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drawings/drawing4.xml" ContentType="application/vnd.openxmlformats-officedocument.drawingml.chartshapes+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5.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drawings/drawing6.xml" ContentType="application/vnd.openxmlformats-officedocument.drawingml.chartshapes+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pivotTables/pivotTable8.xml" ContentType="application/vnd.openxmlformats-officedocument.spreadsheetml.pivotTable+xml"/>
  <Override PartName="/xl/drawings/drawing7.xml" ContentType="application/vnd.openxmlformats-officedocument.drawing+xml"/>
  <Override PartName="/xl/slicers/slicer2.xml" ContentType="application/vnd.ms-excel.slicer+xml"/>
  <Override PartName="/xl/charts/chart8.xml" ContentType="application/vnd.openxmlformats-officedocument.drawingml.chart+xml"/>
  <Override PartName="/xl/drawings/drawing8.xml" ContentType="application/vnd.openxmlformats-officedocument.drawing+xml"/>
  <Override PartName="/xl/pivotTables/pivotTable9.xml" ContentType="application/vnd.openxmlformats-officedocument.spreadsheetml.pivotTable+xml"/>
  <Override PartName="/xl/drawings/drawing9.xml" ContentType="application/vnd.openxmlformats-officedocument.drawing+xml"/>
  <Override PartName="/xl/slicers/slicer3.xml" ContentType="application/vnd.ms-excel.slicer+xml"/>
  <Override PartName="/xl/charts/chart9.xml" ContentType="application/vnd.openxmlformats-officedocument.drawingml.chart+xml"/>
  <Override PartName="/xl/drawings/drawing10.xml" ContentType="application/vnd.openxmlformats-officedocument.drawingml.chartshapes+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tables/table1.xml" ContentType="application/vnd.openxmlformats-officedocument.spreadsheetml.table+xml"/>
  <Override PartName="/xl/drawings/drawing15.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hidePivotFieldList="1" defaultThemeVersion="124226"/>
  <bookViews>
    <workbookView xWindow="-2910" yWindow="120" windowWidth="19440" windowHeight="9975" tabRatio="551"/>
  </bookViews>
  <sheets>
    <sheet name="Full Report" sheetId="4" r:id="rId1"/>
    <sheet name="FC Attendance Percentage" sheetId="3" r:id="rId2"/>
    <sheet name="Data Mapping Report" sheetId="8" r:id="rId3"/>
    <sheet name="Bimodal Distribution" sheetId="21" r:id="rId4"/>
    <sheet name="F.C. Trend Analysis" sheetId="17" state="hidden" r:id="rId5"/>
    <sheet name="Multiple Site Attendance Graph" sheetId="13" state="hidden" r:id="rId6"/>
    <sheet name="Whiteboard" sheetId="22" state="hidden" r:id="rId7"/>
    <sheet name="Raw Data" sheetId="25" r:id="rId8"/>
    <sheet name="Single Site Attendance Graph " sheetId="12" r:id="rId9"/>
    <sheet name="DataCleansingData" sheetId="24" r:id="rId10"/>
    <sheet name="DataMappingReport" sheetId="23" r:id="rId11"/>
    <sheet name="User Provisioning" sheetId="15" r:id="rId12"/>
    <sheet name="Wave 2 Site Action Tracker" sheetId="6" r:id="rId13"/>
    <sheet name="Wave 2 Attend. Data (Long)" sheetId="11" r:id="rId14"/>
    <sheet name="Wave 2 Attend. Data (Wide)" sheetId="19" r:id="rId15"/>
  </sheets>
  <definedNames>
    <definedName name="__bookmark_1" localSheetId="2">#REF!</definedName>
    <definedName name="__bookmark_1" localSheetId="10">DataMappingReport!$A$1:$AJ$174</definedName>
    <definedName name="__bookmark_1">#REF!</definedName>
    <definedName name="__bookmark_2" localSheetId="2">#REF!</definedName>
    <definedName name="__bookmark_2" localSheetId="10">DataMappingReport!$A$10:$Y$29</definedName>
    <definedName name="__bookmark_2">#REF!</definedName>
    <definedName name="__bookmark_3" localSheetId="2">#REF!</definedName>
    <definedName name="__bookmark_3" localSheetId="10">DataMappingReport!$A$30:$AC$49</definedName>
    <definedName name="__bookmark_3">#REF!</definedName>
    <definedName name="__bookmark_4" localSheetId="2">#REF!</definedName>
    <definedName name="__bookmark_4" localSheetId="10">DataMappingReport!$A$50:$AC$69</definedName>
    <definedName name="__bookmark_4">#REF!</definedName>
    <definedName name="__bookmark_5" localSheetId="2">#REF!</definedName>
    <definedName name="__bookmark_5" localSheetId="10">DataMappingReport!$A$70:$Y$89</definedName>
    <definedName name="__bookmark_5">#REF!</definedName>
    <definedName name="__bookmark_6" localSheetId="2">#REF!</definedName>
    <definedName name="__bookmark_6" localSheetId="10">DataMappingReport!$A$90:$AH$110</definedName>
    <definedName name="__bookmark_6">#REF!</definedName>
    <definedName name="__bookmark_7" localSheetId="2">#REF!</definedName>
    <definedName name="__bookmark_7" localSheetId="10">DataMappingReport!$A$111:$AC$131</definedName>
    <definedName name="__bookmark_7">#REF!</definedName>
    <definedName name="__bookmark_8" localSheetId="2">#REF!</definedName>
    <definedName name="__bookmark_8" localSheetId="10">DataMappingReport!$A$132:$S$152</definedName>
    <definedName name="__bookmark_8">#REF!</definedName>
    <definedName name="__bookmark_9" localSheetId="2">#REF!</definedName>
    <definedName name="__bookmark_9" localSheetId="10">DataMappingReport!$A$153:$AJ$172</definedName>
    <definedName name="__bookmark_9">#REF!</definedName>
    <definedName name="_xlnm._FilterDatabase" localSheetId="13" hidden="1">'Wave 2 Attend. Data (Long)'!$A$1:$O$2762</definedName>
    <definedName name="owssvr" localSheetId="14" hidden="1">'Wave 2 Attend. Data (Wide)'!$A$1:$W$252</definedName>
    <definedName name="_xlnm.Print_Titles" localSheetId="9">DataCleansingData!$1:$15</definedName>
    <definedName name="Slicer_Functional.Community">#N/A</definedName>
    <definedName name="Slicer_Functional.Community1">#N/A</definedName>
    <definedName name="Slicer_Functional_Community1">#N/A</definedName>
    <definedName name="Slicer_MeetingNumber">#N/A</definedName>
    <definedName name="Slicer_MeetingNumber1">#N/A</definedName>
    <definedName name="Slicer_Site">#N/A</definedName>
    <definedName name="Slicer_Site1">#N/A</definedName>
    <definedName name="Slicer_VISN">#N/A</definedName>
    <definedName name="Slicer_VISN1">#N/A</definedName>
  </definedNames>
  <calcPr calcId="145621" concurrentCalc="0"/>
  <pivotCaches>
    <pivotCache cacheId="0" r:id="rId16"/>
    <pivotCache cacheId="1" r:id="rId17"/>
    <pivotCache cacheId="2" r:id="rId18"/>
  </pivotCaches>
  <extLst>
    <ext xmlns:x14="http://schemas.microsoft.com/office/spreadsheetml/2009/9/main" uri="{BBE1A952-AA13-448e-AADC-164F8A28A991}">
      <x14:slicerCaches>
        <x14:slicerCache r:id="rId19"/>
        <x14:slicerCache r:id="rId20"/>
        <x14:slicerCache r:id="rId21"/>
        <x14:slicerCache r:id="rId22"/>
        <x14:slicerCache r:id="rId23"/>
        <x14:slicerCache r:id="rId24"/>
        <x14:slicerCache r:id="rId25"/>
        <x14:slicerCache r:id="rId26"/>
        <x14:slicerCache r:id="rId27"/>
      </x14:slicerCaches>
    </ext>
    <ext xmlns:x14="http://schemas.microsoft.com/office/spreadsheetml/2009/9/main" uri="{79F54976-1DA5-4618-B147-4CDE4B953A38}">
      <x14:workbookPr/>
    </ext>
  </extLst>
</workbook>
</file>

<file path=xl/calcChain.xml><?xml version="1.0" encoding="utf-8"?>
<calcChain xmlns="http://schemas.openxmlformats.org/spreadsheetml/2006/main">
  <c r="G5" i="8" l="1"/>
  <c r="H5" i="8"/>
  <c r="I5" i="8"/>
  <c r="J5" i="8"/>
  <c r="K5" i="8"/>
  <c r="L5" i="8"/>
  <c r="M5" i="8"/>
  <c r="G6" i="8"/>
  <c r="H6" i="8"/>
  <c r="I6" i="8"/>
  <c r="J6" i="8"/>
  <c r="K6" i="8"/>
  <c r="L6" i="8"/>
  <c r="M6" i="8"/>
  <c r="G7" i="8"/>
  <c r="H7" i="8"/>
  <c r="I7" i="8"/>
  <c r="J7" i="8"/>
  <c r="K7" i="8"/>
  <c r="L7" i="8"/>
  <c r="M7" i="8"/>
  <c r="G8" i="8"/>
  <c r="H8" i="8"/>
  <c r="I8" i="8"/>
  <c r="J8" i="8"/>
  <c r="K8" i="8"/>
  <c r="L8" i="8"/>
  <c r="M8" i="8"/>
  <c r="G9" i="8"/>
  <c r="H9" i="8"/>
  <c r="I9" i="8"/>
  <c r="J9" i="8"/>
  <c r="K9" i="8"/>
  <c r="L9" i="8"/>
  <c r="M9" i="8"/>
  <c r="G10" i="8"/>
  <c r="H10" i="8"/>
  <c r="I10" i="8"/>
  <c r="J10" i="8"/>
  <c r="K10" i="8"/>
  <c r="L10" i="8"/>
  <c r="M10" i="8"/>
  <c r="G11" i="8"/>
  <c r="H11" i="8"/>
  <c r="I11" i="8"/>
  <c r="J11" i="8"/>
  <c r="K11" i="8"/>
  <c r="L11" i="8"/>
  <c r="M11" i="8"/>
  <c r="G12" i="8"/>
  <c r="H12" i="8"/>
  <c r="I12" i="8"/>
  <c r="J12" i="8"/>
  <c r="K12" i="8"/>
  <c r="L12" i="8"/>
  <c r="M12" i="8"/>
  <c r="G13" i="8"/>
  <c r="H13" i="8"/>
  <c r="I13" i="8"/>
  <c r="J13" i="8"/>
  <c r="K13" i="8"/>
  <c r="L13" i="8"/>
  <c r="M13" i="8"/>
  <c r="G14" i="8"/>
  <c r="H14" i="8"/>
  <c r="I14" i="8"/>
  <c r="J14" i="8"/>
  <c r="K14" i="8"/>
  <c r="L14" i="8"/>
  <c r="M14" i="8"/>
  <c r="G15" i="8"/>
  <c r="H15" i="8"/>
  <c r="I15" i="8"/>
  <c r="J15" i="8"/>
  <c r="K15" i="8"/>
  <c r="L15" i="8"/>
  <c r="M15" i="8"/>
  <c r="G16" i="8"/>
  <c r="H16" i="8"/>
  <c r="I16" i="8"/>
  <c r="J16" i="8"/>
  <c r="K16" i="8"/>
  <c r="L16" i="8"/>
  <c r="M16" i="8"/>
  <c r="G17" i="8"/>
  <c r="H17" i="8"/>
  <c r="I17" i="8"/>
  <c r="J17" i="8"/>
  <c r="K17" i="8"/>
  <c r="L17" i="8"/>
  <c r="M17" i="8"/>
  <c r="G18" i="8"/>
  <c r="H18" i="8"/>
  <c r="I18" i="8"/>
  <c r="J18" i="8"/>
  <c r="K18" i="8"/>
  <c r="L18" i="8"/>
  <c r="M18" i="8"/>
  <c r="G19" i="8"/>
  <c r="H19" i="8"/>
  <c r="I19" i="8"/>
  <c r="J19" i="8"/>
  <c r="K19" i="8"/>
  <c r="L19" i="8"/>
  <c r="M19" i="8"/>
  <c r="G20" i="8"/>
  <c r="H20" i="8"/>
  <c r="I20" i="8"/>
  <c r="J20" i="8"/>
  <c r="K20" i="8"/>
  <c r="L20" i="8"/>
  <c r="M20" i="8"/>
  <c r="G21" i="8"/>
  <c r="H21" i="8"/>
  <c r="I21" i="8"/>
  <c r="J21" i="8"/>
  <c r="K21" i="8"/>
  <c r="L21" i="8"/>
  <c r="M21" i="8"/>
  <c r="I3" i="8"/>
  <c r="E3" i="3"/>
  <c r="F5" i="3"/>
  <c r="G5" i="3"/>
  <c r="H5" i="3"/>
  <c r="I5" i="3"/>
  <c r="J5" i="3"/>
  <c r="K5" i="3"/>
  <c r="E5" i="3"/>
  <c r="F6" i="3"/>
  <c r="G6" i="3"/>
  <c r="H6" i="3"/>
  <c r="I6" i="3"/>
  <c r="J6" i="3"/>
  <c r="K6" i="3"/>
  <c r="E6" i="3"/>
  <c r="F7" i="3"/>
  <c r="G7" i="3"/>
  <c r="H7" i="3"/>
  <c r="I7" i="3"/>
  <c r="J7" i="3"/>
  <c r="K7" i="3"/>
  <c r="E7" i="3"/>
  <c r="F8" i="3"/>
  <c r="G8" i="3"/>
  <c r="H8" i="3"/>
  <c r="I8" i="3"/>
  <c r="J8" i="3"/>
  <c r="K8" i="3"/>
  <c r="E8" i="3"/>
  <c r="F9" i="3"/>
  <c r="G9" i="3"/>
  <c r="H9" i="3"/>
  <c r="I9" i="3"/>
  <c r="J9" i="3"/>
  <c r="K9" i="3"/>
  <c r="E9" i="3"/>
  <c r="F10" i="3"/>
  <c r="G10" i="3"/>
  <c r="H10" i="3"/>
  <c r="I10" i="3"/>
  <c r="J10" i="3"/>
  <c r="K10" i="3"/>
  <c r="E10" i="3"/>
  <c r="F11" i="3"/>
  <c r="G11" i="3"/>
  <c r="H11" i="3"/>
  <c r="I11" i="3"/>
  <c r="J11" i="3"/>
  <c r="K11" i="3"/>
  <c r="E11" i="3"/>
  <c r="F12" i="3"/>
  <c r="G12" i="3"/>
  <c r="H12" i="3"/>
  <c r="I12" i="3"/>
  <c r="J12" i="3"/>
  <c r="K12" i="3"/>
  <c r="E12" i="3"/>
  <c r="F13" i="3"/>
  <c r="G13" i="3"/>
  <c r="H13" i="3"/>
  <c r="I13" i="3"/>
  <c r="J13" i="3"/>
  <c r="K13" i="3"/>
  <c r="E13" i="3"/>
  <c r="F14" i="3"/>
  <c r="G14" i="3"/>
  <c r="H14" i="3"/>
  <c r="I14" i="3"/>
  <c r="J14" i="3"/>
  <c r="K14" i="3"/>
  <c r="E14" i="3"/>
  <c r="F15" i="3"/>
  <c r="G15" i="3"/>
  <c r="H15" i="3"/>
  <c r="I15" i="3"/>
  <c r="J15" i="3"/>
  <c r="K15" i="3"/>
  <c r="E15" i="3"/>
  <c r="F16" i="3"/>
  <c r="G16" i="3"/>
  <c r="H16" i="3"/>
  <c r="I16" i="3"/>
  <c r="J16" i="3"/>
  <c r="K16" i="3"/>
  <c r="E16" i="3"/>
  <c r="F17" i="3"/>
  <c r="G17" i="3"/>
  <c r="H17" i="3"/>
  <c r="I17" i="3"/>
  <c r="J17" i="3"/>
  <c r="K17" i="3"/>
  <c r="E17" i="3"/>
  <c r="F18" i="3"/>
  <c r="G18" i="3"/>
  <c r="H18" i="3"/>
  <c r="I18" i="3"/>
  <c r="J18" i="3"/>
  <c r="K18" i="3"/>
  <c r="E18" i="3"/>
  <c r="F19" i="3"/>
  <c r="G19" i="3"/>
  <c r="H19" i="3"/>
  <c r="I19" i="3"/>
  <c r="J19" i="3"/>
  <c r="K19" i="3"/>
  <c r="E19" i="3"/>
  <c r="F20" i="3"/>
  <c r="G20" i="3"/>
  <c r="H20" i="3"/>
  <c r="I20" i="3"/>
  <c r="J20" i="3"/>
  <c r="K20" i="3"/>
  <c r="E20" i="3"/>
  <c r="F21" i="3"/>
  <c r="G21" i="3"/>
  <c r="H21" i="3"/>
  <c r="I21" i="3"/>
  <c r="J21" i="3"/>
  <c r="K21" i="3"/>
  <c r="E21" i="3"/>
  <c r="H3" i="3"/>
  <c r="H9" i="4"/>
  <c r="K3" i="3"/>
  <c r="O2762" i="11"/>
  <c r="O2761" i="11"/>
  <c r="O2760" i="11"/>
  <c r="O2759" i="11"/>
  <c r="O2758" i="11"/>
  <c r="O2757" i="11"/>
  <c r="O2756" i="11"/>
  <c r="O2755" i="11"/>
  <c r="O2754" i="11"/>
  <c r="O2753" i="11"/>
  <c r="O2752" i="11"/>
  <c r="O2751" i="11"/>
  <c r="O2750" i="11"/>
  <c r="O2749" i="11"/>
  <c r="O2748" i="11"/>
  <c r="O2747" i="11"/>
  <c r="O2746" i="11"/>
  <c r="O2745" i="11"/>
  <c r="O2744" i="11"/>
  <c r="O2743" i="11"/>
  <c r="O2742" i="11"/>
  <c r="O2741" i="11"/>
  <c r="O2740" i="11"/>
  <c r="O2739" i="11"/>
  <c r="O2738" i="11"/>
  <c r="O2737" i="11"/>
  <c r="O2736" i="11"/>
  <c r="O2735" i="11"/>
  <c r="O2734" i="11"/>
  <c r="O2733" i="11"/>
  <c r="O2732" i="11"/>
  <c r="O2731" i="11"/>
  <c r="O2730" i="11"/>
  <c r="O2729" i="11"/>
  <c r="O2728" i="11"/>
  <c r="O2727" i="11"/>
  <c r="O2726" i="11"/>
  <c r="O2725" i="11"/>
  <c r="O2724" i="11"/>
  <c r="O2723" i="11"/>
  <c r="O2722" i="11"/>
  <c r="O2721" i="11"/>
  <c r="O2720" i="11"/>
  <c r="O2719" i="11"/>
  <c r="O2718" i="11"/>
  <c r="O2717" i="11"/>
  <c r="O2716" i="11"/>
  <c r="O2715" i="11"/>
  <c r="O2714" i="11"/>
  <c r="O2713" i="11"/>
  <c r="O2712" i="11"/>
  <c r="O2711" i="11"/>
  <c r="O2710" i="11"/>
  <c r="O2709" i="11"/>
  <c r="O2708" i="11"/>
  <c r="O2707" i="11"/>
  <c r="O2706" i="11"/>
  <c r="O2705" i="11"/>
  <c r="O2704" i="11"/>
  <c r="O2703" i="11"/>
  <c r="O2702" i="11"/>
  <c r="O2701" i="11"/>
  <c r="O2700" i="11"/>
  <c r="O2699" i="11"/>
  <c r="O2698" i="11"/>
  <c r="O2697" i="11"/>
  <c r="O2696" i="11"/>
  <c r="O2695" i="11"/>
  <c r="O2694" i="11"/>
  <c r="O2693" i="11"/>
  <c r="O2692" i="11"/>
  <c r="O2691" i="11"/>
  <c r="O2690" i="11"/>
  <c r="O2689" i="11"/>
  <c r="O2688" i="11"/>
  <c r="O2687" i="11"/>
  <c r="O2686" i="11"/>
  <c r="O2685" i="11"/>
  <c r="O2684" i="11"/>
  <c r="O2683" i="11"/>
  <c r="O2682" i="11"/>
  <c r="O2681" i="11"/>
  <c r="O2680" i="11"/>
  <c r="O2679" i="11"/>
  <c r="O2678" i="11"/>
  <c r="O2677" i="11"/>
  <c r="O2676" i="11"/>
  <c r="O2675" i="11"/>
  <c r="O2674" i="11"/>
  <c r="O2673" i="11"/>
  <c r="O2672" i="11"/>
  <c r="O2671" i="11"/>
  <c r="O2670" i="11"/>
  <c r="O2669" i="11"/>
  <c r="O2668" i="11"/>
  <c r="O2667" i="11"/>
  <c r="O2666" i="11"/>
  <c r="O2665" i="11"/>
  <c r="O2664" i="11"/>
  <c r="O2663" i="11"/>
  <c r="O2662" i="11"/>
  <c r="O2661" i="11"/>
  <c r="O2660" i="11"/>
  <c r="O2659" i="11"/>
  <c r="O2658" i="11"/>
  <c r="O2657" i="11"/>
  <c r="O2656" i="11"/>
  <c r="O2655" i="11"/>
  <c r="O2654" i="11"/>
  <c r="O2653" i="11"/>
  <c r="O2652" i="11"/>
  <c r="O2651" i="11"/>
  <c r="O2650" i="11"/>
  <c r="O2649" i="11"/>
  <c r="O2648" i="11"/>
  <c r="O2647" i="11"/>
  <c r="O2646" i="11"/>
  <c r="O2645" i="11"/>
  <c r="O2644" i="11"/>
  <c r="O2643" i="11"/>
  <c r="O2642" i="11"/>
  <c r="O2641" i="11"/>
  <c r="O2640" i="11"/>
  <c r="O2639" i="11"/>
  <c r="O2638" i="11"/>
  <c r="O2637" i="11"/>
  <c r="O2636" i="11"/>
  <c r="O2635" i="11"/>
  <c r="O2634" i="11"/>
  <c r="O2633" i="11"/>
  <c r="O2632" i="11"/>
  <c r="O2631" i="11"/>
  <c r="O2630" i="11"/>
  <c r="O2629" i="11"/>
  <c r="O2628" i="11"/>
  <c r="O2627" i="11"/>
  <c r="O2626" i="11"/>
  <c r="O2625" i="11"/>
  <c r="O2624" i="11"/>
  <c r="O2623" i="11"/>
  <c r="O2622" i="11"/>
  <c r="O2621" i="11"/>
  <c r="O2620" i="11"/>
  <c r="O2619" i="11"/>
  <c r="O2618" i="11"/>
  <c r="O2617" i="11"/>
  <c r="O2616" i="11"/>
  <c r="O2615" i="11"/>
  <c r="O2614" i="11"/>
  <c r="O2613" i="11"/>
  <c r="O2612" i="11"/>
  <c r="O2611" i="11"/>
  <c r="O2610" i="11"/>
  <c r="O2609" i="11"/>
  <c r="O2608" i="11"/>
  <c r="O2607" i="11"/>
  <c r="O2606" i="11"/>
  <c r="O2605" i="11"/>
  <c r="O2604" i="11"/>
  <c r="O2603" i="11"/>
  <c r="O2602" i="11"/>
  <c r="O2601" i="11"/>
  <c r="O2600" i="11"/>
  <c r="O2599" i="11"/>
  <c r="O2598" i="11"/>
  <c r="O2597" i="11"/>
  <c r="O2596" i="11"/>
  <c r="O2595" i="11"/>
  <c r="O2594" i="11"/>
  <c r="O2593" i="11"/>
  <c r="O2592" i="11"/>
  <c r="O2591" i="11"/>
  <c r="O2590" i="11"/>
  <c r="O2589" i="11"/>
  <c r="O2588" i="11"/>
  <c r="O2587" i="11"/>
  <c r="O2586" i="11"/>
  <c r="O2585" i="11"/>
  <c r="O2584" i="11"/>
  <c r="O2583" i="11"/>
  <c r="O2582" i="11"/>
  <c r="O2581" i="11"/>
  <c r="O2580" i="11"/>
  <c r="O2579" i="11"/>
  <c r="O2578" i="11"/>
  <c r="O2577" i="11"/>
  <c r="O2576" i="11"/>
  <c r="O2575" i="11"/>
  <c r="O2574" i="11"/>
  <c r="O2573" i="11"/>
  <c r="O2572" i="11"/>
  <c r="O2571" i="11"/>
  <c r="O2570" i="11"/>
  <c r="O2569" i="11"/>
  <c r="O2568" i="11"/>
  <c r="O2567" i="11"/>
  <c r="O2566" i="11"/>
  <c r="O2565" i="11"/>
  <c r="O2564" i="11"/>
  <c r="O2563" i="11"/>
  <c r="O2562" i="11"/>
  <c r="O2561" i="11"/>
  <c r="O2560" i="11"/>
  <c r="O2559" i="11"/>
  <c r="O2558" i="11"/>
  <c r="O2557" i="11"/>
  <c r="O2556" i="11"/>
  <c r="O2555" i="11"/>
  <c r="O2554" i="11"/>
  <c r="O2553" i="11"/>
  <c r="O2552" i="11"/>
  <c r="O2551" i="11"/>
  <c r="O2550" i="11"/>
  <c r="O2549" i="11"/>
  <c r="O2548" i="11"/>
  <c r="O2547" i="11"/>
  <c r="O2546" i="11"/>
  <c r="O2545" i="11"/>
  <c r="O2544" i="11"/>
  <c r="O2543" i="11"/>
  <c r="O2542" i="11"/>
  <c r="O2541" i="11"/>
  <c r="O2540" i="11"/>
  <c r="O2539" i="11"/>
  <c r="O2538" i="11"/>
  <c r="O2537" i="11"/>
  <c r="O2536" i="11"/>
  <c r="O2535" i="11"/>
  <c r="O2534" i="11"/>
  <c r="O2533" i="11"/>
  <c r="O2532" i="11"/>
  <c r="O2531" i="11"/>
  <c r="O2530" i="11"/>
  <c r="O2529" i="11"/>
  <c r="O2528" i="11"/>
  <c r="O2527" i="11"/>
  <c r="O2526" i="11"/>
  <c r="O2525" i="11"/>
  <c r="O2524" i="11"/>
  <c r="O2523" i="11"/>
  <c r="O2522" i="11"/>
  <c r="O2521" i="11"/>
  <c r="O2520" i="11"/>
  <c r="O2519" i="11"/>
  <c r="O2518" i="11"/>
  <c r="O2517" i="11"/>
  <c r="O2516" i="11"/>
  <c r="O2515" i="11"/>
  <c r="O2514" i="11"/>
  <c r="O2513" i="11"/>
  <c r="O2512" i="11"/>
  <c r="O2511" i="11"/>
  <c r="O2510" i="11"/>
  <c r="O2509" i="11"/>
  <c r="O2508" i="11"/>
  <c r="O2507" i="11"/>
  <c r="O2506" i="11"/>
  <c r="O2505" i="11"/>
  <c r="O2504" i="11"/>
  <c r="O2503" i="11"/>
  <c r="O2502" i="11"/>
  <c r="O2501" i="11"/>
  <c r="O2500" i="11"/>
  <c r="O2499" i="11"/>
  <c r="O2498" i="11"/>
  <c r="O2497" i="11"/>
  <c r="O2496" i="11"/>
  <c r="O2495" i="11"/>
  <c r="O2494" i="11"/>
  <c r="O2493" i="11"/>
  <c r="O2492" i="11"/>
  <c r="O2491" i="11"/>
  <c r="O2490" i="11"/>
  <c r="O2489" i="11"/>
  <c r="O2488" i="11"/>
  <c r="O2487" i="11"/>
  <c r="O2486" i="11"/>
  <c r="O2485" i="11"/>
  <c r="O2484" i="11"/>
  <c r="O2483" i="11"/>
  <c r="O2482" i="11"/>
  <c r="O2481" i="11"/>
  <c r="O2480" i="11"/>
  <c r="O2479" i="11"/>
  <c r="O2478" i="11"/>
  <c r="O2477" i="11"/>
  <c r="O2476" i="11"/>
  <c r="O2475" i="11"/>
  <c r="O2474" i="11"/>
  <c r="O2473" i="11"/>
  <c r="O2472" i="11"/>
  <c r="O2471" i="11"/>
  <c r="O2470" i="11"/>
  <c r="O2469" i="11"/>
  <c r="O2468" i="11"/>
  <c r="O2467" i="11"/>
  <c r="O2466" i="11"/>
  <c r="O2465" i="11"/>
  <c r="O2464" i="11"/>
  <c r="O2463" i="11"/>
  <c r="O2462" i="11"/>
  <c r="O2461" i="11"/>
  <c r="O2460" i="11"/>
  <c r="O2459" i="11"/>
  <c r="O2458" i="11"/>
  <c r="O2457" i="11"/>
  <c r="O2456" i="11"/>
  <c r="O2455" i="11"/>
  <c r="O2454" i="11"/>
  <c r="O2453" i="11"/>
  <c r="O2452" i="11"/>
  <c r="O2451" i="11"/>
  <c r="O2450" i="11"/>
  <c r="O2449" i="11"/>
  <c r="O2448" i="11"/>
  <c r="O2447" i="11"/>
  <c r="O2446" i="11"/>
  <c r="O2445" i="11"/>
  <c r="O2444" i="11"/>
  <c r="O2443" i="11"/>
  <c r="O2442" i="11"/>
  <c r="O2441" i="11"/>
  <c r="O2440" i="11"/>
  <c r="O2439" i="11"/>
  <c r="O2438" i="11"/>
  <c r="O2437" i="11"/>
  <c r="O2436" i="11"/>
  <c r="O2435" i="11"/>
  <c r="O2434" i="11"/>
  <c r="O2433" i="11"/>
  <c r="O2432" i="11"/>
  <c r="O2431" i="11"/>
  <c r="O2430" i="11"/>
  <c r="O2429" i="11"/>
  <c r="O2428" i="11"/>
  <c r="O2427" i="11"/>
  <c r="O2426" i="11"/>
  <c r="O2425" i="11"/>
  <c r="O2424" i="11"/>
  <c r="O2423" i="11"/>
  <c r="O2422" i="11"/>
  <c r="O2421" i="11"/>
  <c r="O2420" i="11"/>
  <c r="O2419" i="11"/>
  <c r="O2418" i="11"/>
  <c r="O2417" i="11"/>
  <c r="O2416" i="11"/>
  <c r="O2415" i="11"/>
  <c r="O2414" i="11"/>
  <c r="O2413" i="11"/>
  <c r="O2412" i="11"/>
  <c r="O2411" i="11"/>
  <c r="O2410" i="11"/>
  <c r="O2409" i="11"/>
  <c r="O2408" i="11"/>
  <c r="O2407" i="11"/>
  <c r="O2406" i="11"/>
  <c r="O2405" i="11"/>
  <c r="O2404" i="11"/>
  <c r="O2403" i="11"/>
  <c r="O2402" i="11"/>
  <c r="O2401" i="11"/>
  <c r="O2400" i="11"/>
  <c r="O2399" i="11"/>
  <c r="O2398" i="11"/>
  <c r="O2397" i="11"/>
  <c r="O2396" i="11"/>
  <c r="O2395" i="11"/>
  <c r="O2394" i="11"/>
  <c r="O2393" i="11"/>
  <c r="O2392" i="11"/>
  <c r="O2391" i="11"/>
  <c r="O2390" i="11"/>
  <c r="O2389" i="11"/>
  <c r="O2388" i="11"/>
  <c r="O2387" i="11"/>
  <c r="O2386" i="11"/>
  <c r="O2385" i="11"/>
  <c r="O2384" i="11"/>
  <c r="O2383" i="11"/>
  <c r="O2382" i="11"/>
  <c r="O2381" i="11"/>
  <c r="O2380" i="11"/>
  <c r="O2379" i="11"/>
  <c r="O2378" i="11"/>
  <c r="O2377" i="11"/>
  <c r="O2376" i="11"/>
  <c r="O2375" i="11"/>
  <c r="O2374" i="11"/>
  <c r="O2373" i="11"/>
  <c r="O2372" i="11"/>
  <c r="O2371" i="11"/>
  <c r="O2370" i="11"/>
  <c r="O2369" i="11"/>
  <c r="O2368" i="11"/>
  <c r="O2367" i="11"/>
  <c r="O2366" i="11"/>
  <c r="O2365" i="11"/>
  <c r="O2364" i="11"/>
  <c r="O2363" i="11"/>
  <c r="O2362" i="11"/>
  <c r="O2361" i="11"/>
  <c r="O2360" i="11"/>
  <c r="O2359" i="11"/>
  <c r="O2358" i="11"/>
  <c r="O2357" i="11"/>
  <c r="O2356" i="11"/>
  <c r="O2355" i="11"/>
  <c r="O2354" i="11"/>
  <c r="O2353" i="11"/>
  <c r="O2352" i="11"/>
  <c r="O2351" i="11"/>
  <c r="O2350" i="11"/>
  <c r="O2349" i="11"/>
  <c r="O2348" i="11"/>
  <c r="O2347" i="11"/>
  <c r="O2346" i="11"/>
  <c r="O2345" i="11"/>
  <c r="O2344" i="11"/>
  <c r="O2343" i="11"/>
  <c r="O2342" i="11"/>
  <c r="O2341" i="11"/>
  <c r="O2340" i="11"/>
  <c r="O2339" i="11"/>
  <c r="O2338" i="11"/>
  <c r="O2337" i="11"/>
  <c r="O2336" i="11"/>
  <c r="O2335" i="11"/>
  <c r="O2334" i="11"/>
  <c r="O2333" i="11"/>
  <c r="O2332" i="11"/>
  <c r="O2331" i="11"/>
  <c r="O2330" i="11"/>
  <c r="O2329" i="11"/>
  <c r="O2328" i="11"/>
  <c r="O2327" i="11"/>
  <c r="O2326" i="11"/>
  <c r="O2325" i="11"/>
  <c r="O2324" i="11"/>
  <c r="O2323" i="11"/>
  <c r="O2322" i="11"/>
  <c r="O2321" i="11"/>
  <c r="O2320" i="11"/>
  <c r="O2319" i="11"/>
  <c r="O2318" i="11"/>
  <c r="O2317" i="11"/>
  <c r="O2316" i="11"/>
  <c r="O2315" i="11"/>
  <c r="O2314" i="11"/>
  <c r="O2313" i="11"/>
  <c r="O2312" i="11"/>
  <c r="O2311" i="11"/>
  <c r="O2310" i="11"/>
  <c r="O2309" i="11"/>
  <c r="O2308" i="11"/>
  <c r="O2307" i="11"/>
  <c r="O2306" i="11"/>
  <c r="O2305" i="11"/>
  <c r="O2304" i="11"/>
  <c r="O2303" i="11"/>
  <c r="O2302" i="11"/>
  <c r="O2301" i="11"/>
  <c r="O2300" i="11"/>
  <c r="O2299" i="11"/>
  <c r="O2298" i="11"/>
  <c r="O2297" i="11"/>
  <c r="O2296" i="11"/>
  <c r="O2295" i="11"/>
  <c r="O2294" i="11"/>
  <c r="O2293" i="11"/>
  <c r="O2292" i="11"/>
  <c r="O2291" i="11"/>
  <c r="O2290" i="11"/>
  <c r="O2289" i="11"/>
  <c r="O2288" i="11"/>
  <c r="O2287" i="11"/>
  <c r="O2286" i="11"/>
  <c r="O2285" i="11"/>
  <c r="O2284" i="11"/>
  <c r="O2283" i="11"/>
  <c r="O2282" i="11"/>
  <c r="O2281" i="11"/>
  <c r="O2280" i="11"/>
  <c r="O2279" i="11"/>
  <c r="O2278" i="11"/>
  <c r="O2277" i="11"/>
  <c r="O2276" i="11"/>
  <c r="O2275" i="11"/>
  <c r="O2274" i="11"/>
  <c r="O2273" i="11"/>
  <c r="O2272" i="11"/>
  <c r="O2271" i="11"/>
  <c r="O2270" i="11"/>
  <c r="O2269" i="11"/>
  <c r="O2268" i="11"/>
  <c r="O2267" i="11"/>
  <c r="O2266" i="11"/>
  <c r="O2265" i="11"/>
  <c r="O2264" i="11"/>
  <c r="O2263" i="11"/>
  <c r="O2262" i="11"/>
  <c r="O2261" i="11"/>
  <c r="O2260" i="11"/>
  <c r="O2259" i="11"/>
  <c r="O2258" i="11"/>
  <c r="O2257" i="11"/>
  <c r="O2256" i="11"/>
  <c r="O2255" i="11"/>
  <c r="O2254" i="11"/>
  <c r="O2253" i="11"/>
  <c r="O2252" i="11"/>
  <c r="O2251" i="11"/>
  <c r="O2250" i="11"/>
  <c r="O2249" i="11"/>
  <c r="O2248" i="11"/>
  <c r="O2247" i="11"/>
  <c r="O2246" i="11"/>
  <c r="O2245" i="11"/>
  <c r="O2244" i="11"/>
  <c r="O2243" i="11"/>
  <c r="O2242" i="11"/>
  <c r="O2241" i="11"/>
  <c r="O2240" i="11"/>
  <c r="O2239" i="11"/>
  <c r="O2238" i="11"/>
  <c r="O2237" i="11"/>
  <c r="O2236" i="11"/>
  <c r="O2235" i="11"/>
  <c r="O2234" i="11"/>
  <c r="O2233" i="11"/>
  <c r="O2232" i="11"/>
  <c r="O2231" i="11"/>
  <c r="O2230" i="11"/>
  <c r="O2229" i="11"/>
  <c r="O2228" i="11"/>
  <c r="O2227" i="11"/>
  <c r="O2226" i="11"/>
  <c r="O2225" i="11"/>
  <c r="O2224" i="11"/>
  <c r="O2223" i="11"/>
  <c r="O2222" i="11"/>
  <c r="O2221" i="11"/>
  <c r="O2220" i="11"/>
  <c r="O2219" i="11"/>
  <c r="O2218" i="11"/>
  <c r="O2217" i="11"/>
  <c r="O2216" i="11"/>
  <c r="O2215" i="11"/>
  <c r="O2214" i="11"/>
  <c r="O2213" i="11"/>
  <c r="O2212" i="11"/>
  <c r="O2211" i="11"/>
  <c r="O2210" i="11"/>
  <c r="O2209" i="11"/>
  <c r="O2208" i="11"/>
  <c r="O2207" i="11"/>
  <c r="O2206" i="11"/>
  <c r="O2205" i="11"/>
  <c r="O2204" i="11"/>
  <c r="O2203" i="11"/>
  <c r="O2202" i="11"/>
  <c r="O2201" i="11"/>
  <c r="O2200" i="11"/>
  <c r="O2199" i="11"/>
  <c r="O2198" i="11"/>
  <c r="O2197" i="11"/>
  <c r="O2196" i="11"/>
  <c r="O2195" i="11"/>
  <c r="O2194" i="11"/>
  <c r="O2193" i="11"/>
  <c r="O2192" i="11"/>
  <c r="O2191" i="11"/>
  <c r="O2190" i="11"/>
  <c r="O2189" i="11"/>
  <c r="O2188" i="11"/>
  <c r="O2187" i="11"/>
  <c r="O2186" i="11"/>
  <c r="O2185" i="11"/>
  <c r="O2184" i="11"/>
  <c r="O2183" i="11"/>
  <c r="O2182" i="11"/>
  <c r="O2181" i="11"/>
  <c r="O2180" i="11"/>
  <c r="O2179" i="11"/>
  <c r="O2178" i="11"/>
  <c r="O2177" i="11"/>
  <c r="O2176" i="11"/>
  <c r="O2175" i="11"/>
  <c r="O2174" i="11"/>
  <c r="O2173" i="11"/>
  <c r="O2172" i="11"/>
  <c r="O2171" i="11"/>
  <c r="O2170" i="11"/>
  <c r="O2169" i="11"/>
  <c r="O2168" i="11"/>
  <c r="O2167" i="11"/>
  <c r="O2166" i="11"/>
  <c r="O2165" i="11"/>
  <c r="O2164" i="11"/>
  <c r="O2163" i="11"/>
  <c r="O2162" i="11"/>
  <c r="O2161" i="11"/>
  <c r="O2160" i="11"/>
  <c r="O2159" i="11"/>
  <c r="O2158" i="11"/>
  <c r="O2157" i="11"/>
  <c r="O2156" i="11"/>
  <c r="O2155" i="11"/>
  <c r="O2154" i="11"/>
  <c r="O2153" i="11"/>
  <c r="O2152" i="11"/>
  <c r="O2151" i="11"/>
  <c r="O2150" i="11"/>
  <c r="O2149" i="11"/>
  <c r="O2148" i="11"/>
  <c r="O2147" i="11"/>
  <c r="O2146" i="11"/>
  <c r="O2145" i="11"/>
  <c r="O2144" i="11"/>
  <c r="O2143" i="11"/>
  <c r="O2142" i="11"/>
  <c r="O2141" i="11"/>
  <c r="O2140" i="11"/>
  <c r="O2139" i="11"/>
  <c r="O2138" i="11"/>
  <c r="O2137" i="11"/>
  <c r="O2136" i="11"/>
  <c r="O2135" i="11"/>
  <c r="O2134" i="11"/>
  <c r="O2133" i="11"/>
  <c r="O2132" i="11"/>
  <c r="O2131" i="11"/>
  <c r="O2130" i="11"/>
  <c r="O2129" i="11"/>
  <c r="O2128" i="11"/>
  <c r="O2127" i="11"/>
  <c r="O2126" i="11"/>
  <c r="O2125" i="11"/>
  <c r="O2124" i="11"/>
  <c r="O2123" i="11"/>
  <c r="O2122" i="11"/>
  <c r="O2121" i="11"/>
  <c r="O2120" i="11"/>
  <c r="O2119" i="11"/>
  <c r="O2118" i="11"/>
  <c r="O2117" i="11"/>
  <c r="O2116" i="11"/>
  <c r="O2115" i="11"/>
  <c r="O2114" i="11"/>
  <c r="O2113" i="11"/>
  <c r="O2112" i="11"/>
  <c r="O2111" i="11"/>
  <c r="O2110" i="11"/>
  <c r="O2109" i="11"/>
  <c r="O2108" i="11"/>
  <c r="O2107" i="11"/>
  <c r="O2106" i="11"/>
  <c r="O2105" i="11"/>
  <c r="O2104" i="11"/>
  <c r="O2103" i="11"/>
  <c r="O2102" i="11"/>
  <c r="O2101" i="11"/>
  <c r="O2100" i="11"/>
  <c r="O2099" i="11"/>
  <c r="O2098" i="11"/>
  <c r="O2097" i="11"/>
  <c r="O2096" i="11"/>
  <c r="O2095" i="11"/>
  <c r="O2094" i="11"/>
  <c r="O2093" i="11"/>
  <c r="O2092" i="11"/>
  <c r="O2091" i="11"/>
  <c r="O2090" i="11"/>
  <c r="O2089" i="11"/>
  <c r="O2088" i="11"/>
  <c r="O2087" i="11"/>
  <c r="O2086" i="11"/>
  <c r="O2085" i="11"/>
  <c r="O2084" i="11"/>
  <c r="O2083" i="11"/>
  <c r="O2082" i="11"/>
  <c r="O2081" i="11"/>
  <c r="O2080" i="11"/>
  <c r="O2079" i="11"/>
  <c r="O2078" i="11"/>
  <c r="O2077" i="11"/>
  <c r="O2076" i="11"/>
  <c r="O2075" i="11"/>
  <c r="O2074" i="11"/>
  <c r="O2073" i="11"/>
  <c r="O2072" i="11"/>
  <c r="O2071" i="11"/>
  <c r="O2070" i="11"/>
  <c r="O2069" i="11"/>
  <c r="O2068" i="11"/>
  <c r="O2067" i="11"/>
  <c r="O2066" i="11"/>
  <c r="O2065" i="11"/>
  <c r="O2064" i="11"/>
  <c r="O2063" i="11"/>
  <c r="O2062" i="11"/>
  <c r="O2061" i="11"/>
  <c r="O2060" i="11"/>
  <c r="O2059" i="11"/>
  <c r="O2058" i="11"/>
  <c r="O2057" i="11"/>
  <c r="O2056" i="11"/>
  <c r="O2055" i="11"/>
  <c r="O2054" i="11"/>
  <c r="O2053" i="11"/>
  <c r="O2052" i="11"/>
  <c r="O2051" i="11"/>
  <c r="O2050" i="11"/>
  <c r="O2049" i="11"/>
  <c r="O2048" i="11"/>
  <c r="O2047" i="11"/>
  <c r="O2046" i="11"/>
  <c r="O2045" i="11"/>
  <c r="O2044" i="11"/>
  <c r="O2043" i="11"/>
  <c r="O2042" i="11"/>
  <c r="O2041" i="11"/>
  <c r="O2040" i="11"/>
  <c r="O2039" i="11"/>
  <c r="O2038" i="11"/>
  <c r="O2037" i="11"/>
  <c r="O2036" i="11"/>
  <c r="O2035" i="11"/>
  <c r="O2034" i="11"/>
  <c r="O2033" i="11"/>
  <c r="O2032" i="11"/>
  <c r="O2031" i="11"/>
  <c r="O2030" i="11"/>
  <c r="O2029" i="11"/>
  <c r="O2028" i="11"/>
  <c r="O2027" i="11"/>
  <c r="O2026" i="11"/>
  <c r="O2025" i="11"/>
  <c r="O2024" i="11"/>
  <c r="O2023" i="11"/>
  <c r="O2022" i="11"/>
  <c r="O2021" i="11"/>
  <c r="O2020" i="11"/>
  <c r="O2019" i="11"/>
  <c r="O2018" i="11"/>
  <c r="O2017" i="11"/>
  <c r="O2016" i="11"/>
  <c r="O2015" i="11"/>
  <c r="O2014" i="11"/>
  <c r="O2013" i="11"/>
  <c r="O2012" i="11"/>
  <c r="O2011" i="11"/>
  <c r="O2010" i="11"/>
  <c r="O2009" i="11"/>
  <c r="O2008" i="11"/>
  <c r="O2007" i="11"/>
  <c r="O2006" i="11"/>
  <c r="O2005" i="11"/>
  <c r="O2004" i="11"/>
  <c r="O2003" i="11"/>
  <c r="O2002" i="11"/>
  <c r="O2001" i="11"/>
  <c r="O2000" i="11"/>
  <c r="O1999" i="11"/>
  <c r="O1998" i="11"/>
  <c r="O1997" i="11"/>
  <c r="O1996" i="11"/>
  <c r="O1995" i="11"/>
  <c r="O1994" i="11"/>
  <c r="O1993" i="11"/>
  <c r="O1992" i="11"/>
  <c r="O1991" i="11"/>
  <c r="O1990" i="11"/>
  <c r="O1989" i="11"/>
  <c r="O1988" i="11"/>
  <c r="O1987" i="11"/>
  <c r="O1986" i="11"/>
  <c r="O1985" i="11"/>
  <c r="O1984" i="11"/>
  <c r="O1983" i="11"/>
  <c r="O1982" i="11"/>
  <c r="O1981" i="11"/>
  <c r="O1980" i="11"/>
  <c r="O1979" i="11"/>
  <c r="O1978" i="11"/>
  <c r="O1977" i="11"/>
  <c r="O1976" i="11"/>
  <c r="O1975" i="11"/>
  <c r="O1974" i="11"/>
  <c r="O1973" i="11"/>
  <c r="O1972" i="11"/>
  <c r="O1971" i="11"/>
  <c r="O1970" i="11"/>
  <c r="O1969" i="11"/>
  <c r="O1968" i="11"/>
  <c r="O1967" i="11"/>
  <c r="O1966" i="11"/>
  <c r="O1965" i="11"/>
  <c r="O1964" i="11"/>
  <c r="O1963" i="11"/>
  <c r="O1962" i="11"/>
  <c r="O1961" i="11"/>
  <c r="O1960" i="11"/>
  <c r="O1959" i="11"/>
  <c r="O1958" i="11"/>
  <c r="O1957" i="11"/>
  <c r="O1956" i="11"/>
  <c r="O1955" i="11"/>
  <c r="O1954" i="11"/>
  <c r="O1953" i="11"/>
  <c r="O1952" i="11"/>
  <c r="O1951" i="11"/>
  <c r="O1950" i="11"/>
  <c r="O1949" i="11"/>
  <c r="O1948" i="11"/>
  <c r="O1947" i="11"/>
  <c r="O1946" i="11"/>
  <c r="O1945" i="11"/>
  <c r="O1944" i="11"/>
  <c r="O1943" i="11"/>
  <c r="O1942" i="11"/>
  <c r="O1941" i="11"/>
  <c r="O1940" i="11"/>
  <c r="O1939" i="11"/>
  <c r="O1938" i="11"/>
  <c r="O1937" i="11"/>
  <c r="O1936" i="11"/>
  <c r="O1935" i="11"/>
  <c r="O1934" i="11"/>
  <c r="O1933" i="11"/>
  <c r="O1932" i="11"/>
  <c r="O1931" i="11"/>
  <c r="O1930" i="11"/>
  <c r="O1929" i="11"/>
  <c r="O1928" i="11"/>
  <c r="O1927" i="11"/>
  <c r="O1926" i="11"/>
  <c r="O1925" i="11"/>
  <c r="O1924" i="11"/>
  <c r="O1923" i="11"/>
  <c r="O1922" i="11"/>
  <c r="O1921" i="11"/>
  <c r="O1920" i="11"/>
  <c r="O1919" i="11"/>
  <c r="O1918" i="11"/>
  <c r="O1917" i="11"/>
  <c r="O1916" i="11"/>
  <c r="O1915" i="11"/>
  <c r="O1914" i="11"/>
  <c r="O1913" i="11"/>
  <c r="O1912" i="11"/>
  <c r="O1911" i="11"/>
  <c r="O1910" i="11"/>
  <c r="O1909" i="11"/>
  <c r="O1908" i="11"/>
  <c r="O1907" i="11"/>
  <c r="O1906" i="11"/>
  <c r="O1905" i="11"/>
  <c r="O1904" i="11"/>
  <c r="O1903" i="11"/>
  <c r="O1902" i="11"/>
  <c r="O1901" i="11"/>
  <c r="O1900" i="11"/>
  <c r="O1899" i="11"/>
  <c r="O1898" i="11"/>
  <c r="O1897" i="11"/>
  <c r="O1896" i="11"/>
  <c r="O1895" i="11"/>
  <c r="O1894" i="11"/>
  <c r="O1893" i="11"/>
  <c r="O1892" i="11"/>
  <c r="O1891" i="11"/>
  <c r="O1890" i="11"/>
  <c r="O1889" i="11"/>
  <c r="O1888" i="11"/>
  <c r="O1887" i="11"/>
  <c r="O1886" i="11"/>
  <c r="O1885" i="11"/>
  <c r="O1884" i="11"/>
  <c r="O1883" i="11"/>
  <c r="O1882" i="11"/>
  <c r="O1881" i="11"/>
  <c r="O1880" i="11"/>
  <c r="O1879" i="11"/>
  <c r="O1878" i="11"/>
  <c r="O1877" i="11"/>
  <c r="O1876" i="11"/>
  <c r="O1875" i="11"/>
  <c r="O1874" i="11"/>
  <c r="O1873" i="11"/>
  <c r="O1872" i="11"/>
  <c r="O1871" i="11"/>
  <c r="O1870" i="11"/>
  <c r="O1869" i="11"/>
  <c r="O1868" i="11"/>
  <c r="O1867" i="11"/>
  <c r="O1866" i="11"/>
  <c r="O1865" i="11"/>
  <c r="O1864" i="11"/>
  <c r="O1863" i="11"/>
  <c r="O1862" i="11"/>
  <c r="O1861" i="11"/>
  <c r="O1860" i="11"/>
  <c r="O1859" i="11"/>
  <c r="O1858" i="11"/>
  <c r="O1857" i="11"/>
  <c r="O1856" i="11"/>
  <c r="O1855" i="11"/>
  <c r="O1854" i="11"/>
  <c r="O1853" i="11"/>
  <c r="O1852" i="11"/>
  <c r="O1851" i="11"/>
  <c r="O1850" i="11"/>
  <c r="O1849" i="11"/>
  <c r="O1848" i="11"/>
  <c r="O1847" i="11"/>
  <c r="O1846" i="11"/>
  <c r="O1845" i="11"/>
  <c r="O1844" i="11"/>
  <c r="O1843" i="11"/>
  <c r="O1842" i="11"/>
  <c r="O1841" i="11"/>
  <c r="O1840" i="11"/>
  <c r="O1839" i="11"/>
  <c r="O1838" i="11"/>
  <c r="O1837" i="11"/>
  <c r="O1836" i="11"/>
  <c r="O1835" i="11"/>
  <c r="O1834" i="11"/>
  <c r="O1833" i="11"/>
  <c r="O1832" i="11"/>
  <c r="O1831" i="11"/>
  <c r="O1830" i="11"/>
  <c r="O1829" i="11"/>
  <c r="O1828" i="11"/>
  <c r="O1827" i="11"/>
  <c r="O1826" i="11"/>
  <c r="O1825" i="11"/>
  <c r="O1824" i="11"/>
  <c r="O1823" i="11"/>
  <c r="O1822" i="11"/>
  <c r="O1821" i="11"/>
  <c r="O1820" i="11"/>
  <c r="O1819" i="11"/>
  <c r="O1818" i="11"/>
  <c r="O1817" i="11"/>
  <c r="O1816" i="11"/>
  <c r="O1815" i="11"/>
  <c r="O1814" i="11"/>
  <c r="O1813" i="11"/>
  <c r="O1812" i="11"/>
  <c r="O1811" i="11"/>
  <c r="O1810" i="11"/>
  <c r="O1809" i="11"/>
  <c r="O1808" i="11"/>
  <c r="O1807" i="11"/>
  <c r="O1806" i="11"/>
  <c r="O1805" i="11"/>
  <c r="O1804" i="11"/>
  <c r="O1803" i="11"/>
  <c r="O1802" i="11"/>
  <c r="O1801" i="11"/>
  <c r="O1800" i="11"/>
  <c r="O1799" i="11"/>
  <c r="O1798" i="11"/>
  <c r="O1797" i="11"/>
  <c r="O1796" i="11"/>
  <c r="O1795" i="11"/>
  <c r="O1794" i="11"/>
  <c r="O1793" i="11"/>
  <c r="O1792" i="11"/>
  <c r="O1791" i="11"/>
  <c r="O1790" i="11"/>
  <c r="O1789" i="11"/>
  <c r="O1788" i="11"/>
  <c r="O1787" i="11"/>
  <c r="O1786" i="11"/>
  <c r="O1785" i="11"/>
  <c r="O1784" i="11"/>
  <c r="O1783" i="11"/>
  <c r="O1782" i="11"/>
  <c r="O1781" i="11"/>
  <c r="O1780" i="11"/>
  <c r="O1779" i="11"/>
  <c r="O1778" i="11"/>
  <c r="O1777" i="11"/>
  <c r="O1776" i="11"/>
  <c r="O1775" i="11"/>
  <c r="O1774" i="11"/>
  <c r="O1773" i="11"/>
  <c r="O1772" i="11"/>
  <c r="O1771" i="11"/>
  <c r="O1770" i="11"/>
  <c r="O1769" i="11"/>
  <c r="O1768" i="11"/>
  <c r="O1767" i="11"/>
  <c r="O1766" i="11"/>
  <c r="O1765" i="11"/>
  <c r="O1764" i="11"/>
  <c r="O1763" i="11"/>
  <c r="O1762" i="11"/>
  <c r="O1761" i="11"/>
  <c r="O1760" i="11"/>
  <c r="O1759" i="11"/>
  <c r="O1758" i="11"/>
  <c r="O1757" i="11"/>
  <c r="O1756" i="11"/>
  <c r="O1755" i="11"/>
  <c r="O1754" i="11"/>
  <c r="O1753" i="11"/>
  <c r="O1752" i="11"/>
  <c r="O1751" i="11"/>
  <c r="O1750" i="11"/>
  <c r="O1749" i="11"/>
  <c r="O1748" i="11"/>
  <c r="O1747" i="11"/>
  <c r="O1746" i="11"/>
  <c r="O1745" i="11"/>
  <c r="O1744" i="11"/>
  <c r="O1743" i="11"/>
  <c r="O1742" i="11"/>
  <c r="O1741" i="11"/>
  <c r="O1740" i="11"/>
  <c r="O1739" i="11"/>
  <c r="O1738" i="11"/>
  <c r="O1737" i="11"/>
  <c r="O1736" i="11"/>
  <c r="O1735" i="11"/>
  <c r="O1734" i="11"/>
  <c r="O1733" i="11"/>
  <c r="O1732" i="11"/>
  <c r="O1731" i="11"/>
  <c r="O1730" i="11"/>
  <c r="O1729" i="11"/>
  <c r="O1728" i="11"/>
  <c r="O1727" i="11"/>
  <c r="O1726" i="11"/>
  <c r="O1725" i="11"/>
  <c r="O1724" i="11"/>
  <c r="O1723" i="11"/>
  <c r="O1722" i="11"/>
  <c r="O1721" i="11"/>
  <c r="O1720" i="11"/>
  <c r="O1719" i="11"/>
  <c r="O1718" i="11"/>
  <c r="O1717" i="11"/>
  <c r="O1716" i="11"/>
  <c r="O1715" i="11"/>
  <c r="O1714" i="11"/>
  <c r="O1713" i="11"/>
  <c r="O1712" i="11"/>
  <c r="O1711" i="11"/>
  <c r="O1710" i="11"/>
  <c r="O1709" i="11"/>
  <c r="O1708" i="11"/>
  <c r="O1707" i="11"/>
  <c r="O1706" i="11"/>
  <c r="O1705" i="11"/>
  <c r="O1704" i="11"/>
  <c r="O1703" i="11"/>
  <c r="O1702" i="11"/>
  <c r="O1701" i="11"/>
  <c r="O1700" i="11"/>
  <c r="O1699" i="11"/>
  <c r="O1698" i="11"/>
  <c r="O1697" i="11"/>
  <c r="O1696" i="11"/>
  <c r="O1695" i="11"/>
  <c r="O1694" i="11"/>
  <c r="O1693" i="11"/>
  <c r="O1692" i="11"/>
  <c r="O1691" i="11"/>
  <c r="O1690" i="11"/>
  <c r="O1689" i="11"/>
  <c r="O1688" i="11"/>
  <c r="O1687" i="11"/>
  <c r="O1686" i="11"/>
  <c r="O1685" i="11"/>
  <c r="O1684" i="11"/>
  <c r="O1683" i="11"/>
  <c r="O1682" i="11"/>
  <c r="O1681" i="11"/>
  <c r="O1680" i="11"/>
  <c r="O1679" i="11"/>
  <c r="O1678" i="11"/>
  <c r="O1677" i="11"/>
  <c r="O1676" i="11"/>
  <c r="O1675" i="11"/>
  <c r="O1674" i="11"/>
  <c r="O1673" i="11"/>
  <c r="O1672" i="11"/>
  <c r="O1671" i="11"/>
  <c r="O1670" i="11"/>
  <c r="O1669" i="11"/>
  <c r="O1668" i="11"/>
  <c r="O1667" i="11"/>
  <c r="O1666" i="11"/>
  <c r="O1665" i="11"/>
  <c r="O1664" i="11"/>
  <c r="O1663" i="11"/>
  <c r="O1662" i="11"/>
  <c r="O1661" i="11"/>
  <c r="O1660" i="11"/>
  <c r="O1659" i="11"/>
  <c r="O1658" i="11"/>
  <c r="O1657" i="11"/>
  <c r="O1656" i="11"/>
  <c r="O1655" i="11"/>
  <c r="O1654" i="11"/>
  <c r="O1653" i="11"/>
  <c r="O1652" i="11"/>
  <c r="O1651" i="11"/>
  <c r="O1650" i="11"/>
  <c r="O1649" i="11"/>
  <c r="O1648" i="11"/>
  <c r="O1647" i="11"/>
  <c r="O1646" i="11"/>
  <c r="O1645" i="11"/>
  <c r="O1644" i="11"/>
  <c r="O1643" i="11"/>
  <c r="O1642" i="11"/>
  <c r="O1641" i="11"/>
  <c r="O1640" i="11"/>
  <c r="O1639" i="11"/>
  <c r="O1638" i="11"/>
  <c r="O1637" i="11"/>
  <c r="O1636" i="11"/>
  <c r="O1635" i="11"/>
  <c r="O1634" i="11"/>
  <c r="O1633" i="11"/>
  <c r="O1632" i="11"/>
  <c r="O1631" i="11"/>
  <c r="O1630" i="11"/>
  <c r="O1629" i="11"/>
  <c r="O1628" i="11"/>
  <c r="O1627" i="11"/>
  <c r="O1626" i="11"/>
  <c r="O1625" i="11"/>
  <c r="O1624" i="11"/>
  <c r="O1623" i="11"/>
  <c r="O1622" i="11"/>
  <c r="O1621" i="11"/>
  <c r="O1620" i="11"/>
  <c r="O1619" i="11"/>
  <c r="O1618" i="11"/>
  <c r="O1617" i="11"/>
  <c r="O1616" i="11"/>
  <c r="O1615" i="11"/>
  <c r="O1614" i="11"/>
  <c r="O1613" i="11"/>
  <c r="O1612" i="11"/>
  <c r="O1611" i="11"/>
  <c r="O1610" i="11"/>
  <c r="O1609" i="11"/>
  <c r="O1608" i="11"/>
  <c r="O1607" i="11"/>
  <c r="O1606" i="11"/>
  <c r="O1605" i="11"/>
  <c r="O1604" i="11"/>
  <c r="O1603" i="11"/>
  <c r="O1602" i="11"/>
  <c r="O1601" i="11"/>
  <c r="O1600" i="11"/>
  <c r="O1599" i="11"/>
  <c r="O1598" i="11"/>
  <c r="O1597" i="11"/>
  <c r="O1596" i="11"/>
  <c r="O1595" i="11"/>
  <c r="O1594" i="11"/>
  <c r="O1593" i="11"/>
  <c r="O1592" i="11"/>
  <c r="O1591" i="11"/>
  <c r="O1590" i="11"/>
  <c r="O1589" i="11"/>
  <c r="O1588" i="11"/>
  <c r="O1587" i="11"/>
  <c r="O1586" i="11"/>
  <c r="O1585" i="11"/>
  <c r="O1584" i="11"/>
  <c r="O1583" i="11"/>
  <c r="O1582" i="11"/>
  <c r="O1581" i="11"/>
  <c r="O1580" i="11"/>
  <c r="O1579" i="11"/>
  <c r="O1578" i="11"/>
  <c r="O1577" i="11"/>
  <c r="O1576" i="11"/>
  <c r="O1575" i="11"/>
  <c r="O1574" i="11"/>
  <c r="O1573" i="11"/>
  <c r="O1572" i="11"/>
  <c r="O1571" i="11"/>
  <c r="O1570" i="11"/>
  <c r="O1569" i="11"/>
  <c r="O1568" i="11"/>
  <c r="O1567" i="11"/>
  <c r="O1566" i="11"/>
  <c r="O1565" i="11"/>
  <c r="O1564" i="11"/>
  <c r="O1563" i="11"/>
  <c r="O1562" i="11"/>
  <c r="O1561" i="11"/>
  <c r="O1560" i="11"/>
  <c r="O1559" i="11"/>
  <c r="O1558" i="11"/>
  <c r="O1557" i="11"/>
  <c r="O1556" i="11"/>
  <c r="O1555" i="11"/>
  <c r="O1554" i="11"/>
  <c r="O1553" i="11"/>
  <c r="O1552" i="11"/>
  <c r="O1551" i="11"/>
  <c r="O1550" i="11"/>
  <c r="O1549" i="11"/>
  <c r="O1548" i="11"/>
  <c r="O1547" i="11"/>
  <c r="O1546" i="11"/>
  <c r="O1545" i="11"/>
  <c r="O1544" i="11"/>
  <c r="O1543" i="11"/>
  <c r="O1542" i="11"/>
  <c r="O1541" i="11"/>
  <c r="O1540" i="11"/>
  <c r="O1539" i="11"/>
  <c r="O1538" i="11"/>
  <c r="O1537" i="11"/>
  <c r="O1536" i="11"/>
  <c r="O1535" i="11"/>
  <c r="O1534" i="11"/>
  <c r="O1533" i="11"/>
  <c r="O1532" i="11"/>
  <c r="O1531" i="11"/>
  <c r="O1530" i="11"/>
  <c r="O1529" i="11"/>
  <c r="O1528" i="11"/>
  <c r="O1527" i="11"/>
  <c r="O1526" i="11"/>
  <c r="O1525" i="11"/>
  <c r="O1524" i="11"/>
  <c r="O1523" i="11"/>
  <c r="O1522" i="11"/>
  <c r="O1521" i="11"/>
  <c r="O1520" i="11"/>
  <c r="O1519" i="11"/>
  <c r="O1518" i="11"/>
  <c r="O1517" i="11"/>
  <c r="O1516" i="11"/>
  <c r="O1515" i="11"/>
  <c r="O1514" i="11"/>
  <c r="O1513" i="11"/>
  <c r="O1512" i="11"/>
  <c r="O1511" i="11"/>
  <c r="O1510" i="11"/>
  <c r="O1509" i="11"/>
  <c r="O1508" i="11"/>
  <c r="O1507" i="11"/>
  <c r="O1506" i="11"/>
  <c r="O1505" i="11"/>
  <c r="O1504" i="11"/>
  <c r="O1503" i="11"/>
  <c r="O1502" i="11"/>
  <c r="O1501" i="11"/>
  <c r="O1500" i="11"/>
  <c r="O1499" i="11"/>
  <c r="O1498" i="11"/>
  <c r="O1497" i="11"/>
  <c r="O1496" i="11"/>
  <c r="O1495" i="11"/>
  <c r="O1494" i="11"/>
  <c r="O1493" i="11"/>
  <c r="O1492" i="11"/>
  <c r="O1491" i="11"/>
  <c r="O1490" i="11"/>
  <c r="O1489" i="11"/>
  <c r="O1488" i="11"/>
  <c r="O1487" i="11"/>
  <c r="O1486" i="11"/>
  <c r="O1485" i="11"/>
  <c r="O1484" i="11"/>
  <c r="O1483" i="11"/>
  <c r="O1482" i="11"/>
  <c r="O1481" i="11"/>
  <c r="O1480" i="11"/>
  <c r="O1479" i="11"/>
  <c r="O1478" i="11"/>
  <c r="O1477" i="11"/>
  <c r="O1476" i="11"/>
  <c r="O1475" i="11"/>
  <c r="O1474" i="11"/>
  <c r="O1473" i="11"/>
  <c r="O1472" i="11"/>
  <c r="O1471" i="11"/>
  <c r="O1470" i="11"/>
  <c r="O1469" i="11"/>
  <c r="O1468" i="11"/>
  <c r="O1467" i="11"/>
  <c r="O1466" i="11"/>
  <c r="O1465" i="11"/>
  <c r="O1464" i="11"/>
  <c r="O1463" i="11"/>
  <c r="O1462" i="11"/>
  <c r="O1461" i="11"/>
  <c r="O1460" i="11"/>
  <c r="O1459" i="11"/>
  <c r="O1458" i="11"/>
  <c r="O1457" i="11"/>
  <c r="O1456" i="11"/>
  <c r="O1455" i="11"/>
  <c r="O1454" i="11"/>
  <c r="O1453" i="11"/>
  <c r="O1452" i="11"/>
  <c r="O1451" i="11"/>
  <c r="O1450" i="11"/>
  <c r="O1449" i="11"/>
  <c r="O1448" i="11"/>
  <c r="O1447" i="11"/>
  <c r="O1446" i="11"/>
  <c r="O1445" i="11"/>
  <c r="O1444" i="11"/>
  <c r="O1443" i="11"/>
  <c r="O1442" i="11"/>
  <c r="O1441" i="11"/>
  <c r="O1440" i="11"/>
  <c r="O1439" i="11"/>
  <c r="O1438" i="11"/>
  <c r="O1437" i="11"/>
  <c r="O1436" i="11"/>
  <c r="O1435" i="11"/>
  <c r="O1434" i="11"/>
  <c r="O1433" i="11"/>
  <c r="O1432" i="11"/>
  <c r="O1431" i="11"/>
  <c r="O1430" i="11"/>
  <c r="O1429" i="11"/>
  <c r="O1428" i="11"/>
  <c r="O1427" i="11"/>
  <c r="O1426" i="11"/>
  <c r="O1425" i="11"/>
  <c r="O1424" i="11"/>
  <c r="O1423" i="11"/>
  <c r="O1422" i="11"/>
  <c r="O1421" i="11"/>
  <c r="O1420" i="11"/>
  <c r="O1419" i="11"/>
  <c r="O1418" i="11"/>
  <c r="O1417" i="11"/>
  <c r="O1416" i="11"/>
  <c r="O1415" i="11"/>
  <c r="O1414" i="11"/>
  <c r="O1413" i="11"/>
  <c r="O1412" i="11"/>
  <c r="O1411" i="11"/>
  <c r="O1410" i="11"/>
  <c r="O1409" i="11"/>
  <c r="O1408" i="11"/>
  <c r="O1407" i="11"/>
  <c r="O1406" i="11"/>
  <c r="O1405" i="11"/>
  <c r="O1404" i="11"/>
  <c r="O1403" i="11"/>
  <c r="O1402" i="11"/>
  <c r="O1401" i="11"/>
  <c r="O1400" i="11"/>
  <c r="O1399" i="11"/>
  <c r="O1398" i="11"/>
  <c r="O1397" i="11"/>
  <c r="O1396" i="11"/>
  <c r="O1395" i="11"/>
  <c r="O1394" i="11"/>
  <c r="O1393" i="11"/>
  <c r="O1392" i="11"/>
  <c r="O1391" i="11"/>
  <c r="O1390" i="11"/>
  <c r="O1389" i="11"/>
  <c r="O1388" i="11"/>
  <c r="O1387" i="11"/>
  <c r="O1386" i="11"/>
  <c r="O1385" i="11"/>
  <c r="O1384" i="11"/>
  <c r="O1383" i="11"/>
  <c r="O1382" i="11"/>
  <c r="O1381" i="11"/>
  <c r="O1380" i="11"/>
  <c r="O1379" i="11"/>
  <c r="O1378" i="11"/>
  <c r="O1377" i="11"/>
  <c r="O1376" i="11"/>
  <c r="O1375" i="11"/>
  <c r="O1374" i="11"/>
  <c r="O1373" i="11"/>
  <c r="O1372" i="11"/>
  <c r="O1371" i="11"/>
  <c r="O1370" i="11"/>
  <c r="O1369" i="11"/>
  <c r="O1368" i="11"/>
  <c r="O1367" i="11"/>
  <c r="O1366" i="11"/>
  <c r="O1365" i="11"/>
  <c r="O1364" i="11"/>
  <c r="O1363" i="11"/>
  <c r="O1362" i="11"/>
  <c r="O1361" i="11"/>
  <c r="O1360" i="11"/>
  <c r="O1359" i="11"/>
  <c r="O1358" i="11"/>
  <c r="O1357" i="11"/>
  <c r="O1356" i="11"/>
  <c r="O1355" i="11"/>
  <c r="O1354" i="11"/>
  <c r="O1353" i="11"/>
  <c r="O1352" i="11"/>
  <c r="O1351" i="11"/>
  <c r="O1350" i="11"/>
  <c r="O1349" i="11"/>
  <c r="O1348" i="11"/>
  <c r="O1347" i="11"/>
  <c r="O1346" i="11"/>
  <c r="O1345" i="11"/>
  <c r="O1344" i="11"/>
  <c r="O1343" i="11"/>
  <c r="O1342" i="11"/>
  <c r="O1341" i="11"/>
  <c r="O1340" i="11"/>
  <c r="O1339" i="11"/>
  <c r="O1338" i="11"/>
  <c r="O1337" i="11"/>
  <c r="O1336" i="11"/>
  <c r="O1335" i="11"/>
  <c r="O1334" i="11"/>
  <c r="O1333" i="11"/>
  <c r="O1332" i="11"/>
  <c r="O1331" i="11"/>
  <c r="O1330" i="11"/>
  <c r="O1329" i="11"/>
  <c r="O1328" i="11"/>
  <c r="O1327" i="11"/>
  <c r="O1326" i="11"/>
  <c r="O1325" i="11"/>
  <c r="O1324" i="11"/>
  <c r="O1323" i="11"/>
  <c r="O1322" i="11"/>
  <c r="O1321" i="11"/>
  <c r="O1320" i="11"/>
  <c r="O1319" i="11"/>
  <c r="O1318" i="11"/>
  <c r="O1317" i="11"/>
  <c r="O1316" i="11"/>
  <c r="O1315" i="11"/>
  <c r="O1314" i="11"/>
  <c r="O1313" i="11"/>
  <c r="O1312" i="11"/>
  <c r="O1311" i="11"/>
  <c r="O1310" i="11"/>
  <c r="O1309" i="11"/>
  <c r="O1308" i="11"/>
  <c r="O1307" i="11"/>
  <c r="O1306" i="11"/>
  <c r="O1305" i="11"/>
  <c r="O1304" i="11"/>
  <c r="O1303" i="11"/>
  <c r="O1302" i="11"/>
  <c r="O1301" i="11"/>
  <c r="O1300" i="11"/>
  <c r="O1299" i="11"/>
  <c r="O1298" i="11"/>
  <c r="O1297" i="11"/>
  <c r="O1296" i="11"/>
  <c r="O1295" i="11"/>
  <c r="O1294" i="11"/>
  <c r="O1293" i="11"/>
  <c r="O1292" i="11"/>
  <c r="O1291" i="11"/>
  <c r="O1290" i="11"/>
  <c r="O1289" i="11"/>
  <c r="O1288" i="11"/>
  <c r="O1287" i="11"/>
  <c r="O1286" i="11"/>
  <c r="O1285" i="11"/>
  <c r="O1284" i="11"/>
  <c r="O1283" i="11"/>
  <c r="O1282" i="11"/>
  <c r="O1281" i="11"/>
  <c r="O1280" i="11"/>
  <c r="O1279" i="11"/>
  <c r="O1278" i="11"/>
  <c r="O1277" i="11"/>
  <c r="O1276" i="11"/>
  <c r="O1275" i="11"/>
  <c r="O1274" i="11"/>
  <c r="O1273" i="11"/>
  <c r="O1272" i="11"/>
  <c r="O1271" i="11"/>
  <c r="O1270" i="11"/>
  <c r="O1269" i="11"/>
  <c r="O1268" i="11"/>
  <c r="O1267" i="11"/>
  <c r="O1266" i="11"/>
  <c r="O1265" i="11"/>
  <c r="O1264" i="11"/>
  <c r="O1263" i="11"/>
  <c r="O1262" i="11"/>
  <c r="O1261" i="11"/>
  <c r="O1260" i="11"/>
  <c r="O1259" i="11"/>
  <c r="O1258" i="11"/>
  <c r="O1257" i="11"/>
  <c r="O1256" i="11"/>
  <c r="O1255" i="11"/>
  <c r="O1254" i="11"/>
  <c r="O1253" i="11"/>
  <c r="O1252" i="11"/>
  <c r="O1251" i="11"/>
  <c r="O1250" i="11"/>
  <c r="O1249" i="11"/>
  <c r="O1248" i="11"/>
  <c r="O1247" i="11"/>
  <c r="O1246" i="11"/>
  <c r="O1245" i="11"/>
  <c r="O1244" i="11"/>
  <c r="O1243" i="11"/>
  <c r="O1242" i="11"/>
  <c r="O1241" i="11"/>
  <c r="O1240" i="11"/>
  <c r="O1239" i="11"/>
  <c r="O1238" i="11"/>
  <c r="O1237" i="11"/>
  <c r="O1236" i="11"/>
  <c r="O1235" i="11"/>
  <c r="O1234" i="11"/>
  <c r="O1233" i="11"/>
  <c r="O1232" i="11"/>
  <c r="O1231" i="11"/>
  <c r="O1230" i="11"/>
  <c r="O1229" i="11"/>
  <c r="O1228" i="11"/>
  <c r="O1227" i="11"/>
  <c r="O1226" i="11"/>
  <c r="O1225" i="11"/>
  <c r="O1224" i="11"/>
  <c r="O1223" i="11"/>
  <c r="O1222" i="11"/>
  <c r="O1221" i="11"/>
  <c r="O1220" i="11"/>
  <c r="O1219" i="11"/>
  <c r="O1218" i="11"/>
  <c r="O1217" i="11"/>
  <c r="O1216" i="11"/>
  <c r="O1215" i="11"/>
  <c r="O1214" i="11"/>
  <c r="O1213" i="11"/>
  <c r="O1212" i="11"/>
  <c r="O1211" i="11"/>
  <c r="O1210" i="11"/>
  <c r="O1209" i="11"/>
  <c r="O1208" i="11"/>
  <c r="O1207" i="11"/>
  <c r="O1206" i="11"/>
  <c r="O1205" i="11"/>
  <c r="O1204" i="11"/>
  <c r="O1203" i="11"/>
  <c r="O1202" i="11"/>
  <c r="O1201" i="11"/>
  <c r="O1200" i="11"/>
  <c r="O1199" i="11"/>
  <c r="O1198" i="11"/>
  <c r="O1197" i="11"/>
  <c r="O1196" i="11"/>
  <c r="O1195" i="11"/>
  <c r="O1194" i="11"/>
  <c r="O1193" i="11"/>
  <c r="O1192" i="11"/>
  <c r="O1191" i="11"/>
  <c r="O1190" i="11"/>
  <c r="O1189" i="11"/>
  <c r="O1188" i="11"/>
  <c r="O1187" i="11"/>
  <c r="O1186" i="11"/>
  <c r="O1185" i="11"/>
  <c r="O1184" i="11"/>
  <c r="O1183" i="11"/>
  <c r="O1182" i="11"/>
  <c r="O1181" i="11"/>
  <c r="O1180" i="11"/>
  <c r="O1179" i="11"/>
  <c r="O1178" i="11"/>
  <c r="O1177" i="11"/>
  <c r="O1176" i="11"/>
  <c r="O1175" i="11"/>
  <c r="O1174" i="11"/>
  <c r="O1173" i="11"/>
  <c r="O1172" i="11"/>
  <c r="O1171" i="11"/>
  <c r="O1170" i="11"/>
  <c r="O1169" i="11"/>
  <c r="O1168" i="11"/>
  <c r="O1167" i="11"/>
  <c r="O1166" i="11"/>
  <c r="O1165" i="11"/>
  <c r="O1164" i="11"/>
  <c r="O1163" i="11"/>
  <c r="O1162" i="11"/>
  <c r="O1161" i="11"/>
  <c r="O1160" i="11"/>
  <c r="O1159" i="11"/>
  <c r="O1158" i="11"/>
  <c r="O1157" i="11"/>
  <c r="O1156" i="11"/>
  <c r="O1155" i="11"/>
  <c r="O1154" i="11"/>
  <c r="O1153" i="11"/>
  <c r="O1152" i="11"/>
  <c r="O1151" i="11"/>
  <c r="O1150" i="11"/>
  <c r="O1149" i="11"/>
  <c r="O1148" i="11"/>
  <c r="O1147" i="11"/>
  <c r="O1146" i="11"/>
  <c r="O1145" i="11"/>
  <c r="O1144" i="11"/>
  <c r="O1143" i="11"/>
  <c r="O1142" i="11"/>
  <c r="O1141" i="11"/>
  <c r="O1140" i="11"/>
  <c r="O1139" i="11"/>
  <c r="O1138" i="11"/>
  <c r="O1137" i="11"/>
  <c r="O1136" i="11"/>
  <c r="O1135" i="11"/>
  <c r="O1134" i="11"/>
  <c r="O1133" i="11"/>
  <c r="O1132" i="11"/>
  <c r="O1131" i="11"/>
  <c r="O1130" i="11"/>
  <c r="O1129" i="11"/>
  <c r="O1128" i="11"/>
  <c r="O1127" i="11"/>
  <c r="O1126" i="11"/>
  <c r="O1125" i="11"/>
  <c r="O1124" i="11"/>
  <c r="O1123" i="11"/>
  <c r="O1122" i="11"/>
  <c r="O1121" i="11"/>
  <c r="O1120" i="11"/>
  <c r="O1119" i="11"/>
  <c r="O1118" i="11"/>
  <c r="O1117" i="11"/>
  <c r="O1116" i="11"/>
  <c r="O1115" i="11"/>
  <c r="O1114" i="11"/>
  <c r="O1113" i="11"/>
  <c r="O1112" i="11"/>
  <c r="O1111" i="11"/>
  <c r="O1110" i="11"/>
  <c r="O1109" i="11"/>
  <c r="O1108" i="11"/>
  <c r="O1107" i="11"/>
  <c r="O1106" i="11"/>
  <c r="O1105" i="11"/>
  <c r="O1104" i="11"/>
  <c r="O1103" i="11"/>
  <c r="O1102" i="11"/>
  <c r="O1101" i="11"/>
  <c r="O1100" i="11"/>
  <c r="O1099" i="11"/>
  <c r="O1098" i="11"/>
  <c r="O1097" i="11"/>
  <c r="O1096" i="11"/>
  <c r="O1095" i="11"/>
  <c r="O1094" i="11"/>
  <c r="O1093" i="11"/>
  <c r="O1092" i="11"/>
  <c r="O1091" i="11"/>
  <c r="O1090" i="11"/>
  <c r="O1089" i="11"/>
  <c r="O1088" i="11"/>
  <c r="O1087" i="11"/>
  <c r="O1086" i="11"/>
  <c r="O1085" i="11"/>
  <c r="O1084" i="11"/>
  <c r="O1083" i="11"/>
  <c r="O1082" i="11"/>
  <c r="O1081" i="11"/>
  <c r="O1080" i="11"/>
  <c r="O1079" i="11"/>
  <c r="O1078" i="11"/>
  <c r="O1077" i="11"/>
  <c r="O1076" i="11"/>
  <c r="O1075" i="11"/>
  <c r="O1074" i="11"/>
  <c r="O1073" i="11"/>
  <c r="O1072" i="11"/>
  <c r="O1071" i="11"/>
  <c r="O1070" i="11"/>
  <c r="O1069" i="11"/>
  <c r="O1068" i="11"/>
  <c r="O1067" i="11"/>
  <c r="O1066" i="11"/>
  <c r="O1065" i="11"/>
  <c r="O1064" i="11"/>
  <c r="O1063" i="11"/>
  <c r="O1062" i="11"/>
  <c r="O1061" i="11"/>
  <c r="O1060" i="11"/>
  <c r="O1059" i="11"/>
  <c r="O1058" i="11"/>
  <c r="O1057" i="11"/>
  <c r="O1056" i="11"/>
  <c r="O1055" i="11"/>
  <c r="O1054" i="11"/>
  <c r="O1053" i="11"/>
  <c r="O1052" i="11"/>
  <c r="O1051" i="11"/>
  <c r="O1050" i="11"/>
  <c r="O1049" i="11"/>
  <c r="O1048" i="11"/>
  <c r="O1047" i="11"/>
  <c r="O1046" i="11"/>
  <c r="O1045" i="11"/>
  <c r="O1044" i="11"/>
  <c r="O1043" i="11"/>
  <c r="O1042" i="11"/>
  <c r="O1041" i="11"/>
  <c r="O1040" i="11"/>
  <c r="O1039" i="11"/>
  <c r="O1038" i="11"/>
  <c r="O1037" i="11"/>
  <c r="O1036" i="11"/>
  <c r="O1035" i="11"/>
  <c r="O1034" i="11"/>
  <c r="O1033" i="11"/>
  <c r="O1032" i="11"/>
  <c r="O1031" i="11"/>
  <c r="O1030" i="11"/>
  <c r="O1029" i="11"/>
  <c r="O1028" i="11"/>
  <c r="O1027" i="11"/>
  <c r="O1026" i="11"/>
  <c r="O1025" i="11"/>
  <c r="O1024" i="11"/>
  <c r="O1023" i="11"/>
  <c r="O1022" i="11"/>
  <c r="O1021" i="11"/>
  <c r="O1020" i="11"/>
  <c r="O1019" i="11"/>
  <c r="O1018" i="11"/>
  <c r="O1017" i="11"/>
  <c r="O1016" i="11"/>
  <c r="O1015" i="11"/>
  <c r="O1014" i="11"/>
  <c r="O1013" i="11"/>
  <c r="O1012" i="11"/>
  <c r="O1011" i="11"/>
  <c r="O1010" i="11"/>
  <c r="O1009" i="11"/>
  <c r="O1008" i="11"/>
  <c r="O1007" i="11"/>
  <c r="O1006" i="11"/>
  <c r="O1005" i="11"/>
  <c r="O1004" i="11"/>
  <c r="O1003" i="11"/>
  <c r="O1002" i="11"/>
  <c r="O1001" i="11"/>
  <c r="O1000" i="11"/>
  <c r="O999" i="11"/>
  <c r="O998" i="11"/>
  <c r="O997" i="11"/>
  <c r="O996" i="11"/>
  <c r="O995" i="11"/>
  <c r="O994" i="11"/>
  <c r="O993" i="11"/>
  <c r="O992" i="11"/>
  <c r="O991" i="11"/>
  <c r="O990" i="11"/>
  <c r="O989" i="11"/>
  <c r="O988" i="11"/>
  <c r="O987" i="11"/>
  <c r="O986" i="11"/>
  <c r="O985" i="11"/>
  <c r="O984" i="11"/>
  <c r="O983" i="11"/>
  <c r="O982" i="11"/>
  <c r="O981" i="11"/>
  <c r="O980" i="11"/>
  <c r="O979" i="11"/>
  <c r="O978" i="11"/>
  <c r="O977" i="11"/>
  <c r="O976" i="11"/>
  <c r="O975" i="11"/>
  <c r="O974" i="11"/>
  <c r="O973" i="11"/>
  <c r="O972" i="11"/>
  <c r="O971" i="11"/>
  <c r="O970" i="11"/>
  <c r="O969" i="11"/>
  <c r="O968" i="11"/>
  <c r="O967" i="11"/>
  <c r="O966" i="11"/>
  <c r="O965" i="11"/>
  <c r="O964" i="11"/>
  <c r="O963" i="11"/>
  <c r="O962" i="11"/>
  <c r="O961" i="11"/>
  <c r="O960" i="11"/>
  <c r="O959" i="11"/>
  <c r="O958" i="11"/>
  <c r="O957" i="11"/>
  <c r="O956" i="11"/>
  <c r="O955" i="11"/>
  <c r="O954" i="11"/>
  <c r="O953" i="11"/>
  <c r="O952" i="11"/>
  <c r="O951" i="11"/>
  <c r="O950" i="11"/>
  <c r="O949" i="11"/>
  <c r="O948" i="11"/>
  <c r="O947" i="11"/>
  <c r="O946" i="11"/>
  <c r="O945" i="11"/>
  <c r="O944" i="11"/>
  <c r="O943" i="11"/>
  <c r="O942" i="11"/>
  <c r="O941" i="11"/>
  <c r="O940" i="11"/>
  <c r="O939" i="11"/>
  <c r="O938" i="11"/>
  <c r="O937" i="11"/>
  <c r="O936" i="11"/>
  <c r="O935" i="11"/>
  <c r="O934" i="11"/>
  <c r="O933" i="11"/>
  <c r="O932" i="11"/>
  <c r="O931" i="11"/>
  <c r="O930" i="11"/>
  <c r="O929" i="11"/>
  <c r="O928" i="11"/>
  <c r="O927" i="11"/>
  <c r="O926" i="11"/>
  <c r="O925" i="11"/>
  <c r="O924" i="11"/>
  <c r="O923" i="11"/>
  <c r="O922" i="11"/>
  <c r="O921" i="11"/>
  <c r="O920" i="11"/>
  <c r="O919" i="11"/>
  <c r="O918" i="11"/>
  <c r="O917" i="11"/>
  <c r="O916" i="11"/>
  <c r="O915" i="11"/>
  <c r="O914" i="11"/>
  <c r="O913" i="11"/>
  <c r="O912" i="11"/>
  <c r="O911" i="11"/>
  <c r="O910" i="11"/>
  <c r="O909" i="11"/>
  <c r="O908" i="11"/>
  <c r="O907" i="11"/>
  <c r="O906" i="11"/>
  <c r="O905" i="11"/>
  <c r="O904" i="11"/>
  <c r="O903" i="11"/>
  <c r="O902" i="11"/>
  <c r="O901" i="11"/>
  <c r="O900" i="11"/>
  <c r="O899" i="11"/>
  <c r="O898" i="11"/>
  <c r="O897" i="11"/>
  <c r="O896" i="11"/>
  <c r="O895" i="11"/>
  <c r="O894" i="11"/>
  <c r="O893" i="11"/>
  <c r="O892" i="11"/>
  <c r="O891" i="11"/>
  <c r="O890" i="11"/>
  <c r="O889" i="11"/>
  <c r="O888" i="11"/>
  <c r="O887" i="11"/>
  <c r="O886" i="11"/>
  <c r="O885" i="11"/>
  <c r="O884" i="11"/>
  <c r="O883" i="11"/>
  <c r="O882" i="11"/>
  <c r="O881" i="11"/>
  <c r="O880" i="11"/>
  <c r="O879" i="11"/>
  <c r="O878" i="11"/>
  <c r="O877" i="11"/>
  <c r="O876" i="11"/>
  <c r="O875" i="11"/>
  <c r="O874" i="11"/>
  <c r="O873" i="11"/>
  <c r="O872" i="11"/>
  <c r="O871" i="11"/>
  <c r="O870" i="11"/>
  <c r="O869" i="11"/>
  <c r="O868" i="11"/>
  <c r="O867" i="11"/>
  <c r="O866" i="11"/>
  <c r="O865" i="11"/>
  <c r="O864" i="11"/>
  <c r="O863" i="11"/>
  <c r="O862" i="11"/>
  <c r="O861" i="11"/>
  <c r="O860" i="11"/>
  <c r="O859" i="11"/>
  <c r="O858" i="11"/>
  <c r="O857" i="11"/>
  <c r="O856" i="11"/>
  <c r="O855" i="11"/>
  <c r="O854" i="11"/>
  <c r="O853" i="11"/>
  <c r="O852" i="11"/>
  <c r="O851" i="11"/>
  <c r="O850" i="11"/>
  <c r="O849" i="11"/>
  <c r="O848" i="11"/>
  <c r="O847" i="11"/>
  <c r="O846" i="11"/>
  <c r="O845" i="11"/>
  <c r="O844" i="11"/>
  <c r="O843" i="11"/>
  <c r="O842" i="11"/>
  <c r="O841" i="11"/>
  <c r="O840" i="11"/>
  <c r="O839" i="11"/>
  <c r="O838" i="11"/>
  <c r="O837" i="11"/>
  <c r="O836" i="11"/>
  <c r="O835" i="11"/>
  <c r="O834" i="11"/>
  <c r="O833" i="11"/>
  <c r="O832" i="11"/>
  <c r="O831" i="11"/>
  <c r="O830" i="11"/>
  <c r="O829" i="11"/>
  <c r="O828" i="11"/>
  <c r="O827" i="11"/>
  <c r="O826" i="11"/>
  <c r="O825" i="11"/>
  <c r="O824" i="11"/>
  <c r="O823" i="11"/>
  <c r="O822" i="11"/>
  <c r="O821" i="11"/>
  <c r="O820" i="11"/>
  <c r="O819" i="11"/>
  <c r="O818" i="11"/>
  <c r="O817" i="11"/>
  <c r="O816" i="11"/>
  <c r="O815" i="11"/>
  <c r="O814" i="11"/>
  <c r="O813" i="11"/>
  <c r="O812" i="11"/>
  <c r="O811" i="11"/>
  <c r="O810" i="11"/>
  <c r="O809" i="11"/>
  <c r="O808" i="11"/>
  <c r="O807" i="11"/>
  <c r="O806" i="11"/>
  <c r="O805" i="11"/>
  <c r="O804" i="11"/>
  <c r="O803" i="11"/>
  <c r="O802" i="11"/>
  <c r="O801" i="11"/>
  <c r="O800" i="11"/>
  <c r="O799" i="11"/>
  <c r="O798" i="11"/>
  <c r="O797" i="11"/>
  <c r="O796" i="11"/>
  <c r="O795" i="11"/>
  <c r="O794" i="11"/>
  <c r="O793" i="11"/>
  <c r="O792" i="11"/>
  <c r="O791" i="11"/>
  <c r="O790" i="11"/>
  <c r="O789" i="11"/>
  <c r="O788" i="11"/>
  <c r="O787" i="11"/>
  <c r="O786" i="11"/>
  <c r="O785" i="11"/>
  <c r="O784" i="11"/>
  <c r="O783" i="11"/>
  <c r="O782" i="11"/>
  <c r="O781" i="11"/>
  <c r="O780" i="11"/>
  <c r="O779" i="11"/>
  <c r="O778" i="11"/>
  <c r="O777" i="11"/>
  <c r="O776" i="11"/>
  <c r="O775" i="11"/>
  <c r="O774" i="11"/>
  <c r="O773" i="11"/>
  <c r="O772" i="11"/>
  <c r="O771" i="11"/>
  <c r="O770" i="11"/>
  <c r="O769" i="11"/>
  <c r="O768" i="11"/>
  <c r="O767" i="11"/>
  <c r="O766" i="11"/>
  <c r="O765" i="11"/>
  <c r="O764" i="11"/>
  <c r="O763" i="11"/>
  <c r="O762" i="11"/>
  <c r="O761" i="11"/>
  <c r="O760" i="11"/>
  <c r="O759" i="11"/>
  <c r="O758" i="11"/>
  <c r="O757" i="11"/>
  <c r="O756" i="11"/>
  <c r="O755" i="11"/>
  <c r="O754" i="11"/>
  <c r="O753" i="11"/>
  <c r="O752" i="11"/>
  <c r="O751" i="11"/>
  <c r="O750" i="11"/>
  <c r="O749" i="11"/>
  <c r="O748" i="11"/>
  <c r="O747" i="11"/>
  <c r="O746" i="11"/>
  <c r="O745" i="11"/>
  <c r="O744" i="11"/>
  <c r="O743" i="11"/>
  <c r="O742" i="11"/>
  <c r="O741" i="11"/>
  <c r="O740" i="11"/>
  <c r="O739" i="11"/>
  <c r="O738" i="11"/>
  <c r="O737" i="11"/>
  <c r="O736" i="11"/>
  <c r="O735" i="11"/>
  <c r="O734" i="11"/>
  <c r="O733" i="11"/>
  <c r="O732" i="11"/>
  <c r="O731" i="11"/>
  <c r="O730" i="11"/>
  <c r="O729" i="11"/>
  <c r="O728" i="11"/>
  <c r="O727" i="11"/>
  <c r="O726" i="11"/>
  <c r="O725" i="11"/>
  <c r="O724" i="11"/>
  <c r="O723" i="11"/>
  <c r="O722" i="11"/>
  <c r="O721" i="11"/>
  <c r="O720" i="11"/>
  <c r="O719" i="11"/>
  <c r="O718" i="11"/>
  <c r="O717" i="11"/>
  <c r="O716" i="11"/>
  <c r="O715" i="11"/>
  <c r="O714" i="11"/>
  <c r="O713" i="11"/>
  <c r="O712" i="11"/>
  <c r="O711" i="11"/>
  <c r="O710" i="11"/>
  <c r="O709" i="11"/>
  <c r="O708" i="11"/>
  <c r="O707" i="11"/>
  <c r="O706" i="11"/>
  <c r="O705" i="11"/>
  <c r="O704" i="11"/>
  <c r="O703" i="11"/>
  <c r="O702" i="11"/>
  <c r="O701" i="11"/>
  <c r="O700" i="11"/>
  <c r="O699" i="11"/>
  <c r="O698" i="11"/>
  <c r="O697" i="11"/>
  <c r="O696" i="11"/>
  <c r="O695" i="11"/>
  <c r="O694" i="11"/>
  <c r="O693" i="11"/>
  <c r="O692" i="11"/>
  <c r="O691" i="11"/>
  <c r="O690" i="11"/>
  <c r="O689" i="11"/>
  <c r="O688" i="11"/>
  <c r="O687" i="11"/>
  <c r="O686" i="11"/>
  <c r="O685" i="11"/>
  <c r="O684" i="11"/>
  <c r="O683" i="11"/>
  <c r="O682" i="11"/>
  <c r="O681" i="11"/>
  <c r="O680" i="11"/>
  <c r="O679" i="11"/>
  <c r="O678" i="11"/>
  <c r="O677" i="11"/>
  <c r="O676" i="11"/>
  <c r="O675" i="11"/>
  <c r="O674" i="11"/>
  <c r="O673" i="11"/>
  <c r="O672" i="11"/>
  <c r="O671" i="11"/>
  <c r="O670" i="11"/>
  <c r="O669" i="11"/>
  <c r="O668" i="11"/>
  <c r="O667" i="11"/>
  <c r="O666" i="11"/>
  <c r="O665" i="11"/>
  <c r="O664" i="11"/>
  <c r="O663" i="11"/>
  <c r="O662" i="11"/>
  <c r="O661" i="11"/>
  <c r="O660" i="11"/>
  <c r="O659" i="11"/>
  <c r="O658" i="11"/>
  <c r="O657" i="11"/>
  <c r="O656" i="11"/>
  <c r="O655" i="11"/>
  <c r="O654" i="11"/>
  <c r="O653" i="11"/>
  <c r="O652" i="11"/>
  <c r="O651" i="11"/>
  <c r="O650" i="11"/>
  <c r="O649" i="11"/>
  <c r="O648" i="11"/>
  <c r="O647" i="11"/>
  <c r="O646" i="11"/>
  <c r="O645" i="11"/>
  <c r="O644" i="11"/>
  <c r="O643" i="11"/>
  <c r="O642" i="11"/>
  <c r="O641" i="11"/>
  <c r="O640" i="11"/>
  <c r="O639" i="11"/>
  <c r="O638" i="11"/>
  <c r="O637" i="11"/>
  <c r="O636" i="11"/>
  <c r="O635" i="11"/>
  <c r="O634" i="11"/>
  <c r="O633" i="11"/>
  <c r="O632" i="11"/>
  <c r="O631" i="11"/>
  <c r="O630" i="11"/>
  <c r="O629" i="11"/>
  <c r="O628" i="11"/>
  <c r="O627" i="11"/>
  <c r="O626" i="11"/>
  <c r="O625" i="11"/>
  <c r="O624" i="11"/>
  <c r="O623" i="11"/>
  <c r="O622" i="11"/>
  <c r="O621" i="11"/>
  <c r="O620" i="11"/>
  <c r="O619" i="11"/>
  <c r="O618" i="11"/>
  <c r="O617" i="11"/>
  <c r="O616" i="11"/>
  <c r="O615" i="11"/>
  <c r="O614" i="11"/>
  <c r="O613" i="11"/>
  <c r="O612" i="11"/>
  <c r="O611" i="11"/>
  <c r="O610" i="11"/>
  <c r="O609" i="11"/>
  <c r="O608" i="11"/>
  <c r="O607" i="11"/>
  <c r="O606" i="11"/>
  <c r="O605" i="11"/>
  <c r="O604" i="11"/>
  <c r="O603" i="11"/>
  <c r="O602" i="11"/>
  <c r="O601" i="11"/>
  <c r="O600" i="11"/>
  <c r="O599" i="11"/>
  <c r="O598" i="11"/>
  <c r="O597" i="11"/>
  <c r="O596" i="11"/>
  <c r="O595" i="11"/>
  <c r="O594" i="11"/>
  <c r="O593" i="11"/>
  <c r="O592" i="11"/>
  <c r="O591" i="11"/>
  <c r="O590" i="11"/>
  <c r="O589" i="11"/>
  <c r="O588" i="11"/>
  <c r="O587" i="11"/>
  <c r="O586" i="11"/>
  <c r="O585" i="11"/>
  <c r="O584" i="11"/>
  <c r="O583" i="11"/>
  <c r="O582" i="11"/>
  <c r="O581" i="11"/>
  <c r="O580" i="11"/>
  <c r="O579" i="11"/>
  <c r="O578" i="11"/>
  <c r="O577" i="11"/>
  <c r="O576" i="11"/>
  <c r="O575" i="11"/>
  <c r="O574" i="11"/>
  <c r="O573" i="11"/>
  <c r="O572" i="11"/>
  <c r="O571" i="11"/>
  <c r="O570" i="11"/>
  <c r="O569" i="11"/>
  <c r="O568" i="11"/>
  <c r="O567" i="11"/>
  <c r="O566" i="11"/>
  <c r="O565" i="11"/>
  <c r="O564" i="11"/>
  <c r="O563" i="11"/>
  <c r="O562" i="11"/>
  <c r="O561" i="11"/>
  <c r="O560" i="11"/>
  <c r="O559" i="11"/>
  <c r="O558" i="11"/>
  <c r="O557" i="11"/>
  <c r="O556" i="11"/>
  <c r="O555" i="11"/>
  <c r="O554" i="11"/>
  <c r="O553" i="11"/>
  <c r="O552" i="11"/>
  <c r="O551" i="11"/>
  <c r="O550" i="11"/>
  <c r="O549" i="11"/>
  <c r="O548" i="11"/>
  <c r="O547" i="11"/>
  <c r="O546" i="11"/>
  <c r="O545" i="11"/>
  <c r="O544" i="11"/>
  <c r="O543" i="11"/>
  <c r="O542" i="11"/>
  <c r="O541" i="11"/>
  <c r="O540" i="11"/>
  <c r="O539" i="11"/>
  <c r="O538" i="11"/>
  <c r="O537" i="11"/>
  <c r="O536" i="11"/>
  <c r="O535" i="11"/>
  <c r="O534" i="11"/>
  <c r="O533" i="11"/>
  <c r="O532" i="11"/>
  <c r="O531" i="11"/>
  <c r="O530" i="11"/>
  <c r="O529" i="11"/>
  <c r="O528" i="11"/>
  <c r="O527" i="11"/>
  <c r="O526" i="11"/>
  <c r="O525" i="11"/>
  <c r="O524" i="11"/>
  <c r="O523" i="11"/>
  <c r="O522" i="11"/>
  <c r="O521" i="11"/>
  <c r="O520" i="11"/>
  <c r="O519" i="11"/>
  <c r="O518" i="11"/>
  <c r="O517" i="11"/>
  <c r="O516" i="11"/>
  <c r="O515" i="11"/>
  <c r="O514" i="11"/>
  <c r="O513" i="11"/>
  <c r="O512" i="11"/>
  <c r="O511" i="11"/>
  <c r="O510" i="11"/>
  <c r="O509" i="11"/>
  <c r="O508" i="11"/>
  <c r="O507" i="11"/>
  <c r="O506" i="11"/>
  <c r="O505" i="11"/>
  <c r="O504" i="11"/>
  <c r="O503" i="11"/>
  <c r="O502" i="11"/>
  <c r="O501" i="11"/>
  <c r="O500" i="11"/>
  <c r="O499" i="11"/>
  <c r="O498" i="11"/>
  <c r="O497" i="11"/>
  <c r="O496" i="11"/>
  <c r="O495" i="11"/>
  <c r="O494" i="11"/>
  <c r="O493" i="11"/>
  <c r="O492" i="11"/>
  <c r="O491" i="11"/>
  <c r="O490" i="11"/>
  <c r="O489" i="11"/>
  <c r="O488" i="11"/>
  <c r="O487" i="11"/>
  <c r="O486" i="11"/>
  <c r="O485" i="11"/>
  <c r="O484" i="11"/>
  <c r="O483" i="11"/>
  <c r="O482" i="11"/>
  <c r="O481" i="11"/>
  <c r="O480" i="11"/>
  <c r="O479" i="11"/>
  <c r="O478" i="11"/>
  <c r="O477" i="11"/>
  <c r="O476" i="11"/>
  <c r="O475" i="11"/>
  <c r="O474" i="11"/>
  <c r="O473" i="11"/>
  <c r="O472" i="11"/>
  <c r="O471" i="11"/>
  <c r="O470" i="11"/>
  <c r="O469" i="11"/>
  <c r="O468" i="11"/>
  <c r="O467" i="11"/>
  <c r="O466" i="11"/>
  <c r="O465" i="11"/>
  <c r="O464" i="11"/>
  <c r="O463" i="11"/>
  <c r="O462" i="11"/>
  <c r="O461" i="11"/>
  <c r="O460" i="11"/>
  <c r="O459" i="11"/>
  <c r="O458" i="11"/>
  <c r="O457" i="11"/>
  <c r="O456" i="11"/>
  <c r="O455" i="11"/>
  <c r="O454" i="11"/>
  <c r="O453" i="11"/>
  <c r="O452" i="11"/>
  <c r="O451" i="11"/>
  <c r="O450" i="11"/>
  <c r="O449" i="11"/>
  <c r="O448" i="11"/>
  <c r="O447" i="11"/>
  <c r="O446" i="11"/>
  <c r="O445" i="11"/>
  <c r="O444" i="11"/>
  <c r="O443" i="11"/>
  <c r="O442" i="11"/>
  <c r="O441" i="11"/>
  <c r="O440" i="11"/>
  <c r="O439" i="11"/>
  <c r="O438" i="11"/>
  <c r="O437" i="11"/>
  <c r="O436" i="11"/>
  <c r="O435" i="11"/>
  <c r="O434" i="11"/>
  <c r="O433" i="11"/>
  <c r="O432" i="11"/>
  <c r="O431" i="11"/>
  <c r="O430" i="11"/>
  <c r="O429" i="11"/>
  <c r="O428" i="11"/>
  <c r="O427" i="11"/>
  <c r="O426" i="11"/>
  <c r="O425" i="11"/>
  <c r="O424" i="11"/>
  <c r="O423" i="11"/>
  <c r="O422" i="11"/>
  <c r="O421" i="11"/>
  <c r="O420" i="11"/>
  <c r="O419" i="11"/>
  <c r="O418" i="11"/>
  <c r="O417" i="11"/>
  <c r="O416" i="11"/>
  <c r="O415" i="11"/>
  <c r="O414" i="11"/>
  <c r="O413" i="11"/>
  <c r="O412" i="11"/>
  <c r="O411" i="11"/>
  <c r="O410" i="11"/>
  <c r="O409" i="11"/>
  <c r="O408" i="11"/>
  <c r="O407" i="11"/>
  <c r="O406" i="11"/>
  <c r="O405" i="11"/>
  <c r="O404" i="11"/>
  <c r="O403" i="11"/>
  <c r="O402" i="11"/>
  <c r="O401" i="11"/>
  <c r="O400" i="11"/>
  <c r="O399" i="11"/>
  <c r="O398" i="11"/>
  <c r="O397" i="11"/>
  <c r="O396" i="11"/>
  <c r="O395" i="11"/>
  <c r="O394" i="11"/>
  <c r="O393" i="11"/>
  <c r="O392" i="11"/>
  <c r="O391" i="11"/>
  <c r="O390" i="11"/>
  <c r="O389" i="11"/>
  <c r="O388" i="11"/>
  <c r="O387" i="11"/>
  <c r="O386" i="11"/>
  <c r="O385" i="11"/>
  <c r="O384" i="11"/>
  <c r="O383" i="11"/>
  <c r="O382" i="11"/>
  <c r="O381" i="11"/>
  <c r="O380" i="11"/>
  <c r="O379" i="11"/>
  <c r="O378" i="11"/>
  <c r="O377" i="11"/>
  <c r="O376" i="11"/>
  <c r="O375" i="11"/>
  <c r="O374" i="11"/>
  <c r="O373" i="11"/>
  <c r="O372" i="11"/>
  <c r="O371" i="11"/>
  <c r="O370" i="11"/>
  <c r="O369" i="11"/>
  <c r="O368" i="11"/>
  <c r="O367" i="11"/>
  <c r="O366" i="11"/>
  <c r="O365" i="11"/>
  <c r="O364" i="11"/>
  <c r="O363" i="11"/>
  <c r="O362" i="11"/>
  <c r="O361" i="11"/>
  <c r="O360" i="11"/>
  <c r="O359" i="11"/>
  <c r="O358" i="11"/>
  <c r="O357" i="11"/>
  <c r="O356" i="11"/>
  <c r="O355" i="11"/>
  <c r="O354" i="11"/>
  <c r="O353" i="11"/>
  <c r="O352" i="11"/>
  <c r="O351" i="11"/>
  <c r="O350" i="11"/>
  <c r="O349" i="11"/>
  <c r="O348" i="11"/>
  <c r="O347" i="11"/>
  <c r="O346" i="11"/>
  <c r="O345" i="11"/>
  <c r="O344" i="11"/>
  <c r="O343" i="11"/>
  <c r="O342" i="11"/>
  <c r="O341" i="11"/>
  <c r="O340" i="11"/>
  <c r="O339" i="11"/>
  <c r="O338" i="11"/>
  <c r="O337" i="11"/>
  <c r="O336" i="11"/>
  <c r="O335" i="11"/>
  <c r="O334" i="11"/>
  <c r="O333" i="11"/>
  <c r="O332" i="11"/>
  <c r="O331" i="11"/>
  <c r="O330" i="11"/>
  <c r="O329" i="11"/>
  <c r="O328" i="11"/>
  <c r="O327" i="11"/>
  <c r="O326" i="11"/>
  <c r="O325" i="11"/>
  <c r="O324" i="11"/>
  <c r="O323" i="11"/>
  <c r="O322" i="11"/>
  <c r="O321" i="11"/>
  <c r="O320" i="11"/>
  <c r="O319" i="11"/>
  <c r="O318" i="11"/>
  <c r="O317" i="11"/>
  <c r="O316" i="11"/>
  <c r="O315" i="11"/>
  <c r="O314" i="11"/>
  <c r="O313" i="11"/>
  <c r="O312" i="11"/>
  <c r="O311" i="11"/>
  <c r="O310" i="11"/>
  <c r="O309" i="11"/>
  <c r="O308" i="11"/>
  <c r="O307" i="11"/>
  <c r="O306" i="11"/>
  <c r="O305" i="11"/>
  <c r="O304" i="11"/>
  <c r="O303" i="11"/>
  <c r="O302" i="11"/>
  <c r="O301" i="11"/>
  <c r="O300" i="11"/>
  <c r="O299" i="11"/>
  <c r="O298" i="11"/>
  <c r="O297" i="11"/>
  <c r="O296" i="11"/>
  <c r="O295" i="11"/>
  <c r="O294" i="11"/>
  <c r="O293" i="11"/>
  <c r="O292" i="11"/>
  <c r="O291" i="11"/>
  <c r="O290" i="11"/>
  <c r="O289" i="11"/>
  <c r="O288" i="11"/>
  <c r="O287" i="11"/>
  <c r="O286" i="11"/>
  <c r="O285" i="11"/>
  <c r="O284" i="11"/>
  <c r="O283" i="11"/>
  <c r="O282" i="11"/>
  <c r="O281" i="11"/>
  <c r="O280" i="11"/>
  <c r="O279" i="11"/>
  <c r="O278" i="11"/>
  <c r="O277" i="11"/>
  <c r="O276" i="11"/>
  <c r="O275" i="11"/>
  <c r="O274" i="11"/>
  <c r="O273" i="11"/>
  <c r="O272" i="11"/>
  <c r="O271" i="11"/>
  <c r="O270" i="11"/>
  <c r="O269" i="11"/>
  <c r="O268" i="11"/>
  <c r="O267" i="11"/>
  <c r="O266" i="11"/>
  <c r="O265" i="11"/>
  <c r="O264" i="11"/>
  <c r="O263" i="11"/>
  <c r="O262" i="11"/>
  <c r="O261" i="11"/>
  <c r="O260" i="11"/>
  <c r="O259" i="11"/>
  <c r="O258" i="11"/>
  <c r="O257" i="11"/>
  <c r="O256" i="11"/>
  <c r="O255" i="11"/>
  <c r="O254" i="11"/>
  <c r="O253" i="11"/>
  <c r="O252" i="11"/>
  <c r="O251" i="11"/>
  <c r="O250" i="11"/>
  <c r="O249" i="11"/>
  <c r="O248" i="11"/>
  <c r="O247" i="11"/>
  <c r="O246" i="11"/>
  <c r="O245" i="11"/>
  <c r="O244" i="11"/>
  <c r="O243" i="11"/>
  <c r="O242" i="11"/>
  <c r="O241" i="11"/>
  <c r="O240" i="11"/>
  <c r="O239" i="11"/>
  <c r="O238" i="11"/>
  <c r="O237" i="11"/>
  <c r="O236" i="11"/>
  <c r="O235" i="11"/>
  <c r="O234" i="11"/>
  <c r="O233" i="11"/>
  <c r="O232" i="11"/>
  <c r="O231" i="11"/>
  <c r="O230" i="11"/>
  <c r="O229" i="11"/>
  <c r="O228" i="11"/>
  <c r="O227" i="11"/>
  <c r="O226" i="11"/>
  <c r="O225" i="11"/>
  <c r="O224" i="11"/>
  <c r="O223" i="11"/>
  <c r="O222" i="11"/>
  <c r="O221" i="11"/>
  <c r="O220" i="11"/>
  <c r="O219" i="11"/>
  <c r="O218" i="11"/>
  <c r="O217" i="11"/>
  <c r="O216" i="11"/>
  <c r="O215" i="11"/>
  <c r="O214" i="11"/>
  <c r="O213" i="11"/>
  <c r="O212" i="11"/>
  <c r="O211" i="11"/>
  <c r="O210" i="11"/>
  <c r="O209" i="11"/>
  <c r="O208" i="11"/>
  <c r="O207" i="11"/>
  <c r="O206" i="11"/>
  <c r="O205" i="11"/>
  <c r="O204" i="11"/>
  <c r="O203" i="11"/>
  <c r="O202" i="11"/>
  <c r="O201" i="11"/>
  <c r="O200" i="11"/>
  <c r="O199" i="11"/>
  <c r="O198" i="11"/>
  <c r="O197" i="11"/>
  <c r="O196" i="11"/>
  <c r="O195" i="11"/>
  <c r="O194" i="11"/>
  <c r="O193" i="11"/>
  <c r="O192" i="11"/>
  <c r="O191" i="11"/>
  <c r="O190" i="11"/>
  <c r="O189" i="11"/>
  <c r="O188" i="11"/>
  <c r="O187" i="11"/>
  <c r="O186" i="11"/>
  <c r="O185" i="11"/>
  <c r="O184" i="11"/>
  <c r="O183" i="11"/>
  <c r="O182" i="11"/>
  <c r="O181" i="11"/>
  <c r="O180" i="11"/>
  <c r="O179" i="11"/>
  <c r="O178" i="11"/>
  <c r="O177" i="11"/>
  <c r="O176" i="11"/>
  <c r="O175" i="11"/>
  <c r="O174" i="11"/>
  <c r="O173" i="11"/>
  <c r="O172" i="11"/>
  <c r="O171" i="11"/>
  <c r="O170" i="11"/>
  <c r="O169" i="11"/>
  <c r="O168" i="11"/>
  <c r="O167" i="11"/>
  <c r="O166" i="11"/>
  <c r="O165" i="11"/>
  <c r="O164" i="11"/>
  <c r="O163" i="11"/>
  <c r="O162" i="11"/>
  <c r="O161" i="11"/>
  <c r="O160" i="11"/>
  <c r="O159" i="11"/>
  <c r="O158" i="11"/>
  <c r="O157" i="11"/>
  <c r="O156" i="11"/>
  <c r="O155" i="11"/>
  <c r="O154" i="11"/>
  <c r="O153" i="11"/>
  <c r="O152" i="11"/>
  <c r="O151" i="11"/>
  <c r="O150" i="11"/>
  <c r="O149" i="11"/>
  <c r="O148" i="11"/>
  <c r="O147" i="11"/>
  <c r="O146" i="11"/>
  <c r="O145" i="11"/>
  <c r="O144" i="11"/>
  <c r="O143" i="11"/>
  <c r="O142" i="11"/>
  <c r="O141" i="11"/>
  <c r="O140" i="11"/>
  <c r="O139" i="11"/>
  <c r="O138" i="11"/>
  <c r="O137" i="11"/>
  <c r="O136" i="11"/>
  <c r="O135" i="11"/>
  <c r="O134" i="11"/>
  <c r="O133" i="11"/>
  <c r="O132" i="11"/>
  <c r="O131" i="11"/>
  <c r="O130" i="11"/>
  <c r="O129" i="11"/>
  <c r="O128" i="11"/>
  <c r="O127" i="11"/>
  <c r="O126" i="11"/>
  <c r="O125" i="11"/>
  <c r="O124" i="11"/>
  <c r="O123" i="11"/>
  <c r="O122" i="11"/>
  <c r="O121" i="11"/>
  <c r="O120" i="11"/>
  <c r="O119" i="11"/>
  <c r="O118" i="11"/>
  <c r="O117" i="11"/>
  <c r="O116" i="11"/>
  <c r="O115" i="11"/>
  <c r="O114" i="11"/>
  <c r="O113" i="11"/>
  <c r="O112" i="11"/>
  <c r="O111" i="11"/>
  <c r="O110" i="11"/>
  <c r="O109" i="11"/>
  <c r="O108" i="11"/>
  <c r="O107" i="11"/>
  <c r="O106" i="11"/>
  <c r="O105" i="11"/>
  <c r="O104" i="11"/>
  <c r="O103" i="11"/>
  <c r="O102" i="11"/>
  <c r="O101" i="11"/>
  <c r="O100" i="11"/>
  <c r="O99" i="11"/>
  <c r="O98" i="11"/>
  <c r="O97" i="11"/>
  <c r="O96" i="11"/>
  <c r="O95" i="11"/>
  <c r="O94" i="11"/>
  <c r="O93" i="11"/>
  <c r="O92" i="11"/>
  <c r="O91" i="11"/>
  <c r="O90" i="11"/>
  <c r="O89" i="11"/>
  <c r="O88" i="11"/>
  <c r="O87" i="11"/>
  <c r="O86" i="11"/>
  <c r="O85" i="11"/>
  <c r="O84" i="11"/>
  <c r="O83" i="11"/>
  <c r="O82" i="11"/>
  <c r="O81" i="11"/>
  <c r="O80" i="11"/>
  <c r="O79" i="11"/>
  <c r="O78" i="11"/>
  <c r="O77" i="11"/>
  <c r="O76" i="11"/>
  <c r="O75" i="11"/>
  <c r="O74" i="11"/>
  <c r="O73" i="11"/>
  <c r="O72" i="11"/>
  <c r="O71" i="11"/>
  <c r="O70" i="11"/>
  <c r="O69" i="11"/>
  <c r="O68" i="11"/>
  <c r="O67" i="11"/>
  <c r="O66" i="11"/>
  <c r="O65" i="11"/>
  <c r="O64" i="11"/>
  <c r="O63" i="11"/>
  <c r="O62" i="11"/>
  <c r="O61" i="11"/>
  <c r="O60" i="11"/>
  <c r="O59" i="11"/>
  <c r="O58" i="11"/>
  <c r="O57" i="11"/>
  <c r="O56" i="11"/>
  <c r="O55" i="11"/>
  <c r="O54" i="11"/>
  <c r="O53" i="11"/>
  <c r="O52" i="11"/>
  <c r="O51" i="11"/>
  <c r="O50" i="11"/>
  <c r="O49" i="11"/>
  <c r="O48" i="11"/>
  <c r="O47" i="11"/>
  <c r="O46" i="11"/>
  <c r="O45" i="11"/>
  <c r="O44" i="11"/>
  <c r="O43" i="11"/>
  <c r="O42" i="11"/>
  <c r="O41" i="11"/>
  <c r="O40" i="11"/>
  <c r="O39" i="11"/>
  <c r="O38" i="11"/>
  <c r="O37" i="11"/>
  <c r="O36" i="11"/>
  <c r="O35" i="11"/>
  <c r="O34" i="11"/>
  <c r="O33" i="11"/>
  <c r="O32" i="11"/>
  <c r="O31" i="11"/>
  <c r="O30" i="11"/>
  <c r="O29" i="11"/>
  <c r="O28" i="11"/>
  <c r="O27" i="11"/>
  <c r="O26" i="11"/>
  <c r="O25" i="11"/>
  <c r="O24" i="11"/>
  <c r="O23" i="11"/>
  <c r="O22" i="11"/>
  <c r="O21" i="11"/>
  <c r="O20" i="11"/>
  <c r="O19" i="11"/>
  <c r="O18" i="11"/>
  <c r="O17" i="11"/>
  <c r="O16" i="11"/>
  <c r="O15" i="11"/>
  <c r="O14" i="11"/>
  <c r="O13" i="11"/>
  <c r="O12" i="11"/>
  <c r="O11" i="11"/>
  <c r="O10" i="11"/>
  <c r="O9" i="11"/>
  <c r="O8" i="11"/>
  <c r="O7" i="11"/>
  <c r="O6" i="11"/>
  <c r="O5" i="11"/>
  <c r="O4" i="11"/>
  <c r="O3" i="11"/>
  <c r="O2" i="11"/>
  <c r="N23" i="6"/>
  <c r="M23" i="6"/>
  <c r="L23" i="6"/>
  <c r="K23" i="6"/>
  <c r="J23" i="6"/>
  <c r="I23" i="6"/>
  <c r="H23" i="6"/>
  <c r="G23" i="6"/>
  <c r="F23" i="6"/>
  <c r="E23" i="6"/>
  <c r="D23" i="6"/>
  <c r="D22" i="6"/>
  <c r="D21" i="6"/>
  <c r="D20" i="6"/>
  <c r="D19" i="6"/>
  <c r="D18" i="6"/>
  <c r="D17" i="6"/>
  <c r="D16" i="6"/>
  <c r="D15" i="6"/>
  <c r="D14" i="6"/>
  <c r="D13" i="6"/>
  <c r="D12" i="6"/>
  <c r="D11" i="6"/>
  <c r="D10" i="6"/>
  <c r="D9" i="6"/>
  <c r="D8" i="6"/>
  <c r="D7" i="6"/>
  <c r="D6" i="6"/>
  <c r="D5" i="6"/>
  <c r="S3" i="15"/>
  <c r="R3" i="15"/>
  <c r="Q3" i="15"/>
  <c r="P3" i="15"/>
  <c r="O3" i="15"/>
  <c r="N3" i="15"/>
  <c r="M3" i="15"/>
  <c r="L3" i="15"/>
  <c r="K3" i="15"/>
  <c r="J3" i="15"/>
  <c r="I3" i="15"/>
  <c r="H3" i="15"/>
  <c r="G3" i="15"/>
  <c r="F3" i="15"/>
  <c r="E3" i="15"/>
  <c r="D3" i="15"/>
  <c r="C3" i="15"/>
  <c r="B3" i="15"/>
  <c r="D20" i="22"/>
  <c r="G1" i="12"/>
  <c r="F21" i="8"/>
  <c r="F20" i="8"/>
  <c r="F19" i="8"/>
  <c r="F18" i="8"/>
  <c r="F17" i="8"/>
  <c r="F16" i="8"/>
  <c r="F15" i="8"/>
  <c r="F14" i="8"/>
  <c r="F13" i="8"/>
  <c r="F12" i="8"/>
  <c r="F11" i="8"/>
  <c r="F10" i="8"/>
  <c r="F9" i="8"/>
  <c r="F8" i="8"/>
  <c r="F7" i="8"/>
  <c r="F6" i="8"/>
  <c r="F5" i="8"/>
  <c r="M3" i="8"/>
  <c r="F3" i="8"/>
  <c r="F26" i="4"/>
  <c r="K25" i="4"/>
  <c r="J25" i="4"/>
  <c r="I25" i="4"/>
  <c r="H25" i="4"/>
  <c r="G25" i="4"/>
  <c r="F25" i="4"/>
  <c r="D25" i="4"/>
  <c r="K24" i="4"/>
  <c r="J24" i="4"/>
  <c r="I24" i="4"/>
  <c r="H24" i="4"/>
  <c r="G24" i="4"/>
  <c r="F24" i="4"/>
  <c r="D24" i="4"/>
  <c r="K23" i="4"/>
  <c r="J23" i="4"/>
  <c r="I23" i="4"/>
  <c r="H23" i="4"/>
  <c r="G23" i="4"/>
  <c r="F23" i="4"/>
  <c r="D23" i="4"/>
  <c r="K22" i="4"/>
  <c r="J22" i="4"/>
  <c r="I22" i="4"/>
  <c r="H22" i="4"/>
  <c r="G22" i="4"/>
  <c r="F22" i="4"/>
  <c r="D22" i="4"/>
  <c r="K21" i="4"/>
  <c r="J21" i="4"/>
  <c r="I21" i="4"/>
  <c r="H21" i="4"/>
  <c r="G21" i="4"/>
  <c r="F21" i="4"/>
  <c r="D21" i="4"/>
  <c r="K20" i="4"/>
  <c r="J20" i="4"/>
  <c r="I20" i="4"/>
  <c r="H20" i="4"/>
  <c r="G20" i="4"/>
  <c r="F20" i="4"/>
  <c r="D20" i="4"/>
  <c r="K19" i="4"/>
  <c r="J19" i="4"/>
  <c r="I19" i="4"/>
  <c r="H19" i="4"/>
  <c r="G19" i="4"/>
  <c r="F19" i="4"/>
  <c r="D19" i="4"/>
  <c r="K18" i="4"/>
  <c r="J18" i="4"/>
  <c r="I18" i="4"/>
  <c r="H18" i="4"/>
  <c r="G18" i="4"/>
  <c r="F18" i="4"/>
  <c r="D18" i="4"/>
  <c r="K17" i="4"/>
  <c r="J17" i="4"/>
  <c r="I17" i="4"/>
  <c r="H17" i="4"/>
  <c r="G17" i="4"/>
  <c r="F17" i="4"/>
  <c r="D17" i="4"/>
  <c r="K16" i="4"/>
  <c r="J16" i="4"/>
  <c r="I16" i="4"/>
  <c r="H16" i="4"/>
  <c r="G16" i="4"/>
  <c r="F16" i="4"/>
  <c r="D16" i="4"/>
  <c r="K15" i="4"/>
  <c r="J15" i="4"/>
  <c r="I15" i="4"/>
  <c r="H15" i="4"/>
  <c r="G15" i="4"/>
  <c r="F15" i="4"/>
  <c r="D15" i="4"/>
  <c r="K14" i="4"/>
  <c r="J14" i="4"/>
  <c r="I14" i="4"/>
  <c r="H14" i="4"/>
  <c r="G14" i="4"/>
  <c r="F14" i="4"/>
  <c r="D14" i="4"/>
  <c r="K13" i="4"/>
  <c r="J13" i="4"/>
  <c r="I13" i="4"/>
  <c r="H13" i="4"/>
  <c r="G13" i="4"/>
  <c r="F13" i="4"/>
  <c r="D13" i="4"/>
  <c r="K12" i="4"/>
  <c r="J12" i="4"/>
  <c r="I12" i="4"/>
  <c r="H12" i="4"/>
  <c r="G12" i="4"/>
  <c r="F12" i="4"/>
  <c r="D12" i="4"/>
  <c r="K11" i="4"/>
  <c r="J11" i="4"/>
  <c r="I11" i="4"/>
  <c r="H11" i="4"/>
  <c r="G11" i="4"/>
  <c r="F11" i="4"/>
  <c r="D11" i="4"/>
  <c r="K10" i="4"/>
  <c r="J10" i="4"/>
  <c r="I10" i="4"/>
  <c r="H10" i="4"/>
  <c r="G10" i="4"/>
  <c r="F10" i="4"/>
  <c r="D10" i="4"/>
  <c r="K9" i="4"/>
  <c r="J9" i="4"/>
  <c r="I9" i="4"/>
  <c r="G9" i="4"/>
  <c r="F9" i="4"/>
  <c r="D9" i="4"/>
  <c r="K4" i="4"/>
</calcChain>
</file>

<file path=xl/connections.xml><?xml version="1.0" encoding="utf-8"?>
<connections xmlns="http://schemas.openxmlformats.org/spreadsheetml/2006/main">
  <connection id="1" odcFile="C:\Users\vacoskonea\AppData\Local\Microsoft\Windows\Temporary Internet Files\Content.IE5\HQ8ZXE5A\owssvr.iqy" keepAlive="1" name="owssvr1" type="5" refreshedVersion="4" minRefreshableVersion="3" saveData="1">
    <dbPr connection="Provider=Microsoft.Office.List.OLEDB.2.0;Data Source=&quot;&quot;;ApplicationName=Excel;Version=12.0.0.0" command="&lt;LIST&gt;&lt;VIEWGUID&gt;{1D22E325-B3BC-421E-A080-57803E1B1999}&lt;/VIEWGUID&gt;&lt;LISTNAME&gt;{3B750937-E6D5-4A54-87A6-834A095DD5CA}&lt;/LISTNAME&gt;&lt;LISTWEB&gt;http://vaww.infoshare.va.gov/sites/vhaspt/projectresource/_vti_bin&lt;/LISTWEB&gt;&lt;LISTSUBWEB&gt;&lt;/LISTSUBWEB&gt;&lt;ROOTFOLDER&gt;/sites/vhaspt/projectresource/Lists/Wave_2_POCs&lt;/ROOTFOLDER&gt;&lt;/LIST&gt;" commandType="5"/>
  </connection>
</connections>
</file>

<file path=xl/sharedStrings.xml><?xml version="1.0" encoding="utf-8"?>
<sst xmlns="http://schemas.openxmlformats.org/spreadsheetml/2006/main" count="36068" uniqueCount="1877">
  <si>
    <t>VISN</t>
  </si>
  <si>
    <t>Site</t>
  </si>
  <si>
    <t>Functional.Community</t>
  </si>
  <si>
    <t>Role</t>
  </si>
  <si>
    <t>Last.Name</t>
  </si>
  <si>
    <t>First.Name</t>
  </si>
  <si>
    <t>VA.Network.ID</t>
  </si>
  <si>
    <t>Business.Phone</t>
  </si>
  <si>
    <t>VA_Email_Address</t>
  </si>
  <si>
    <t>Wave</t>
  </si>
  <si>
    <t>MeetingNumber</t>
  </si>
  <si>
    <t>VISN 06</t>
  </si>
  <si>
    <t>VISN Deployment Team</t>
  </si>
  <si>
    <t>VISN Deployment Team Lead</t>
  </si>
  <si>
    <t>Slade</t>
  </si>
  <si>
    <t>Thomas</t>
  </si>
  <si>
    <t>VHAV06SladeT</t>
  </si>
  <si>
    <t>919-956-5541</t>
  </si>
  <si>
    <t>Thomas.Slade@va.gov</t>
  </si>
  <si>
    <t>Wave 2</t>
  </si>
  <si>
    <t>Logistics</t>
  </si>
  <si>
    <t>Horne</t>
  </si>
  <si>
    <t>David</t>
  </si>
  <si>
    <t>VHAV06HorneD</t>
  </si>
  <si>
    <t>David.Horne2@va.gov</t>
  </si>
  <si>
    <t>HTM</t>
  </si>
  <si>
    <t>Smith-Freshwater</t>
  </si>
  <si>
    <t>Alicia</t>
  </si>
  <si>
    <t>VHAHAMSmithA12345</t>
  </si>
  <si>
    <t>Alicia.Smith-Freshwater@va.gov</t>
  </si>
  <si>
    <t>CAM</t>
  </si>
  <si>
    <t>Ellis</t>
  </si>
  <si>
    <t>Kyle</t>
  </si>
  <si>
    <t>VHADUREllisK</t>
  </si>
  <si>
    <t>919-956-5541 x 402</t>
  </si>
  <si>
    <t>Kyle.Ellis@va.gov</t>
  </si>
  <si>
    <t>OIT</t>
  </si>
  <si>
    <t>Harris</t>
  </si>
  <si>
    <t>Milton</t>
  </si>
  <si>
    <t>Milton.Harrison@va.gov</t>
  </si>
  <si>
    <t>Fiscal</t>
  </si>
  <si>
    <t>Omotosho</t>
  </si>
  <si>
    <t>Timothy</t>
  </si>
  <si>
    <t>vhav06oomotorr</t>
  </si>
  <si>
    <t>Rotimi.Omotosho@va.gov</t>
  </si>
  <si>
    <t>Budget Analyst</t>
  </si>
  <si>
    <t>Adams</t>
  </si>
  <si>
    <t xml:space="preserve">Jeffrey </t>
  </si>
  <si>
    <t>VHASAMAdamsJ</t>
  </si>
  <si>
    <t>919-956-5541 x 204</t>
  </si>
  <si>
    <t>Jeffrey.Adams2@va.gov</t>
  </si>
  <si>
    <t>Asheville</t>
  </si>
  <si>
    <t>Site Lead</t>
  </si>
  <si>
    <t>Robinson</t>
  </si>
  <si>
    <t>Susan</t>
  </si>
  <si>
    <t>VHAASHROBINS</t>
  </si>
  <si>
    <t>(828)298-7911 x 5965</t>
  </si>
  <si>
    <t>Susan.robinson2@va.gov</t>
  </si>
  <si>
    <t>Site Lead Back-up</t>
  </si>
  <si>
    <t>Reece</t>
  </si>
  <si>
    <t>Joyce</t>
  </si>
  <si>
    <t>VHAASHREECEJ</t>
  </si>
  <si>
    <t>(828)298-7911 x 5135</t>
  </si>
  <si>
    <t>Joyce.reece@va.gov</t>
  </si>
  <si>
    <t>Primary HTM Functional POC</t>
  </si>
  <si>
    <t>Armstrong</t>
  </si>
  <si>
    <t>Paige</t>
  </si>
  <si>
    <t>VHAASHARMSTP1</t>
  </si>
  <si>
    <t>(828)298-7911 x 5994</t>
  </si>
  <si>
    <t>Paige.armstrong@va.gov</t>
  </si>
  <si>
    <t>HTM Functional POC Back-up</t>
  </si>
  <si>
    <t>Morris</t>
  </si>
  <si>
    <t>Doug</t>
  </si>
  <si>
    <t>VHAASHMORRID</t>
  </si>
  <si>
    <t>(828)298-7911 x 3670</t>
  </si>
  <si>
    <t>Doug.morris@va.gov</t>
  </si>
  <si>
    <t>EMS</t>
  </si>
  <si>
    <t>Primary EMS Functional POC</t>
  </si>
  <si>
    <t>McDonald</t>
  </si>
  <si>
    <t>Horace</t>
  </si>
  <si>
    <t>VHAASHMCDONH</t>
  </si>
  <si>
    <t>(828)298-7911 x 1976</t>
  </si>
  <si>
    <t>Horace.mcdonald@va.gov</t>
  </si>
  <si>
    <t>EMS Functional POC Back-up</t>
  </si>
  <si>
    <t>Richardson</t>
  </si>
  <si>
    <t>Fred</t>
  </si>
  <si>
    <t>VHAASHRICHAF</t>
  </si>
  <si>
    <t>(828)298-7911 x 5416</t>
  </si>
  <si>
    <t>Fred.richardson@va.gov</t>
  </si>
  <si>
    <t>FM</t>
  </si>
  <si>
    <t>Primary FM Functional POC</t>
  </si>
  <si>
    <t>Dorn</t>
  </si>
  <si>
    <t xml:space="preserve"> Joey</t>
  </si>
  <si>
    <t>VHAASHDORNJ</t>
  </si>
  <si>
    <t>(828)298-7911 x 5281</t>
  </si>
  <si>
    <t>Joseph.dorn@va.gov</t>
  </si>
  <si>
    <t>FM Functional POC Back-up</t>
  </si>
  <si>
    <t>Ramsey</t>
  </si>
  <si>
    <t>Edwina</t>
  </si>
  <si>
    <t>VHAASHRAMSEE</t>
  </si>
  <si>
    <t>(828)298-7911 x 3661</t>
  </si>
  <si>
    <t>Edwina.ramsey@va.gov</t>
  </si>
  <si>
    <t>PPM</t>
  </si>
  <si>
    <t>Primary PPM Functional POC</t>
  </si>
  <si>
    <t>Parton</t>
  </si>
  <si>
    <t>Jeff</t>
  </si>
  <si>
    <t>VHAASHPARTOJ</t>
  </si>
  <si>
    <t>(828)298-7911 x 5664</t>
  </si>
  <si>
    <t>Jeffrey.parton2@va.gov</t>
  </si>
  <si>
    <t>PPM Functional POC Back-up</t>
  </si>
  <si>
    <t>Doggett</t>
  </si>
  <si>
    <t>VHAASHDOGGEJ</t>
  </si>
  <si>
    <t>(828)298-7911 x 5746</t>
  </si>
  <si>
    <t>Jeff.doggett@va.gov</t>
  </si>
  <si>
    <t>ITAM</t>
  </si>
  <si>
    <t>Primary IT Functional POC</t>
  </si>
  <si>
    <t>Johnson</t>
  </si>
  <si>
    <t>Jeanette</t>
  </si>
  <si>
    <t>VHAASHJOHNSJ3</t>
  </si>
  <si>
    <t>(828)298-7911 x 4061</t>
  </si>
  <si>
    <t>Jeanette.johnson3@va.gov</t>
  </si>
  <si>
    <t>IT Functional POC Back-up</t>
  </si>
  <si>
    <t>Ballew</t>
  </si>
  <si>
    <t>Christopher</t>
  </si>
  <si>
    <t>VHAASHBALLEC</t>
  </si>
  <si>
    <t>(828)298-7911 x 1750</t>
  </si>
  <si>
    <t>Christopher.ballew@va.gov</t>
  </si>
  <si>
    <t>Durham</t>
  </si>
  <si>
    <t>Cox</t>
  </si>
  <si>
    <t>Anna Maria</t>
  </si>
  <si>
    <t>VHADURCoxA</t>
  </si>
  <si>
    <t>919-416-5935</t>
  </si>
  <si>
    <t>annamaria.cox@va.gov</t>
  </si>
  <si>
    <t>Korlewala</t>
  </si>
  <si>
    <t>Korto</t>
  </si>
  <si>
    <t>VHADURKorleK</t>
  </si>
  <si>
    <t>919-286-0411 x 6450</t>
  </si>
  <si>
    <t>Korto.korlewala@va.gov</t>
  </si>
  <si>
    <t>Atabong</t>
  </si>
  <si>
    <t>Asonganyi</t>
  </si>
  <si>
    <t>Vhadurataboa</t>
  </si>
  <si>
    <t>919-286-0411 x 6035</t>
  </si>
  <si>
    <t>Asonganyi.Atabong@va.gov</t>
  </si>
  <si>
    <t>Hasan</t>
  </si>
  <si>
    <t>Hammam</t>
  </si>
  <si>
    <t>vhadurHasanH</t>
  </si>
  <si>
    <t>919-286-0411 x 6477</t>
  </si>
  <si>
    <t>hammam.hasan@va.gov</t>
  </si>
  <si>
    <t>Jeffrey</t>
  </si>
  <si>
    <t>VHADURRobinJ1</t>
  </si>
  <si>
    <t>919-286-0411 x 6856</t>
  </si>
  <si>
    <t>Jeffrey.robinson4@va.gov</t>
  </si>
  <si>
    <t>Heard</t>
  </si>
  <si>
    <t>Eric</t>
  </si>
  <si>
    <t>VHADURHeardE</t>
  </si>
  <si>
    <t>eric.heard@va.gov</t>
  </si>
  <si>
    <t>Williams</t>
  </si>
  <si>
    <t>Charles</t>
  </si>
  <si>
    <t>VHADURWilliC2</t>
  </si>
  <si>
    <t>919-286-0411 x 6471</t>
  </si>
  <si>
    <t>Charles.williams007@va.gov</t>
  </si>
  <si>
    <t>Santago</t>
  </si>
  <si>
    <t>Alexander</t>
  </si>
  <si>
    <t>VHADURSantaA</t>
  </si>
  <si>
    <t>919-286-0411 x 6483</t>
  </si>
  <si>
    <t>Alexander.santago@va.gov</t>
  </si>
  <si>
    <t>Foley</t>
  </si>
  <si>
    <t>Kristen</t>
  </si>
  <si>
    <t>Vhadurfoleyk</t>
  </si>
  <si>
    <t>919-286-0411 x 6454</t>
  </si>
  <si>
    <t>Kristen.foley2@va.gov</t>
  </si>
  <si>
    <t>Claus</t>
  </si>
  <si>
    <t>James</t>
  </si>
  <si>
    <t>VHADURClausJ</t>
  </si>
  <si>
    <t>919-286-0411 x 5871</t>
  </si>
  <si>
    <t>James.Claus@va.gov</t>
  </si>
  <si>
    <t>Stanfield</t>
  </si>
  <si>
    <t>Steve</t>
  </si>
  <si>
    <t>vhadurstanfs</t>
  </si>
  <si>
    <t>919-810-4569</t>
  </si>
  <si>
    <t>Steve.stanfield@va.gov</t>
  </si>
  <si>
    <t>Crenshaw</t>
  </si>
  <si>
    <t>Jonathan</t>
  </si>
  <si>
    <t>Vhadurcrensj</t>
  </si>
  <si>
    <t>919-521-3652</t>
  </si>
  <si>
    <t>Jonathan.crenshaw@va.gov</t>
  </si>
  <si>
    <t>Fayetteville</t>
  </si>
  <si>
    <t>Boyd</t>
  </si>
  <si>
    <t>Sherron</t>
  </si>
  <si>
    <t>VHAFNCBoydS</t>
  </si>
  <si>
    <t>910-482-5274 x 5274</t>
  </si>
  <si>
    <t>SHERRON.BOYD2@VA.GOV</t>
  </si>
  <si>
    <t>Paylor</t>
  </si>
  <si>
    <t>Tony</t>
  </si>
  <si>
    <t>VHAFNCPayloT</t>
  </si>
  <si>
    <t>910-488-2120 x 6574</t>
  </si>
  <si>
    <t>Tony.paylor@va.gov</t>
  </si>
  <si>
    <t>Bowen</t>
  </si>
  <si>
    <t>Roscoe</t>
  </si>
  <si>
    <t>VHAFNCBowenR</t>
  </si>
  <si>
    <t>910-488-2120 x 7948</t>
  </si>
  <si>
    <t>ROSCOE.BOWEN@VA.GOV</t>
  </si>
  <si>
    <t>Gardner</t>
  </si>
  <si>
    <t>Gregory</t>
  </si>
  <si>
    <t>VHAFNCGardnG</t>
  </si>
  <si>
    <t>910-488-2120 x 5127</t>
  </si>
  <si>
    <t>GREGORY.GARDNER3@VA.GOV</t>
  </si>
  <si>
    <t>Sanchez</t>
  </si>
  <si>
    <t>Pedro</t>
  </si>
  <si>
    <t>VHAFNCSanchP</t>
  </si>
  <si>
    <t>910-488-2120 x 5880</t>
  </si>
  <si>
    <t>PEDRO.SANCHEZ@VA.GOV</t>
  </si>
  <si>
    <t>Fisher</t>
  </si>
  <si>
    <t>Craig</t>
  </si>
  <si>
    <t>VHAFNCFisheC1</t>
  </si>
  <si>
    <t>910-488-2120 x 5444</t>
  </si>
  <si>
    <t>CRAIG.FISHER@VA.GOV</t>
  </si>
  <si>
    <t>Gillis</t>
  </si>
  <si>
    <t>Wendy</t>
  </si>
  <si>
    <t>VHAFNCGilliW</t>
  </si>
  <si>
    <t>910-488-2120 x 7933</t>
  </si>
  <si>
    <t>WENDY.GILLIS@VA.GOV</t>
  </si>
  <si>
    <t>Ragland</t>
  </si>
  <si>
    <t>Joseph</t>
  </si>
  <si>
    <t>VHAFNCRaglaJ</t>
  </si>
  <si>
    <t>910-488-2120 x 5234</t>
  </si>
  <si>
    <t>JOSEPH.RAGLAND@VA.GOV</t>
  </si>
  <si>
    <t>910-488-2120 x 5274</t>
  </si>
  <si>
    <t>Grady</t>
  </si>
  <si>
    <t>Mark</t>
  </si>
  <si>
    <t>VHAFNCGradyM</t>
  </si>
  <si>
    <t>910-488-2120 x 5001</t>
  </si>
  <si>
    <t>MARK.GRADY@VA.GOV</t>
  </si>
  <si>
    <t>Fay</t>
  </si>
  <si>
    <t>Edward</t>
  </si>
  <si>
    <t>VHAFNCFayE</t>
  </si>
  <si>
    <t>910-488-2120 x 5025</t>
  </si>
  <si>
    <t>EDWARD.FAY@VA.GOV</t>
  </si>
  <si>
    <t>Hampton</t>
  </si>
  <si>
    <t>Kelly</t>
  </si>
  <si>
    <t>VHAHAMKellyJ</t>
  </si>
  <si>
    <t>757-722-9961 x 4733</t>
  </si>
  <si>
    <t>James.kelly@va.gov</t>
  </si>
  <si>
    <t>Marlowe</t>
  </si>
  <si>
    <t>Kevin</t>
  </si>
  <si>
    <t>VHAHAMMarloK</t>
  </si>
  <si>
    <t>(757) 315-2566</t>
  </si>
  <si>
    <t>Kevin.Marlowe@va.gov</t>
  </si>
  <si>
    <t>Johnston</t>
  </si>
  <si>
    <t>VHAHAMJohnsJ12</t>
  </si>
  <si>
    <t>757-722-9961 x 2375</t>
  </si>
  <si>
    <t>James.Johnston12@va.gov</t>
  </si>
  <si>
    <t>Jakimjuk</t>
  </si>
  <si>
    <t>Alex</t>
  </si>
  <si>
    <t>VHAHAMJakimA</t>
  </si>
  <si>
    <t>757-722-9961 x 2608</t>
  </si>
  <si>
    <t>Alexander.Jakimjuk@va.gov</t>
  </si>
  <si>
    <t>Curling</t>
  </si>
  <si>
    <t>Anthony</t>
  </si>
  <si>
    <t>VHAHAMCurliA</t>
  </si>
  <si>
    <t>757-722-9961 x 3608</t>
  </si>
  <si>
    <t>Anthony.Curling@va.gov</t>
  </si>
  <si>
    <t>Duggan</t>
  </si>
  <si>
    <t>VHAHAMDuggaJ</t>
  </si>
  <si>
    <t>757-722-9961 x 4156</t>
  </si>
  <si>
    <t>James.Duggan@va.gov</t>
  </si>
  <si>
    <t>Blevins</t>
  </si>
  <si>
    <t>VHAHAMBleviM</t>
  </si>
  <si>
    <t>757-722-9961 x 2098</t>
  </si>
  <si>
    <t>Mark.Blevins@va.gov</t>
  </si>
  <si>
    <t>Gilliam</t>
  </si>
  <si>
    <t>Willie</t>
  </si>
  <si>
    <t>VHAHAMGilliW</t>
  </si>
  <si>
    <t>757-722-9961 x 2255</t>
  </si>
  <si>
    <t>Willie.Gilliam@va.gov</t>
  </si>
  <si>
    <t>Brown</t>
  </si>
  <si>
    <t>Scott</t>
  </si>
  <si>
    <t>VHAHAMBrowSc</t>
  </si>
  <si>
    <t>757-728-3121</t>
  </si>
  <si>
    <t>Scott.Brown@va.gov</t>
  </si>
  <si>
    <t>Harlow</t>
  </si>
  <si>
    <t>VHAHAMharloJ</t>
  </si>
  <si>
    <t>757-722-9961 x 3594</t>
  </si>
  <si>
    <t>Jeffrey.harlow@va.gov</t>
  </si>
  <si>
    <t>Talbird-Petes</t>
  </si>
  <si>
    <t>Tina</t>
  </si>
  <si>
    <t>VHAHAMTalbiT</t>
  </si>
  <si>
    <t>757-722-9961 x 3133</t>
  </si>
  <si>
    <t>Tina.Talbird-Petes@va.gov</t>
  </si>
  <si>
    <t>Dawson</t>
  </si>
  <si>
    <t>Curtis</t>
  </si>
  <si>
    <t>VHAHAMDawsoC</t>
  </si>
  <si>
    <t>757-315-3924</t>
  </si>
  <si>
    <t>Curtis.Dawson@va.gov</t>
  </si>
  <si>
    <t>Lemmie</t>
  </si>
  <si>
    <t>Kirk</t>
  </si>
  <si>
    <t>VHAHAMLemmiK</t>
  </si>
  <si>
    <t>757-722-9961 x 3700</t>
  </si>
  <si>
    <t>Kirk.Lemmie@va.gov</t>
  </si>
  <si>
    <t>Brantley</t>
  </si>
  <si>
    <t>Denny</t>
  </si>
  <si>
    <t>VHAHAMBrantD</t>
  </si>
  <si>
    <t>Denny.Brantley@va.gov</t>
  </si>
  <si>
    <t>Richmond</t>
  </si>
  <si>
    <t>Hillmer</t>
  </si>
  <si>
    <t>Kimberly</t>
  </si>
  <si>
    <t>VHARICHillmk</t>
  </si>
  <si>
    <t>804-675-5000 x 3828</t>
  </si>
  <si>
    <t>Kimberly.Hillmer@va.gov</t>
  </si>
  <si>
    <t>Mosher</t>
  </si>
  <si>
    <t>Stephen</t>
  </si>
  <si>
    <t>VHARICMosheS</t>
  </si>
  <si>
    <t>804-675-5168</t>
  </si>
  <si>
    <t>Stephen.Mosher@va.gov</t>
  </si>
  <si>
    <t>Brenda</t>
  </si>
  <si>
    <t>VHARICRichaB1</t>
  </si>
  <si>
    <t>804-675-6062</t>
  </si>
  <si>
    <t>Brenda.Richardson3@va.gov</t>
  </si>
  <si>
    <t>Mcquilla</t>
  </si>
  <si>
    <t>Ralph</t>
  </si>
  <si>
    <t>VHARICMcQuiR</t>
  </si>
  <si>
    <t>804-675-5137</t>
  </si>
  <si>
    <t>Ralph.McQuilla@va.gov</t>
  </si>
  <si>
    <t>Dudley</t>
  </si>
  <si>
    <t>VHARICDudleJ</t>
  </si>
  <si>
    <t>804-675-5138</t>
  </si>
  <si>
    <t>James.Dudley3@va.gov</t>
  </si>
  <si>
    <t>Friedman</t>
  </si>
  <si>
    <t>Dane</t>
  </si>
  <si>
    <t>VHARICFriedD</t>
  </si>
  <si>
    <t>Dane.Friedman@va.gov</t>
  </si>
  <si>
    <t>Buser</t>
  </si>
  <si>
    <t>VHARICBuserK</t>
  </si>
  <si>
    <t>804-675-5090</t>
  </si>
  <si>
    <t>Kevin.Buser@va.gov</t>
  </si>
  <si>
    <t>Arnold</t>
  </si>
  <si>
    <t>Marlon</t>
  </si>
  <si>
    <t>VHARICArnolM</t>
  </si>
  <si>
    <t>Marlon.Arnold@va.gov</t>
  </si>
  <si>
    <t>Dahlstrand</t>
  </si>
  <si>
    <t>VHARICDahlsD</t>
  </si>
  <si>
    <t>804-675-5615</t>
  </si>
  <si>
    <t>David.Dahlstrand@va.gov</t>
  </si>
  <si>
    <t>Doyle</t>
  </si>
  <si>
    <t>John</t>
  </si>
  <si>
    <t>VHARICDoyleJ1</t>
  </si>
  <si>
    <t>804-675-6750</t>
  </si>
  <si>
    <t>John.Doyle3@va.gov</t>
  </si>
  <si>
    <t>Salem</t>
  </si>
  <si>
    <t>Carpenter</t>
  </si>
  <si>
    <t>VHASAMCarpeE</t>
  </si>
  <si>
    <t>540-982-2463 x 4126</t>
  </si>
  <si>
    <t>Eric.carpenter@va.gov</t>
  </si>
  <si>
    <t>Cunningham</t>
  </si>
  <si>
    <t>Michael</t>
  </si>
  <si>
    <t>VHASAMCunnim</t>
  </si>
  <si>
    <t>540-982-2463 x 2646</t>
  </si>
  <si>
    <t>Michael.cunningham7@va.gov</t>
  </si>
  <si>
    <t>Wilder</t>
  </si>
  <si>
    <t>VHASAMWildeJ</t>
  </si>
  <si>
    <t>540-982-2463 x 1672</t>
  </si>
  <si>
    <t>Joseph.wilder@va.gov</t>
  </si>
  <si>
    <t>Flanary</t>
  </si>
  <si>
    <t>Karen</t>
  </si>
  <si>
    <t>VHASAMFlanaK</t>
  </si>
  <si>
    <t>540-982-2463 x 1676</t>
  </si>
  <si>
    <t>Karen.flanary@va.gov</t>
  </si>
  <si>
    <t>Robert</t>
  </si>
  <si>
    <t>VHASAMBrownR</t>
  </si>
  <si>
    <t>540-982-2463 x 1674</t>
  </si>
  <si>
    <t>Robert.brown15@va.gov</t>
  </si>
  <si>
    <t>Mack</t>
  </si>
  <si>
    <t>Naymon</t>
  </si>
  <si>
    <t>VHASAMMackN</t>
  </si>
  <si>
    <t>540-982-2463 x 2865</t>
  </si>
  <si>
    <t>Naymon.mack@va.gov</t>
  </si>
  <si>
    <t>Tanuel</t>
  </si>
  <si>
    <t>VHASAMMorriT1</t>
  </si>
  <si>
    <t>540-982-2463 x 2878</t>
  </si>
  <si>
    <t>Tanuel.morris@va.gov</t>
  </si>
  <si>
    <t>Fralin</t>
  </si>
  <si>
    <t>Brian</t>
  </si>
  <si>
    <t>VHASAMFraliB</t>
  </si>
  <si>
    <t>540-982-2463 x 1247</t>
  </si>
  <si>
    <t>Brian.fralin@va.gov</t>
  </si>
  <si>
    <t>VHASAMCunniM</t>
  </si>
  <si>
    <t>Burns</t>
  </si>
  <si>
    <t>Benjamin</t>
  </si>
  <si>
    <t>VHASAMBurnsB</t>
  </si>
  <si>
    <t>540-982-2463 x 2966</t>
  </si>
  <si>
    <t xml:space="preserve">Benjamin.Burns@va.gov </t>
  </si>
  <si>
    <t>Poole</t>
  </si>
  <si>
    <t>Steven</t>
  </si>
  <si>
    <t>VHASAMPooleS</t>
  </si>
  <si>
    <t>540-982-2463 x 4537</t>
  </si>
  <si>
    <t>Steven.Poole@va.gov</t>
  </si>
  <si>
    <t>McAnnally</t>
  </si>
  <si>
    <t>Paul</t>
  </si>
  <si>
    <t>VHASAMMcannP</t>
  </si>
  <si>
    <t>540-982-2463 x 5093</t>
  </si>
  <si>
    <t>Paul.McAnnally@va.gov</t>
  </si>
  <si>
    <t>Salisbury</t>
  </si>
  <si>
    <t>Green</t>
  </si>
  <si>
    <t>Sharod</t>
  </si>
  <si>
    <t>VHASBYGREENS1</t>
  </si>
  <si>
    <t>704-638-9000 x 3498</t>
  </si>
  <si>
    <t>SHAROD.GREEN@VA.GOV</t>
  </si>
  <si>
    <t>Forrest</t>
  </si>
  <si>
    <t>VHASBYFORRER1</t>
  </si>
  <si>
    <t>704-638-9000 x 3210</t>
  </si>
  <si>
    <t>ROBERT.FORREST@VA.GOV</t>
  </si>
  <si>
    <t>Sledge</t>
  </si>
  <si>
    <t>VHASBYSLEDGD</t>
  </si>
  <si>
    <t>704-638-9000 x 3120</t>
  </si>
  <si>
    <t>DAVID.SLEDGE2@VA.GOV</t>
  </si>
  <si>
    <t>Monroe</t>
  </si>
  <si>
    <t>VHASBYMONROR</t>
  </si>
  <si>
    <t>704-638-9000 x 2221</t>
  </si>
  <si>
    <t>ROBERT.MONROE@VA.GOV</t>
  </si>
  <si>
    <t>Cherry</t>
  </si>
  <si>
    <t>VHASBYCHERRJ</t>
  </si>
  <si>
    <t>704-638-9000 x 2518</t>
  </si>
  <si>
    <t>JAMES.CHERRY2@VA.GOV</t>
  </si>
  <si>
    <t>Hayes</t>
  </si>
  <si>
    <t>Bruce</t>
  </si>
  <si>
    <t>VHASBYHAYESB</t>
  </si>
  <si>
    <t>704-638-9000 x 2094</t>
  </si>
  <si>
    <t>BRUCE.HAYES@VA.GOV</t>
  </si>
  <si>
    <t>Hodge</t>
  </si>
  <si>
    <t>Laura</t>
  </si>
  <si>
    <t>VHASBYHODGEL</t>
  </si>
  <si>
    <t>704-638-9000 x 2191</t>
  </si>
  <si>
    <t>LAURA.HODGE@VA.GOV</t>
  </si>
  <si>
    <t>Laurer</t>
  </si>
  <si>
    <t>VHASBYLAUREJ</t>
  </si>
  <si>
    <t>704-638-9000 x 2333</t>
  </si>
  <si>
    <t>JOSEPH.LAURER@VA.GOV</t>
  </si>
  <si>
    <t>Barrier</t>
  </si>
  <si>
    <t>Lonnie</t>
  </si>
  <si>
    <t>VHASBYBARRIL</t>
  </si>
  <si>
    <t>704-638-9000 x 2313</t>
  </si>
  <si>
    <t>LONNIE.BARRIER@VA.GOV</t>
  </si>
  <si>
    <t>White</t>
  </si>
  <si>
    <t>Stanley</t>
  </si>
  <si>
    <t>VHASBYWHITES1</t>
  </si>
  <si>
    <t>704-638-9000 x. 3202</t>
  </si>
  <si>
    <t>STANLEY.WHITE2@VA.GOV</t>
  </si>
  <si>
    <t>Mashonda</t>
  </si>
  <si>
    <t>VHASBYWILLIM12</t>
  </si>
  <si>
    <t>704-638-9000 x 4765</t>
  </si>
  <si>
    <t>MASHONDA.WILLIAMS@VA.GOV</t>
  </si>
  <si>
    <t>Clark</t>
  </si>
  <si>
    <t>VHASBYCLARKD</t>
  </si>
  <si>
    <t>704-638-9000 x 4847</t>
  </si>
  <si>
    <t>DEBORAH.CLARK6@VA.GOV</t>
  </si>
  <si>
    <t>Nash</t>
  </si>
  <si>
    <t>Ken</t>
  </si>
  <si>
    <t>VHASBYNASHK</t>
  </si>
  <si>
    <t>704-638-9000 x 4853</t>
  </si>
  <si>
    <t>KEN.NASH2@VA.GOV</t>
  </si>
  <si>
    <t>VISN 07</t>
  </si>
  <si>
    <t>Gaudio</t>
  </si>
  <si>
    <t>Vhav07gaudij</t>
  </si>
  <si>
    <t>(678) 924-5710</t>
  </si>
  <si>
    <t>James.gaudio@va.gov</t>
  </si>
  <si>
    <t>Townsend-Green</t>
  </si>
  <si>
    <t>Linda</t>
  </si>
  <si>
    <t>VHAV07TownsG</t>
  </si>
  <si>
    <t>(678) 924-5754</t>
  </si>
  <si>
    <t>Linda.townsend-green@va.gov</t>
  </si>
  <si>
    <t>Jensen</t>
  </si>
  <si>
    <t>VHACHAJenseK</t>
  </si>
  <si>
    <t>(843) 789-6139</t>
  </si>
  <si>
    <t>Kevin.jensen@va.gov</t>
  </si>
  <si>
    <t>Henrickson</t>
  </si>
  <si>
    <t>VHACMSHenriM</t>
  </si>
  <si>
    <t>(803) 776-4000 x 5752</t>
  </si>
  <si>
    <t>Michael.henrickson@va.gov</t>
  </si>
  <si>
    <t>Engineering</t>
  </si>
  <si>
    <t>Lyons</t>
  </si>
  <si>
    <t>Tim</t>
  </si>
  <si>
    <t>VHATUALyonsT</t>
  </si>
  <si>
    <t>(205) 554-4593</t>
  </si>
  <si>
    <t>Tim.lyons@va.gov</t>
  </si>
  <si>
    <t>Greer</t>
  </si>
  <si>
    <t>Bill</t>
  </si>
  <si>
    <t>VHABIRGreerW1</t>
  </si>
  <si>
    <t>(205) 933-8101</t>
  </si>
  <si>
    <t>William.Greer2@va.gov</t>
  </si>
  <si>
    <t>Schmitz</t>
  </si>
  <si>
    <t>VHAV07SchmiB</t>
  </si>
  <si>
    <t>(678) 924-5731</t>
  </si>
  <si>
    <t>Brenda.schmitz@va.gov</t>
  </si>
  <si>
    <t>HR</t>
  </si>
  <si>
    <t>Blakeley</t>
  </si>
  <si>
    <t>Claudia</t>
  </si>
  <si>
    <t>VHAV07BlakeC</t>
  </si>
  <si>
    <t>(678) 924-5738</t>
  </si>
  <si>
    <t>Claudia.blakeley@va.gov</t>
  </si>
  <si>
    <t>Education</t>
  </si>
  <si>
    <t>Mathews</t>
  </si>
  <si>
    <t>Venis</t>
  </si>
  <si>
    <t>VHANBOMatheV1</t>
  </si>
  <si>
    <t>(770) 279-3427</t>
  </si>
  <si>
    <t>Venis.Mathews2@va.gov</t>
  </si>
  <si>
    <t>Atlanta</t>
  </si>
  <si>
    <t>Browning</t>
  </si>
  <si>
    <t>Louisa</t>
  </si>
  <si>
    <t>VHAATGBROWNL</t>
  </si>
  <si>
    <t>404-321-6111 x4924</t>
  </si>
  <si>
    <t>Louisa.Browning@va.gov</t>
  </si>
  <si>
    <t>Simmons</t>
  </si>
  <si>
    <t>Cathy</t>
  </si>
  <si>
    <t>VHAATGSIMMOC2</t>
  </si>
  <si>
    <t>404-321-6111 x3027</t>
  </si>
  <si>
    <t>Cathy.simmons@va.gov</t>
  </si>
  <si>
    <t>VHAATGCoxM</t>
  </si>
  <si>
    <t>404-321-6111 x7633</t>
  </si>
  <si>
    <t>Michael.cox@va.gov</t>
  </si>
  <si>
    <t>Timm</t>
  </si>
  <si>
    <t>VHAAATGTimmR</t>
  </si>
  <si>
    <t>404-321-6111 x2790</t>
  </si>
  <si>
    <t>Robert.timm@va.gov</t>
  </si>
  <si>
    <t>Mincey</t>
  </si>
  <si>
    <t>Dale</t>
  </si>
  <si>
    <t>VHAATGminced</t>
  </si>
  <si>
    <t>404-321-6111 x7646</t>
  </si>
  <si>
    <t>Dale.Mincey@va.gov</t>
  </si>
  <si>
    <t>Darryl</t>
  </si>
  <si>
    <t>Gwaltney</t>
  </si>
  <si>
    <t>VHAATGgwaltd</t>
  </si>
  <si>
    <t>404-321-6111 x7525</t>
  </si>
  <si>
    <t>Mindley</t>
  </si>
  <si>
    <t>VHAATGMindlD</t>
  </si>
  <si>
    <t>404-321-6111 x7660</t>
  </si>
  <si>
    <t>Damian.mindley@va.gov</t>
  </si>
  <si>
    <t>Sawyer</t>
  </si>
  <si>
    <t>Ricky</t>
  </si>
  <si>
    <t>VHAATGSawyeR</t>
  </si>
  <si>
    <t>Ricky.sawyer@va.gov</t>
  </si>
  <si>
    <t>Lynch</t>
  </si>
  <si>
    <t>VHAATGLynchA</t>
  </si>
  <si>
    <t>404-321-6111 x1578</t>
  </si>
  <si>
    <t>Anthony.lynch@va.gov</t>
  </si>
  <si>
    <t>Wisdom</t>
  </si>
  <si>
    <t>Zende</t>
  </si>
  <si>
    <t>VHAATGWisdoZ</t>
  </si>
  <si>
    <t>404-321-6111 x7197</t>
  </si>
  <si>
    <t xml:space="preserve">Zende.wisdom@va.gov  </t>
  </si>
  <si>
    <t>Birmingham</t>
  </si>
  <si>
    <t>Raggio</t>
  </si>
  <si>
    <t>Matthew</t>
  </si>
  <si>
    <t>VHABIRRaggiM</t>
  </si>
  <si>
    <t>205-933-8101 x 5252</t>
  </si>
  <si>
    <t>Matthew.Raggio@va.gov</t>
  </si>
  <si>
    <t>Weeks</t>
  </si>
  <si>
    <t>Erica</t>
  </si>
  <si>
    <t>VHABIRWeeksE</t>
  </si>
  <si>
    <t>205-933-8101 x 1350</t>
  </si>
  <si>
    <t>Erica.Weeks@va.gov</t>
  </si>
  <si>
    <t>McQuitty</t>
  </si>
  <si>
    <t>William</t>
  </si>
  <si>
    <t>VHABIRMcQuiW</t>
  </si>
  <si>
    <t>205-933-8101 x 4526</t>
  </si>
  <si>
    <t>William.McQuitty@va.gov</t>
  </si>
  <si>
    <t>Irwin</t>
  </si>
  <si>
    <t>VHABIRIrwinD</t>
  </si>
  <si>
    <t>205-558-4717 x 5416</t>
  </si>
  <si>
    <t>David.Irwin@va.gov</t>
  </si>
  <si>
    <t>Singleterry</t>
  </si>
  <si>
    <t>Andre</t>
  </si>
  <si>
    <t>VHABIRSinglA</t>
  </si>
  <si>
    <t>205-933-8101 x 6107</t>
  </si>
  <si>
    <t>Andre.Singleterry@va.gov</t>
  </si>
  <si>
    <t>Campbell</t>
  </si>
  <si>
    <t>Jaymes</t>
  </si>
  <si>
    <t>VHABIRCampbJ2</t>
  </si>
  <si>
    <t>205-933-8101 x 5013</t>
  </si>
  <si>
    <t>Jaymes.Campbell@va.gov</t>
  </si>
  <si>
    <t>Bugg</t>
  </si>
  <si>
    <t>Randall</t>
  </si>
  <si>
    <t>VHABIRBuggR</t>
  </si>
  <si>
    <t>205-933-4481 x 5275</t>
  </si>
  <si>
    <t>Randall.Bugg@va.gov</t>
  </si>
  <si>
    <t>Jones</t>
  </si>
  <si>
    <t>Alfred</t>
  </si>
  <si>
    <t>VHABIRJonesAT</t>
  </si>
  <si>
    <t>205-933-8101 x 2937</t>
  </si>
  <si>
    <t>Alfred.Jones2@va.gov</t>
  </si>
  <si>
    <t>Turner</t>
  </si>
  <si>
    <t>Caleb</t>
  </si>
  <si>
    <t>VHABIRTurneC3</t>
  </si>
  <si>
    <t>205-933-8101 x 5371</t>
  </si>
  <si>
    <t>Caleb.Turner3@va.gov</t>
  </si>
  <si>
    <t>Young</t>
  </si>
  <si>
    <t>VHABIRYounC</t>
  </si>
  <si>
    <t>205-933-8101 x 1367</t>
  </si>
  <si>
    <t>Christopher.Young7@va.gov</t>
  </si>
  <si>
    <t>Sturdivant</t>
  </si>
  <si>
    <t>Mervin</t>
  </si>
  <si>
    <t>VHABIRSturdM</t>
  </si>
  <si>
    <t>205-933-8101 x 1334</t>
  </si>
  <si>
    <t>Mervin.Sturdivant@va.gov</t>
  </si>
  <si>
    <t>Dublin</t>
  </si>
  <si>
    <t>Deworth</t>
  </si>
  <si>
    <t>Gerald</t>
  </si>
  <si>
    <t>VHADUBDEWORG</t>
  </si>
  <si>
    <t>478-272-1210 x 2902</t>
  </si>
  <si>
    <t>Gerald.deworth@va.gov</t>
  </si>
  <si>
    <t>Sullivan</t>
  </si>
  <si>
    <t>Diane</t>
  </si>
  <si>
    <t>VHADUBSULLID</t>
  </si>
  <si>
    <t>Diane.sullivan@va.gov</t>
  </si>
  <si>
    <t>Snelgrove</t>
  </si>
  <si>
    <t>VHADUBSNELGM</t>
  </si>
  <si>
    <t>478 272-1210 x 2889</t>
  </si>
  <si>
    <t>Michael.snelgrove@va.gov</t>
  </si>
  <si>
    <t>Orlowsky</t>
  </si>
  <si>
    <t>VHADUBORLOWA</t>
  </si>
  <si>
    <t>478 272-1210 x 3129</t>
  </si>
  <si>
    <t>Alexandra.orlowsky@va.gov</t>
  </si>
  <si>
    <t>Baggett</t>
  </si>
  <si>
    <t>Lee</t>
  </si>
  <si>
    <t>VHADUBBAGGEL</t>
  </si>
  <si>
    <t>478 277 2755</t>
  </si>
  <si>
    <t>Walter.Baggett@va.gov</t>
  </si>
  <si>
    <t>Kraft</t>
  </si>
  <si>
    <t>Edwin</t>
  </si>
  <si>
    <t>VHADUBKRAFTE</t>
  </si>
  <si>
    <t>Edwin.Kraft@va.gov</t>
  </si>
  <si>
    <t>VHADUBWILLIF</t>
  </si>
  <si>
    <t>478 272-1210 x 4355</t>
  </si>
  <si>
    <t>Frederick.williams@va.gov</t>
  </si>
  <si>
    <t>Marshall</t>
  </si>
  <si>
    <t>Sandra</t>
  </si>
  <si>
    <t>VHADUBMARSHS</t>
  </si>
  <si>
    <t>478 272-1210 x 2640</t>
  </si>
  <si>
    <t>Sandra.Marshall10@va.gov</t>
  </si>
  <si>
    <t>Pennymon</t>
  </si>
  <si>
    <t>Dennis</t>
  </si>
  <si>
    <t>VHADUBPENNYD</t>
  </si>
  <si>
    <t>478 272 1210 x 3046</t>
  </si>
  <si>
    <t>Dennis.Pennymon@va.gov</t>
  </si>
  <si>
    <t>King</t>
  </si>
  <si>
    <t>VHADUBKingA2</t>
  </si>
  <si>
    <t>478 272 1210 x 2612</t>
  </si>
  <si>
    <t>Anthony.King3@va.gov</t>
  </si>
  <si>
    <t>Cowart</t>
  </si>
  <si>
    <t>VHADUBCowarM</t>
  </si>
  <si>
    <t>478-277-6799</t>
  </si>
  <si>
    <t>Mark.Cowart@va.gov</t>
  </si>
  <si>
    <t>Couey</t>
  </si>
  <si>
    <t>Janet</t>
  </si>
  <si>
    <t>VHADUBCoueyJ</t>
  </si>
  <si>
    <t>478-277-2716</t>
  </si>
  <si>
    <t>Janet.Couey@va.gov</t>
  </si>
  <si>
    <t>Central Alabama</t>
  </si>
  <si>
    <t>Piper</t>
  </si>
  <si>
    <t>VHACAVPiperW</t>
  </si>
  <si>
    <t>William.Piper@va.gov</t>
  </si>
  <si>
    <t>Hall</t>
  </si>
  <si>
    <t>Nicholas</t>
  </si>
  <si>
    <t>VHACAVHallN</t>
  </si>
  <si>
    <t>334-727-0550 x 3289</t>
  </si>
  <si>
    <t>Nicholas.Hall2@va.gov</t>
  </si>
  <si>
    <t>Donnell</t>
  </si>
  <si>
    <t>VHACAVJohnsD2</t>
  </si>
  <si>
    <t>334-272-4670 x 4866</t>
  </si>
  <si>
    <t>Donnell.Johnson2@va.gov</t>
  </si>
  <si>
    <t>Morgan</t>
  </si>
  <si>
    <t>Darrell</t>
  </si>
  <si>
    <t>VHATUAMORGAD</t>
  </si>
  <si>
    <t>334-272-4670 x 4624</t>
  </si>
  <si>
    <t>Darrell.Morgan2@va.gov</t>
  </si>
  <si>
    <t>Perry</t>
  </si>
  <si>
    <t>Clifford</t>
  </si>
  <si>
    <t>VHACAVPerryC</t>
  </si>
  <si>
    <t>334-727-0550 x 3667</t>
  </si>
  <si>
    <t>Clifford.Perry@va.gov</t>
  </si>
  <si>
    <t>Sharpe</t>
  </si>
  <si>
    <t>Nicole</t>
  </si>
  <si>
    <t>VHACAVSharpN</t>
  </si>
  <si>
    <t>334-260-4108</t>
  </si>
  <si>
    <t>Nicole.Sharpe@va.gov</t>
  </si>
  <si>
    <t>Darry</t>
  </si>
  <si>
    <t>VHACAVGreenD</t>
  </si>
  <si>
    <t>334-272-4670 x 2001</t>
  </si>
  <si>
    <t>Darry.Green@va.gov</t>
  </si>
  <si>
    <t>Davis</t>
  </si>
  <si>
    <t>Johnny</t>
  </si>
  <si>
    <t>VHACAVDavisJ6</t>
  </si>
  <si>
    <t>334-272-4670 x 4482</t>
  </si>
  <si>
    <t>Johnny.Davis6@va.gov</t>
  </si>
  <si>
    <t>Magee</t>
  </si>
  <si>
    <t>Elmarko</t>
  </si>
  <si>
    <t>VHACAVMageeE</t>
  </si>
  <si>
    <t>334-725-2532</t>
  </si>
  <si>
    <t>Elmarko.Magee@va.gov</t>
  </si>
  <si>
    <t>Henry</t>
  </si>
  <si>
    <t>VHACAVHenryR</t>
  </si>
  <si>
    <t>334-727-0550 x 3422</t>
  </si>
  <si>
    <t>Robert.Henry3@va.gov</t>
  </si>
  <si>
    <t>Augusta</t>
  </si>
  <si>
    <t>Koppen</t>
  </si>
  <si>
    <t>VHAAUGKoppeM</t>
  </si>
  <si>
    <t>(706) 733-0188 x 2871</t>
  </si>
  <si>
    <t>Mark.Koppen@va.gov</t>
  </si>
  <si>
    <t>Stenger</t>
  </si>
  <si>
    <t>VHAAUGStengT</t>
  </si>
  <si>
    <t>(706) 733-0188 x 1783/6700</t>
  </si>
  <si>
    <t>John.Stenger@va.gov</t>
  </si>
  <si>
    <t>Ackerman</t>
  </si>
  <si>
    <t>VHAAUGAckerM</t>
  </si>
  <si>
    <t>(706) 733-0188 x 3350</t>
  </si>
  <si>
    <t>Michael.Ackerman@va.gov</t>
  </si>
  <si>
    <t>Payne</t>
  </si>
  <si>
    <t>Wesley</t>
  </si>
  <si>
    <t>VHAAUGPayneW</t>
  </si>
  <si>
    <t>(706) 733-0188 x 3368</t>
  </si>
  <si>
    <t>Wesley.Payne@va.gov</t>
  </si>
  <si>
    <t>Van Horn</t>
  </si>
  <si>
    <t>Russell</t>
  </si>
  <si>
    <t>VHAAUGVanHoR</t>
  </si>
  <si>
    <t>(706) 733-0188 x 3319</t>
  </si>
  <si>
    <t>Russell.VanHorn@va.gov</t>
  </si>
  <si>
    <t>Walter</t>
  </si>
  <si>
    <t>VHAAUGWalteT4</t>
  </si>
  <si>
    <t>Walter.Thomas4@va.gov</t>
  </si>
  <si>
    <t>VHAAUGHarriT5</t>
  </si>
  <si>
    <t>(706) 733-0188 x 3365/6053</t>
  </si>
  <si>
    <t>Timothy.Harris2@va.gov</t>
  </si>
  <si>
    <t>Fox</t>
  </si>
  <si>
    <t>VHAAUGFoxM</t>
  </si>
  <si>
    <t>(706) 733-0188 x 7829</t>
  </si>
  <si>
    <t>Mark.Fox@va.gov</t>
  </si>
  <si>
    <t>Askew</t>
  </si>
  <si>
    <t>Janice</t>
  </si>
  <si>
    <t>VHAAUGAskewJ</t>
  </si>
  <si>
    <t>(706) 733-0188 x 7169</t>
  </si>
  <si>
    <t>Janice.Askew@va.gov</t>
  </si>
  <si>
    <t>Hedgepeth</t>
  </si>
  <si>
    <t>Rick</t>
  </si>
  <si>
    <t>VHAAUGHedgeR</t>
  </si>
  <si>
    <t>(706) 733-0188 x 6750</t>
  </si>
  <si>
    <t>Ricky.Hedgepeth@va.gov</t>
  </si>
  <si>
    <t>Northington</t>
  </si>
  <si>
    <t>Elizabeth</t>
  </si>
  <si>
    <t>VHAAUGNorthE</t>
  </si>
  <si>
    <t>(706) 733-0188 x 7637</t>
  </si>
  <si>
    <t>Elizabeth.Northington@va.gov</t>
  </si>
  <si>
    <t>Charleston</t>
  </si>
  <si>
    <t>Hensley</t>
  </si>
  <si>
    <t>VHACHAHenslA</t>
  </si>
  <si>
    <t>843-789-7788</t>
  </si>
  <si>
    <t>anthony.hensley@va.gov</t>
  </si>
  <si>
    <t>Pinard</t>
  </si>
  <si>
    <t>VHACHAPinarR</t>
  </si>
  <si>
    <t>843-789-7789</t>
  </si>
  <si>
    <t>randall.pinard@va.gov</t>
  </si>
  <si>
    <t>Cross</t>
  </si>
  <si>
    <t>Carl</t>
  </si>
  <si>
    <t>VHACHACrossC</t>
  </si>
  <si>
    <t>843-789-7005</t>
  </si>
  <si>
    <t>Carl.Cross@va.gov</t>
  </si>
  <si>
    <t>McCaskill</t>
  </si>
  <si>
    <t>Britton</t>
  </si>
  <si>
    <t>VHACHAMcCasB</t>
  </si>
  <si>
    <t>843-789-6046</t>
  </si>
  <si>
    <t>Britton.McCaskill@va.gov</t>
  </si>
  <si>
    <t>Marsh</t>
  </si>
  <si>
    <t>Lucas</t>
  </si>
  <si>
    <t>VHACHAMarshL</t>
  </si>
  <si>
    <t>843-789-7712</t>
  </si>
  <si>
    <t>Lucas.Marsh@va.gov</t>
  </si>
  <si>
    <t>Tellis</t>
  </si>
  <si>
    <t>Brandi</t>
  </si>
  <si>
    <t>VHACHATelliB</t>
  </si>
  <si>
    <t>843-789-6620</t>
  </si>
  <si>
    <t>Brandi.Tellis@va.gov</t>
  </si>
  <si>
    <t>Stenson</t>
  </si>
  <si>
    <t>Darfet (Lee)</t>
  </si>
  <si>
    <t>VHACHAStensD</t>
  </si>
  <si>
    <t>843- 789-6157</t>
  </si>
  <si>
    <t>darfet.stenson@va.gov</t>
  </si>
  <si>
    <t>Brewer</t>
  </si>
  <si>
    <t>Justus</t>
  </si>
  <si>
    <t>VHACHABreweJ</t>
  </si>
  <si>
    <t>843-789-5464</t>
  </si>
  <si>
    <t>justus.brewer@va.gov</t>
  </si>
  <si>
    <t xml:space="preserve">Primary FM Functional POC </t>
  </si>
  <si>
    <t>Watson</t>
  </si>
  <si>
    <t>Herb</t>
  </si>
  <si>
    <t>VHACHAWatsoH2</t>
  </si>
  <si>
    <t>843-789-6783</t>
  </si>
  <si>
    <t>Herbert.Watson2@va.gov</t>
  </si>
  <si>
    <t>Kurowski</t>
  </si>
  <si>
    <t>VHACHAKurowM</t>
  </si>
  <si>
    <t>843-789-7772</t>
  </si>
  <si>
    <t>Mark.kurowski@va.gov</t>
  </si>
  <si>
    <t>Valdez</t>
  </si>
  <si>
    <t>Juan</t>
  </si>
  <si>
    <t>VHACHAValdeJ1</t>
  </si>
  <si>
    <t>843-789-7386</t>
  </si>
  <si>
    <t>Juan.valdez@va.gov</t>
  </si>
  <si>
    <t>Beth</t>
  </si>
  <si>
    <t>VHACHATurneB</t>
  </si>
  <si>
    <t>843-789-6333</t>
  </si>
  <si>
    <t>Beth.turner@va.gov</t>
  </si>
  <si>
    <t>Jackson</t>
  </si>
  <si>
    <t>VHACHAJacksB1</t>
  </si>
  <si>
    <t>843-789-7070</t>
  </si>
  <si>
    <t>brenda.jackson@va.gov</t>
  </si>
  <si>
    <t>Carter</t>
  </si>
  <si>
    <t>VHACHACarteD</t>
  </si>
  <si>
    <t>843-789-7121</t>
  </si>
  <si>
    <t>david.carter4@va.gov</t>
  </si>
  <si>
    <t>Porter</t>
  </si>
  <si>
    <t>Mary Ann</t>
  </si>
  <si>
    <t>VHACHAPorteM</t>
  </si>
  <si>
    <t>843-789-7162</t>
  </si>
  <si>
    <t>mary.porter2@va.gov</t>
  </si>
  <si>
    <t>Tuscaloosa</t>
  </si>
  <si>
    <t>Adrienne</t>
  </si>
  <si>
    <t>VhaTUAJonesAD</t>
  </si>
  <si>
    <t>205 554-2063</t>
  </si>
  <si>
    <t>Adrienne.jones2@va.gov</t>
  </si>
  <si>
    <t>Leow</t>
  </si>
  <si>
    <t>Josh</t>
  </si>
  <si>
    <t>VhaTUALeowJ</t>
  </si>
  <si>
    <t>205-554-2000 x 3283</t>
  </si>
  <si>
    <t>Joshua.Leow@va.gov</t>
  </si>
  <si>
    <t>Haynes</t>
  </si>
  <si>
    <t>Dwayne</t>
  </si>
  <si>
    <t>VhaTUAHayneD</t>
  </si>
  <si>
    <t>205-554-2000 x 2667</t>
  </si>
  <si>
    <t>Dwayne.Haynes@va.gov</t>
  </si>
  <si>
    <t>Tom</t>
  </si>
  <si>
    <t>VhaTUARobinT</t>
  </si>
  <si>
    <t>205-554-2000 x 3777</t>
  </si>
  <si>
    <t>Tom.Robinson2@va.gov</t>
  </si>
  <si>
    <t>205-554-2063</t>
  </si>
  <si>
    <t>Adrienne.Jones2@va.gov</t>
  </si>
  <si>
    <t>Bauknight</t>
  </si>
  <si>
    <t>Dawn</t>
  </si>
  <si>
    <t>VhaBIRBauknD</t>
  </si>
  <si>
    <t>205-554-2000 x 2237</t>
  </si>
  <si>
    <t>Dawn.Bauknight@va.gov</t>
  </si>
  <si>
    <t>Lewis</t>
  </si>
  <si>
    <t>Bryant</t>
  </si>
  <si>
    <t>VhaTUALewisBC</t>
  </si>
  <si>
    <t>205-554-2000 x 3660</t>
  </si>
  <si>
    <t>Bryant.Lewis@va.gov</t>
  </si>
  <si>
    <t>Day</t>
  </si>
  <si>
    <t>VhaTUADayC</t>
  </si>
  <si>
    <t>205-554-2000 x 4622</t>
  </si>
  <si>
    <t>Charles.Day3@va.gov</t>
  </si>
  <si>
    <t>Columbia</t>
  </si>
  <si>
    <t>Domann</t>
  </si>
  <si>
    <t>Stan</t>
  </si>
  <si>
    <t>VhacmsDomanS</t>
  </si>
  <si>
    <t>(803) 695-6770</t>
  </si>
  <si>
    <t>Stan.Domann@va.gov</t>
  </si>
  <si>
    <t>Cook</t>
  </si>
  <si>
    <t>VhacmsCookja</t>
  </si>
  <si>
    <t>(803) 776-4000 x 7559</t>
  </si>
  <si>
    <t>James.Cook8@va.gov</t>
  </si>
  <si>
    <t>Shukla</t>
  </si>
  <si>
    <t>Mahesh</t>
  </si>
  <si>
    <t>VhacmsShuklM1</t>
  </si>
  <si>
    <t>(803) 776-4000 x 7583</t>
  </si>
  <si>
    <t>Mahesh.Shukla2@va.gov</t>
  </si>
  <si>
    <t>Jerry</t>
  </si>
  <si>
    <t>VhacmsJohnsJ1</t>
  </si>
  <si>
    <t>(803) 776-4000 x 7580</t>
  </si>
  <si>
    <t>Jerry.Johnson3@va.gov</t>
  </si>
  <si>
    <t>Masters</t>
  </si>
  <si>
    <t>VhacmsMasteR</t>
  </si>
  <si>
    <t>(803) 776-4000 x 4749</t>
  </si>
  <si>
    <t>Russell.Masters@va.gov</t>
  </si>
  <si>
    <t>Bonds</t>
  </si>
  <si>
    <t>Lincoln</t>
  </si>
  <si>
    <t>Vhacmsbondsl</t>
  </si>
  <si>
    <t>(803) 776-4000 x 6808</t>
  </si>
  <si>
    <t>Lincoln.Bonds@va.gov</t>
  </si>
  <si>
    <t>Patrice</t>
  </si>
  <si>
    <t>Vhacmsperryp6</t>
  </si>
  <si>
    <t>Patrice.Perry@va.gov</t>
  </si>
  <si>
    <t>Bagley</t>
  </si>
  <si>
    <t>VhacmsBagleD</t>
  </si>
  <si>
    <t>(803) 776-4000 x 4344</t>
  </si>
  <si>
    <t>David.Bagley2@va.gov</t>
  </si>
  <si>
    <t>Blackwell</t>
  </si>
  <si>
    <t>VhacmsBlackJW</t>
  </si>
  <si>
    <t>(803) 776-4000 x 7589</t>
  </si>
  <si>
    <t>Joseph.Blackwell@va.gov</t>
  </si>
  <si>
    <t>Mahoney</t>
  </si>
  <si>
    <t>Eathel</t>
  </si>
  <si>
    <t>VhacmsMahonE</t>
  </si>
  <si>
    <t>(803) 776-4000 x 6560</t>
  </si>
  <si>
    <t>Eathel.Mahoney@va.gov</t>
  </si>
  <si>
    <t>Guice</t>
  </si>
  <si>
    <t>Lynette</t>
  </si>
  <si>
    <t>VhacmsGuiceL</t>
  </si>
  <si>
    <t>(803) 776-4000 x 6492</t>
  </si>
  <si>
    <t>Lynette.Guice@va.gov</t>
  </si>
  <si>
    <t>Primary IT Funcational POC</t>
  </si>
  <si>
    <t>Wells</t>
  </si>
  <si>
    <t>VHAcmsWellsM</t>
  </si>
  <si>
    <t>(803) 776-4000 x 6311</t>
  </si>
  <si>
    <t>Mark.Wells4@va.gov</t>
  </si>
  <si>
    <t>Tollin</t>
  </si>
  <si>
    <t>Andrew</t>
  </si>
  <si>
    <t>VhacmsTolliA</t>
  </si>
  <si>
    <t>(803) 776-4000 x 6308</t>
  </si>
  <si>
    <t>Andrew.Tollin@va.gov</t>
  </si>
  <si>
    <t>VISN 12</t>
  </si>
  <si>
    <t>Schopen</t>
  </si>
  <si>
    <t>Robby</t>
  </si>
  <si>
    <t>VHAMIWSchopR2</t>
  </si>
  <si>
    <t>(414)844-4831</t>
  </si>
  <si>
    <t>Robby.Schopen2@va.gov</t>
  </si>
  <si>
    <t>Houterman</t>
  </si>
  <si>
    <t>Christian (Chris)</t>
  </si>
  <si>
    <t>VHAMIWHouteC</t>
  </si>
  <si>
    <t>(414) 384-2000 x 45186</t>
  </si>
  <si>
    <t>Christian.Houterman@va.gov</t>
  </si>
  <si>
    <t>Cejka</t>
  </si>
  <si>
    <t>James (Jim)</t>
  </si>
  <si>
    <t>VHAHINCejkaJ</t>
  </si>
  <si>
    <t>(708) 492-3932</t>
  </si>
  <si>
    <t>James.Cejka@va.gov</t>
  </si>
  <si>
    <t>Aherne</t>
  </si>
  <si>
    <t>Joseph (Joe)</t>
  </si>
  <si>
    <t>VHAHINAhernJ</t>
  </si>
  <si>
    <t>(708) 492-3935</t>
  </si>
  <si>
    <t>Joseph.Aherne@va.gov</t>
  </si>
  <si>
    <t>Berry</t>
  </si>
  <si>
    <t>Douglas (Doug)</t>
  </si>
  <si>
    <t>VHAHINBerryD</t>
  </si>
  <si>
    <t>708-267-6138</t>
  </si>
  <si>
    <t>Douglas.Berry@va.gov</t>
  </si>
  <si>
    <t>Fears</t>
  </si>
  <si>
    <t>Jeffrey (Jeff)</t>
  </si>
  <si>
    <t>VHAV12FearsJ</t>
  </si>
  <si>
    <t>708-492-3987</t>
  </si>
  <si>
    <t>Jeff.Fears@va.gov</t>
  </si>
  <si>
    <t>Fiscal (Ad Hoc)</t>
  </si>
  <si>
    <t>Keyser</t>
  </si>
  <si>
    <t>Jason</t>
  </si>
  <si>
    <t>VHAMSCKeyseJ</t>
  </si>
  <si>
    <t>414-384-2000 x 45371</t>
  </si>
  <si>
    <t>Jason.Keyser@va.gov</t>
  </si>
  <si>
    <t xml:space="preserve">CDW </t>
  </si>
  <si>
    <t>Wright</t>
  </si>
  <si>
    <t>Samantha</t>
  </si>
  <si>
    <t>VHAV12WrighS</t>
  </si>
  <si>
    <t>630-240-7508</t>
  </si>
  <si>
    <t>Samantha.Wright2@va.gov</t>
  </si>
  <si>
    <t>Tomah</t>
  </si>
  <si>
    <t>Phillips</t>
  </si>
  <si>
    <t>Annette</t>
  </si>
  <si>
    <t>vhatomphilla</t>
  </si>
  <si>
    <t>608-372-1150</t>
  </si>
  <si>
    <t>Annette.phillips@va.gov</t>
  </si>
  <si>
    <t>Brande</t>
  </si>
  <si>
    <t>vhatombrandd</t>
  </si>
  <si>
    <t>608-372-1149</t>
  </si>
  <si>
    <t>David.brande@va.gov</t>
  </si>
  <si>
    <t>Bieniek</t>
  </si>
  <si>
    <t>Eugene</t>
  </si>
  <si>
    <t>vhatombienie</t>
  </si>
  <si>
    <t>608-372-3971 x 68320</t>
  </si>
  <si>
    <t>Eugene.Bieniek@va.gov</t>
  </si>
  <si>
    <t>Ogle</t>
  </si>
  <si>
    <t>Derek</t>
  </si>
  <si>
    <t>vhatomogleD</t>
  </si>
  <si>
    <t>608-372-1731</t>
  </si>
  <si>
    <t>Derek.ogle@va.gov</t>
  </si>
  <si>
    <t>Evanson</t>
  </si>
  <si>
    <t>vhatomevansj</t>
  </si>
  <si>
    <t>608-372-3971 x 66080</t>
  </si>
  <si>
    <t>Jeffrey.Evanson@va.gov</t>
  </si>
  <si>
    <t>Martin</t>
  </si>
  <si>
    <t>vhatommartia</t>
  </si>
  <si>
    <t>608-372-3971 x 60157</t>
  </si>
  <si>
    <t>Andrew.martin7@va.gov</t>
  </si>
  <si>
    <t>Adkins</t>
  </si>
  <si>
    <t>Patricia</t>
  </si>
  <si>
    <t>vhatomadkinp</t>
  </si>
  <si>
    <t>608-372-3971 x 66096</t>
  </si>
  <si>
    <t>Patricia.adkins2@va.gov</t>
  </si>
  <si>
    <t>Braun</t>
  </si>
  <si>
    <t>vhatombraunc</t>
  </si>
  <si>
    <t>608-372-1633</t>
  </si>
  <si>
    <t>Christopher.braun@va.gov</t>
  </si>
  <si>
    <t>Peterson</t>
  </si>
  <si>
    <t>Makensie</t>
  </si>
  <si>
    <t>vhatompeterm</t>
  </si>
  <si>
    <t>608-372-1634</t>
  </si>
  <si>
    <t>Makensie.peterson@va.gov</t>
  </si>
  <si>
    <t>Smith</t>
  </si>
  <si>
    <t>Brendan</t>
  </si>
  <si>
    <t>vhatomsmithb</t>
  </si>
  <si>
    <t>608-372-1124</t>
  </si>
  <si>
    <t>Brendan.smith1@va.gov</t>
  </si>
  <si>
    <t>Kyser</t>
  </si>
  <si>
    <t>Scot</t>
  </si>
  <si>
    <t>vhatomkysers</t>
  </si>
  <si>
    <t>608-372-3971 x 66250</t>
  </si>
  <si>
    <t>Scot.kyser@va.gov</t>
  </si>
  <si>
    <t>VISN 19</t>
  </si>
  <si>
    <t>Wood</t>
  </si>
  <si>
    <t>VHAECHWoodJa</t>
  </si>
  <si>
    <t>303-202-8184</t>
  </si>
  <si>
    <t>James.wood3@va.gov</t>
  </si>
  <si>
    <t>Holland</t>
  </si>
  <si>
    <t>vhachyhollaa</t>
  </si>
  <si>
    <t>307-433-3763</t>
  </si>
  <si>
    <t>Annette.holland@va.gov</t>
  </si>
  <si>
    <t>Eyre</t>
  </si>
  <si>
    <t>VHAV19EyreD</t>
  </si>
  <si>
    <t>303-202-8162</t>
  </si>
  <si>
    <t>David.Eyre2@va.gov</t>
  </si>
  <si>
    <t>Volz</t>
  </si>
  <si>
    <t>VHAOMAVolzRo</t>
  </si>
  <si>
    <t>402-506-1714</t>
  </si>
  <si>
    <t>Robert.volz@va.gov</t>
  </si>
  <si>
    <t>Leonelli</t>
  </si>
  <si>
    <t>Lisa</t>
  </si>
  <si>
    <t>VHASLCLeoneL</t>
  </si>
  <si>
    <t>801-584-5678</t>
  </si>
  <si>
    <t>Lisa.Leonelli@va.gov</t>
  </si>
  <si>
    <t>VanderStek</t>
  </si>
  <si>
    <t>Eliott</t>
  </si>
  <si>
    <t>VHAV19VandeE</t>
  </si>
  <si>
    <t>303-756-9279</t>
  </si>
  <si>
    <t>Eliott.VanderStek@va.gov</t>
  </si>
  <si>
    <t>Grand Junction</t>
  </si>
  <si>
    <t>Hewett</t>
  </si>
  <si>
    <t>vhagrjhewets</t>
  </si>
  <si>
    <t>(970) 242-0731 x 2039</t>
  </si>
  <si>
    <t>Steven.Hewett@va.gov</t>
  </si>
  <si>
    <t>Mestas</t>
  </si>
  <si>
    <t>Norma</t>
  </si>
  <si>
    <t>vhagrjmestan</t>
  </si>
  <si>
    <t>(970) 242-0731 x 2539</t>
  </si>
  <si>
    <t>Norma.mestas@va.gov</t>
  </si>
  <si>
    <t>Peacook</t>
  </si>
  <si>
    <t>Jan</t>
  </si>
  <si>
    <t>vhagrjpeacoj</t>
  </si>
  <si>
    <t>(970) 263-5070 x 5015</t>
  </si>
  <si>
    <t>Jan.Peacock@va.gov</t>
  </si>
  <si>
    <t>Sparks</t>
  </si>
  <si>
    <t>Frank</t>
  </si>
  <si>
    <t>VHAGRJSparkF</t>
  </si>
  <si>
    <t>(970) 263-5035</t>
  </si>
  <si>
    <t>Frank.Sparks@va.gov</t>
  </si>
  <si>
    <t>Crickmer</t>
  </si>
  <si>
    <t>Anna</t>
  </si>
  <si>
    <t>vhagrjcricka</t>
  </si>
  <si>
    <t>(970) 242-0731</t>
  </si>
  <si>
    <t>Anna.Crickmer@va.gov</t>
  </si>
  <si>
    <t>Hendley</t>
  </si>
  <si>
    <t>VHAGRJHendlE</t>
  </si>
  <si>
    <t>(970) 242-0731 x 2559</t>
  </si>
  <si>
    <t>Eugene.Hendley@va.gov</t>
  </si>
  <si>
    <t>Amber</t>
  </si>
  <si>
    <t>vhagrjmartina</t>
  </si>
  <si>
    <t>(970) 242-0731 x 2240</t>
  </si>
  <si>
    <t>Amber.Martin@va.gov</t>
  </si>
  <si>
    <t>Murillo</t>
  </si>
  <si>
    <t>Larry</t>
  </si>
  <si>
    <t>vhagrjmurill</t>
  </si>
  <si>
    <t>(970) 242-0731 x 12003</t>
  </si>
  <si>
    <t>Larry.Murillo@va.gov</t>
  </si>
  <si>
    <t>vhagrjbenjaj</t>
  </si>
  <si>
    <t>(970) 242-0731 x 12001</t>
  </si>
  <si>
    <t>Jason.Benjamin@va.gov</t>
  </si>
  <si>
    <t>Montoya</t>
  </si>
  <si>
    <t>Juilana</t>
  </si>
  <si>
    <t>VHAGRJMontoJ</t>
  </si>
  <si>
    <t>(970) 242-0731 x 2052</t>
  </si>
  <si>
    <t>Juliana.Montoya@va.gov</t>
  </si>
  <si>
    <t>Sturgeon</t>
  </si>
  <si>
    <t>vhagrjsturgt</t>
  </si>
  <si>
    <t>(970) 242-0731 x 1302</t>
  </si>
  <si>
    <t>Timothy.Sturgeon@va.gov</t>
  </si>
  <si>
    <t>Giese</t>
  </si>
  <si>
    <t>Noah</t>
  </si>
  <si>
    <t>VHAGRJgiesen</t>
  </si>
  <si>
    <t>(970) 263-5057</t>
  </si>
  <si>
    <t>Noah.Giese@va.gov</t>
  </si>
  <si>
    <t>Myers</t>
  </si>
  <si>
    <t>Layne</t>
  </si>
  <si>
    <t>vhagrjmyersl</t>
  </si>
  <si>
    <t>(970) 863-5098</t>
  </si>
  <si>
    <t>Layne.myers@va.gov</t>
  </si>
  <si>
    <t>Anderson-Jackson</t>
  </si>
  <si>
    <t>LaTecia</t>
  </si>
  <si>
    <t>VHAV06ANDERL</t>
  </si>
  <si>
    <t>LaTecia.Anderson-Jackson@va.gov</t>
  </si>
  <si>
    <t>Carter, III</t>
  </si>
  <si>
    <t>George</t>
  </si>
  <si>
    <t>VHAAUGCarteG1</t>
  </si>
  <si>
    <t>(706) 733-0188 x 7166</t>
  </si>
  <si>
    <t>george.carter3@va.gov</t>
  </si>
  <si>
    <t>Walker</t>
  </si>
  <si>
    <t>VHABIRWalkeW</t>
  </si>
  <si>
    <t>willie.walker2@va.gov</t>
  </si>
  <si>
    <t>Hutson</t>
  </si>
  <si>
    <t>Sharon</t>
  </si>
  <si>
    <t>VHATUAHutsoS</t>
  </si>
  <si>
    <t>205-554-2000 x2319</t>
  </si>
  <si>
    <t>Sharon.Hutson@va.gov</t>
  </si>
  <si>
    <t>Friscia</t>
  </si>
  <si>
    <t>VHATUAfrisck</t>
  </si>
  <si>
    <t>205-554-2993</t>
  </si>
  <si>
    <t>karen.friscia@va.gov</t>
  </si>
  <si>
    <t>EES</t>
  </si>
  <si>
    <t>Mixon</t>
  </si>
  <si>
    <t>Lindsey</t>
  </si>
  <si>
    <t>VHAFNCMixonL</t>
  </si>
  <si>
    <t>910-488-2120 Ext.</t>
  </si>
  <si>
    <t>Lindsey.Mixon@va.gov</t>
  </si>
  <si>
    <t>McLean</t>
  </si>
  <si>
    <t>Veronica</t>
  </si>
  <si>
    <t>VHAFNCMcLeaV2</t>
  </si>
  <si>
    <t>910-475-6277</t>
  </si>
  <si>
    <t>Veronica.McLean@va.gov</t>
  </si>
  <si>
    <t>Mitchell</t>
  </si>
  <si>
    <t>Debra</t>
  </si>
  <si>
    <t>VHACAVMitchD</t>
  </si>
  <si>
    <t>(334) 727-0550 x3616</t>
  </si>
  <si>
    <t>Debra.Mitchell@va.gov</t>
  </si>
  <si>
    <t>Wyatt</t>
  </si>
  <si>
    <t>Amy</t>
  </si>
  <si>
    <t>vhatuawyatta</t>
  </si>
  <si>
    <t>+1 (205) 554-2000 X3838</t>
  </si>
  <si>
    <t>amy.wyatt@va.gov</t>
  </si>
  <si>
    <t>ASH</t>
  </si>
  <si>
    <t>VISN 6</t>
  </si>
  <si>
    <t>VISN 7</t>
  </si>
  <si>
    <r>
      <t xml:space="preserve">Total </t>
    </r>
    <r>
      <rPr>
        <b/>
        <sz val="11"/>
        <color theme="1"/>
        <rFont val="Calibri"/>
        <family val="2"/>
        <scheme val="minor"/>
      </rPr>
      <t>Not</t>
    </r>
    <r>
      <rPr>
        <sz val="11"/>
        <color theme="1"/>
        <rFont val="Calibri"/>
        <family val="2"/>
        <scheme val="minor"/>
      </rPr>
      <t xml:space="preserve"> Submitted</t>
    </r>
  </si>
  <si>
    <t>Attendance Percentage by Functional Community</t>
  </si>
  <si>
    <t>Total number of meetings:</t>
  </si>
  <si>
    <t>Week:</t>
  </si>
  <si>
    <t>Risk Status</t>
  </si>
  <si>
    <t>Data Mapping Completion</t>
  </si>
  <si>
    <t>Site Submissions (To Date: 7/10)</t>
  </si>
  <si>
    <t>Attendance Percentage</t>
  </si>
  <si>
    <t>Attendance Percentage - The average number of meetings all functional community's attended (See FC attendance Percentage tab for more details)</t>
  </si>
  <si>
    <t>Wave 2 Site Readiness Progress Tracker</t>
  </si>
  <si>
    <t>Wave 2 Action Item Tracker</t>
  </si>
  <si>
    <t>Sites</t>
  </si>
  <si>
    <t>FMS Closing Funds</t>
  </si>
  <si>
    <t>Communications Tool Kit (6 Parts)</t>
  </si>
  <si>
    <t>Identify CA Default User</t>
  </si>
  <si>
    <t>Super User Identification (4/18)</t>
  </si>
  <si>
    <t>Technical Readiness Checklist (4/14)</t>
  </si>
  <si>
    <t>Non - VHA Users (3/21)</t>
  </si>
  <si>
    <t>Data Cleansing POCs (3/21)</t>
  </si>
  <si>
    <t>Training Logistics (3/21)</t>
  </si>
  <si>
    <t>Union Engagment (5/19)</t>
  </si>
  <si>
    <t>Signed SLA</t>
  </si>
  <si>
    <t xml:space="preserve"> </t>
  </si>
  <si>
    <t>x</t>
  </si>
  <si>
    <t>delayed</t>
  </si>
  <si>
    <t>N/A</t>
  </si>
  <si>
    <t>Total Site Submissions (10 Total)</t>
  </si>
  <si>
    <t>679</t>
  </si>
  <si>
    <t>TUA</t>
  </si>
  <si>
    <t>W2</t>
  </si>
  <si>
    <t>676</t>
  </si>
  <si>
    <t>TOM</t>
  </si>
  <si>
    <t>659</t>
  </si>
  <si>
    <t>SBY</t>
  </si>
  <si>
    <t>658</t>
  </si>
  <si>
    <t>SAM</t>
  </si>
  <si>
    <t>652</t>
  </si>
  <si>
    <t>RIC</t>
  </si>
  <si>
    <t>590</t>
  </si>
  <si>
    <t>HAM</t>
  </si>
  <si>
    <t>575</t>
  </si>
  <si>
    <t>GRJ</t>
  </si>
  <si>
    <t>565</t>
  </si>
  <si>
    <t>FNC</t>
  </si>
  <si>
    <t>558</t>
  </si>
  <si>
    <t>DUR</t>
  </si>
  <si>
    <t>557</t>
  </si>
  <si>
    <t>DUB</t>
  </si>
  <si>
    <t>544</t>
  </si>
  <si>
    <t>CMS</t>
  </si>
  <si>
    <t>534</t>
  </si>
  <si>
    <t>CHA</t>
  </si>
  <si>
    <t>619</t>
  </si>
  <si>
    <t>CAV</t>
  </si>
  <si>
    <t>521</t>
  </si>
  <si>
    <t>BIR</t>
  </si>
  <si>
    <t>509</t>
  </si>
  <si>
    <t>AUG</t>
  </si>
  <si>
    <t>508</t>
  </si>
  <si>
    <t>ATG</t>
  </si>
  <si>
    <t>637</t>
  </si>
  <si>
    <t>User Percent</t>
  </si>
  <si>
    <t>Total Count</t>
  </si>
  <si>
    <t>User Count</t>
  </si>
  <si>
    <t>Station</t>
  </si>
  <si>
    <t>Site ID</t>
  </si>
  <si>
    <t>Sprint</t>
  </si>
  <si>
    <t>USER (NOTE: approx 10% get privileges based on past experience)</t>
  </si>
  <si>
    <t>MFR Percent</t>
  </si>
  <si>
    <t>MFR Count</t>
  </si>
  <si>
    <t>Asset Percent</t>
  </si>
  <si>
    <t>Asset Total</t>
  </si>
  <si>
    <t>Asset Count</t>
  </si>
  <si>
    <t>MFR (excluding UNMATCHED)</t>
  </si>
  <si>
    <t>Bldg Descr. Percent</t>
  </si>
  <si>
    <t>Campus Descr. Percent</t>
  </si>
  <si>
    <t>Campus Percent</t>
  </si>
  <si>
    <t>Bldg Descr. Count</t>
  </si>
  <si>
    <t>Campus Descr. Count</t>
  </si>
  <si>
    <t>Campus Count</t>
  </si>
  <si>
    <t>Room Percent</t>
  </si>
  <si>
    <t>Room Total</t>
  </si>
  <si>
    <t>Room Count</t>
  </si>
  <si>
    <t>LOC (excluding INACTIVE)</t>
  </si>
  <si>
    <t>SHOP Percent</t>
  </si>
  <si>
    <t>DEPT Percent</t>
  </si>
  <si>
    <t>SHOP Count</t>
  </si>
  <si>
    <t>DEPT Count</t>
  </si>
  <si>
    <t>SHOP (excluding INACTIVE)</t>
  </si>
  <si>
    <t>IT Percent</t>
  </si>
  <si>
    <t>IT Count</t>
  </si>
  <si>
    <t>IT Category (excluding UNMATCHED)</t>
  </si>
  <si>
    <t>Omni Percent</t>
  </si>
  <si>
    <t>Omni Count</t>
  </si>
  <si>
    <t>OMNI (excluding UNMATCHED)</t>
  </si>
  <si>
    <t>96</t>
  </si>
  <si>
    <t>249</t>
  </si>
  <si>
    <t>239</t>
  </si>
  <si>
    <t>100</t>
  </si>
  <si>
    <t>519</t>
  </si>
  <si>
    <t>682</t>
  </si>
  <si>
    <t>255</t>
  </si>
  <si>
    <t>99</t>
  </si>
  <si>
    <t>808</t>
  </si>
  <si>
    <t>512</t>
  </si>
  <si>
    <t>Person Percent</t>
  </si>
  <si>
    <t>Person Count</t>
  </si>
  <si>
    <t>PERSON (excluding UNMATCHED)</t>
  </si>
  <si>
    <t>filler</t>
  </si>
  <si>
    <t>&gt;= 66%</t>
  </si>
  <si>
    <t>&gt;= 33% and &lt; 66%</t>
  </si>
  <si>
    <t>&gt;= 0% and &lt; 33%</t>
  </si>
  <si>
    <t xml:space="preserve">COLOR KEY: </t>
  </si>
  <si>
    <t>SITES:</t>
  </si>
  <si>
    <t>SPRINT / WAVE:</t>
  </si>
  <si>
    <t>Maximo Data Mapping Progress by Station</t>
  </si>
  <si>
    <t>Person</t>
  </si>
  <si>
    <t>Responsible Shop</t>
  </si>
  <si>
    <t>Manufacturer</t>
  </si>
  <si>
    <t>Location</t>
  </si>
  <si>
    <t>OmniClass</t>
  </si>
  <si>
    <t>User Provisioning</t>
  </si>
  <si>
    <t>Absolute values to simulate a "perfect" Site</t>
  </si>
  <si>
    <t>Data Mapping Completion - The average completion percentage of all data mapping application for each site</t>
  </si>
  <si>
    <t>Site Submissions - The total number of site submissions the project team has received</t>
  </si>
  <si>
    <t>Data Bars (in each cell) - Show a relative comparison among other sites in the same Site Readiness Completion Area</t>
  </si>
  <si>
    <t>Last Name</t>
  </si>
  <si>
    <t>Functional Community</t>
  </si>
  <si>
    <t>First Name</t>
  </si>
  <si>
    <t>VA Network ID</t>
  </si>
  <si>
    <t>Business Phone</t>
  </si>
  <si>
    <t>Feb_21</t>
  </si>
  <si>
    <t>Feb_28</t>
  </si>
  <si>
    <t>March_7</t>
  </si>
  <si>
    <t>March_14</t>
  </si>
  <si>
    <t>March_21</t>
  </si>
  <si>
    <t>March_28</t>
  </si>
  <si>
    <t>Sum of Attendance</t>
  </si>
  <si>
    <t>April_4</t>
  </si>
  <si>
    <t>April_11</t>
  </si>
  <si>
    <t>April_18</t>
  </si>
  <si>
    <t>April_25</t>
  </si>
  <si>
    <t>Yes</t>
  </si>
  <si>
    <t>VHAV06HarriM</t>
  </si>
  <si>
    <t>Deborah</t>
  </si>
  <si>
    <t>Darryl.Gwaltney@va.gov</t>
  </si>
  <si>
    <t>Damian</t>
  </si>
  <si>
    <t>334-272-4670 x 4870</t>
  </si>
  <si>
    <t>No</t>
  </si>
  <si>
    <t>205-554-2000 x 2829</t>
  </si>
  <si>
    <t>date</t>
  </si>
  <si>
    <t>Sum.of.Attendance</t>
  </si>
  <si>
    <t>Attend. Counter</t>
  </si>
  <si>
    <t>Row Labels</t>
  </si>
  <si>
    <t>Grand Total</t>
  </si>
  <si>
    <t>Count of April_25</t>
  </si>
  <si>
    <t>Count of April_18</t>
  </si>
  <si>
    <t>Count of April_11</t>
  </si>
  <si>
    <t>Count of April_4</t>
  </si>
  <si>
    <t>Count of March_28</t>
  </si>
  <si>
    <t>Count of March_21</t>
  </si>
  <si>
    <t>Count of March_14</t>
  </si>
  <si>
    <t>Count of March_7</t>
  </si>
  <si>
    <t>Count of Feb_28</t>
  </si>
  <si>
    <t>Count of Feb_21</t>
  </si>
  <si>
    <t>Column Labels</t>
  </si>
  <si>
    <t>Station #</t>
  </si>
  <si>
    <t>Department &amp; Security Group</t>
  </si>
  <si>
    <t>ALL</t>
  </si>
  <si>
    <t>VA_WO_CLERK</t>
  </si>
  <si>
    <t>EPS</t>
  </si>
  <si>
    <t>EMS_ADMIN</t>
  </si>
  <si>
    <t>EMS_WORK_LEAD</t>
  </si>
  <si>
    <t>FM_ADMIN</t>
  </si>
  <si>
    <t>FM_SUPERVISOR</t>
  </si>
  <si>
    <t>FM_TECH</t>
  </si>
  <si>
    <t>FM_WO_CLERK</t>
  </si>
  <si>
    <t>VA_LOCATION_DATA_ADMIN</t>
  </si>
  <si>
    <t>VA_LOCATION_DATA_TECH</t>
  </si>
  <si>
    <t>HTM_ADMIN</t>
  </si>
  <si>
    <t>HTM_STAFF_TECH</t>
  </si>
  <si>
    <t>HTM_TECH_PLUS</t>
  </si>
  <si>
    <t>IT</t>
  </si>
  <si>
    <t>ISO_CERTAUTH</t>
  </si>
  <si>
    <t>IT_TECH</t>
  </si>
  <si>
    <t>VA_ASSET_ASSIGNER</t>
  </si>
  <si>
    <t>NONE</t>
  </si>
  <si>
    <t>AO</t>
  </si>
  <si>
    <t>CUST_OFFICIAL</t>
  </si>
  <si>
    <t>FISCAL_FAP</t>
  </si>
  <si>
    <t>NX_ADMIN</t>
  </si>
  <si>
    <t>NX_TECH</t>
  </si>
  <si>
    <t>Percentage Help</t>
  </si>
  <si>
    <t>ASH(637), ATG(508), AUG(509), BIR(521), CAV(619), CHA(534), CMS(544), DUB(557), DUR(558), FNC(565), GRJ(575), HAM(590), RIC(652), SAM(658), SBY(659), TOM(676), TUA(679), V06(V06), V07(V07), V12(V12)</t>
  </si>
  <si>
    <t>Cumulative Average:</t>
  </si>
  <si>
    <r>
      <t xml:space="preserve">All </t>
    </r>
    <r>
      <rPr>
        <sz val="11"/>
        <color rgb="FFFF0000"/>
        <rFont val="Calibri"/>
        <family val="2"/>
      </rPr>
      <t>red</t>
    </r>
    <r>
      <rPr>
        <sz val="11"/>
        <rFont val="Calibri"/>
        <family val="2"/>
      </rPr>
      <t xml:space="preserve"> numbers fall outside of 1 standard devision of the average within their respective Site Readiness area</t>
    </r>
  </si>
  <si>
    <t>Data Mapping Progress by Application</t>
  </si>
  <si>
    <t>IT Category</t>
  </si>
  <si>
    <t>VISN 06 Total</t>
  </si>
  <si>
    <t>ID</t>
  </si>
  <si>
    <t>Count of MeetingNumber</t>
  </si>
  <si>
    <t>Attendance Trends by Functional Community</t>
  </si>
  <si>
    <t>Last Updated:</t>
  </si>
  <si>
    <t>FCs have aprx. 38 POCs</t>
  </si>
  <si>
    <t>Site Readiness Completion Percentage - Percentage of total time elapsed</t>
  </si>
  <si>
    <t>Functional Community Attendance by Weekly Meeting Number (         Escalation Email Sent)</t>
  </si>
  <si>
    <t>May_2</t>
  </si>
  <si>
    <t>523</t>
  </si>
  <si>
    <t>686</t>
  </si>
  <si>
    <t>257</t>
  </si>
  <si>
    <t>795</t>
  </si>
  <si>
    <t>540</t>
  </si>
  <si>
    <t>176</t>
  </si>
  <si>
    <t>709</t>
  </si>
  <si>
    <t>843</t>
  </si>
  <si>
    <t>840</t>
  </si>
  <si>
    <t>456</t>
  </si>
  <si>
    <t>455</t>
  </si>
  <si>
    <t>677</t>
  </si>
  <si>
    <t>674</t>
  </si>
  <si>
    <t>816</t>
  </si>
  <si>
    <t>515</t>
  </si>
  <si>
    <t>684</t>
  </si>
  <si>
    <t>577</t>
  </si>
  <si>
    <t>573</t>
  </si>
  <si>
    <t>1,267</t>
  </si>
  <si>
    <t>416</t>
  </si>
  <si>
    <t>UPDATED AS OF: 5/4/2017</t>
  </si>
  <si>
    <t>Days left until due:</t>
  </si>
  <si>
    <t>Count of May_2</t>
  </si>
  <si>
    <t>Person Mapping</t>
  </si>
  <si>
    <t>b</t>
  </si>
  <si>
    <t>Group</t>
  </si>
  <si>
    <t>Task</t>
  </si>
  <si>
    <t>Site A</t>
  </si>
  <si>
    <t>Site C</t>
  </si>
  <si>
    <t>User Provisioning Completeness</t>
  </si>
  <si>
    <t>Site B</t>
  </si>
  <si>
    <t>Site Readiness Action Items Check List</t>
  </si>
  <si>
    <t>This document provides a high level overview of all the action items that each site will be responsible for performing throughout the course of the SOARD Maximo Site Readiness process. This document will help sites prepare resources for upcoming activities and provide them with a big picture of what needs to be done in preparation for the transition from AEMS/MERS to Maximo.</t>
  </si>
  <si>
    <r>
      <t>Note:</t>
    </r>
    <r>
      <rPr>
        <sz val="11"/>
        <color theme="1"/>
        <rFont val="Calibri"/>
        <family val="2"/>
        <scheme val="minor"/>
      </rPr>
      <t xml:space="preserve"> All due dates are subject to change. The SOARD Team will attempt to keep this check list as accurate as possible.</t>
    </r>
  </si>
  <si>
    <t>Site Readiness Area</t>
  </si>
  <si>
    <t>Tasks</t>
  </si>
  <si>
    <t>Objective/Description</t>
  </si>
  <si>
    <t>Week Due*</t>
  </si>
  <si>
    <t>Complete?</t>
  </si>
  <si>
    <t>Site Preparation</t>
  </si>
  <si>
    <t>Sign SLA</t>
  </si>
  <si>
    <t>SLA: Review roles and responsibilities. Sign and return to the SOARD Team.</t>
  </si>
  <si>
    <r>
      <t> </t>
    </r>
    <r>
      <rPr>
        <sz val="28"/>
        <color theme="1"/>
        <rFont val="Wingdings 2"/>
        <family val="1"/>
        <charset val="2"/>
      </rPr>
      <t>P</t>
    </r>
  </si>
  <si>
    <t>Identify Functional Community POCs and complete POC sheet</t>
  </si>
  <si>
    <t>POC Sheet: Identify On-Site Support resources to support Site Readiness activities, attend Super User training, support End User Training pre-deployment, and to support site staff post-deployment.</t>
  </si>
  <si>
    <t>Identify facility codes and provide a count of non-VHA staff</t>
  </si>
  <si>
    <t xml:space="preserve">Provide the necessary facility codes and count of non-VHA staff to allow proper extraction and loading of data into Maximo. </t>
  </si>
  <si>
    <t>Union Engagement</t>
  </si>
  <si>
    <t>Provide formal notification to district and local level unions</t>
  </si>
  <si>
    <t>Engage with unions early to inform them of Maximo deployment and allow sufficient time to reach agreement and address concerns, if needed.</t>
  </si>
  <si>
    <t xml:space="preserve">Data Readiness </t>
  </si>
  <si>
    <t>Identify POCs for:</t>
  </si>
  <si>
    <t>AEMS/MERS Data Cleansing areas</t>
  </si>
  <si>
    <t xml:space="preserve">Identify POCs that are responsible for the specified areas. </t>
  </si>
  <si>
    <t>AEMS/MERS Data Cleansing</t>
  </si>
  <si>
    <t>Asset: Ensure an asset is migrated to Maximo properly by verifying and/or editing relevant information; report status weekly.</t>
  </si>
  <si>
    <t>EIL: Ensure only active EILs/CMRs are moved into Maximo and information is current for the EIL and Custodial Official/Alternate. This will improve the organization and management of the site’s inventories upon transitioning to Maximo; report status weekly.</t>
  </si>
  <si>
    <t>Responsible Shop: Ensure that assets assigned to shared shops are re-assigned to the individual shops in AEMS/MERS because shared shops do not exist in Maximo; report status weekly.</t>
  </si>
  <si>
    <t>Work Order: Ensure that only relevant work orders are migrated to Maximo; report status weekly.</t>
  </si>
  <si>
    <t>PM: Ensure that only active PMs migrate into Maximo; report status weekly.</t>
  </si>
  <si>
    <t>Location: Ensure that all active spaces are assigned to buildings. This will ensure that correct associations for PMs and Assets are made in Maximo; report status weekly.</t>
  </si>
  <si>
    <t>• Maximo Data Readiness areas</t>
  </si>
  <si>
    <t>• Active Directory Administrator</t>
  </si>
  <si>
    <t>Each week post Mapping Presentation</t>
  </si>
  <si>
    <t xml:space="preserve">Maximo Data Mapping </t>
  </si>
  <si>
    <r>
      <t xml:space="preserve">Person: Providing </t>
    </r>
    <r>
      <rPr>
        <b/>
        <sz val="10"/>
        <color theme="1"/>
        <rFont val="Calibri"/>
        <family val="2"/>
        <scheme val="minor"/>
      </rPr>
      <t>the VA Network User IDs</t>
    </r>
    <r>
      <rPr>
        <sz val="10"/>
        <color theme="1"/>
        <rFont val="Calibri"/>
        <family val="2"/>
        <scheme val="minor"/>
      </rPr>
      <t xml:space="preserve"> for users identified in AEMS/MERS as custodial officials, responsible techs, asset assigners and asset borrowers, in order to correctly associate users with transactions and create accounts; report status weekly.</t>
    </r>
  </si>
  <si>
    <t>User Provisioning: Assigning the appropriate SOARD Maximo roles to a Site’s existing staff, to ensure that users are provisioned with the required system access at Go Live; report status weekly.</t>
  </si>
  <si>
    <t>Responsible Shop: Matching the facility’s Responsible Shops in AEMS/MERS to the nationally approved list of Responsible Shops used in SOARD Maximo and assigning them to a Department; report status weekly.</t>
  </si>
  <si>
    <t>Location: Establishing the Location Hierarchy within Maximo by composing descriptions for the Buildings listed in the AEMS/MERS Space File and creating campuses to group buildings by geographic locality, in order to provide the geographical reference seen in SOARD Maximo; report status weekly.</t>
  </si>
  <si>
    <t>Manufacturer: Matching the Manufacturers recorded on equipment inventory to a Master file containing a standardized and nationally approved list of ECRI And GSA SAM manufacturers in SOARD Maximo; report status weekly.</t>
  </si>
  <si>
    <t>Omniclass:  Mapping FM Equipment Categories to OmniClass defined categories; report status weekly.</t>
  </si>
  <si>
    <t>Technical Readiness</t>
  </si>
  <si>
    <t>Technical Readiness Checklist &amp; Testing</t>
  </si>
  <si>
    <t>Ensure that sites are equipped with known good technical components to adopt the new Maximo system. This requires checking Inventory Barcode Scanners, Printers, Internet Explorer, and Java are all compatible. Test a representative set of printers and scanners to identify and mitigate issues related to printing, scanning or uploading of barcode data prior to Go Live.</t>
  </si>
  <si>
    <t>Over Due</t>
  </si>
  <si>
    <t>Technical Readiness Confirmation</t>
  </si>
  <si>
    <t>Final confirmation that all existing or procured devices have been installed, configured, and tested.</t>
  </si>
  <si>
    <t>FMS</t>
  </si>
  <si>
    <t>Provide Station/Fund/SGL combination balances from AEMS/MERS</t>
  </si>
  <si>
    <t>Obtain closing Station/Fund/SGL combination balances from AEMS/MERS that will serve as opening balances for Maximo, upon which subsequent transactions will be based.</t>
  </si>
  <si>
    <t>Site Support</t>
  </si>
  <si>
    <t>Identify a site user with CA default analyst access in the CA ticketing system</t>
  </si>
  <si>
    <t>Identify at least one user among the Tier-0 on-site support staff who is provisioned as a CA Default Analyst in the CA Service Desk tool. This role allows the user to review a ticket and run reports with the CA tool.</t>
  </si>
  <si>
    <t xml:space="preserve">Site Support </t>
  </si>
  <si>
    <t>Update the  Local Site Provisioning Support List post Go Live</t>
  </si>
  <si>
    <t>Tier-0 on-site support: Ensure that site s have support staff on site to assist with End User training, answer “how to”/business questions, provide Maximo access and support users post Go Live.</t>
  </si>
  <si>
    <t>Post-Go Live</t>
  </si>
  <si>
    <t>Provision site users post Go Live</t>
  </si>
  <si>
    <t>Local Site Provisioners will provision new site users or update accounts of existing Maximo users after Go Live.</t>
  </si>
  <si>
    <t>Training</t>
  </si>
  <si>
    <t>Reserve Training Rooms</t>
  </si>
  <si>
    <t>Assist the VISN Deployment Team, VAMC Site Leads, and Functional POCs in planning and preparing for SOARD Maximo training.</t>
  </si>
  <si>
    <r>
      <t> </t>
    </r>
    <r>
      <rPr>
        <sz val="11"/>
        <color theme="1"/>
        <rFont val="Wingdings 2"/>
        <family val="1"/>
        <charset val="2"/>
      </rPr>
      <t>P</t>
    </r>
  </si>
  <si>
    <t>Verify Training Room Equipment</t>
  </si>
  <si>
    <t>Identify Local IRM(IT)POC</t>
  </si>
  <si>
    <t>Identification of Super Users &amp; other identifiable information for travel requests</t>
  </si>
  <si>
    <t>Super Users receive and submit ITT for Super User Training</t>
  </si>
  <si>
    <t>Identify Super Users who will serve as End User Training Support Personnel</t>
  </si>
  <si>
    <t>Provide a list of IT_Tech and NX_Tech who need training on the SBS tool</t>
  </si>
  <si>
    <t>Register End Users for Training</t>
  </si>
  <si>
    <t>Super Users complete ALL 3 Web-based training prerequisites in preparation for Super User Training</t>
  </si>
  <si>
    <t xml:space="preserve">End User Training Support Personnel track and maintain any training registration changes that may occur after the closure of the Training Registration tool (end user course attendance changes) and report updates to the assigner trainers </t>
  </si>
  <si>
    <t>-</t>
  </si>
  <si>
    <t>End User training support personnel Print End User Training materials</t>
  </si>
  <si>
    <t xml:space="preserve">End Users complete ALL 3 Web-based training prerequisites </t>
  </si>
  <si>
    <t>Prepare site personnel to function effectively in their present positions with the new Maximo application.</t>
  </si>
  <si>
    <t>Complete Super User training for Functional POCs identified and confirmed as Super Users</t>
  </si>
  <si>
    <t>Complete End User Training for facility staff with elevated privileges</t>
  </si>
  <si>
    <t>Communications</t>
  </si>
  <si>
    <t>Identify Site Intranet site, SharePoint site, and IT Website Admin for each facility</t>
  </si>
  <si>
    <t xml:space="preserve">Provide contact information for facility Website Administrators to ensure proper communication to the facility </t>
  </si>
  <si>
    <t>Communication Toolkit: Disseminate “Welcome to SOARD Maximo” email to entire facility.</t>
  </si>
  <si>
    <t>Disseminate communications to build awareness, understanding, and skill among end users.</t>
  </si>
  <si>
    <t>Communication Toolkit: Disseminate "Maximo is Coming" email to entire facility.</t>
  </si>
  <si>
    <t>Communication Toolkit: Disseminate "Maximo Training Reminder (1)" email to Elevated End Users.</t>
  </si>
  <si>
    <t>Communication Toolkit: "Disseminate "Maximo Training Reminder (2)" email to entire facility</t>
  </si>
  <si>
    <t>Communication Toolkit: Disseminate "Reminder: Maximo is Coming" email to entire facility.</t>
  </si>
  <si>
    <t>Communication Toolkit: Disseminate "Maximo is Live" email to entire facility.</t>
  </si>
  <si>
    <t>*All due dates are subject to change.</t>
  </si>
  <si>
    <t>Each action item will be explained and addressed during the Weekly Site Readiness meetings. If you have any questions, or an action item requires you to notify the SOARD team, please send an email to VHASOARDWave2@va.gov.</t>
  </si>
  <si>
    <t>SITE</t>
  </si>
  <si>
    <t>710</t>
  </si>
  <si>
    <t>1,281</t>
  </si>
  <si>
    <t>Attendance Rating</t>
  </si>
  <si>
    <t>Data Mapping Rating</t>
  </si>
  <si>
    <t>57.033%</t>
  </si>
  <si>
    <t>(662) San Francisco, CA</t>
  </si>
  <si>
    <t>99.143%</t>
  </si>
  <si>
    <t>(654) Sierra Nevada HCS (Reno NV)</t>
  </si>
  <si>
    <t>98.810%</t>
  </si>
  <si>
    <t>(640) Palo Alto HCS (Palo Alto CA)</t>
  </si>
  <si>
    <t>87.712%</t>
  </si>
  <si>
    <t>(593) Southern Nevada HCS (Las Vegas NV)</t>
  </si>
  <si>
    <t>5.769%</t>
  </si>
  <si>
    <t>(570) Central California HCS (Fresno CA)</t>
  </si>
  <si>
    <t>98.496%</t>
  </si>
  <si>
    <t>(459) VA Pacific Islands HCS (Honolulu HI)</t>
  </si>
  <si>
    <t>100.000%</t>
  </si>
  <si>
    <t>(358) Manila, Philippines</t>
  </si>
  <si>
    <t>(692) White City, OR (CACHE 5.0)</t>
  </si>
  <si>
    <t>(687) Walla Walla, WA</t>
  </si>
  <si>
    <t>99.078%</t>
  </si>
  <si>
    <t>(668) Spokane, WA</t>
  </si>
  <si>
    <t>(663) Puget Sound HCS (Seattle WA) (CACHE 5.0)</t>
  </si>
  <si>
    <t>(653) Roseburg HCS (Roseburg OR)</t>
  </si>
  <si>
    <t>99.979%</t>
  </si>
  <si>
    <t>(648) Portland, OR  (CACHE 5.0)</t>
  </si>
  <si>
    <t>(531) Boise,ID</t>
  </si>
  <si>
    <t>(463) Alaska VAHSRO (Anchorage AK)</t>
  </si>
  <si>
    <t>75.287%</t>
  </si>
  <si>
    <t>(666) Sheridan, WY</t>
  </si>
  <si>
    <t>97.582%</t>
  </si>
  <si>
    <t>(660) Salt Lake City HCS (Salt Lake City UT)</t>
  </si>
  <si>
    <t>15.763%</t>
  </si>
  <si>
    <t>(635) Oklahoma City, OK</t>
  </si>
  <si>
    <t>79.348%</t>
  </si>
  <si>
    <t>(623) Muskogee, OK</t>
  </si>
  <si>
    <t>(575) Grand Junction, CO</t>
  </si>
  <si>
    <t>1.622%</t>
  </si>
  <si>
    <t>(442) Cheyenne WY</t>
  </si>
  <si>
    <t>87.017%</t>
  </si>
  <si>
    <t>(436) Montana HCS (Fort Harrison MT)</t>
  </si>
  <si>
    <t>88.114%</t>
  </si>
  <si>
    <t>(667) Shreveport, LA</t>
  </si>
  <si>
    <t>93.907%</t>
  </si>
  <si>
    <t>(598) Central Arkansas HCS (Little Rock AR)</t>
  </si>
  <si>
    <t>(586) Jackson, MS</t>
  </si>
  <si>
    <t>93.588%</t>
  </si>
  <si>
    <t>(580) Houston, TX</t>
  </si>
  <si>
    <t>51.636%</t>
  </si>
  <si>
    <t>(564) Fayetteville, AR</t>
  </si>
  <si>
    <t>(520) Biloxi, MS</t>
  </si>
  <si>
    <t>(502) Alexandria, LA</t>
  </si>
  <si>
    <t>(676) Tomah, WI</t>
  </si>
  <si>
    <t>69.728%</t>
  </si>
  <si>
    <t>(626) Tennessee Valley HCS (Nashville TN)</t>
  </si>
  <si>
    <t>(621) Mountain Home, TN</t>
  </si>
  <si>
    <t>45.605%</t>
  </si>
  <si>
    <t>(614) Memphis, TN</t>
  </si>
  <si>
    <t>97.211%</t>
  </si>
  <si>
    <t>(603) Louisville, KY</t>
  </si>
  <si>
    <t>92.855%</t>
  </si>
  <si>
    <t>(596) Lexington, KY</t>
  </si>
  <si>
    <t>71.343%</t>
  </si>
  <si>
    <t>(679) Tuscaloosa, AL</t>
  </si>
  <si>
    <t>99.930%</t>
  </si>
  <si>
    <t>(619) Central Alabama HCS (Montgomery AL)</t>
  </si>
  <si>
    <t>99.398%</t>
  </si>
  <si>
    <t>(557) Dublin, GA</t>
  </si>
  <si>
    <t>(544) Columbia, SC</t>
  </si>
  <si>
    <t>6.375%</t>
  </si>
  <si>
    <t>(534) Charleston, SC</t>
  </si>
  <si>
    <t>(521) Birmingham, AL</t>
  </si>
  <si>
    <t>35.260%</t>
  </si>
  <si>
    <t>(509) Augusta, GA</t>
  </si>
  <si>
    <t>15.517%</t>
  </si>
  <si>
    <t>(508) Atlanta, GA</t>
  </si>
  <si>
    <t>(659) Salisbury, NC</t>
  </si>
  <si>
    <t>97.460%</t>
  </si>
  <si>
    <t>(658) Salem, VA</t>
  </si>
  <si>
    <t>99.775%</t>
  </si>
  <si>
    <t>(652) Richmond, VA</t>
  </si>
  <si>
    <t>49.857%</t>
  </si>
  <si>
    <t>(637) Asheville, NC</t>
  </si>
  <si>
    <t>94.656%</t>
  </si>
  <si>
    <t>(590) Hampton, VA</t>
  </si>
  <si>
    <t>38.883%</t>
  </si>
  <si>
    <t>(565) Fayetteville, NC</t>
  </si>
  <si>
    <t>31.203%</t>
  </si>
  <si>
    <t>(558) Durham, NC</t>
  </si>
  <si>
    <t>80.548%</t>
  </si>
  <si>
    <t>(613) Martinsburg, WV</t>
  </si>
  <si>
    <t>58.965%</t>
  </si>
  <si>
    <t>(581) Huntington, WV</t>
  </si>
  <si>
    <t>39.886%</t>
  </si>
  <si>
    <t>(540) Clarksburg, WV</t>
  </si>
  <si>
    <t>81.503%</t>
  </si>
  <si>
    <t>(517) Beckley, WV</t>
  </si>
  <si>
    <t>36.040%</t>
  </si>
  <si>
    <t>(512) Maryland HCS (Baltimore MD)</t>
  </si>
  <si>
    <t>84.028%</t>
  </si>
  <si>
    <t>(693) Wilkes-Barre, PA</t>
  </si>
  <si>
    <t>98.503%</t>
  </si>
  <si>
    <t>(646) Pittsburgh HCS (Pittsburgh PA)</t>
  </si>
  <si>
    <t>98.983%</t>
  </si>
  <si>
    <t>(642) Philadelphia, PA</t>
  </si>
  <si>
    <t>(595) Lebanon, PA</t>
  </si>
  <si>
    <t>(562) Erie, PA</t>
  </si>
  <si>
    <t>94.191%</t>
  </si>
  <si>
    <t>(542) Coatesville, PA</t>
  </si>
  <si>
    <t>(529) Butler, PA</t>
  </si>
  <si>
    <t>99.344%</t>
  </si>
  <si>
    <t>(503) Altoona, PA</t>
  </si>
  <si>
    <t>9.406%</t>
  </si>
  <si>
    <t>(460) Wilmington DE</t>
  </si>
  <si>
    <t>52.243%</t>
  </si>
  <si>
    <t>(689) Connecticut HCS (Westhaven)</t>
  </si>
  <si>
    <t>97.136%</t>
  </si>
  <si>
    <t>(650) Providence, RI</t>
  </si>
  <si>
    <t>(631) Northampton, MA</t>
  </si>
  <si>
    <t>(608) Manchester, NH</t>
  </si>
  <si>
    <t>99.981%</t>
  </si>
  <si>
    <t>(523) Boston HCS (Boston)</t>
  </si>
  <si>
    <t>11.618%</t>
  </si>
  <si>
    <t>(518) Bedford,MA</t>
  </si>
  <si>
    <t>48.587%</t>
  </si>
  <si>
    <t>(405) White River Junction VT</t>
  </si>
  <si>
    <t>53.221%</t>
  </si>
  <si>
    <t>(402) Togus ME</t>
  </si>
  <si>
    <t>% Compliant</t>
  </si>
  <si>
    <t>Total Entry Count</t>
  </si>
  <si>
    <t>Count of Equipment with a Null Station Number</t>
  </si>
  <si>
    <t>Facility</t>
  </si>
  <si>
    <r>
      <rPr>
        <b/>
        <u/>
        <sz val="14"/>
        <color rgb="FF000000"/>
        <rFont val="Trebuchet MS"/>
      </rPr>
      <t>Null Station Number Field</t>
    </r>
    <r>
      <rPr>
        <sz val="11"/>
        <color rgb="FF000000"/>
        <rFont val="Trebuchet MS"/>
      </rPr>
      <t xml:space="preserve"> - This report identifies equipment with a null station number field. T</t>
    </r>
    <r>
      <rPr>
        <sz val="11"/>
        <color rgb="FF000000"/>
        <rFont val="Trebuchet MS"/>
      </rPr>
      <t>he percent compliance is the # of entries with a station number divided by the total # of entries.</t>
    </r>
  </si>
  <si>
    <t>Count of Equipment Not Inventoried within Last 13 Months</t>
  </si>
  <si>
    <r>
      <rPr>
        <b/>
        <u/>
        <sz val="14"/>
        <color rgb="FF000000"/>
        <rFont val="Trebuchet MS"/>
      </rPr>
      <t>Equipment with a Physical Inventory Date of More than 13 Months Ago</t>
    </r>
    <r>
      <rPr>
        <sz val="14"/>
        <color rgb="FF000000"/>
        <rFont val="Trebuchet MS"/>
      </rPr>
      <t xml:space="preserve"> - </t>
    </r>
    <r>
      <rPr>
        <sz val="11"/>
        <color rgb="FF000000"/>
        <rFont val="Constantia"/>
      </rPr>
      <t>This report breaks down assets that may need to be addressed before the move to Maximo.  Drilldown reports can be viewed by EIL or all at once.  For NX, this only shows entries with an EIL.</t>
    </r>
  </si>
  <si>
    <t>Turned In with a Last Inventory Date More Recent than Disposition Date</t>
  </si>
  <si>
    <r>
      <rPr>
        <b/>
        <u/>
        <sz val="14"/>
        <color rgb="FF000000"/>
        <rFont val="Trebuchet MS"/>
      </rPr>
      <t>Turned In with Physical Inventory Date More Recent than Disposition Date</t>
    </r>
    <r>
      <rPr>
        <sz val="11"/>
        <color rgb="FF000000"/>
        <rFont val="Trebuchet MS"/>
      </rPr>
      <t xml:space="preserve"> - This report identifies equipment that has been inventoried within the last year and has a disposition date that is older than the last inventory date.  Please reveiw and reconsider reinstatement of these items if needed.</t>
    </r>
  </si>
  <si>
    <t>99.493%</t>
  </si>
  <si>
    <t>99.982%</t>
  </si>
  <si>
    <t>99.978%</t>
  </si>
  <si>
    <t>98.990%</t>
  </si>
  <si>
    <t>65.116%</t>
  </si>
  <si>
    <t>97.075%</t>
  </si>
  <si>
    <t>99.957%</t>
  </si>
  <si>
    <t>99.917%</t>
  </si>
  <si>
    <t>99.951%</t>
  </si>
  <si>
    <t>99.933%</t>
  </si>
  <si>
    <t>99.916%</t>
  </si>
  <si>
    <t>98.925%</t>
  </si>
  <si>
    <t>99.196%</t>
  </si>
  <si>
    <t>99.949%</t>
  </si>
  <si>
    <t>99.815%</t>
  </si>
  <si>
    <t>99.684%</t>
  </si>
  <si>
    <t>99.942%</t>
  </si>
  <si>
    <t>82.770%</t>
  </si>
  <si>
    <t>99.336%</t>
  </si>
  <si>
    <t>99.923%</t>
  </si>
  <si>
    <t>99.188%</t>
  </si>
  <si>
    <t>99.874%</t>
  </si>
  <si>
    <t>99.832%</t>
  </si>
  <si>
    <t>99.934%</t>
  </si>
  <si>
    <t>99.783%</t>
  </si>
  <si>
    <t>99.452%</t>
  </si>
  <si>
    <t>99.724%</t>
  </si>
  <si>
    <t>99.708%</t>
  </si>
  <si>
    <t>97.892%</t>
  </si>
  <si>
    <t>99.660%</t>
  </si>
  <si>
    <t>99.324%</t>
  </si>
  <si>
    <t>99.495%</t>
  </si>
  <si>
    <t>96.367%</t>
  </si>
  <si>
    <t>99.810%</t>
  </si>
  <si>
    <t>99.991%</t>
  </si>
  <si>
    <t>99.969%</t>
  </si>
  <si>
    <t>91.709%</t>
  </si>
  <si>
    <t>99.770%</t>
  </si>
  <si>
    <t>99.925%</t>
  </si>
  <si>
    <t>99.902%</t>
  </si>
  <si>
    <t>97.951%</t>
  </si>
  <si>
    <t>99.855%</t>
  </si>
  <si>
    <t>99.938%</t>
  </si>
  <si>
    <t>99.818%</t>
  </si>
  <si>
    <t>99.921%</t>
  </si>
  <si>
    <t>Count of Equipment with Disposition Date Issues</t>
  </si>
  <si>
    <r>
      <rPr>
        <b/>
        <u/>
        <sz val="14"/>
        <color rgb="FF000000"/>
        <rFont val="Trebuchet MS"/>
      </rPr>
      <t>Disposition Date Issues</t>
    </r>
    <r>
      <rPr>
        <b/>
        <sz val="11"/>
        <color rgb="FF0000FF"/>
        <rFont val="Trebuchet MS"/>
      </rPr>
      <t xml:space="preserve"> </t>
    </r>
    <r>
      <rPr>
        <sz val="11"/>
        <color rgb="FF000000"/>
        <rFont val="Trebuchet MS"/>
      </rPr>
      <t>- This report identifies entries that have a disposition date but still have a use status that is not Turned In or Lost or Stolen.  The percent compliance is the # of entries that do not have this issue divided by the total # of entries.</t>
    </r>
  </si>
  <si>
    <t>43.002%</t>
  </si>
  <si>
    <t>98.158%</t>
  </si>
  <si>
    <t>96.230%</t>
  </si>
  <si>
    <t>88.646%</t>
  </si>
  <si>
    <t>97.172%</t>
  </si>
  <si>
    <t>99.953%</t>
  </si>
  <si>
    <t>98.780%</t>
  </si>
  <si>
    <t>97.668%</t>
  </si>
  <si>
    <t>96.016%</t>
  </si>
  <si>
    <t>97.633%</t>
  </si>
  <si>
    <t>90.034%</t>
  </si>
  <si>
    <t>32.353%</t>
  </si>
  <si>
    <t>94.743%</t>
  </si>
  <si>
    <t>99.985%</t>
  </si>
  <si>
    <t>76.210%</t>
  </si>
  <si>
    <t>89.649%</t>
  </si>
  <si>
    <t>82.867%</t>
  </si>
  <si>
    <t>98.716%</t>
  </si>
  <si>
    <t>98.203%</t>
  </si>
  <si>
    <t>93.155%</t>
  </si>
  <si>
    <t>92.841%</t>
  </si>
  <si>
    <t>92.839%</t>
  </si>
  <si>
    <t>85.073%</t>
  </si>
  <si>
    <t>82.684%</t>
  </si>
  <si>
    <t>92.037%</t>
  </si>
  <si>
    <t>97.940%</t>
  </si>
  <si>
    <t>81.231%</t>
  </si>
  <si>
    <t>95.351%</t>
  </si>
  <si>
    <t>92.428%</t>
  </si>
  <si>
    <t>99.619%</t>
  </si>
  <si>
    <t>52.719%</t>
  </si>
  <si>
    <t>97.405%</t>
  </si>
  <si>
    <t>98.417%</t>
  </si>
  <si>
    <t>73.841%</t>
  </si>
  <si>
    <t>98.828%</t>
  </si>
  <si>
    <t>99.613%</t>
  </si>
  <si>
    <t>93.816%</t>
  </si>
  <si>
    <t>98.365%</t>
  </si>
  <si>
    <t>87.757%</t>
  </si>
  <si>
    <t>97.204%</t>
  </si>
  <si>
    <t>88.927%</t>
  </si>
  <si>
    <t>Count of Turned In Equipment with Null Disposition Date</t>
  </si>
  <si>
    <r>
      <rPr>
        <b/>
        <u/>
        <sz val="14"/>
        <color rgb="FF000000"/>
        <rFont val="Trebuchet MS"/>
      </rPr>
      <t>Turned In with Null Disposition Date</t>
    </r>
    <r>
      <rPr>
        <sz val="11"/>
        <color rgb="FF000000"/>
        <rFont val="Trebuchet MS"/>
      </rPr>
      <t xml:space="preserve"> - This report identifies entries that have a status of Turned In but </t>
    </r>
    <r>
      <rPr>
        <u/>
        <sz val="11"/>
        <color rgb="FF000000"/>
        <rFont val="Trebuchet MS"/>
      </rPr>
      <t>do not</t>
    </r>
    <r>
      <rPr>
        <sz val="11"/>
        <color rgb="FF000000"/>
        <rFont val="Trebuchet MS"/>
      </rPr>
      <t xml:space="preserve"> have a disposition date.  </t>
    </r>
    <r>
      <rPr>
        <sz val="11"/>
        <color rgb="FF000000"/>
        <rFont val="Trebuchet MS"/>
      </rPr>
      <t>The percent compliance is the # of entries that do not have this issue divided by the total # of entries.</t>
    </r>
  </si>
  <si>
    <r>
      <rPr>
        <b/>
        <sz val="14"/>
        <color rgb="FF000000"/>
        <rFont val="Trebuchet MS"/>
      </rPr>
      <t xml:space="preserve">Disclosure:  The reports below </t>
    </r>
    <r>
      <rPr>
        <b/>
        <u/>
        <sz val="14"/>
        <color rgb="FF000000"/>
        <rFont val="Trebuchet MS"/>
      </rPr>
      <t>UTILIZE</t>
    </r>
    <r>
      <rPr>
        <b/>
        <sz val="14"/>
        <color rgb="FF000000"/>
        <rFont val="Trebuchet MS"/>
      </rPr>
      <t xml:space="preserve"> the Type of Equipment parameter that you selected to filter results.  If you choose, NON-EXPENDABLE as the type of entry, the results have the following attributes.
</t>
    </r>
    <r>
      <rPr>
        <sz val="10"/>
        <color theme="1"/>
        <rFont val="Courier New"/>
      </rPr>
      <t xml:space="preserve">  • </t>
    </r>
    <r>
      <rPr>
        <sz val="11"/>
        <color rgb="FF000000"/>
        <rFont val="Trebuchet MS"/>
      </rPr>
      <t xml:space="preserve">EIL is not 99-Series or Turn-In Date is more than 1 year ago
</t>
    </r>
    <r>
      <rPr>
        <sz val="11"/>
        <color rgb="FF000000"/>
        <rFont val="Trebuchet MS"/>
      </rPr>
      <t xml:space="preserve">          </t>
    </r>
  </si>
  <si>
    <t>92.626%</t>
  </si>
  <si>
    <t>93.622%</t>
  </si>
  <si>
    <t>98.113%</t>
  </si>
  <si>
    <t>99.834%</t>
  </si>
  <si>
    <t>94.346%</t>
  </si>
  <si>
    <t>98.304%</t>
  </si>
  <si>
    <t>2.133%</t>
  </si>
  <si>
    <t>99.823%</t>
  </si>
  <si>
    <t>99.964%</t>
  </si>
  <si>
    <t>99.986%</t>
  </si>
  <si>
    <t>98.886%</t>
  </si>
  <si>
    <t>87.985%</t>
  </si>
  <si>
    <t>88.258%</t>
  </si>
  <si>
    <t>97.873%</t>
  </si>
  <si>
    <t>93.985%</t>
  </si>
  <si>
    <t>99.988%</t>
  </si>
  <si>
    <t>94.936%</t>
  </si>
  <si>
    <t>98.300%</t>
  </si>
  <si>
    <t>98.849%</t>
  </si>
  <si>
    <t>99.974%</t>
  </si>
  <si>
    <t>99.562%</t>
  </si>
  <si>
    <t>99.956%</t>
  </si>
  <si>
    <t>96.356%</t>
  </si>
  <si>
    <t>97.607%</t>
  </si>
  <si>
    <t>99.973%</t>
  </si>
  <si>
    <t>99.579%</t>
  </si>
  <si>
    <t>98.856%</t>
  </si>
  <si>
    <t>14.772%</t>
  </si>
  <si>
    <t>96.098%</t>
  </si>
  <si>
    <t>98.358%</t>
  </si>
  <si>
    <t>99.625%</t>
  </si>
  <si>
    <t>99.021%</t>
  </si>
  <si>
    <t>99.273%</t>
  </si>
  <si>
    <t>88.753%</t>
  </si>
  <si>
    <t>88.113%</t>
  </si>
  <si>
    <t>99.805%</t>
  </si>
  <si>
    <t>93.510%</t>
  </si>
  <si>
    <t>91.576%</t>
  </si>
  <si>
    <t>96.296%</t>
  </si>
  <si>
    <t>99.426%</t>
  </si>
  <si>
    <t>99.907%</t>
  </si>
  <si>
    <t>97.669%</t>
  </si>
  <si>
    <t>99.688%</t>
  </si>
  <si>
    <t>99.597%</t>
  </si>
  <si>
    <t>99.331%</t>
  </si>
  <si>
    <t>99.356%</t>
  </si>
  <si>
    <t>95.520%</t>
  </si>
  <si>
    <t>92.707%</t>
  </si>
  <si>
    <t>92.933%</t>
  </si>
  <si>
    <t>96.184%</t>
  </si>
  <si>
    <t>99.066%</t>
  </si>
  <si>
    <t>98.912%</t>
  </si>
  <si>
    <t>99.465%</t>
  </si>
  <si>
    <t>98.242%</t>
  </si>
  <si>
    <t>98.127%</t>
  </si>
  <si>
    <t>95.631%</t>
  </si>
  <si>
    <t>Total Count of Space File Entries</t>
  </si>
  <si>
    <t>Count of Space Entries with Null Building Field</t>
  </si>
  <si>
    <r>
      <rPr>
        <b/>
        <sz val="14"/>
        <color rgb="FF000000"/>
        <rFont val="Trebuchet MS"/>
      </rPr>
      <t>Space File Cleanup</t>
    </r>
    <r>
      <rPr>
        <sz val="11"/>
        <color rgb="FF000000"/>
        <rFont val="Trebuchet MS"/>
      </rPr>
      <t xml:space="preserve"> - This report shows all of the active spaces (not starting with ZZ) that do not have the building field populated.</t>
    </r>
  </si>
  <si>
    <t/>
  </si>
  <si>
    <t>Null Type of Entry</t>
  </si>
  <si>
    <t>ALL NXE with 1 or More  of These Null Fields</t>
  </si>
  <si>
    <t>Acquisition Source</t>
  </si>
  <si>
    <t>Acquisition Method</t>
  </si>
  <si>
    <t>Acquisition Date</t>
  </si>
  <si>
    <t>EIL</t>
  </si>
  <si>
    <t>CSN</t>
  </si>
  <si>
    <t>Serial</t>
  </si>
  <si>
    <t>Model</t>
  </si>
  <si>
    <t>Manufacturer Equipment Name</t>
  </si>
  <si>
    <r>
      <rPr>
        <sz val="14"/>
        <color rgb="FF000000"/>
        <rFont val="Trebuchet MS"/>
      </rPr>
      <t>Null Fields</t>
    </r>
    <r>
      <rPr>
        <sz val="11"/>
        <color rgb="FF000000"/>
        <rFont val="Trebuchet MS"/>
      </rPr>
      <t xml:space="preserve"> - The Type of Entry field cannot be null.  If the type of entry field is Non-Expendable Eqpt, the following fields cannot be null when the data is transferred over to Maximo.</t>
    </r>
  </si>
  <si>
    <t>85.980%</t>
  </si>
  <si>
    <t>76.736%</t>
  </si>
  <si>
    <t>45.787%</t>
  </si>
  <si>
    <t>89.342%</t>
  </si>
  <si>
    <t>32.536%</t>
  </si>
  <si>
    <t>73.656%</t>
  </si>
  <si>
    <t>20.308%</t>
  </si>
  <si>
    <t>97.247%</t>
  </si>
  <si>
    <t>94.202%</t>
  </si>
  <si>
    <t>93.284%</t>
  </si>
  <si>
    <t>96.618%</t>
  </si>
  <si>
    <t>97.265%</t>
  </si>
  <si>
    <t>93.891%</t>
  </si>
  <si>
    <t>95.241%</t>
  </si>
  <si>
    <t>93.602%</t>
  </si>
  <si>
    <t>50.293%</t>
  </si>
  <si>
    <t>36.845%</t>
  </si>
  <si>
    <t>77.074%</t>
  </si>
  <si>
    <t>87.437%</t>
  </si>
  <si>
    <t>78.109%</t>
  </si>
  <si>
    <t>28.240%</t>
  </si>
  <si>
    <t>67.699%</t>
  </si>
  <si>
    <t>98.792%</t>
  </si>
  <si>
    <t>98.999%</t>
  </si>
  <si>
    <t>99.920%</t>
  </si>
  <si>
    <t>97.793%</t>
  </si>
  <si>
    <t>95.708%</t>
  </si>
  <si>
    <t>99.980%</t>
  </si>
  <si>
    <t>99.391%</t>
  </si>
  <si>
    <t>47.759%</t>
  </si>
  <si>
    <t>45.984%</t>
  </si>
  <si>
    <t>65.461%</t>
  </si>
  <si>
    <t>92.509%</t>
  </si>
  <si>
    <t>57.105%</t>
  </si>
  <si>
    <t>81.334%</t>
  </si>
  <si>
    <t>99.795%</t>
  </si>
  <si>
    <t>51.555%</t>
  </si>
  <si>
    <t>60.359%</t>
  </si>
  <si>
    <t>73.905%</t>
  </si>
  <si>
    <t>99.393%</t>
  </si>
  <si>
    <t>73.162%</t>
  </si>
  <si>
    <t>85.734%</t>
  </si>
  <si>
    <t>98.782%</t>
  </si>
  <si>
    <t>80.442%</t>
  </si>
  <si>
    <t>94.683%</t>
  </si>
  <si>
    <t>41.039%</t>
  </si>
  <si>
    <t>65.946%</t>
  </si>
  <si>
    <t>18.639%</t>
  </si>
  <si>
    <t>33.893%</t>
  </si>
  <si>
    <t>89.287%</t>
  </si>
  <si>
    <t>89.073%</t>
  </si>
  <si>
    <t>78.426%</t>
  </si>
  <si>
    <t>59.447%</t>
  </si>
  <si>
    <t>74.965%</t>
  </si>
  <si>
    <t>72.108%</t>
  </si>
  <si>
    <t>77.023%</t>
  </si>
  <si>
    <t>90.358%</t>
  </si>
  <si>
    <t>89.032%</t>
  </si>
  <si>
    <t>89.638%</t>
  </si>
  <si>
    <t>85.263%</t>
  </si>
  <si>
    <t>98.097%</t>
  </si>
  <si>
    <t>80.697%</t>
  </si>
  <si>
    <t>73.123%</t>
  </si>
  <si>
    <t>45.771%</t>
  </si>
  <si>
    <t>99.086%</t>
  </si>
  <si>
    <t>63.296%</t>
  </si>
  <si>
    <t>78.839%</t>
  </si>
  <si>
    <t>56.910%</t>
  </si>
  <si>
    <t>59.954%</t>
  </si>
  <si>
    <t>77.205%</t>
  </si>
  <si>
    <t>% of Entries Not Needing Attention</t>
  </si>
  <si>
    <t>Entries Needing Attention</t>
  </si>
  <si>
    <r>
      <rPr>
        <b/>
        <sz val="14"/>
        <color rgb="FF000000"/>
        <rFont val="Trebuchet MS"/>
      </rPr>
      <t>Overall Asset Cleansing</t>
    </r>
    <r>
      <rPr>
        <sz val="11"/>
        <color rgb="FF000000"/>
        <rFont val="Trebuchet MS"/>
      </rPr>
      <t xml:space="preserve"> - This metric is derived from a compilation of asset reports below: Null Fields, Turned In with Null Disposition Date, Disposition Date Issues, Null Station Number Field, Equipment with EIL Beginning with ZZ (NX only), Turned In/Lost or Stolen Not on a 99-Series EIL (NX Only), and CSN Cleanup (NX Only).  This number is to help gauge overall readiness and track progress.</t>
    </r>
  </si>
  <si>
    <t>100%</t>
  </si>
  <si>
    <t>97-99.999%</t>
  </si>
  <si>
    <t>&lt;97%</t>
  </si>
  <si>
    <r>
      <rPr>
        <b/>
        <sz val="11"/>
        <color rgb="FF000000"/>
        <rFont val="Trebuchet MS"/>
      </rPr>
      <t>Compliance Color Legend</t>
    </r>
    <r>
      <rPr>
        <sz val="11"/>
        <color rgb="FF000000"/>
        <rFont val="Trebuchet MS"/>
      </rPr>
      <t xml:space="preserve">    </t>
    </r>
  </si>
  <si>
    <t>5/5/2017</t>
  </si>
  <si>
    <t>Last Data Refresh:</t>
  </si>
  <si>
    <t>Link</t>
  </si>
  <si>
    <t>Instruction Guide:</t>
  </si>
  <si>
    <t>5/9/2017</t>
  </si>
  <si>
    <t>SQL Code:</t>
  </si>
  <si>
    <t>Date Created:</t>
  </si>
  <si>
    <t>Maximo Readiness Dashboard</t>
  </si>
  <si>
    <t>Data Cleansing Completion</t>
  </si>
  <si>
    <t>"100"</t>
  </si>
  <si>
    <t>Data Cleansing Completion - The percentage of entries that do not need attention</t>
  </si>
  <si>
    <t>Last Meeting Date:</t>
  </si>
  <si>
    <t>MAY_9</t>
  </si>
  <si>
    <t>Site Readiness Completion Percentage:</t>
  </si>
  <si>
    <t>Cumulative Median:</t>
  </si>
  <si>
    <t>Columns ordered from right to left based on their due date</t>
  </si>
  <si>
    <r>
      <t xml:space="preserve">User Provisioning less than 90% is </t>
    </r>
    <r>
      <rPr>
        <sz val="11"/>
        <color rgb="FFFF0000"/>
        <rFont val="Calibri"/>
        <family val="2"/>
      </rPr>
      <t>red</t>
    </r>
    <r>
      <rPr>
        <sz val="11"/>
        <color indexed="8"/>
        <rFont val="Calibri"/>
        <family val="2"/>
      </rPr>
      <t xml:space="preserve"> because it is past due</t>
    </r>
  </si>
  <si>
    <r>
      <t xml:space="preserve">All other Data Mapping less than 60% is </t>
    </r>
    <r>
      <rPr>
        <sz val="11"/>
        <color rgb="FFFF0000"/>
        <rFont val="Calibri"/>
        <family val="2"/>
        <scheme val="minor"/>
      </rPr>
      <t>red</t>
    </r>
  </si>
  <si>
    <r>
      <t xml:space="preserve">Functional Community Attendance less than 60% is </t>
    </r>
    <r>
      <rPr>
        <sz val="11"/>
        <color rgb="FFFF0000"/>
        <rFont val="Calibri"/>
        <family val="2"/>
        <scheme val="minor"/>
      </rPr>
      <t>red</t>
    </r>
  </si>
  <si>
    <t>Salisbury Total</t>
  </si>
  <si>
    <t>Raw Data</t>
  </si>
  <si>
    <t>Below are hyperlinks to the Raw Data</t>
  </si>
  <si>
    <t>Data Mapping Application</t>
  </si>
  <si>
    <t>Sheet Name</t>
  </si>
  <si>
    <t>Area of Analysis</t>
  </si>
  <si>
    <t>Data Mapping</t>
  </si>
  <si>
    <t>Attendance</t>
  </si>
  <si>
    <t>Site Subnission</t>
  </si>
  <si>
    <t>Data Cleansing</t>
  </si>
  <si>
    <t>Wide Attendance Data</t>
  </si>
  <si>
    <t>Long Attendance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</si>
</sst>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10409]#,##0;\(#,##0\)"/>
    <numFmt numFmtId="166" formatCode="0.0%"/>
    <numFmt numFmtId="167" formatCode="0.0"/>
  </numFmts>
  <fonts count="70">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u/>
      <sz val="11"/>
      <color theme="10"/>
      <name val="Calibri"/>
      <family val="2"/>
    </font>
    <font>
      <sz val="14"/>
      <color theme="0"/>
      <name val="Calibri"/>
      <family val="2"/>
    </font>
    <font>
      <sz val="11"/>
      <name val="Calibri"/>
      <family val="2"/>
    </font>
    <font>
      <sz val="14"/>
      <color theme="1"/>
      <name val="Calibri"/>
      <family val="2"/>
      <scheme val="minor"/>
    </font>
    <font>
      <sz val="20"/>
      <color theme="0"/>
      <name val="Calibri"/>
      <family val="2"/>
      <scheme val="minor"/>
    </font>
    <font>
      <sz val="11"/>
      <name val="Calibri"/>
      <family val="2"/>
      <scheme val="minor"/>
    </font>
    <font>
      <sz val="11"/>
      <color rgb="FFFF0000"/>
      <name val="Calibri"/>
      <family val="2"/>
    </font>
    <font>
      <sz val="12"/>
      <color theme="1"/>
      <name val="Calibri"/>
      <family val="2"/>
      <scheme val="minor"/>
    </font>
    <font>
      <sz val="10"/>
      <color theme="1"/>
      <name val="Calibri"/>
      <family val="2"/>
      <scheme val="minor"/>
    </font>
    <font>
      <b/>
      <sz val="11"/>
      <name val="Calibri"/>
      <family val="2"/>
    </font>
    <font>
      <sz val="14"/>
      <color theme="0"/>
      <name val="Calibri"/>
      <family val="2"/>
      <scheme val="minor"/>
    </font>
    <font>
      <sz val="9"/>
      <color theme="0"/>
      <name val="Calibri"/>
      <family val="2"/>
      <scheme val="minor"/>
    </font>
    <font>
      <sz val="10"/>
      <color indexed="8"/>
      <name val="Calibri"/>
      <family val="2"/>
    </font>
    <font>
      <sz val="11"/>
      <color theme="2"/>
      <name val="Calibri"/>
      <family val="2"/>
      <scheme val="minor"/>
    </font>
    <font>
      <sz val="7"/>
      <color indexed="8"/>
      <name val="Verdana"/>
    </font>
    <font>
      <b/>
      <sz val="7"/>
      <color indexed="62"/>
      <name val="Verdana"/>
    </font>
    <font>
      <b/>
      <sz val="7"/>
      <color indexed="9"/>
      <name val="Verdana"/>
    </font>
    <font>
      <b/>
      <sz val="7"/>
      <color indexed="8"/>
      <name val="Verdana"/>
    </font>
    <font>
      <sz val="9"/>
      <color indexed="8"/>
      <name val="Verdana"/>
    </font>
    <font>
      <sz val="9"/>
      <color indexed="9"/>
      <name val="Verdana"/>
    </font>
    <font>
      <b/>
      <sz val="9"/>
      <color indexed="9"/>
      <name val="Verdana"/>
    </font>
    <font>
      <b/>
      <sz val="9"/>
      <color indexed="8"/>
      <name val="Verdana"/>
    </font>
    <font>
      <b/>
      <sz val="15.75"/>
      <color indexed="62"/>
      <name val="Verdana"/>
    </font>
    <font>
      <sz val="11"/>
      <color rgb="FFE5E5E5"/>
      <name val="Calibri"/>
      <family val="2"/>
      <scheme val="minor"/>
    </font>
    <font>
      <b/>
      <sz val="18"/>
      <color rgb="FF012754"/>
      <name val="Arial Narrow"/>
      <family val="2"/>
    </font>
    <font>
      <b/>
      <sz val="11"/>
      <color rgb="FFFFFFFF"/>
      <name val="Calibri"/>
      <family val="2"/>
      <scheme val="minor"/>
    </font>
    <font>
      <sz val="28"/>
      <color theme="1"/>
      <name val="Wingdings 2"/>
      <family val="1"/>
      <charset val="2"/>
    </font>
    <font>
      <sz val="8.5"/>
      <color theme="1"/>
      <name val="Calibri"/>
      <family val="2"/>
      <scheme val="minor"/>
    </font>
    <font>
      <b/>
      <sz val="10"/>
      <color theme="1"/>
      <name val="Calibri"/>
      <family val="2"/>
      <scheme val="minor"/>
    </font>
    <font>
      <sz val="11"/>
      <color theme="1"/>
      <name val="Wingdings 2"/>
      <family val="1"/>
      <charset val="2"/>
    </font>
    <font>
      <sz val="10"/>
      <name val="Calibri"/>
      <family val="2"/>
      <scheme val="minor"/>
    </font>
    <font>
      <sz val="14"/>
      <name val="Calibri"/>
      <family val="2"/>
      <scheme val="minor"/>
    </font>
    <font>
      <sz val="11"/>
      <color rgb="FF000000"/>
      <name val="Calibri"/>
      <family val="2"/>
      <scheme val="minor"/>
    </font>
    <font>
      <sz val="11"/>
      <name val="Calibri"/>
    </font>
    <font>
      <sz val="11"/>
      <color rgb="FF000000"/>
      <name val="Trebuchet MS"/>
    </font>
    <font>
      <b/>
      <sz val="11"/>
      <color rgb="FF000000"/>
      <name val="Trebuchet MS"/>
    </font>
    <font>
      <sz val="11"/>
      <color rgb="FFFFFFFF"/>
      <name val="Trebuchet MS"/>
    </font>
    <font>
      <b/>
      <u/>
      <sz val="14"/>
      <color rgb="FF000000"/>
      <name val="Trebuchet MS"/>
    </font>
    <font>
      <sz val="14"/>
      <color rgb="FF000000"/>
      <name val="Trebuchet MS"/>
    </font>
    <font>
      <sz val="11"/>
      <color rgb="FF000000"/>
      <name val="Constantia"/>
    </font>
    <font>
      <b/>
      <sz val="11"/>
      <color rgb="FF0000FF"/>
      <name val="Trebuchet MS"/>
    </font>
    <font>
      <u/>
      <sz val="11"/>
      <color rgb="FF000000"/>
      <name val="Trebuchet MS"/>
    </font>
    <font>
      <b/>
      <sz val="14"/>
      <color rgb="FF000000"/>
      <name val="Trebuchet MS"/>
    </font>
    <font>
      <sz val="10"/>
      <color theme="1"/>
      <name val="Courier New"/>
    </font>
    <font>
      <sz val="11"/>
      <color rgb="FFFFFFFF"/>
      <name val="Arial"/>
    </font>
    <font>
      <b/>
      <sz val="11"/>
      <color rgb="FFFFFFFF"/>
      <name val="Trebuchet MS"/>
    </font>
    <font>
      <b/>
      <sz val="10"/>
      <color rgb="FF000000"/>
      <name val="Arial"/>
    </font>
    <font>
      <sz val="10"/>
      <color rgb="FF000000"/>
      <name val="Trebuchet MS"/>
    </font>
    <font>
      <u/>
      <sz val="10"/>
      <color rgb="FF0000FF"/>
      <name val="Trebuchet MS"/>
    </font>
    <font>
      <b/>
      <sz val="16"/>
      <color rgb="FFFFFFFF"/>
      <name val="Trebuchet MS"/>
    </font>
    <font>
      <sz val="11"/>
      <color rgb="FFFFFFFF"/>
      <name val="Trebuchet MS"/>
      <family val="2"/>
    </font>
  </fonts>
  <fills count="5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4" tint="0.79998168889431442"/>
        <bgColor indexed="64"/>
      </patternFill>
    </fill>
    <fill>
      <patternFill patternType="solid">
        <fgColor rgb="FFBFC9D3"/>
        <bgColor indexed="64"/>
      </patternFill>
    </fill>
    <fill>
      <patternFill patternType="solid">
        <fgColor rgb="FFE5E5E5"/>
        <bgColor indexed="64"/>
      </patternFill>
    </fill>
    <fill>
      <patternFill patternType="solid">
        <fgColor rgb="FFFF0000"/>
        <bgColor indexed="64"/>
      </patternFill>
    </fill>
    <fill>
      <patternFill patternType="solid">
        <fgColor rgb="FF7F94A9"/>
        <bgColor indexed="64"/>
      </patternFill>
    </fill>
    <fill>
      <patternFill patternType="solid">
        <fgColor rgb="FF012754"/>
        <bgColor indexed="64"/>
      </patternFill>
    </fill>
    <fill>
      <patternFill patternType="solid">
        <fgColor rgb="FFFFFFFF"/>
        <bgColor indexed="64"/>
      </patternFill>
    </fill>
    <fill>
      <patternFill patternType="solid">
        <fgColor rgb="FF7E90BF"/>
        <bgColor indexed="64"/>
      </patternFill>
    </fill>
    <fill>
      <patternFill patternType="solid">
        <fgColor rgb="FF008000"/>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theme="0" tint="-0.14999847407452621"/>
        <bgColor indexed="64"/>
      </patternFill>
    </fill>
    <fill>
      <patternFill patternType="solid">
        <fgColor theme="2"/>
        <bgColor indexed="64"/>
      </patternFill>
    </fill>
    <fill>
      <patternFill patternType="solid">
        <fgColor rgb="FF002060"/>
        <bgColor indexed="64"/>
      </patternFill>
    </fill>
    <fill>
      <patternFill patternType="solid">
        <fgColor theme="4"/>
        <bgColor indexed="64"/>
      </patternFill>
    </fill>
    <fill>
      <patternFill patternType="solid">
        <fgColor rgb="FF1F497D"/>
        <bgColor indexed="64"/>
      </patternFill>
    </fill>
    <fill>
      <patternFill patternType="solid">
        <fgColor rgb="FFFF0000"/>
        <bgColor rgb="FFFF0000"/>
      </patternFill>
    </fill>
    <fill>
      <patternFill patternType="solid">
        <fgColor rgb="FFFFFF00"/>
        <bgColor rgb="FFFFFF00"/>
      </patternFill>
    </fill>
    <fill>
      <patternFill patternType="solid">
        <fgColor rgb="FF008000"/>
        <bgColor rgb="FF008000"/>
      </patternFill>
    </fill>
    <fill>
      <patternFill patternType="solid">
        <fgColor rgb="FF778899"/>
        <bgColor rgb="FF778899"/>
      </patternFill>
    </fill>
    <fill>
      <patternFill patternType="solid">
        <fgColor rgb="FF000000"/>
        <bgColor rgb="FF000000"/>
      </patternFill>
    </fill>
    <fill>
      <patternFill patternType="solid">
        <fgColor rgb="FFF5F5F5"/>
        <bgColor rgb="FFF5F5F5"/>
      </patternFill>
    </fill>
    <fill>
      <patternFill patternType="solid">
        <fgColor rgb="FF708090"/>
        <bgColor rgb="FF708090"/>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top/>
      <bottom style="dotted">
        <color rgb="FF808080"/>
      </bottom>
      <diagonal/>
    </border>
    <border>
      <left/>
      <right/>
      <top/>
      <bottom style="thin">
        <color rgb="FF000000"/>
      </bottom>
      <diagonal/>
    </border>
    <border>
      <left/>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8"/>
      </left>
      <right/>
      <top style="thin">
        <color indexed="8"/>
      </top>
      <bottom/>
      <diagonal/>
    </border>
    <border>
      <left style="thin">
        <color indexed="8"/>
      </left>
      <right/>
      <top style="thin">
        <color indexed="65"/>
      </top>
      <bottom/>
      <diagonal/>
    </border>
    <border>
      <left/>
      <right/>
      <top style="thin">
        <color indexed="8"/>
      </top>
      <bottom/>
      <diagonal/>
    </border>
    <border>
      <left/>
      <right/>
      <top style="thin">
        <color indexed="65"/>
      </top>
      <bottom/>
      <diagonal/>
    </border>
    <border>
      <left style="thin">
        <color indexed="8"/>
      </left>
      <right/>
      <top/>
      <bottom/>
      <diagonal/>
    </border>
    <border>
      <left/>
      <right style="thin">
        <color indexed="64"/>
      </right>
      <top/>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
      <left style="thin">
        <color rgb="FFD3D3D3"/>
      </left>
      <right style="thin">
        <color rgb="FFD3D3D3"/>
      </right>
      <top style="thin">
        <color rgb="FFD3D3D3"/>
      </top>
      <bottom style="thin">
        <color rgb="FFD3D3D3"/>
      </bottom>
      <diagonal/>
    </border>
    <border>
      <left/>
      <right/>
      <top style="thick">
        <color rgb="FF708090"/>
      </top>
      <bottom/>
      <diagonal/>
    </border>
    <border>
      <left style="thin">
        <color rgb="FF000000"/>
      </left>
      <right style="thin">
        <color rgb="FF000000"/>
      </right>
      <top style="thin">
        <color rgb="FF000000"/>
      </top>
      <bottom style="thin">
        <color rgb="FF000000"/>
      </bottom>
      <diagonal/>
    </border>
    <border>
      <left/>
      <right/>
      <top style="thin">
        <color rgb="FFC0C0C0"/>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xf numFmtId="0" fontId="18" fillId="0" borderId="0"/>
    <xf numFmtId="0" fontId="19" fillId="0" borderId="0" applyNumberFormat="0" applyFill="0" applyBorder="0" applyAlignment="0" applyProtection="0"/>
    <xf numFmtId="0" fontId="1" fillId="0" borderId="0"/>
    <xf numFmtId="0" fontId="51" fillId="0" borderId="0"/>
  </cellStyleXfs>
  <cellXfs count="366">
    <xf numFmtId="0" fontId="0" fillId="0" borderId="0" xfId="0"/>
    <xf numFmtId="0" fontId="0" fillId="0" borderId="0" xfId="0" applyNumberFormat="1"/>
    <xf numFmtId="0" fontId="0" fillId="0" borderId="11"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33" borderId="12" xfId="0" applyFill="1" applyBorder="1" applyAlignment="1">
      <alignment horizontal="center"/>
    </xf>
    <xf numFmtId="0" fontId="0" fillId="34" borderId="12" xfId="0" applyFill="1" applyBorder="1" applyAlignment="1">
      <alignment horizontal="center"/>
    </xf>
    <xf numFmtId="0" fontId="0" fillId="33" borderId="15" xfId="0" applyFill="1" applyBorder="1" applyAlignment="1">
      <alignment horizontal="center" vertical="center"/>
    </xf>
    <xf numFmtId="0" fontId="0" fillId="0" borderId="16" xfId="0" applyBorder="1"/>
    <xf numFmtId="0" fontId="0" fillId="0" borderId="17" xfId="0" applyBorder="1" applyAlignment="1">
      <alignment vertical="center" wrapText="1"/>
    </xf>
    <xf numFmtId="0" fontId="18" fillId="36" borderId="0" xfId="43" applyFill="1"/>
    <xf numFmtId="0" fontId="18" fillId="36" borderId="0" xfId="43" applyFill="1" applyBorder="1"/>
    <xf numFmtId="0" fontId="18" fillId="38" borderId="19" xfId="43" applyFill="1" applyBorder="1" applyAlignment="1">
      <alignment horizontal="left"/>
    </xf>
    <xf numFmtId="0" fontId="0" fillId="0" borderId="17" xfId="0" applyBorder="1" applyAlignment="1">
      <alignment horizontal="center"/>
    </xf>
    <xf numFmtId="0" fontId="16" fillId="0" borderId="11" xfId="0" applyFont="1" applyBorder="1" applyAlignment="1">
      <alignment horizontal="center" vertical="center"/>
    </xf>
    <xf numFmtId="0" fontId="0" fillId="0" borderId="11" xfId="0" applyFont="1" applyBorder="1" applyAlignment="1">
      <alignment horizontal="center" vertical="center"/>
    </xf>
    <xf numFmtId="0" fontId="0" fillId="0" borderId="11" xfId="0" applyBorder="1" applyAlignment="1">
      <alignment horizontal="center" vertical="center"/>
    </xf>
    <xf numFmtId="0" fontId="0" fillId="0" borderId="29" xfId="0" applyBorder="1" applyAlignment="1">
      <alignment horizontal="center"/>
    </xf>
    <xf numFmtId="0" fontId="0" fillId="0" borderId="13" xfId="0" applyBorder="1" applyAlignment="1">
      <alignment horizontal="center" vertical="center"/>
    </xf>
    <xf numFmtId="0" fontId="0" fillId="0" borderId="30" xfId="0" applyBorder="1" applyAlignment="1">
      <alignment horizontal="center"/>
    </xf>
    <xf numFmtId="0" fontId="16" fillId="0" borderId="13" xfId="0" applyFont="1" applyBorder="1" applyAlignment="1">
      <alignment horizontal="center" vertical="center"/>
    </xf>
    <xf numFmtId="0" fontId="0" fillId="0" borderId="14" xfId="0" applyBorder="1" applyAlignment="1">
      <alignment horizontal="center" vertical="center"/>
    </xf>
    <xf numFmtId="0" fontId="16" fillId="0" borderId="28" xfId="0" applyFont="1" applyBorder="1" applyAlignment="1">
      <alignment horizontal="center" vertical="center"/>
    </xf>
    <xf numFmtId="0" fontId="0" fillId="0" borderId="33" xfId="0" applyBorder="1" applyAlignment="1">
      <alignment horizontal="center"/>
    </xf>
    <xf numFmtId="0" fontId="0" fillId="0" borderId="17" xfId="0" applyBorder="1" applyAlignment="1">
      <alignment horizontal="center" vertical="center" wrapText="1"/>
    </xf>
    <xf numFmtId="0" fontId="0" fillId="36" borderId="0" xfId="0" applyFill="1" applyBorder="1"/>
    <xf numFmtId="49" fontId="0" fillId="0" borderId="0" xfId="0" applyNumberFormat="1" applyAlignment="1"/>
    <xf numFmtId="49" fontId="0" fillId="0" borderId="0" xfId="0" applyNumberFormat="1"/>
    <xf numFmtId="0" fontId="16" fillId="45" borderId="13" xfId="0" applyNumberFormat="1" applyFont="1" applyFill="1" applyBorder="1"/>
    <xf numFmtId="0" fontId="0" fillId="0" borderId="13" xfId="0" applyNumberFormat="1" applyBorder="1"/>
    <xf numFmtId="0" fontId="0" fillId="43" borderId="13" xfId="0" applyNumberFormat="1" applyFill="1" applyBorder="1"/>
    <xf numFmtId="0" fontId="16" fillId="44" borderId="13" xfId="0" applyNumberFormat="1" applyFont="1" applyFill="1" applyBorder="1"/>
    <xf numFmtId="0" fontId="0" fillId="38" borderId="0" xfId="0" applyFill="1"/>
    <xf numFmtId="14" fontId="18" fillId="38" borderId="19" xfId="43" applyNumberFormat="1" applyFill="1" applyBorder="1" applyAlignment="1">
      <alignment horizontal="left"/>
    </xf>
    <xf numFmtId="0" fontId="17" fillId="36" borderId="0" xfId="0" applyFont="1" applyFill="1"/>
    <xf numFmtId="0" fontId="0" fillId="36" borderId="0" xfId="0" applyFill="1"/>
    <xf numFmtId="0" fontId="17" fillId="36" borderId="0" xfId="0" applyFont="1" applyFill="1" applyBorder="1"/>
    <xf numFmtId="0" fontId="17" fillId="36" borderId="48" xfId="0" applyFont="1" applyFill="1" applyBorder="1"/>
    <xf numFmtId="0" fontId="17" fillId="36" borderId="46" xfId="0" applyFont="1" applyFill="1" applyBorder="1" applyAlignment="1">
      <alignment horizontal="left"/>
    </xf>
    <xf numFmtId="0" fontId="17" fillId="36" borderId="44" xfId="0" applyNumberFormat="1" applyFont="1" applyFill="1" applyBorder="1"/>
    <xf numFmtId="0" fontId="17" fillId="36" borderId="46" xfId="0" applyNumberFormat="1" applyFont="1" applyFill="1" applyBorder="1"/>
    <xf numFmtId="0" fontId="17" fillId="36" borderId="47" xfId="0" applyFont="1" applyFill="1" applyBorder="1" applyAlignment="1">
      <alignment horizontal="left" indent="1"/>
    </xf>
    <xf numFmtId="0" fontId="17" fillId="36" borderId="45" xfId="0" applyNumberFormat="1" applyFont="1" applyFill="1" applyBorder="1"/>
    <xf numFmtId="0" fontId="17" fillId="36" borderId="47" xfId="0" applyNumberFormat="1" applyFont="1" applyFill="1" applyBorder="1"/>
    <xf numFmtId="0" fontId="17" fillId="36" borderId="47" xfId="0" applyFont="1" applyFill="1" applyBorder="1" applyAlignment="1">
      <alignment horizontal="left" indent="2"/>
    </xf>
    <xf numFmtId="0" fontId="31" fillId="38" borderId="23" xfId="43" applyFont="1" applyFill="1" applyBorder="1" applyProtection="1">
      <protection locked="0"/>
    </xf>
    <xf numFmtId="0" fontId="27" fillId="38" borderId="0" xfId="0" applyFont="1" applyFill="1" applyBorder="1" applyAlignment="1" applyProtection="1">
      <protection locked="0"/>
    </xf>
    <xf numFmtId="0" fontId="27" fillId="38" borderId="0" xfId="0" applyFont="1" applyFill="1" applyBorder="1" applyAlignment="1" applyProtection="1">
      <alignment horizontal="right"/>
      <protection locked="0"/>
    </xf>
    <xf numFmtId="0" fontId="26" fillId="36" borderId="0" xfId="0" applyFont="1" applyFill="1" applyBorder="1" applyAlignment="1">
      <alignment horizontal="center" vertical="center"/>
    </xf>
    <xf numFmtId="0" fontId="18" fillId="36" borderId="0" xfId="43" applyFill="1" applyBorder="1" applyAlignment="1">
      <alignment horizontal="center"/>
    </xf>
    <xf numFmtId="164" fontId="0" fillId="36" borderId="0" xfId="42" applyNumberFormat="1" applyFont="1" applyFill="1" applyBorder="1"/>
    <xf numFmtId="0" fontId="27" fillId="38" borderId="49" xfId="0" applyFont="1" applyFill="1" applyBorder="1" applyAlignment="1" applyProtection="1">
      <alignment horizontal="left"/>
    </xf>
    <xf numFmtId="1" fontId="31" fillId="38" borderId="24" xfId="43" applyNumberFormat="1" applyFont="1" applyFill="1" applyBorder="1" applyAlignment="1" applyProtection="1">
      <alignment horizontal="left"/>
    </xf>
    <xf numFmtId="0" fontId="0" fillId="46" borderId="0" xfId="0" applyFill="1"/>
    <xf numFmtId="0" fontId="21" fillId="38" borderId="18" xfId="44" applyFont="1" applyFill="1" applyBorder="1" applyAlignment="1">
      <alignment horizontal="center" vertical="center" wrapText="1"/>
    </xf>
    <xf numFmtId="9" fontId="0" fillId="36" borderId="21" xfId="42" applyFont="1" applyFill="1" applyBorder="1"/>
    <xf numFmtId="9" fontId="0" fillId="36" borderId="0" xfId="42" applyFont="1" applyFill="1" applyBorder="1"/>
    <xf numFmtId="9" fontId="0" fillId="36" borderId="26" xfId="42" applyFont="1" applyFill="1" applyBorder="1"/>
    <xf numFmtId="0" fontId="22" fillId="0" borderId="16" xfId="0" applyFont="1" applyBorder="1"/>
    <xf numFmtId="0" fontId="0" fillId="0" borderId="19" xfId="0" applyBorder="1"/>
    <xf numFmtId="0" fontId="0" fillId="48" borderId="16" xfId="0" applyFill="1" applyBorder="1"/>
    <xf numFmtId="0" fontId="0" fillId="0" borderId="18" xfId="0" applyBorder="1"/>
    <xf numFmtId="0" fontId="0" fillId="0" borderId="18" xfId="0" applyBorder="1" applyAlignment="1">
      <alignment wrapText="1"/>
    </xf>
    <xf numFmtId="0" fontId="0" fillId="0" borderId="18" xfId="0" applyBorder="1" applyAlignment="1">
      <alignment horizontal="center" wrapText="1"/>
    </xf>
    <xf numFmtId="0" fontId="0" fillId="0" borderId="19" xfId="0" applyBorder="1" applyAlignment="1">
      <alignment horizontal="center"/>
    </xf>
    <xf numFmtId="9" fontId="18" fillId="36" borderId="24" xfId="42" applyFont="1" applyFill="1" applyBorder="1" applyAlignment="1" applyProtection="1">
      <alignment horizontal="center"/>
    </xf>
    <xf numFmtId="9" fontId="18" fillId="36" borderId="27" xfId="42" applyFont="1" applyFill="1" applyBorder="1" applyAlignment="1" applyProtection="1">
      <alignment horizontal="center"/>
    </xf>
    <xf numFmtId="0" fontId="18" fillId="36" borderId="21" xfId="43" applyNumberFormat="1" applyFill="1" applyBorder="1"/>
    <xf numFmtId="0" fontId="18" fillId="36" borderId="0" xfId="43" applyNumberFormat="1" applyFill="1" applyBorder="1"/>
    <xf numFmtId="0" fontId="18" fillId="36" borderId="26" xfId="43" applyNumberFormat="1" applyFill="1" applyBorder="1"/>
    <xf numFmtId="0" fontId="0" fillId="44" borderId="13" xfId="0" applyNumberFormat="1" applyFont="1" applyFill="1" applyBorder="1"/>
    <xf numFmtId="0" fontId="16" fillId="45" borderId="13" xfId="0" applyNumberFormat="1" applyFont="1" applyFill="1" applyBorder="1" applyAlignment="1">
      <alignment horizontal="left"/>
    </xf>
    <xf numFmtId="0" fontId="0" fillId="0" borderId="13" xfId="0" applyNumberFormat="1" applyBorder="1" applyAlignment="1">
      <alignment horizontal="left" indent="1"/>
    </xf>
    <xf numFmtId="0" fontId="16" fillId="44" borderId="13" xfId="0" applyNumberFormat="1" applyFont="1" applyFill="1" applyBorder="1" applyAlignment="1">
      <alignment horizontal="left"/>
    </xf>
    <xf numFmtId="9" fontId="31" fillId="36" borderId="22" xfId="42" applyFont="1" applyFill="1" applyBorder="1" applyAlignment="1" applyProtection="1">
      <alignment horizontal="center"/>
    </xf>
    <xf numFmtId="9" fontId="27" fillId="38" borderId="54" xfId="0" applyNumberFormat="1" applyFont="1" applyFill="1" applyBorder="1" applyAlignment="1" applyProtection="1">
      <alignment horizontal="left"/>
    </xf>
    <xf numFmtId="0" fontId="31" fillId="38" borderId="26" xfId="43" applyFont="1" applyFill="1" applyBorder="1" applyProtection="1"/>
    <xf numFmtId="0" fontId="0" fillId="33" borderId="13" xfId="0" applyNumberFormat="1" applyFill="1" applyBorder="1"/>
    <xf numFmtId="0" fontId="32" fillId="36" borderId="0" xfId="0" applyFont="1" applyFill="1" applyBorder="1"/>
    <xf numFmtId="0" fontId="42" fillId="36" borderId="0" xfId="0" applyFont="1" applyFill="1"/>
    <xf numFmtId="0" fontId="42" fillId="36" borderId="0" xfId="0" applyFont="1" applyFill="1" applyAlignment="1">
      <alignment horizontal="left"/>
    </xf>
    <xf numFmtId="0" fontId="42" fillId="36" borderId="0" xfId="0" applyNumberFormat="1" applyFont="1" applyFill="1"/>
    <xf numFmtId="16" fontId="0" fillId="0" borderId="0" xfId="0" applyNumberFormat="1"/>
    <xf numFmtId="0" fontId="0" fillId="0" borderId="0" xfId="0" applyAlignment="1">
      <alignment vertical="center"/>
    </xf>
    <xf numFmtId="0" fontId="43" fillId="0" borderId="0" xfId="0" applyFont="1" applyAlignment="1">
      <alignment vertical="center"/>
    </xf>
    <xf numFmtId="0" fontId="16" fillId="0" borderId="0" xfId="0" applyFont="1" applyAlignment="1">
      <alignment vertical="center"/>
    </xf>
    <xf numFmtId="0" fontId="44" fillId="49" borderId="55" xfId="0" applyFont="1" applyFill="1" applyBorder="1" applyAlignment="1">
      <alignment horizontal="center" vertical="center" wrapText="1"/>
    </xf>
    <xf numFmtId="0" fontId="44" fillId="49" borderId="19" xfId="0" applyFont="1" applyFill="1" applyBorder="1" applyAlignment="1">
      <alignment horizontal="center" vertical="center" wrapText="1"/>
    </xf>
    <xf numFmtId="0" fontId="27" fillId="0" borderId="57" xfId="0" applyFont="1" applyBorder="1" applyAlignment="1">
      <alignment horizontal="center" vertical="center" wrapText="1"/>
    </xf>
    <xf numFmtId="0" fontId="0" fillId="0" borderId="27" xfId="0" applyBorder="1" applyAlignment="1">
      <alignment vertical="center" wrapText="1"/>
    </xf>
    <xf numFmtId="0" fontId="27" fillId="0" borderId="27" xfId="0" applyFont="1" applyBorder="1" applyAlignment="1">
      <alignment vertical="center" wrapText="1"/>
    </xf>
    <xf numFmtId="14" fontId="27" fillId="0" borderId="27" xfId="0" applyNumberFormat="1" applyFont="1" applyBorder="1" applyAlignment="1">
      <alignment horizontal="center" vertical="center" wrapText="1"/>
    </xf>
    <xf numFmtId="0" fontId="1" fillId="0" borderId="27" xfId="0" applyFont="1" applyBorder="1" applyAlignment="1">
      <alignment vertical="center"/>
    </xf>
    <xf numFmtId="0" fontId="27" fillId="0" borderId="56" xfId="0" applyFont="1" applyBorder="1" applyAlignment="1">
      <alignment horizontal="center" vertical="center" wrapText="1"/>
    </xf>
    <xf numFmtId="0" fontId="27" fillId="0" borderId="24" xfId="0" applyFont="1" applyBorder="1" applyAlignment="1">
      <alignment vertical="center" wrapText="1"/>
    </xf>
    <xf numFmtId="14" fontId="27" fillId="0" borderId="24" xfId="0" applyNumberFormat="1" applyFont="1" applyBorder="1" applyAlignment="1">
      <alignment horizontal="center" vertical="center" wrapText="1"/>
    </xf>
    <xf numFmtId="0" fontId="0" fillId="0" borderId="57" xfId="0" applyBorder="1" applyAlignment="1">
      <alignment vertical="center" wrapText="1"/>
    </xf>
    <xf numFmtId="0" fontId="0" fillId="0" borderId="56" xfId="0" applyBorder="1" applyAlignment="1">
      <alignment vertical="center" wrapText="1"/>
    </xf>
    <xf numFmtId="0" fontId="0" fillId="0" borderId="24" xfId="0" applyBorder="1" applyAlignment="1">
      <alignment vertical="center" wrapText="1"/>
    </xf>
    <xf numFmtId="0" fontId="1" fillId="0" borderId="27" xfId="0" applyFont="1" applyBorder="1" applyAlignment="1">
      <alignment horizontal="center" vertical="center"/>
    </xf>
    <xf numFmtId="0" fontId="27" fillId="0" borderId="56" xfId="0" applyFont="1" applyBorder="1" applyAlignment="1">
      <alignment horizontal="center" vertical="center"/>
    </xf>
    <xf numFmtId="0" fontId="27" fillId="0" borderId="27" xfId="0" applyFont="1" applyBorder="1" applyAlignment="1">
      <alignment horizontal="center" vertical="center" wrapText="1"/>
    </xf>
    <xf numFmtId="0" fontId="27" fillId="0" borderId="27" xfId="0" applyFont="1" applyBorder="1" applyAlignment="1">
      <alignment vertical="center"/>
    </xf>
    <xf numFmtId="0" fontId="27" fillId="0" borderId="24" xfId="0" applyFont="1" applyBorder="1" applyAlignment="1">
      <alignment horizontal="center" vertical="center" wrapText="1"/>
    </xf>
    <xf numFmtId="0" fontId="19" fillId="0" borderId="0" xfId="44" applyAlignment="1">
      <alignment vertical="center"/>
    </xf>
    <xf numFmtId="0" fontId="44" fillId="49" borderId="24" xfId="0" applyFont="1" applyFill="1" applyBorder="1" applyAlignment="1">
      <alignment horizontal="center" vertical="center" wrapText="1"/>
    </xf>
    <xf numFmtId="0" fontId="27" fillId="0" borderId="58" xfId="0" applyFont="1" applyBorder="1" applyAlignment="1">
      <alignment vertical="center" wrapText="1"/>
    </xf>
    <xf numFmtId="0" fontId="27" fillId="0" borderId="57" xfId="0" applyFont="1" applyBorder="1" applyAlignment="1">
      <alignment vertical="center" wrapText="1"/>
    </xf>
    <xf numFmtId="0" fontId="27" fillId="0" borderId="56" xfId="0" applyFont="1" applyBorder="1" applyAlignment="1">
      <alignment vertical="center" wrapText="1"/>
    </xf>
    <xf numFmtId="0" fontId="1" fillId="0" borderId="0" xfId="0" applyFont="1" applyBorder="1" applyAlignment="1">
      <alignment vertical="center"/>
    </xf>
    <xf numFmtId="0" fontId="1" fillId="0" borderId="0" xfId="0" applyFont="1" applyBorder="1" applyAlignment="1">
      <alignment horizontal="center" vertical="center"/>
    </xf>
    <xf numFmtId="0" fontId="27" fillId="0" borderId="0" xfId="0" applyFont="1" applyBorder="1" applyAlignment="1">
      <alignment vertical="center"/>
    </xf>
    <xf numFmtId="0" fontId="21" fillId="38" borderId="19" xfId="44" applyFont="1" applyFill="1" applyBorder="1" applyAlignment="1">
      <alignment horizontal="center" vertical="center" wrapText="1"/>
    </xf>
    <xf numFmtId="0" fontId="33" fillId="0" borderId="0" xfId="0" applyNumberFormat="1" applyFont="1" applyFill="1" applyBorder="1" applyAlignment="1" applyProtection="1">
      <alignment horizontal="left" vertical="top" wrapText="1"/>
    </xf>
    <xf numFmtId="0" fontId="33" fillId="40" borderId="0" xfId="0" applyNumberFormat="1" applyFont="1" applyFill="1" applyBorder="1" applyAlignment="1" applyProtection="1">
      <alignment horizontal="center" vertical="top" wrapText="1"/>
    </xf>
    <xf numFmtId="0" fontId="33" fillId="0" borderId="38" xfId="0" applyNumberFormat="1" applyFont="1" applyFill="1" applyBorder="1" applyAlignment="1" applyProtection="1">
      <alignment horizontal="right" vertical="top" wrapText="1"/>
    </xf>
    <xf numFmtId="0" fontId="34" fillId="40" borderId="39" xfId="0" applyNumberFormat="1" applyFont="1" applyFill="1" applyBorder="1" applyAlignment="1" applyProtection="1">
      <alignment horizontal="right" wrapText="1"/>
    </xf>
    <xf numFmtId="0" fontId="33" fillId="0" borderId="0" xfId="0" applyNumberFormat="1" applyFont="1" applyFill="1" applyBorder="1" applyAlignment="1" applyProtection="1">
      <alignment horizontal="center" vertical="top" wrapText="1"/>
    </xf>
    <xf numFmtId="9" fontId="0" fillId="36" borderId="59" xfId="42" applyFont="1" applyFill="1" applyBorder="1"/>
    <xf numFmtId="9" fontId="0" fillId="36" borderId="28" xfId="42" applyFont="1" applyFill="1" applyBorder="1"/>
    <xf numFmtId="9" fontId="0" fillId="36" borderId="31" xfId="42" applyFont="1" applyFill="1" applyBorder="1"/>
    <xf numFmtId="9" fontId="0" fillId="36" borderId="60" xfId="42" applyFont="1" applyFill="1" applyBorder="1"/>
    <xf numFmtId="9" fontId="0" fillId="36" borderId="49" xfId="42" applyFont="1" applyFill="1" applyBorder="1"/>
    <xf numFmtId="9" fontId="0" fillId="36" borderId="54" xfId="42" applyFont="1" applyFill="1" applyBorder="1"/>
    <xf numFmtId="9" fontId="0" fillId="36" borderId="58" xfId="0" applyNumberFormat="1" applyFill="1" applyBorder="1" applyAlignment="1">
      <alignment horizontal="center"/>
    </xf>
    <xf numFmtId="9" fontId="0" fillId="36" borderId="57" xfId="0" applyNumberFormat="1" applyFill="1" applyBorder="1" applyAlignment="1">
      <alignment horizontal="center"/>
    </xf>
    <xf numFmtId="9" fontId="0" fillId="36" borderId="56" xfId="0" applyNumberFormat="1" applyFill="1" applyBorder="1" applyAlignment="1">
      <alignment horizontal="center"/>
    </xf>
    <xf numFmtId="0" fontId="18" fillId="36" borderId="25" xfId="43" applyFill="1" applyBorder="1" applyAlignment="1">
      <alignment horizontal="center" vertical="center"/>
    </xf>
    <xf numFmtId="0" fontId="18" fillId="36" borderId="20" xfId="43" applyFill="1" applyBorder="1"/>
    <xf numFmtId="0" fontId="0" fillId="36" borderId="22" xfId="0" applyFill="1" applyBorder="1"/>
    <xf numFmtId="0" fontId="18" fillId="36" borderId="23" xfId="43" applyFill="1" applyBorder="1"/>
    <xf numFmtId="0" fontId="0" fillId="36" borderId="24" xfId="0" applyFill="1" applyBorder="1"/>
    <xf numFmtId="0" fontId="18" fillId="36" borderId="25" xfId="43" applyFill="1" applyBorder="1"/>
    <xf numFmtId="0" fontId="0" fillId="36" borderId="27" xfId="0" applyFill="1" applyBorder="1"/>
    <xf numFmtId="9" fontId="0" fillId="36" borderId="62" xfId="42" applyFont="1" applyFill="1" applyBorder="1"/>
    <xf numFmtId="9" fontId="0" fillId="36" borderId="34" xfId="42" applyFont="1" applyFill="1" applyBorder="1"/>
    <xf numFmtId="9" fontId="0" fillId="36" borderId="63" xfId="42" applyFont="1" applyFill="1" applyBorder="1"/>
    <xf numFmtId="0" fontId="24" fillId="38" borderId="50" xfId="0" applyFont="1" applyFill="1" applyBorder="1" applyAlignment="1">
      <alignment horizontal="left" vertical="center"/>
    </xf>
    <xf numFmtId="0" fontId="0" fillId="35" borderId="16" xfId="0" applyFill="1" applyBorder="1" applyAlignment="1">
      <alignment horizontal="center" vertical="center"/>
    </xf>
    <xf numFmtId="0" fontId="0" fillId="35" borderId="50" xfId="0" applyFill="1" applyBorder="1" applyAlignment="1">
      <alignment horizontal="center" vertical="center"/>
    </xf>
    <xf numFmtId="0" fontId="0" fillId="35" borderId="17" xfId="0" applyFill="1" applyBorder="1" applyAlignment="1">
      <alignment horizontal="center" vertical="center"/>
    </xf>
    <xf numFmtId="0" fontId="0" fillId="35" borderId="18" xfId="0" applyFill="1" applyBorder="1" applyAlignment="1">
      <alignment horizontal="center" vertical="center"/>
    </xf>
    <xf numFmtId="0" fontId="0" fillId="35" borderId="61" xfId="0" applyFill="1" applyBorder="1" applyAlignment="1">
      <alignment horizontal="center" vertical="center"/>
    </xf>
    <xf numFmtId="0" fontId="0" fillId="35" borderId="55" xfId="0" applyFill="1" applyBorder="1" applyAlignment="1">
      <alignment horizontal="center" vertical="center" wrapText="1"/>
    </xf>
    <xf numFmtId="0" fontId="18" fillId="36" borderId="56" xfId="43" applyFill="1" applyBorder="1" applyAlignment="1">
      <alignment horizontal="center" vertical="center"/>
    </xf>
    <xf numFmtId="9" fontId="24" fillId="38" borderId="55" xfId="42" applyFont="1" applyFill="1" applyBorder="1" applyAlignment="1">
      <alignment horizontal="center" vertical="center"/>
    </xf>
    <xf numFmtId="0" fontId="19" fillId="36" borderId="24" xfId="44" applyFill="1" applyBorder="1"/>
    <xf numFmtId="0" fontId="19" fillId="36" borderId="27" xfId="44" applyFill="1" applyBorder="1"/>
    <xf numFmtId="9" fontId="28" fillId="38" borderId="19" xfId="42" applyFont="1" applyFill="1" applyBorder="1" applyAlignment="1">
      <alignment horizontal="left" vertical="center"/>
    </xf>
    <xf numFmtId="49" fontId="18" fillId="36" borderId="20" xfId="43" applyNumberFormat="1" applyFill="1" applyBorder="1"/>
    <xf numFmtId="49" fontId="18" fillId="36" borderId="23" xfId="43" applyNumberFormat="1" applyFill="1" applyBorder="1"/>
    <xf numFmtId="49" fontId="18" fillId="36" borderId="25" xfId="43" applyNumberFormat="1" applyFill="1" applyBorder="1"/>
    <xf numFmtId="9" fontId="18" fillId="36" borderId="58" xfId="42" applyFont="1" applyFill="1" applyBorder="1" applyAlignment="1" applyProtection="1">
      <alignment horizontal="center" vertical="center"/>
    </xf>
    <xf numFmtId="9" fontId="18" fillId="36" borderId="57" xfId="42" applyFont="1" applyFill="1" applyBorder="1" applyAlignment="1" applyProtection="1">
      <alignment horizontal="center" vertical="center"/>
    </xf>
    <xf numFmtId="9" fontId="18" fillId="36" borderId="56" xfId="42" applyFont="1" applyFill="1" applyBorder="1" applyAlignment="1" applyProtection="1">
      <alignment horizontal="center" vertical="center"/>
    </xf>
    <xf numFmtId="9" fontId="0" fillId="36" borderId="35" xfId="42" applyNumberFormat="1" applyFont="1" applyFill="1" applyBorder="1" applyProtection="1"/>
    <xf numFmtId="9" fontId="0" fillId="36" borderId="36" xfId="42" applyNumberFormat="1" applyFont="1" applyFill="1" applyBorder="1" applyProtection="1"/>
    <xf numFmtId="9" fontId="0" fillId="36" borderId="37" xfId="42" applyNumberFormat="1" applyFont="1" applyFill="1" applyBorder="1" applyProtection="1"/>
    <xf numFmtId="9" fontId="0" fillId="36" borderId="60" xfId="42" applyFont="1" applyFill="1" applyBorder="1" applyProtection="1"/>
    <xf numFmtId="9" fontId="0" fillId="36" borderId="49" xfId="42" applyFont="1" applyFill="1" applyBorder="1" applyProtection="1"/>
    <xf numFmtId="9" fontId="0" fillId="36" borderId="54" xfId="42" applyFont="1" applyFill="1" applyBorder="1" applyProtection="1"/>
    <xf numFmtId="9" fontId="18" fillId="36" borderId="60" xfId="42" applyFont="1" applyFill="1" applyBorder="1" applyProtection="1"/>
    <xf numFmtId="9" fontId="18" fillId="36" borderId="49" xfId="42" applyFont="1" applyFill="1" applyBorder="1" applyProtection="1"/>
    <xf numFmtId="9" fontId="18" fillId="36" borderId="54" xfId="42" applyFont="1" applyFill="1" applyBorder="1" applyProtection="1"/>
    <xf numFmtId="9" fontId="18" fillId="36" borderId="59" xfId="42" applyFont="1" applyFill="1" applyBorder="1" applyProtection="1"/>
    <xf numFmtId="9" fontId="18" fillId="36" borderId="28" xfId="42" applyFont="1" applyFill="1" applyBorder="1" applyProtection="1"/>
    <xf numFmtId="9" fontId="18" fillId="36" borderId="31" xfId="42" applyFont="1" applyFill="1" applyBorder="1" applyProtection="1"/>
    <xf numFmtId="0" fontId="0" fillId="35" borderId="55" xfId="0" applyFill="1" applyBorder="1" applyAlignment="1">
      <alignment horizontal="center" vertical="center"/>
    </xf>
    <xf numFmtId="0" fontId="18" fillId="35" borderId="55" xfId="43" applyFill="1" applyBorder="1" applyAlignment="1" applyProtection="1">
      <alignment horizontal="center" vertical="center" wrapText="1"/>
      <protection locked="0"/>
    </xf>
    <xf numFmtId="0" fontId="18" fillId="35" borderId="53" xfId="43" applyFill="1" applyBorder="1" applyAlignment="1" applyProtection="1">
      <alignment horizontal="center" vertical="center"/>
      <protection locked="0"/>
    </xf>
    <xf numFmtId="0" fontId="18" fillId="35" borderId="50" xfId="43" applyFill="1" applyBorder="1" applyAlignment="1" applyProtection="1">
      <alignment horizontal="center" vertical="center"/>
      <protection locked="0"/>
    </xf>
    <xf numFmtId="0" fontId="18" fillId="35" borderId="17" xfId="43" applyFill="1" applyBorder="1" applyAlignment="1" applyProtection="1">
      <alignment horizontal="center" vertical="center" wrapText="1"/>
      <protection locked="0"/>
    </xf>
    <xf numFmtId="0" fontId="18" fillId="35" borderId="19" xfId="43" applyFill="1" applyBorder="1" applyAlignment="1" applyProtection="1">
      <alignment horizontal="center" vertical="center"/>
      <protection locked="0"/>
    </xf>
    <xf numFmtId="0" fontId="24" fillId="46" borderId="0" xfId="0" applyFont="1" applyFill="1" applyAlignment="1">
      <alignment vertical="center"/>
    </xf>
    <xf numFmtId="0" fontId="24" fillId="46" borderId="0" xfId="0" applyFont="1" applyFill="1"/>
    <xf numFmtId="0" fontId="24" fillId="46" borderId="0" xfId="0" applyFont="1" applyFill="1" applyAlignment="1">
      <alignment horizontal="left"/>
    </xf>
    <xf numFmtId="0" fontId="24" fillId="46" borderId="0" xfId="0" applyNumberFormat="1" applyFont="1" applyFill="1"/>
    <xf numFmtId="0" fontId="52" fillId="0" borderId="0" xfId="46" applyFont="1" applyFill="1" applyBorder="1"/>
    <xf numFmtId="0" fontId="52" fillId="0" borderId="40" xfId="46" applyNumberFormat="1" applyFont="1" applyFill="1" applyBorder="1" applyAlignment="1">
      <alignment vertical="top" wrapText="1"/>
    </xf>
    <xf numFmtId="0" fontId="54" fillId="0" borderId="66" xfId="46" applyNumberFormat="1" applyFont="1" applyFill="1" applyBorder="1" applyAlignment="1">
      <alignment horizontal="left" vertical="top" wrapText="1" readingOrder="1"/>
    </xf>
    <xf numFmtId="0" fontId="55" fillId="53" borderId="66" xfId="46" applyNumberFormat="1" applyFont="1" applyFill="1" applyBorder="1" applyAlignment="1">
      <alignment vertical="top" wrapText="1" readingOrder="1"/>
    </xf>
    <xf numFmtId="0" fontId="52" fillId="0" borderId="67" xfId="46" applyNumberFormat="1" applyFont="1" applyFill="1" applyBorder="1" applyAlignment="1">
      <alignment vertical="top" wrapText="1"/>
    </xf>
    <xf numFmtId="0" fontId="54" fillId="54" borderId="68" xfId="46" applyNumberFormat="1" applyFont="1" applyFill="1" applyBorder="1" applyAlignment="1">
      <alignment vertical="top" wrapText="1" readingOrder="1"/>
    </xf>
    <xf numFmtId="165" fontId="53" fillId="0" borderId="66" xfId="46" applyNumberFormat="1" applyFont="1" applyFill="1" applyBorder="1" applyAlignment="1">
      <alignment vertical="top" wrapText="1" readingOrder="1"/>
    </xf>
    <xf numFmtId="0" fontId="53" fillId="0" borderId="66" xfId="46" applyNumberFormat="1" applyFont="1" applyFill="1" applyBorder="1" applyAlignment="1">
      <alignment vertical="top" wrapText="1" readingOrder="1"/>
    </xf>
    <xf numFmtId="0" fontId="55" fillId="54" borderId="68" xfId="46" applyNumberFormat="1" applyFont="1" applyFill="1" applyBorder="1" applyAlignment="1">
      <alignment vertical="top" wrapText="1" readingOrder="1"/>
    </xf>
    <xf numFmtId="0" fontId="52" fillId="55" borderId="0" xfId="46" applyNumberFormat="1" applyFont="1" applyFill="1" applyBorder="1" applyAlignment="1">
      <alignment vertical="top" wrapText="1"/>
    </xf>
    <xf numFmtId="0" fontId="52" fillId="55" borderId="69" xfId="46" applyNumberFormat="1" applyFont="1" applyFill="1" applyBorder="1" applyAlignment="1">
      <alignment vertical="top" wrapText="1"/>
    </xf>
    <xf numFmtId="0" fontId="52" fillId="56" borderId="0" xfId="46" applyNumberFormat="1" applyFont="1" applyFill="1" applyBorder="1" applyAlignment="1">
      <alignment vertical="top" wrapText="1"/>
    </xf>
    <xf numFmtId="0" fontId="18" fillId="36" borderId="26" xfId="43" applyFill="1" applyBorder="1"/>
    <xf numFmtId="9" fontId="18" fillId="36" borderId="0" xfId="43" applyNumberFormat="1" applyFill="1"/>
    <xf numFmtId="0" fontId="18" fillId="36" borderId="0" xfId="43" applyNumberFormat="1" applyFill="1"/>
    <xf numFmtId="0" fontId="21" fillId="36" borderId="49" xfId="42" applyNumberFormat="1" applyFont="1" applyFill="1" applyBorder="1" applyAlignment="1">
      <alignment horizontal="right"/>
    </xf>
    <xf numFmtId="2" fontId="18" fillId="36" borderId="0" xfId="43" applyNumberFormat="1" applyFill="1"/>
    <xf numFmtId="167" fontId="18" fillId="36" borderId="0" xfId="43" applyNumberFormat="1" applyFill="1"/>
    <xf numFmtId="0" fontId="21" fillId="36" borderId="54" xfId="42" applyNumberFormat="1" applyFont="1" applyFill="1" applyBorder="1" applyAlignment="1">
      <alignment horizontal="right"/>
    </xf>
    <xf numFmtId="9" fontId="18" fillId="36" borderId="30" xfId="42" applyNumberFormat="1" applyFont="1" applyFill="1" applyBorder="1"/>
    <xf numFmtId="9" fontId="18" fillId="36" borderId="32" xfId="42" applyNumberFormat="1" applyFont="1" applyFill="1" applyBorder="1"/>
    <xf numFmtId="9" fontId="18" fillId="36" borderId="29" xfId="42" applyNumberFormat="1" applyFont="1" applyFill="1" applyBorder="1"/>
    <xf numFmtId="9" fontId="18" fillId="36" borderId="34" xfId="42" applyNumberFormat="1" applyFont="1" applyFill="1" applyBorder="1"/>
    <xf numFmtId="9" fontId="18" fillId="36" borderId="27" xfId="42" applyNumberFormat="1" applyFont="1" applyFill="1" applyBorder="1"/>
    <xf numFmtId="166" fontId="0" fillId="36" borderId="18" xfId="42" applyNumberFormat="1" applyFont="1" applyFill="1" applyBorder="1" applyAlignment="1">
      <alignment horizontal="center" vertical="center"/>
    </xf>
    <xf numFmtId="0" fontId="18" fillId="38" borderId="21" xfId="43" applyFill="1" applyBorder="1" applyAlignment="1"/>
    <xf numFmtId="0" fontId="18" fillId="38" borderId="0" xfId="43" applyFill="1" applyBorder="1" applyAlignment="1"/>
    <xf numFmtId="0" fontId="18" fillId="38" borderId="26" xfId="43" applyFill="1" applyBorder="1" applyAlignment="1"/>
    <xf numFmtId="0" fontId="0" fillId="35" borderId="31" xfId="0" applyFill="1" applyBorder="1" applyAlignment="1">
      <alignment horizontal="center" vertical="center"/>
    </xf>
    <xf numFmtId="9" fontId="24" fillId="38" borderId="50" xfId="0" applyNumberFormat="1" applyFont="1" applyFill="1" applyBorder="1" applyAlignment="1">
      <alignment horizontal="left" vertical="center"/>
    </xf>
    <xf numFmtId="0" fontId="21" fillId="38" borderId="19" xfId="43" applyNumberFormat="1" applyFont="1" applyFill="1" applyBorder="1" applyAlignment="1">
      <alignment horizontal="left" vertical="center"/>
    </xf>
    <xf numFmtId="0" fontId="18" fillId="36" borderId="57" xfId="43" applyFill="1" applyBorder="1" applyAlignment="1">
      <alignment horizontal="center" vertical="center"/>
    </xf>
    <xf numFmtId="0" fontId="18" fillId="36" borderId="56" xfId="43" applyFill="1" applyBorder="1" applyAlignment="1">
      <alignment horizontal="center" vertical="center"/>
    </xf>
    <xf numFmtId="0" fontId="18" fillId="36" borderId="16" xfId="43" applyFill="1" applyBorder="1" applyAlignment="1">
      <alignment horizontal="center"/>
    </xf>
    <xf numFmtId="0" fontId="18" fillId="36" borderId="18" xfId="43" applyFill="1" applyBorder="1" applyAlignment="1">
      <alignment horizontal="center"/>
    </xf>
    <xf numFmtId="9" fontId="24" fillId="38" borderId="16" xfId="42" applyFont="1" applyFill="1" applyBorder="1" applyAlignment="1">
      <alignment horizontal="center" vertical="center"/>
    </xf>
    <xf numFmtId="9" fontId="24" fillId="38" borderId="18" xfId="42" applyFont="1" applyFill="1" applyBorder="1" applyAlignment="1">
      <alignment horizontal="center" vertical="center"/>
    </xf>
    <xf numFmtId="9" fontId="24" fillId="38" borderId="19" xfId="42" applyFont="1" applyFill="1" applyBorder="1" applyAlignment="1">
      <alignment horizontal="center" vertical="center"/>
    </xf>
    <xf numFmtId="0" fontId="20" fillId="39" borderId="20" xfId="43" applyFont="1" applyFill="1" applyBorder="1" applyAlignment="1">
      <alignment horizontal="center" vertical="center"/>
    </xf>
    <xf numFmtId="0" fontId="20" fillId="39" borderId="21" xfId="43" applyFont="1" applyFill="1" applyBorder="1" applyAlignment="1">
      <alignment horizontal="center" vertical="center"/>
    </xf>
    <xf numFmtId="0" fontId="20" fillId="39" borderId="22" xfId="43" applyFont="1" applyFill="1" applyBorder="1" applyAlignment="1">
      <alignment horizontal="center" vertical="center"/>
    </xf>
    <xf numFmtId="0" fontId="20" fillId="39" borderId="23" xfId="43" applyFont="1" applyFill="1" applyBorder="1" applyAlignment="1">
      <alignment horizontal="center" vertical="center"/>
    </xf>
    <xf numFmtId="0" fontId="20" fillId="39" borderId="0" xfId="43" applyFont="1" applyFill="1" applyBorder="1" applyAlignment="1">
      <alignment horizontal="center" vertical="center"/>
    </xf>
    <xf numFmtId="0" fontId="20" fillId="39" borderId="24" xfId="43" applyFont="1" applyFill="1" applyBorder="1" applyAlignment="1">
      <alignment horizontal="center" vertical="center"/>
    </xf>
    <xf numFmtId="0" fontId="0" fillId="36" borderId="0" xfId="0" applyFill="1" applyAlignment="1">
      <alignment horizontal="center"/>
    </xf>
    <xf numFmtId="0" fontId="24" fillId="38" borderId="16" xfId="0" applyFont="1" applyFill="1" applyBorder="1" applyAlignment="1">
      <alignment horizontal="right" vertical="center"/>
    </xf>
    <xf numFmtId="0" fontId="24" fillId="38" borderId="18" xfId="0" applyFont="1" applyFill="1" applyBorder="1" applyAlignment="1">
      <alignment horizontal="right" vertical="center"/>
    </xf>
    <xf numFmtId="0" fontId="29" fillId="47" borderId="20" xfId="0" applyFont="1" applyFill="1" applyBorder="1" applyAlignment="1">
      <alignment horizontal="center" vertical="center"/>
    </xf>
    <xf numFmtId="0" fontId="29" fillId="47" borderId="21" xfId="0" applyFont="1" applyFill="1" applyBorder="1" applyAlignment="1">
      <alignment horizontal="center" vertical="center"/>
    </xf>
    <xf numFmtId="0" fontId="29" fillId="47" borderId="22" xfId="0" applyFont="1" applyFill="1" applyBorder="1" applyAlignment="1">
      <alignment horizontal="center" vertical="center"/>
    </xf>
    <xf numFmtId="0" fontId="18" fillId="36" borderId="20" xfId="43" applyFill="1" applyBorder="1" applyAlignment="1">
      <alignment horizontal="center" vertical="center"/>
    </xf>
    <xf numFmtId="0" fontId="18" fillId="36" borderId="23" xfId="43" applyFill="1" applyBorder="1" applyAlignment="1">
      <alignment horizontal="center" vertical="center"/>
    </xf>
    <xf numFmtId="0" fontId="18" fillId="36" borderId="25" xfId="43" applyFill="1" applyBorder="1" applyAlignment="1">
      <alignment horizontal="center" vertical="center"/>
    </xf>
    <xf numFmtId="0" fontId="0" fillId="35" borderId="16" xfId="0" applyFill="1" applyBorder="1" applyAlignment="1">
      <alignment horizontal="center" vertical="center"/>
    </xf>
    <xf numFmtId="0" fontId="0" fillId="35" borderId="19" xfId="0" applyFill="1" applyBorder="1" applyAlignment="1">
      <alignment horizontal="center" vertical="center"/>
    </xf>
    <xf numFmtId="0" fontId="21" fillId="38" borderId="51" xfId="43" applyFont="1" applyFill="1" applyBorder="1" applyAlignment="1">
      <alignment horizontal="right" vertical="center"/>
    </xf>
    <xf numFmtId="0" fontId="21" fillId="38" borderId="18" xfId="43" applyFont="1" applyFill="1" applyBorder="1" applyAlignment="1">
      <alignment horizontal="right" vertical="center"/>
    </xf>
    <xf numFmtId="0" fontId="18" fillId="36" borderId="0" xfId="43" applyFill="1" applyAlignment="1">
      <alignment horizontal="center"/>
    </xf>
    <xf numFmtId="0" fontId="29" fillId="47" borderId="20" xfId="0" applyFont="1" applyFill="1" applyBorder="1" applyAlignment="1" applyProtection="1">
      <alignment horizontal="center" vertical="center"/>
      <protection locked="0"/>
    </xf>
    <xf numFmtId="0" fontId="29" fillId="47" borderId="21" xfId="0" applyFont="1" applyFill="1" applyBorder="1" applyAlignment="1" applyProtection="1">
      <alignment horizontal="center" vertical="center"/>
      <protection locked="0"/>
    </xf>
    <xf numFmtId="0" fontId="29" fillId="47" borderId="22" xfId="0" applyFont="1" applyFill="1" applyBorder="1" applyAlignment="1" applyProtection="1">
      <alignment horizontal="center" vertical="center"/>
      <protection locked="0"/>
    </xf>
    <xf numFmtId="0" fontId="0" fillId="35" borderId="18" xfId="0" applyFill="1" applyBorder="1" applyAlignment="1">
      <alignment horizontal="center" vertical="center"/>
    </xf>
    <xf numFmtId="0" fontId="18" fillId="36" borderId="58" xfId="43" applyFill="1" applyBorder="1" applyAlignment="1">
      <alignment horizontal="center" vertical="center"/>
    </xf>
    <xf numFmtId="0" fontId="27" fillId="38" borderId="52" xfId="0" applyFont="1" applyFill="1" applyBorder="1" applyAlignment="1" applyProtection="1">
      <alignment horizontal="right"/>
      <protection locked="0"/>
    </xf>
    <xf numFmtId="0" fontId="27" fillId="38" borderId="26" xfId="0" applyFont="1" applyFill="1" applyBorder="1" applyAlignment="1" applyProtection="1">
      <alignment horizontal="right"/>
      <protection locked="0"/>
    </xf>
    <xf numFmtId="0" fontId="31" fillId="38" borderId="26" xfId="43" applyFont="1" applyFill="1" applyBorder="1" applyAlignment="1" applyProtection="1">
      <alignment horizontal="center"/>
    </xf>
    <xf numFmtId="0" fontId="50" fillId="39" borderId="0" xfId="0" applyFont="1" applyFill="1" applyAlignment="1">
      <alignment horizontal="center" vertical="center"/>
    </xf>
    <xf numFmtId="0" fontId="49" fillId="39" borderId="0" xfId="0" applyFont="1" applyFill="1" applyAlignment="1">
      <alignment horizontal="center" vertical="center"/>
    </xf>
    <xf numFmtId="0" fontId="24" fillId="39" borderId="0" xfId="0" applyFont="1" applyFill="1" applyAlignment="1">
      <alignment horizontal="center" vertical="center"/>
    </xf>
    <xf numFmtId="0" fontId="27" fillId="0" borderId="58" xfId="0" applyFont="1" applyBorder="1" applyAlignment="1">
      <alignment horizontal="center" vertical="center"/>
    </xf>
    <xf numFmtId="0" fontId="27" fillId="0" borderId="57" xfId="0" applyFont="1" applyBorder="1" applyAlignment="1">
      <alignment horizontal="center" vertical="center"/>
    </xf>
    <xf numFmtId="0" fontId="27" fillId="0" borderId="56" xfId="0" applyFont="1" applyBorder="1" applyAlignment="1">
      <alignment horizontal="center" vertical="center"/>
    </xf>
    <xf numFmtId="0" fontId="27" fillId="0" borderId="58" xfId="0" applyFont="1" applyBorder="1" applyAlignment="1">
      <alignment vertical="center" wrapText="1"/>
    </xf>
    <xf numFmtId="0" fontId="27" fillId="0" borderId="56" xfId="0" applyFont="1" applyBorder="1" applyAlignment="1">
      <alignment vertical="center" wrapText="1"/>
    </xf>
    <xf numFmtId="14" fontId="27" fillId="0" borderId="58" xfId="0" applyNumberFormat="1" applyFont="1" applyBorder="1" applyAlignment="1">
      <alignment horizontal="center" vertical="center" wrapText="1"/>
    </xf>
    <xf numFmtId="14" fontId="27" fillId="0" borderId="56" xfId="0" applyNumberFormat="1" applyFont="1" applyBorder="1" applyAlignment="1">
      <alignment horizontal="center" vertical="center" wrapText="1"/>
    </xf>
    <xf numFmtId="0" fontId="1" fillId="0" borderId="58" xfId="0" applyFont="1" applyBorder="1" applyAlignment="1">
      <alignment vertical="center"/>
    </xf>
    <xf numFmtId="0" fontId="1" fillId="0" borderId="56" xfId="0" applyFont="1" applyBorder="1" applyAlignment="1">
      <alignment vertical="center"/>
    </xf>
    <xf numFmtId="0" fontId="27" fillId="0" borderId="57" xfId="0" applyFont="1" applyBorder="1" applyAlignment="1">
      <alignment vertical="center" wrapText="1"/>
    </xf>
    <xf numFmtId="0" fontId="46" fillId="0" borderId="58" xfId="0" applyFont="1" applyBorder="1" applyAlignment="1">
      <alignment horizontal="center" vertical="center" wrapText="1"/>
    </xf>
    <xf numFmtId="0" fontId="46" fillId="0" borderId="57" xfId="0" applyFont="1" applyBorder="1" applyAlignment="1">
      <alignment horizontal="center" vertical="center" wrapText="1"/>
    </xf>
    <xf numFmtId="0" fontId="46" fillId="0" borderId="56" xfId="0" applyFont="1" applyBorder="1" applyAlignment="1">
      <alignment horizontal="center" vertical="center" wrapText="1"/>
    </xf>
    <xf numFmtId="0" fontId="1" fillId="0" borderId="57" xfId="0" applyFont="1" applyBorder="1" applyAlignment="1">
      <alignment vertical="center"/>
    </xf>
    <xf numFmtId="0" fontId="27" fillId="0" borderId="58" xfId="0" applyFont="1" applyBorder="1" applyAlignment="1">
      <alignment horizontal="center" vertical="center" wrapText="1"/>
    </xf>
    <xf numFmtId="0" fontId="27" fillId="0" borderId="57" xfId="0" applyFont="1" applyBorder="1" applyAlignment="1">
      <alignment horizontal="center" vertical="center" wrapText="1"/>
    </xf>
    <xf numFmtId="0" fontId="27" fillId="0" borderId="56" xfId="0" applyFont="1" applyBorder="1" applyAlignment="1">
      <alignment horizontal="center" vertical="center" wrapText="1"/>
    </xf>
    <xf numFmtId="0" fontId="27" fillId="0" borderId="58" xfId="0" applyFont="1" applyBorder="1" applyAlignment="1">
      <alignment vertical="center"/>
    </xf>
    <xf numFmtId="0" fontId="27" fillId="0" borderId="57" xfId="0" applyFont="1" applyBorder="1" applyAlignment="1">
      <alignment vertical="center"/>
    </xf>
    <xf numFmtId="0" fontId="27" fillId="0" borderId="56" xfId="0" applyFont="1" applyBorder="1" applyAlignment="1">
      <alignment vertical="center"/>
    </xf>
    <xf numFmtId="0" fontId="54" fillId="0" borderId="66" xfId="46" applyNumberFormat="1" applyFont="1" applyFill="1" applyBorder="1" applyAlignment="1">
      <alignment horizontal="left" vertical="top" wrapText="1" readingOrder="1"/>
    </xf>
    <xf numFmtId="0" fontId="52" fillId="0" borderId="65" xfId="46" applyNumberFormat="1" applyFont="1" applyFill="1" applyBorder="1" applyAlignment="1">
      <alignment vertical="top" wrapText="1"/>
    </xf>
    <xf numFmtId="0" fontId="52" fillId="0" borderId="64" xfId="46" applyNumberFormat="1" applyFont="1" applyFill="1" applyBorder="1" applyAlignment="1">
      <alignment vertical="top" wrapText="1"/>
    </xf>
    <xf numFmtId="165" fontId="53" fillId="0" borderId="66" xfId="46" applyNumberFormat="1" applyFont="1" applyFill="1" applyBorder="1" applyAlignment="1">
      <alignment horizontal="left" vertical="top" wrapText="1" readingOrder="1"/>
    </xf>
    <xf numFmtId="0" fontId="53" fillId="50" borderId="66" xfId="46" applyNumberFormat="1" applyFont="1" applyFill="1" applyBorder="1" applyAlignment="1">
      <alignment horizontal="left" vertical="top" wrapText="1" readingOrder="1"/>
    </xf>
    <xf numFmtId="0" fontId="53" fillId="51" borderId="66" xfId="46" applyNumberFormat="1" applyFont="1" applyFill="1" applyBorder="1" applyAlignment="1">
      <alignment horizontal="left" vertical="top" wrapText="1" readingOrder="1"/>
    </xf>
    <xf numFmtId="0" fontId="53" fillId="52" borderId="66" xfId="46" applyNumberFormat="1" applyFont="1" applyFill="1" applyBorder="1" applyAlignment="1">
      <alignment horizontal="left" vertical="top" wrapText="1" readingOrder="1"/>
    </xf>
    <xf numFmtId="165" fontId="53" fillId="50" borderId="66" xfId="46" applyNumberFormat="1" applyFont="1" applyFill="1" applyBorder="1" applyAlignment="1">
      <alignment horizontal="left" vertical="top" wrapText="1" readingOrder="1"/>
    </xf>
    <xf numFmtId="0" fontId="56" fillId="0" borderId="40" xfId="46" applyNumberFormat="1" applyFont="1" applyFill="1" applyBorder="1" applyAlignment="1">
      <alignment vertical="top" wrapText="1" readingOrder="1"/>
    </xf>
    <xf numFmtId="0" fontId="52" fillId="0" borderId="40" xfId="46" applyNumberFormat="1" applyFont="1" applyFill="1" applyBorder="1" applyAlignment="1">
      <alignment vertical="top" wrapText="1"/>
    </xf>
    <xf numFmtId="0" fontId="55" fillId="53" borderId="66" xfId="46" applyNumberFormat="1" applyFont="1" applyFill="1" applyBorder="1" applyAlignment="1">
      <alignment vertical="top" wrapText="1" readingOrder="1"/>
    </xf>
    <xf numFmtId="165" fontId="53" fillId="52" borderId="66" xfId="46" applyNumberFormat="1" applyFont="1" applyFill="1" applyBorder="1" applyAlignment="1">
      <alignment horizontal="left" vertical="top" wrapText="1" readingOrder="1"/>
    </xf>
    <xf numFmtId="165" fontId="53" fillId="51" borderId="66" xfId="46" applyNumberFormat="1" applyFont="1" applyFill="1" applyBorder="1" applyAlignment="1">
      <alignment horizontal="left" vertical="top" wrapText="1" readingOrder="1"/>
    </xf>
    <xf numFmtId="0" fontId="61" fillId="0" borderId="40" xfId="46" applyNumberFormat="1" applyFont="1" applyFill="1" applyBorder="1" applyAlignment="1">
      <alignment vertical="top" wrapText="1" readingOrder="1"/>
    </xf>
    <xf numFmtId="165" fontId="54" fillId="0" borderId="66" xfId="46" applyNumberFormat="1" applyFont="1" applyFill="1" applyBorder="1" applyAlignment="1">
      <alignment vertical="top" wrapText="1" readingOrder="1"/>
    </xf>
    <xf numFmtId="0" fontId="53" fillId="0" borderId="66" xfId="46" applyNumberFormat="1" applyFont="1" applyFill="1" applyBorder="1" applyAlignment="1">
      <alignment vertical="top" wrapText="1" readingOrder="1"/>
    </xf>
    <xf numFmtId="165" fontId="53" fillId="0" borderId="66" xfId="46" applyNumberFormat="1" applyFont="1" applyFill="1" applyBorder="1" applyAlignment="1">
      <alignment vertical="top" wrapText="1" readingOrder="1"/>
    </xf>
    <xf numFmtId="0" fontId="63" fillId="53" borderId="66" xfId="46" applyNumberFormat="1" applyFont="1" applyFill="1" applyBorder="1" applyAlignment="1">
      <alignment vertical="top" wrapText="1" readingOrder="1"/>
    </xf>
    <xf numFmtId="0" fontId="57" fillId="0" borderId="40" xfId="46" applyNumberFormat="1" applyFont="1" applyFill="1" applyBorder="1" applyAlignment="1">
      <alignment vertical="top" wrapText="1" readingOrder="1"/>
    </xf>
    <xf numFmtId="0" fontId="64" fillId="53" borderId="66" xfId="46" applyNumberFormat="1" applyFont="1" applyFill="1" applyBorder="1" applyAlignment="1">
      <alignment vertical="top" wrapText="1" readingOrder="1"/>
    </xf>
    <xf numFmtId="0" fontId="53" fillId="0" borderId="66" xfId="42" applyNumberFormat="1" applyFont="1" applyFill="1" applyBorder="1" applyAlignment="1">
      <alignment vertical="top" wrapText="1" readingOrder="1"/>
    </xf>
    <xf numFmtId="0" fontId="52" fillId="0" borderId="65" xfId="42" applyNumberFormat="1" applyFont="1" applyFill="1" applyBorder="1" applyAlignment="1">
      <alignment vertical="top" wrapText="1"/>
    </xf>
    <xf numFmtId="0" fontId="52" fillId="0" borderId="64" xfId="42" applyNumberFormat="1" applyFont="1" applyFill="1" applyBorder="1" applyAlignment="1">
      <alignment vertical="top" wrapText="1"/>
    </xf>
    <xf numFmtId="0" fontId="68" fillId="56" borderId="0" xfId="46" applyNumberFormat="1" applyFont="1" applyFill="1" applyBorder="1" applyAlignment="1">
      <alignment vertical="center" wrapText="1" readingOrder="1"/>
    </xf>
    <xf numFmtId="0" fontId="52" fillId="56" borderId="0" xfId="46" applyNumberFormat="1" applyFont="1" applyFill="1" applyBorder="1" applyAlignment="1">
      <alignment vertical="top" wrapText="1"/>
    </xf>
    <xf numFmtId="0" fontId="52" fillId="55" borderId="0" xfId="46" applyNumberFormat="1" applyFont="1" applyFill="1" applyBorder="1" applyAlignment="1">
      <alignment vertical="top" wrapText="1"/>
    </xf>
    <xf numFmtId="0" fontId="54" fillId="55" borderId="0" xfId="46" applyNumberFormat="1" applyFont="1" applyFill="1" applyBorder="1" applyAlignment="1">
      <alignment wrapText="1" readingOrder="1"/>
    </xf>
    <xf numFmtId="0" fontId="67" fillId="55" borderId="0" xfId="46" applyNumberFormat="1" applyFont="1" applyFill="1" applyBorder="1" applyAlignment="1">
      <alignment horizontal="right" wrapText="1" readingOrder="1"/>
    </xf>
    <xf numFmtId="0" fontId="66" fillId="55" borderId="0" xfId="46" applyNumberFormat="1" applyFont="1" applyFill="1" applyBorder="1" applyAlignment="1">
      <alignment horizontal="right" wrapText="1" readingOrder="1"/>
    </xf>
    <xf numFmtId="0" fontId="54" fillId="55" borderId="69" xfId="46" applyNumberFormat="1" applyFont="1" applyFill="1" applyBorder="1" applyAlignment="1">
      <alignment vertical="top" wrapText="1" readingOrder="1"/>
    </xf>
    <xf numFmtId="0" fontId="52" fillId="55" borderId="69" xfId="46" applyNumberFormat="1" applyFont="1" applyFill="1" applyBorder="1" applyAlignment="1">
      <alignment vertical="top" wrapText="1"/>
    </xf>
    <xf numFmtId="0" fontId="67" fillId="55" borderId="0" xfId="46" applyNumberFormat="1" applyFont="1" applyFill="1" applyBorder="1" applyAlignment="1">
      <alignment horizontal="right" vertical="top" wrapText="1" readingOrder="1"/>
    </xf>
    <xf numFmtId="0" fontId="69" fillId="53" borderId="66" xfId="46" applyNumberFormat="1" applyFont="1" applyFill="1" applyBorder="1" applyAlignment="1">
      <alignment vertical="top" wrapText="1" readingOrder="1"/>
    </xf>
    <xf numFmtId="0" fontId="54" fillId="0" borderId="0" xfId="46" applyNumberFormat="1" applyFont="1" applyFill="1" applyBorder="1" applyAlignment="1">
      <alignment vertical="top" wrapText="1" readingOrder="1"/>
    </xf>
    <xf numFmtId="0" fontId="52" fillId="0" borderId="0" xfId="46" applyFont="1" applyFill="1" applyBorder="1"/>
    <xf numFmtId="0" fontId="65" fillId="50" borderId="66" xfId="46" applyNumberFormat="1" applyFont="1" applyFill="1" applyBorder="1" applyAlignment="1">
      <alignment horizontal="center" vertical="top" wrapText="1" readingOrder="1"/>
    </xf>
    <xf numFmtId="0" fontId="65" fillId="51" borderId="66" xfId="46" applyNumberFormat="1" applyFont="1" applyFill="1" applyBorder="1" applyAlignment="1">
      <alignment horizontal="center" vertical="top" wrapText="1" readingOrder="1"/>
    </xf>
    <xf numFmtId="0" fontId="65" fillId="52" borderId="66" xfId="46" applyNumberFormat="1" applyFont="1" applyFill="1" applyBorder="1" applyAlignment="1">
      <alignment horizontal="center" vertical="top" wrapText="1" readingOrder="1"/>
    </xf>
    <xf numFmtId="0" fontId="61" fillId="0" borderId="0" xfId="46" applyNumberFormat="1" applyFont="1" applyFill="1" applyBorder="1" applyAlignment="1">
      <alignment vertical="top" wrapText="1" readingOrder="1"/>
    </xf>
    <xf numFmtId="0" fontId="41" fillId="0" borderId="0" xfId="0" applyNumberFormat="1" applyFont="1" applyFill="1" applyBorder="1" applyAlignment="1" applyProtection="1">
      <alignment horizontal="left" vertical="top" wrapText="1"/>
    </xf>
    <xf numFmtId="0" fontId="37" fillId="0" borderId="39" xfId="0" applyNumberFormat="1" applyFont="1" applyFill="1" applyBorder="1" applyAlignment="1" applyProtection="1">
      <alignment horizontal="center" vertical="top" wrapText="1"/>
    </xf>
    <xf numFmtId="0" fontId="37" fillId="0" borderId="0" xfId="0" applyNumberFormat="1" applyFont="1" applyFill="1" applyBorder="1" applyAlignment="1" applyProtection="1">
      <alignment horizontal="left" vertical="top" wrapText="1"/>
    </xf>
    <xf numFmtId="0" fontId="38" fillId="0" borderId="0" xfId="0" applyNumberFormat="1" applyFont="1" applyFill="1" applyBorder="1" applyAlignment="1" applyProtection="1">
      <alignment horizontal="left" vertical="top" wrapText="1"/>
    </xf>
    <xf numFmtId="0" fontId="39" fillId="37" borderId="0" xfId="0" applyNumberFormat="1" applyFont="1" applyFill="1" applyBorder="1" applyAlignment="1" applyProtection="1">
      <alignment horizontal="center" vertical="top" wrapText="1"/>
    </xf>
    <xf numFmtId="0" fontId="40" fillId="43" borderId="0" xfId="0" applyNumberFormat="1" applyFont="1" applyFill="1" applyBorder="1" applyAlignment="1" applyProtection="1">
      <alignment horizontal="center" vertical="top" wrapText="1"/>
    </xf>
    <xf numFmtId="0" fontId="39" fillId="42" borderId="0" xfId="0" applyNumberFormat="1" applyFont="1" applyFill="1" applyBorder="1" applyAlignment="1" applyProtection="1">
      <alignment horizontal="center" vertical="top" wrapText="1"/>
    </xf>
    <xf numFmtId="0" fontId="33" fillId="0" borderId="0" xfId="0" applyNumberFormat="1" applyFont="1" applyFill="1" applyBorder="1" applyAlignment="1" applyProtection="1">
      <alignment horizontal="left" vertical="top" wrapText="1"/>
    </xf>
    <xf numFmtId="0" fontId="33" fillId="0" borderId="40" xfId="0" applyNumberFormat="1" applyFont="1" applyFill="1" applyBorder="1" applyAlignment="1" applyProtection="1">
      <alignment horizontal="center" vertical="top" wrapText="1"/>
    </xf>
    <xf numFmtId="0" fontId="35" fillId="41" borderId="0" xfId="0" applyNumberFormat="1" applyFont="1" applyFill="1" applyBorder="1" applyAlignment="1" applyProtection="1">
      <alignment horizontal="left" vertical="top" wrapText="1"/>
    </xf>
    <xf numFmtId="0" fontId="33" fillId="41" borderId="0" xfId="0" applyNumberFormat="1" applyFont="1" applyFill="1" applyBorder="1" applyAlignment="1" applyProtection="1">
      <alignment horizontal="center" vertical="top" wrapText="1"/>
    </xf>
    <xf numFmtId="0" fontId="34" fillId="0" borderId="39" xfId="0" applyNumberFormat="1" applyFont="1" applyFill="1" applyBorder="1" applyAlignment="1" applyProtection="1">
      <alignment horizontal="right" wrapText="1"/>
    </xf>
    <xf numFmtId="0" fontId="33" fillId="0" borderId="38" xfId="0" applyNumberFormat="1" applyFont="1" applyFill="1" applyBorder="1" applyAlignment="1" applyProtection="1">
      <alignment horizontal="right" vertical="top" wrapText="1"/>
    </xf>
    <xf numFmtId="0" fontId="35" fillId="42" borderId="38" xfId="0" applyNumberFormat="1" applyFont="1" applyFill="1" applyBorder="1" applyAlignment="1" applyProtection="1">
      <alignment horizontal="right" vertical="top" wrapText="1"/>
    </xf>
    <xf numFmtId="0" fontId="33" fillId="0" borderId="0" xfId="0" applyNumberFormat="1" applyFont="1" applyFill="1" applyBorder="1" applyAlignment="1" applyProtection="1">
      <alignment horizontal="center" vertical="top" wrapText="1"/>
    </xf>
    <xf numFmtId="0" fontId="35" fillId="37" borderId="38" xfId="0" applyNumberFormat="1" applyFont="1" applyFill="1" applyBorder="1" applyAlignment="1" applyProtection="1">
      <alignment horizontal="right" vertical="top" wrapText="1"/>
    </xf>
    <xf numFmtId="0" fontId="36" fillId="43" borderId="38" xfId="0" applyNumberFormat="1" applyFont="1" applyFill="1" applyBorder="1" applyAlignment="1" applyProtection="1">
      <alignment horizontal="right" vertical="top" wrapText="1"/>
    </xf>
    <xf numFmtId="0" fontId="34" fillId="40" borderId="39" xfId="0" applyNumberFormat="1" applyFont="1" applyFill="1" applyBorder="1" applyAlignment="1" applyProtection="1">
      <alignment horizontal="right" wrapText="1"/>
    </xf>
    <xf numFmtId="0" fontId="33" fillId="40" borderId="0" xfId="0" applyNumberFormat="1" applyFont="1" applyFill="1" applyBorder="1" applyAlignment="1" applyProtection="1">
      <alignment horizontal="center" vertical="top" wrapText="1"/>
    </xf>
    <xf numFmtId="0" fontId="16" fillId="44" borderId="41" xfId="0" applyNumberFormat="1" applyFont="1" applyFill="1" applyBorder="1" applyAlignment="1">
      <alignment horizontal="center"/>
    </xf>
    <xf numFmtId="0" fontId="16" fillId="44" borderId="42" xfId="0" applyNumberFormat="1" applyFont="1" applyFill="1" applyBorder="1" applyAlignment="1">
      <alignment horizontal="center"/>
    </xf>
    <xf numFmtId="0" fontId="16" fillId="44" borderId="43" xfId="0" applyNumberFormat="1" applyFont="1" applyFill="1" applyBorder="1" applyAlignment="1">
      <alignment horizontal="center"/>
    </xf>
    <xf numFmtId="0" fontId="23" fillId="39" borderId="16" xfId="0" applyFont="1" applyFill="1" applyBorder="1" applyAlignment="1">
      <alignment horizontal="center" vertical="center"/>
    </xf>
    <xf numFmtId="0" fontId="23" fillId="39" borderId="18" xfId="0" applyFont="1" applyFill="1" applyBorder="1" applyAlignment="1">
      <alignment horizontal="center" vertical="center"/>
    </xf>
    <xf numFmtId="0" fontId="23" fillId="39" borderId="19" xfId="0" applyFont="1" applyFill="1" applyBorder="1" applyAlignment="1">
      <alignment horizontal="center" vertical="center"/>
    </xf>
    <xf numFmtId="0" fontId="0" fillId="33" borderId="10" xfId="0" applyFill="1" applyBorder="1" applyAlignment="1">
      <alignment horizontal="center" vertical="center"/>
    </xf>
    <xf numFmtId="0" fontId="0" fillId="33" borderId="12" xfId="0" applyFill="1" applyBorder="1" applyAlignment="1">
      <alignment horizontal="center" vertical="center"/>
    </xf>
    <xf numFmtId="0" fontId="0" fillId="34" borderId="12" xfId="0" applyFill="1" applyBorder="1" applyAlignment="1">
      <alignment horizontal="center" vertical="center"/>
    </xf>
    <xf numFmtId="166" fontId="0" fillId="36" borderId="23" xfId="42" applyNumberFormat="1" applyFont="1" applyFill="1" applyBorder="1" applyAlignment="1">
      <alignment horizontal="center" vertical="center"/>
    </xf>
    <xf numFmtId="166" fontId="0" fillId="36" borderId="25" xfId="42" applyNumberFormat="1" applyFont="1" applyFill="1" applyBorder="1" applyAlignment="1">
      <alignment horizontal="center" vertical="center"/>
    </xf>
    <xf numFmtId="9" fontId="0" fillId="36" borderId="13" xfId="42" applyFont="1" applyFill="1" applyBorder="1"/>
    <xf numFmtId="0" fontId="0" fillId="36" borderId="13" xfId="0" applyFill="1" applyBorder="1"/>
    <xf numFmtId="9" fontId="0" fillId="36" borderId="11" xfId="42" applyFont="1" applyFill="1" applyBorder="1"/>
    <xf numFmtId="0" fontId="0" fillId="36" borderId="11" xfId="0" applyFill="1" applyBorder="1"/>
    <xf numFmtId="9" fontId="0" fillId="36" borderId="12" xfId="42" applyFont="1" applyFill="1" applyBorder="1"/>
    <xf numFmtId="9" fontId="0" fillId="36" borderId="72" xfId="42" applyFont="1" applyFill="1" applyBorder="1"/>
    <xf numFmtId="9" fontId="0" fillId="36" borderId="70" xfId="42" applyFont="1" applyFill="1" applyBorder="1"/>
    <xf numFmtId="0" fontId="0" fillId="36" borderId="70" xfId="0" applyFill="1" applyBorder="1"/>
    <xf numFmtId="9" fontId="0" fillId="36" borderId="10" xfId="42" applyFont="1" applyFill="1" applyBorder="1"/>
    <xf numFmtId="9" fontId="0" fillId="36" borderId="37" xfId="42" applyFont="1" applyFill="1" applyBorder="1"/>
    <xf numFmtId="0" fontId="0" fillId="36" borderId="31" xfId="0" applyFill="1" applyBorder="1"/>
    <xf numFmtId="9" fontId="0" fillId="36" borderId="25" xfId="42" applyFont="1" applyFill="1" applyBorder="1"/>
    <xf numFmtId="0" fontId="0" fillId="36" borderId="26" xfId="0" applyFill="1" applyBorder="1"/>
    <xf numFmtId="0" fontId="18" fillId="38" borderId="16" xfId="43" applyFill="1" applyBorder="1" applyAlignment="1">
      <alignment horizontal="right"/>
    </xf>
    <xf numFmtId="0" fontId="18" fillId="38" borderId="18" xfId="43" applyFill="1" applyBorder="1" applyAlignment="1">
      <alignment horizontal="right"/>
    </xf>
    <xf numFmtId="0" fontId="21" fillId="38" borderId="16" xfId="43" applyFont="1" applyFill="1" applyBorder="1" applyAlignment="1">
      <alignment horizontal="right" vertical="center" wrapText="1"/>
    </xf>
    <xf numFmtId="0" fontId="21" fillId="38" borderId="18" xfId="43" applyFont="1" applyFill="1" applyBorder="1" applyAlignment="1">
      <alignment horizontal="right" vertical="center" wrapText="1"/>
    </xf>
    <xf numFmtId="0" fontId="21" fillId="38" borderId="16" xfId="44" applyFont="1" applyFill="1" applyBorder="1" applyAlignment="1">
      <alignment horizontal="center" vertical="center" wrapText="1"/>
    </xf>
    <xf numFmtId="9" fontId="0" fillId="36" borderId="73" xfId="42" applyFont="1" applyFill="1" applyBorder="1"/>
    <xf numFmtId="9" fontId="0" fillId="36" borderId="71" xfId="42" applyFont="1" applyFill="1" applyBorder="1"/>
    <xf numFmtId="0" fontId="0" fillId="36" borderId="71" xfId="0" applyFill="1" applyBorder="1"/>
    <xf numFmtId="0" fontId="21" fillId="36" borderId="71" xfId="42" applyNumberFormat="1" applyFont="1" applyFill="1" applyBorder="1" applyAlignment="1">
      <alignment horizontal="right"/>
    </xf>
    <xf numFmtId="9" fontId="18" fillId="36" borderId="74" xfId="42" applyNumberFormat="1" applyFont="1" applyFill="1" applyBorder="1"/>
    <xf numFmtId="0" fontId="24" fillId="38" borderId="51" xfId="0" applyFont="1" applyFill="1" applyBorder="1" applyAlignment="1">
      <alignment horizontal="right" vertical="center"/>
    </xf>
    <xf numFmtId="0" fontId="18" fillId="36" borderId="13" xfId="43" applyFill="1" applyBorder="1"/>
    <xf numFmtId="0" fontId="19" fillId="36" borderId="13" xfId="44" applyFill="1" applyBorder="1"/>
    <xf numFmtId="9" fontId="30" fillId="39" borderId="0" xfId="42" applyFont="1" applyFill="1" applyBorder="1" applyAlignment="1">
      <alignment horizontal="center" vertical="center"/>
    </xf>
    <xf numFmtId="0" fontId="21" fillId="36" borderId="13" xfId="44" applyFont="1" applyFill="1" applyBorder="1"/>
    <xf numFmtId="9" fontId="30" fillId="39" borderId="23" xfId="42" applyFont="1" applyFill="1" applyBorder="1" applyAlignment="1">
      <alignment horizontal="center" vertical="center"/>
    </xf>
    <xf numFmtId="0" fontId="0" fillId="35" borderId="13" xfId="0" applyFill="1" applyBorder="1" applyAlignment="1">
      <alignment horizontal="left" vertical="center"/>
    </xf>
    <xf numFmtId="0" fontId="0" fillId="35" borderId="13" xfId="0" applyFill="1" applyBorder="1" applyAlignment="1">
      <alignment vertical="center"/>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3"/>
    <cellStyle name="Normal 3" xfId="45"/>
    <cellStyle name="Normal 4" xfId="46"/>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4">
    <dxf>
      <fill>
        <patternFill patternType="solid">
          <bgColor rgb="FFE5E5E5"/>
        </patternFill>
      </fill>
    </dxf>
    <dxf>
      <fill>
        <patternFill>
          <bgColor rgb="FFE5E5E5"/>
        </patternFill>
      </fill>
    </dxf>
    <dxf>
      <font>
        <color rgb="FFE5E5E5"/>
      </font>
    </dxf>
    <dxf>
      <fill>
        <patternFill patternType="solid">
          <bgColor rgb="FFE5E5E5"/>
        </patternFill>
      </fill>
    </dxf>
    <dxf>
      <fill>
        <patternFill>
          <bgColor rgb="FFE5E5E5"/>
        </patternFill>
      </fill>
    </dxf>
    <dxf>
      <font>
        <color rgb="FFE5E5E5"/>
      </font>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color rgb="FFFF0000"/>
      </font>
    </dxf>
    <dxf>
      <font>
        <b/>
        <i val="0"/>
        <color rgb="FFFF0000"/>
      </font>
    </dxf>
    <dxf>
      <font>
        <b/>
        <i val="0"/>
        <color rgb="FFFF0000"/>
      </font>
    </dxf>
    <dxf>
      <font>
        <b/>
        <i val="0"/>
        <color rgb="FFFF0000"/>
      </font>
    </dxf>
    <dxf>
      <fill>
        <patternFill>
          <bgColor rgb="FFE5E5E5"/>
        </patternFill>
      </fill>
    </dxf>
    <dxf>
      <font>
        <color rgb="FFE5E5E5"/>
      </font>
    </dxf>
    <dxf>
      <fill>
        <patternFill>
          <bgColor rgb="FFE5E5E5"/>
        </patternFill>
      </fil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0" formatCode="General"/>
    </dxf>
    <dxf>
      <numFmt numFmtId="0" formatCode="General"/>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val="0"/>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center" vertical="center" textRotation="0" wrapText="0"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border outline="0">
        <top style="medium">
          <color indexed="64"/>
        </top>
        <bottom style="thin">
          <color indexed="64"/>
        </bottom>
      </border>
    </dxf>
    <dxf>
      <alignment horizontal="center" vertical="bottom" textRotation="0" wrapText="0" indent="0" justifyLastLine="0" shrinkToFit="0" readingOrder="0"/>
    </dxf>
    <dxf>
      <border>
        <bottom style="medium">
          <color indexed="64"/>
        </bottom>
      </border>
    </dxf>
    <dxf>
      <alignment horizontal="center" vertical="bottom" textRotation="0" wrapText="0" indent="0" justifyLastLine="0" shrinkToFit="0" readingOrder="0"/>
      <border diagonalUp="0" diagonalDown="0">
        <left/>
        <right/>
        <top/>
        <bottom/>
        <vertical/>
        <horizontal/>
      </border>
    </dxf>
    <dxf>
      <fill>
        <patternFill>
          <bgColor rgb="FFE5E5E5"/>
        </patternFill>
      </fill>
    </dxf>
    <dxf>
      <border>
        <left/>
        <right/>
        <top/>
        <bottom/>
      </border>
    </dxf>
    <dxf>
      <font>
        <color theme="0"/>
      </font>
    </dxf>
    <dxf>
      <fill>
        <patternFill patternType="solid">
          <bgColor theme="0"/>
        </patternFill>
      </fill>
    </dxf>
    <dxf>
      <font>
        <color rgb="FFE5E5E5"/>
      </font>
    </dxf>
    <dxf>
      <fill>
        <patternFill>
          <bgColor rgb="FFE5E5E5"/>
        </patternFill>
      </fill>
    </dxf>
    <dxf>
      <font>
        <color auto="1"/>
      </font>
    </dxf>
    <dxf>
      <fill>
        <patternFill>
          <bgColor theme="2"/>
        </patternFill>
      </fill>
    </dxf>
    <dxf>
      <font>
        <color auto="1"/>
      </font>
    </dxf>
    <dxf>
      <fill>
        <patternFill>
          <bgColor theme="2"/>
        </patternFill>
      </fill>
    </dxf>
    <dxf>
      <font>
        <color auto="1"/>
      </font>
    </dxf>
    <dxf>
      <fill>
        <patternFill>
          <bgColor theme="2"/>
        </patternFill>
      </fill>
    </dxf>
    <dxf>
      <font>
        <color auto="1"/>
      </font>
    </dxf>
    <dxf>
      <fill>
        <patternFill>
          <bgColor theme="2"/>
        </patternFill>
      </fill>
    </dxf>
    <dxf>
      <font>
        <color auto="1"/>
      </font>
    </dxf>
    <dxf>
      <fill>
        <patternFill>
          <bgColor theme="2"/>
        </patternFill>
      </fill>
    </dxf>
    <dxf>
      <font>
        <color auto="1"/>
      </font>
    </dxf>
    <dxf>
      <fill>
        <patternFill>
          <bgColor theme="2"/>
        </patternFill>
      </fill>
    </dxf>
    <dxf>
      <fill>
        <patternFill patternType="solid">
          <bgColor rgb="FFE5E5E5"/>
        </patternFill>
      </fill>
    </dxf>
    <dxf>
      <border diagonalUp="0" diagonalDown="0">
        <left/>
        <right/>
        <top/>
        <bottom/>
        <vertical/>
        <horizontal/>
      </border>
    </dxf>
  </dxfs>
  <tableStyles count="2" defaultTableStyle="Table Style 1" defaultPivotStyle="PivotStyleLight16">
    <tableStyle name="PivotTable Style 1" table="0" count="1">
      <tableStyleElement type="wholeTable" dxfId="73"/>
    </tableStyle>
    <tableStyle name="Table Style 1" pivot="0" count="0"/>
  </tableStyles>
  <colors>
    <mruColors>
      <color rgb="FF012754"/>
      <color rgb="FFE5E5E5"/>
      <color rgb="FF84A39A"/>
      <color rgb="FF67001F"/>
      <color rgb="FF5B656F"/>
      <color rgb="FFF2F2F2"/>
      <color rgb="FFBFC9D3"/>
      <color rgb="FFFFFF99"/>
      <color rgb="FF63BE7B"/>
      <color rgb="FFFFEB84"/>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26" Type="http://schemas.microsoft.com/office/2007/relationships/slicerCache" Target="slicerCaches/slicerCache8.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microsoft.com/office/2007/relationships/slicerCache" Target="slicerCaches/slicerCache7.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2.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6.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5.xml"/><Relationship Id="rId28"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1.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4.xml"/><Relationship Id="rId27" Type="http://schemas.microsoft.com/office/2007/relationships/slicerCache" Target="slicerCaches/slicerCache9.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4.xml"/></Relationships>
</file>

<file path=xl/charts/_rels/chart3.xml.rels><?xml version="1.0" encoding="UTF-8" standalone="yes"?>
<Relationships xmlns="http://schemas.openxmlformats.org/package/2006/relationships"><Relationship Id="rId1" Type="http://schemas.openxmlformats.org/officeDocument/2006/relationships/chartUserShapes" Target="../drawings/drawing6.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[Wave 2 Site Readiness Progress Tracker (20170510).xlsx]Bimodal Distribution!PivotTable1</c:name>
    <c:fmtId val="0"/>
  </c:pivotSource>
  <c:chart>
    <c:title>
      <c:tx>
        <c:rich>
          <a:bodyPr/>
          <a:lstStyle/>
          <a:p>
            <a:pPr>
              <a:defRPr/>
            </a:pPr>
            <a:r>
              <a:rPr lang="en-US"/>
              <a:t>Functional Community Attendance by Weekly Meeting</a:t>
            </a:r>
          </a:p>
        </c:rich>
      </c:tx>
      <c:layout/>
      <c:overlay val="0"/>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marker>
          <c:symbol val="none"/>
        </c:marker>
      </c:pivotFmt>
      <c:pivotFmt>
        <c:idx val="19"/>
        <c:marker>
          <c:symbol val="none"/>
        </c:marker>
      </c:pivotFmt>
      <c:pivotFmt>
        <c:idx val="20"/>
      </c:pivotFmt>
      <c:pivotFmt>
        <c:idx val="21"/>
      </c:pivotFmt>
      <c:pivotFmt>
        <c:idx val="22"/>
      </c:pivotFmt>
      <c:pivotFmt>
        <c:idx val="23"/>
      </c:pivotFmt>
      <c:pivotFmt>
        <c:idx val="24"/>
      </c:pivotFmt>
      <c:pivotFmt>
        <c:idx val="25"/>
      </c:pivotFmt>
      <c:pivotFmt>
        <c:idx val="26"/>
      </c:pivotFmt>
      <c:pivotFmt>
        <c:idx val="27"/>
      </c:pivotFmt>
    </c:pivotFmts>
    <c:plotArea>
      <c:layout/>
      <c:lineChart>
        <c:grouping val="standard"/>
        <c:varyColors val="0"/>
        <c:ser>
          <c:idx val="0"/>
          <c:order val="0"/>
          <c:tx>
            <c:strRef>
              <c:f>'Bimodal Distribution'!$C$2:$C$3</c:f>
              <c:strCache>
                <c:ptCount val="1"/>
                <c:pt idx="0">
                  <c:v>EMS</c:v>
                </c:pt>
              </c:strCache>
            </c:strRef>
          </c:tx>
          <c:marker>
            <c:symbol val="none"/>
          </c:marker>
          <c:cat>
            <c:strRef>
              <c:f>'Bimodal Distribution'!$B$4:$B$15</c:f>
              <c:strCache>
                <c:ptCount val="11"/>
                <c:pt idx="0">
                  <c:v>1</c:v>
                </c:pt>
                <c:pt idx="1">
                  <c:v>2</c:v>
                </c:pt>
                <c:pt idx="2">
                  <c:v>3</c:v>
                </c:pt>
                <c:pt idx="3">
                  <c:v>4</c:v>
                </c:pt>
                <c:pt idx="4">
                  <c:v>5</c:v>
                </c:pt>
                <c:pt idx="5">
                  <c:v>6</c:v>
                </c:pt>
                <c:pt idx="6">
                  <c:v>7</c:v>
                </c:pt>
                <c:pt idx="7">
                  <c:v>8</c:v>
                </c:pt>
                <c:pt idx="8">
                  <c:v>9</c:v>
                </c:pt>
                <c:pt idx="9">
                  <c:v>10</c:v>
                </c:pt>
                <c:pt idx="10">
                  <c:v>11</c:v>
                </c:pt>
              </c:strCache>
            </c:strRef>
          </c:cat>
          <c:val>
            <c:numRef>
              <c:f>'Bimodal Distribution'!$C$4:$C$15</c:f>
              <c:numCache>
                <c:formatCode>General</c:formatCode>
                <c:ptCount val="11"/>
                <c:pt idx="0">
                  <c:v>7</c:v>
                </c:pt>
                <c:pt idx="1">
                  <c:v>7</c:v>
                </c:pt>
                <c:pt idx="2">
                  <c:v>4</c:v>
                </c:pt>
                <c:pt idx="3">
                  <c:v>7</c:v>
                </c:pt>
                <c:pt idx="4">
                  <c:v>6</c:v>
                </c:pt>
                <c:pt idx="5">
                  <c:v>3</c:v>
                </c:pt>
                <c:pt idx="6">
                  <c:v>11</c:v>
                </c:pt>
                <c:pt idx="7">
                  <c:v>9</c:v>
                </c:pt>
                <c:pt idx="8">
                  <c:v>8</c:v>
                </c:pt>
                <c:pt idx="9">
                  <c:v>12</c:v>
                </c:pt>
                <c:pt idx="10">
                  <c:v>3</c:v>
                </c:pt>
              </c:numCache>
            </c:numRef>
          </c:val>
          <c:smooth val="0"/>
        </c:ser>
        <c:dLbls>
          <c:showLegendKey val="0"/>
          <c:showVal val="0"/>
          <c:showCatName val="0"/>
          <c:showSerName val="0"/>
          <c:showPercent val="0"/>
          <c:showBubbleSize val="0"/>
        </c:dLbls>
        <c:marker val="1"/>
        <c:smooth val="0"/>
        <c:axId val="99287040"/>
        <c:axId val="99288960"/>
      </c:lineChart>
      <c:catAx>
        <c:axId val="99287040"/>
        <c:scaling>
          <c:orientation val="minMax"/>
        </c:scaling>
        <c:delete val="0"/>
        <c:axPos val="b"/>
        <c:title>
          <c:tx>
            <c:rich>
              <a:bodyPr/>
              <a:lstStyle/>
              <a:p>
                <a:pPr>
                  <a:defRPr/>
                </a:pPr>
                <a:r>
                  <a:rPr lang="en-US"/>
                  <a:t>Number of Meeting</a:t>
                </a:r>
              </a:p>
            </c:rich>
          </c:tx>
          <c:layout/>
          <c:overlay val="0"/>
        </c:title>
        <c:majorTickMark val="none"/>
        <c:minorTickMark val="none"/>
        <c:tickLblPos val="nextTo"/>
        <c:crossAx val="99288960"/>
        <c:crosses val="autoZero"/>
        <c:auto val="1"/>
        <c:lblAlgn val="ctr"/>
        <c:lblOffset val="100"/>
        <c:noMultiLvlLbl val="0"/>
      </c:catAx>
      <c:valAx>
        <c:axId val="99288960"/>
        <c:scaling>
          <c:orientation val="minMax"/>
          <c:max val="25"/>
        </c:scaling>
        <c:delete val="0"/>
        <c:axPos val="l"/>
        <c:title>
          <c:tx>
            <c:rich>
              <a:bodyPr/>
              <a:lstStyle/>
              <a:p>
                <a:pPr>
                  <a:defRPr/>
                </a:pPr>
                <a:r>
                  <a:rPr lang="en-US"/>
                  <a:t>Cumulative Attendance</a:t>
                </a:r>
              </a:p>
            </c:rich>
          </c:tx>
          <c:layout/>
          <c:overlay val="0"/>
        </c:title>
        <c:numFmt formatCode="General" sourceLinked="1"/>
        <c:majorTickMark val="none"/>
        <c:minorTickMark val="none"/>
        <c:tickLblPos val="nextTo"/>
        <c:crossAx val="9928704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[Wave 2 Site Readiness Progress Tracker (20170510).xlsx]F.C. Trend Analysis!PivotTable7</c:name>
    <c:fmtId val="2"/>
  </c:pivotSource>
  <c:chart>
    <c:title>
      <c:tx>
        <c:rich>
          <a:bodyPr/>
          <a:lstStyle/>
          <a:p>
            <a:pPr>
              <a:defRPr/>
            </a:pPr>
            <a:r>
              <a:rPr lang="en-US"/>
              <a:t>ITAM</a:t>
            </a:r>
          </a:p>
        </c:rich>
      </c:tx>
      <c:layout/>
      <c:overlay val="0"/>
    </c:title>
    <c:autoTitleDeleted val="0"/>
    <c:pivotFmts>
      <c:pivotFmt>
        <c:idx val="0"/>
        <c:marker>
          <c:symbol val="none"/>
        </c:marker>
      </c:pivotFmt>
    </c:pivotFmts>
    <c:plotArea>
      <c:layout/>
      <c:lineChart>
        <c:grouping val="standard"/>
        <c:varyColors val="0"/>
        <c:ser>
          <c:idx val="0"/>
          <c:order val="0"/>
          <c:tx>
            <c:strRef>
              <c:f>'F.C. Trend Analysis'!$J$22</c:f>
              <c:strCache>
                <c:ptCount val="1"/>
                <c:pt idx="0">
                  <c:v>Total</c:v>
                </c:pt>
              </c:strCache>
            </c:strRef>
          </c:tx>
          <c:marker>
            <c:symbol val="none"/>
          </c:marker>
          <c:cat>
            <c:strRef>
              <c:f>'F.C. Trend Analysis'!$I$23:$I$34</c:f>
              <c:strCache>
                <c:ptCount val="11"/>
                <c:pt idx="0">
                  <c:v>1</c:v>
                </c:pt>
                <c:pt idx="1">
                  <c:v>2</c:v>
                </c:pt>
                <c:pt idx="2">
                  <c:v>3</c:v>
                </c:pt>
                <c:pt idx="3">
                  <c:v>4</c:v>
                </c:pt>
                <c:pt idx="4">
                  <c:v>5</c:v>
                </c:pt>
                <c:pt idx="5">
                  <c:v>6</c:v>
                </c:pt>
                <c:pt idx="6">
                  <c:v>7</c:v>
                </c:pt>
                <c:pt idx="7">
                  <c:v>8</c:v>
                </c:pt>
                <c:pt idx="8">
                  <c:v>9</c:v>
                </c:pt>
                <c:pt idx="9">
                  <c:v>10</c:v>
                </c:pt>
                <c:pt idx="10">
                  <c:v>11</c:v>
                </c:pt>
              </c:strCache>
            </c:strRef>
          </c:cat>
          <c:val>
            <c:numRef>
              <c:f>'F.C. Trend Analysis'!$J$23:$J$34</c:f>
              <c:numCache>
                <c:formatCode>General</c:formatCode>
                <c:ptCount val="11"/>
                <c:pt idx="0">
                  <c:v>4</c:v>
                </c:pt>
                <c:pt idx="1">
                  <c:v>10</c:v>
                </c:pt>
                <c:pt idx="2">
                  <c:v>5</c:v>
                </c:pt>
                <c:pt idx="3">
                  <c:v>9</c:v>
                </c:pt>
                <c:pt idx="4">
                  <c:v>5</c:v>
                </c:pt>
                <c:pt idx="5">
                  <c:v>6</c:v>
                </c:pt>
                <c:pt idx="6">
                  <c:v>7</c:v>
                </c:pt>
                <c:pt idx="7">
                  <c:v>10</c:v>
                </c:pt>
                <c:pt idx="8">
                  <c:v>3</c:v>
                </c:pt>
                <c:pt idx="9">
                  <c:v>12</c:v>
                </c:pt>
                <c:pt idx="10">
                  <c:v>8</c:v>
                </c:pt>
              </c:numCache>
            </c:numRef>
          </c:val>
          <c:smooth val="0"/>
        </c:ser>
        <c:dLbls>
          <c:showLegendKey val="0"/>
          <c:showVal val="0"/>
          <c:showCatName val="0"/>
          <c:showSerName val="0"/>
          <c:showPercent val="0"/>
          <c:showBubbleSize val="0"/>
        </c:dLbls>
        <c:marker val="1"/>
        <c:smooth val="0"/>
        <c:axId val="98112256"/>
        <c:axId val="98113792"/>
      </c:lineChart>
      <c:catAx>
        <c:axId val="98112256"/>
        <c:scaling>
          <c:orientation val="minMax"/>
        </c:scaling>
        <c:delete val="0"/>
        <c:axPos val="b"/>
        <c:majorTickMark val="out"/>
        <c:minorTickMark val="none"/>
        <c:tickLblPos val="nextTo"/>
        <c:crossAx val="98113792"/>
        <c:crosses val="autoZero"/>
        <c:auto val="1"/>
        <c:lblAlgn val="ctr"/>
        <c:lblOffset val="100"/>
        <c:noMultiLvlLbl val="0"/>
      </c:catAx>
      <c:valAx>
        <c:axId val="98113792"/>
        <c:scaling>
          <c:orientation val="minMax"/>
          <c:max val="25"/>
        </c:scaling>
        <c:delete val="0"/>
        <c:axPos val="l"/>
        <c:majorGridlines/>
        <c:numFmt formatCode="General" sourceLinked="1"/>
        <c:majorTickMark val="out"/>
        <c:minorTickMark val="none"/>
        <c:tickLblPos val="nextTo"/>
        <c:crossAx val="9811225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[Wave 2 Site Readiness Progress Tracker (20170510).xlsx]F.C. Trend Analysis!PivotTable4</c:name>
    <c:fmtId val="2"/>
  </c:pivotSource>
  <c:chart>
    <c:title>
      <c:tx>
        <c:rich>
          <a:bodyPr/>
          <a:lstStyle/>
          <a:p>
            <a:pPr>
              <a:defRPr/>
            </a:pPr>
            <a:r>
              <a:rPr lang="en-US"/>
              <a:t>Site Lead</a:t>
            </a:r>
          </a:p>
        </c:rich>
      </c:tx>
      <c:layout/>
      <c:overlay val="0"/>
    </c:title>
    <c:autoTitleDeleted val="0"/>
    <c:pivotFmts>
      <c:pivotFmt>
        <c:idx val="0"/>
        <c:marker>
          <c:symbol val="none"/>
        </c:marker>
      </c:pivotFmt>
    </c:pivotFmts>
    <c:plotArea>
      <c:layout>
        <c:manualLayout>
          <c:layoutTarget val="inner"/>
          <c:xMode val="edge"/>
          <c:yMode val="edge"/>
          <c:x val="0.13464751332312969"/>
          <c:y val="0.24499306582310398"/>
          <c:w val="0.83100432118116385"/>
          <c:h val="0.56719503948469319"/>
        </c:manualLayout>
      </c:layout>
      <c:lineChart>
        <c:grouping val="standard"/>
        <c:varyColors val="0"/>
        <c:ser>
          <c:idx val="0"/>
          <c:order val="0"/>
          <c:tx>
            <c:strRef>
              <c:f>'F.C. Trend Analysis'!$J$7</c:f>
              <c:strCache>
                <c:ptCount val="1"/>
                <c:pt idx="0">
                  <c:v>Total</c:v>
                </c:pt>
              </c:strCache>
            </c:strRef>
          </c:tx>
          <c:marker>
            <c:symbol val="none"/>
          </c:marker>
          <c:cat>
            <c:strRef>
              <c:f>'F.C. Trend Analysis'!$I$8:$I$18</c:f>
              <c:strCache>
                <c:ptCount val="10"/>
                <c:pt idx="0">
                  <c:v>1</c:v>
                </c:pt>
                <c:pt idx="1">
                  <c:v>2</c:v>
                </c:pt>
                <c:pt idx="2">
                  <c:v>3</c:v>
                </c:pt>
                <c:pt idx="3">
                  <c:v>4</c:v>
                </c:pt>
                <c:pt idx="4">
                  <c:v>5</c:v>
                </c:pt>
                <c:pt idx="5">
                  <c:v>6</c:v>
                </c:pt>
                <c:pt idx="6">
                  <c:v>7</c:v>
                </c:pt>
                <c:pt idx="7">
                  <c:v>8</c:v>
                </c:pt>
                <c:pt idx="8">
                  <c:v>9</c:v>
                </c:pt>
                <c:pt idx="9">
                  <c:v>10</c:v>
                </c:pt>
              </c:strCache>
            </c:strRef>
          </c:cat>
          <c:val>
            <c:numRef>
              <c:f>'F.C. Trend Analysis'!$J$8:$J$18</c:f>
              <c:numCache>
                <c:formatCode>General</c:formatCode>
                <c:ptCount val="10"/>
                <c:pt idx="0">
                  <c:v>6</c:v>
                </c:pt>
                <c:pt idx="1">
                  <c:v>21</c:v>
                </c:pt>
                <c:pt idx="2">
                  <c:v>13</c:v>
                </c:pt>
                <c:pt idx="3">
                  <c:v>20</c:v>
                </c:pt>
                <c:pt idx="4">
                  <c:v>16</c:v>
                </c:pt>
                <c:pt idx="5">
                  <c:v>15</c:v>
                </c:pt>
                <c:pt idx="6">
                  <c:v>25</c:v>
                </c:pt>
                <c:pt idx="7">
                  <c:v>20</c:v>
                </c:pt>
                <c:pt idx="8">
                  <c:v>23</c:v>
                </c:pt>
                <c:pt idx="9">
                  <c:v>17</c:v>
                </c:pt>
              </c:numCache>
            </c:numRef>
          </c:val>
          <c:smooth val="0"/>
        </c:ser>
        <c:dLbls>
          <c:showLegendKey val="0"/>
          <c:showVal val="0"/>
          <c:showCatName val="0"/>
          <c:showSerName val="0"/>
          <c:showPercent val="0"/>
          <c:showBubbleSize val="0"/>
        </c:dLbls>
        <c:marker val="1"/>
        <c:smooth val="0"/>
        <c:axId val="98146176"/>
        <c:axId val="98160640"/>
      </c:lineChart>
      <c:catAx>
        <c:axId val="98146176"/>
        <c:scaling>
          <c:orientation val="minMax"/>
        </c:scaling>
        <c:delete val="0"/>
        <c:axPos val="b"/>
        <c:title>
          <c:tx>
            <c:rich>
              <a:bodyPr/>
              <a:lstStyle/>
              <a:p>
                <a:pPr>
                  <a:defRPr/>
                </a:pPr>
                <a:r>
                  <a:rPr lang="en-US"/>
                  <a:t>Weekly</a:t>
                </a:r>
                <a:r>
                  <a:rPr lang="en-US" baseline="0"/>
                  <a:t> Meeting Number</a:t>
                </a:r>
                <a:endParaRPr lang="en-US"/>
              </a:p>
            </c:rich>
          </c:tx>
          <c:layout>
            <c:manualLayout>
              <c:xMode val="edge"/>
              <c:yMode val="edge"/>
              <c:x val="0.40070392840239238"/>
              <c:y val="0.89400268197916311"/>
            </c:manualLayout>
          </c:layout>
          <c:overlay val="0"/>
        </c:title>
        <c:majorTickMark val="out"/>
        <c:minorTickMark val="none"/>
        <c:tickLblPos val="nextTo"/>
        <c:crossAx val="98160640"/>
        <c:crosses val="autoZero"/>
        <c:auto val="1"/>
        <c:lblAlgn val="ctr"/>
        <c:lblOffset val="100"/>
        <c:noMultiLvlLbl val="0"/>
      </c:catAx>
      <c:valAx>
        <c:axId val="98160640"/>
        <c:scaling>
          <c:orientation val="minMax"/>
          <c:max val="25"/>
        </c:scaling>
        <c:delete val="0"/>
        <c:axPos val="l"/>
        <c:majorGridlines/>
        <c:title>
          <c:tx>
            <c:rich>
              <a:bodyPr rot="-5400000" vert="horz"/>
              <a:lstStyle/>
              <a:p>
                <a:pPr>
                  <a:defRPr/>
                </a:pPr>
                <a:r>
                  <a:rPr lang="en-US"/>
                  <a:t>Total</a:t>
                </a:r>
                <a:r>
                  <a:rPr lang="en-US" baseline="0"/>
                  <a:t> FC Attendance</a:t>
                </a:r>
                <a:endParaRPr lang="en-US"/>
              </a:p>
            </c:rich>
          </c:tx>
          <c:layout>
            <c:manualLayout>
              <c:xMode val="edge"/>
              <c:yMode val="edge"/>
              <c:x val="1.249024199843872E-2"/>
              <c:y val="0.26116700477942439"/>
            </c:manualLayout>
          </c:layout>
          <c:overlay val="0"/>
        </c:title>
        <c:numFmt formatCode="General" sourceLinked="1"/>
        <c:majorTickMark val="out"/>
        <c:minorTickMark val="none"/>
        <c:tickLblPos val="nextTo"/>
        <c:crossAx val="98146176"/>
        <c:crosses val="autoZero"/>
        <c:crossBetween val="between"/>
      </c:valAx>
    </c:plotArea>
    <c:plotVisOnly val="1"/>
    <c:dispBlanksAs val="gap"/>
    <c:showDLblsOverMax val="0"/>
  </c:chart>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[Wave 2 Site Readiness Progress Tracker (20170510).xlsx]F.C. Trend Analysis!PivotTable3</c:name>
    <c:fmtId val="2"/>
  </c:pivotSource>
  <c:chart>
    <c:title>
      <c:tx>
        <c:rich>
          <a:bodyPr/>
          <a:lstStyle/>
          <a:p>
            <a:pPr>
              <a:defRPr/>
            </a:pPr>
            <a:r>
              <a:rPr lang="en-US"/>
              <a:t>EMS</a:t>
            </a:r>
          </a:p>
        </c:rich>
      </c:tx>
      <c:layout/>
      <c:overlay val="0"/>
    </c:title>
    <c:autoTitleDeleted val="0"/>
    <c:pivotFmts>
      <c:pivotFmt>
        <c:idx val="0"/>
        <c:marker>
          <c:symbol val="none"/>
        </c:marker>
      </c:pivotFmt>
    </c:pivotFmts>
    <c:plotArea>
      <c:layout/>
      <c:lineChart>
        <c:grouping val="standard"/>
        <c:varyColors val="0"/>
        <c:ser>
          <c:idx val="0"/>
          <c:order val="0"/>
          <c:tx>
            <c:strRef>
              <c:f>'F.C. Trend Analysis'!$G$7</c:f>
              <c:strCache>
                <c:ptCount val="1"/>
                <c:pt idx="0">
                  <c:v>Total</c:v>
                </c:pt>
              </c:strCache>
            </c:strRef>
          </c:tx>
          <c:marker>
            <c:symbol val="none"/>
          </c:marker>
          <c:cat>
            <c:strRef>
              <c:f>'F.C. Trend Analysis'!$F$8:$F$19</c:f>
              <c:strCache>
                <c:ptCount val="11"/>
                <c:pt idx="0">
                  <c:v>1</c:v>
                </c:pt>
                <c:pt idx="1">
                  <c:v>2</c:v>
                </c:pt>
                <c:pt idx="2">
                  <c:v>3</c:v>
                </c:pt>
                <c:pt idx="3">
                  <c:v>4</c:v>
                </c:pt>
                <c:pt idx="4">
                  <c:v>5</c:v>
                </c:pt>
                <c:pt idx="5">
                  <c:v>6</c:v>
                </c:pt>
                <c:pt idx="6">
                  <c:v>7</c:v>
                </c:pt>
                <c:pt idx="7">
                  <c:v>8</c:v>
                </c:pt>
                <c:pt idx="8">
                  <c:v>9</c:v>
                </c:pt>
                <c:pt idx="9">
                  <c:v>10</c:v>
                </c:pt>
                <c:pt idx="10">
                  <c:v>11</c:v>
                </c:pt>
              </c:strCache>
            </c:strRef>
          </c:cat>
          <c:val>
            <c:numRef>
              <c:f>'F.C. Trend Analysis'!$G$8:$G$19</c:f>
              <c:numCache>
                <c:formatCode>General</c:formatCode>
                <c:ptCount val="11"/>
                <c:pt idx="0">
                  <c:v>1</c:v>
                </c:pt>
                <c:pt idx="1">
                  <c:v>7</c:v>
                </c:pt>
                <c:pt idx="2">
                  <c:v>4</c:v>
                </c:pt>
                <c:pt idx="3">
                  <c:v>7</c:v>
                </c:pt>
                <c:pt idx="4">
                  <c:v>6</c:v>
                </c:pt>
                <c:pt idx="5">
                  <c:v>3</c:v>
                </c:pt>
                <c:pt idx="6">
                  <c:v>11</c:v>
                </c:pt>
                <c:pt idx="7">
                  <c:v>9</c:v>
                </c:pt>
                <c:pt idx="8">
                  <c:v>8</c:v>
                </c:pt>
                <c:pt idx="9">
                  <c:v>12</c:v>
                </c:pt>
                <c:pt idx="10">
                  <c:v>3</c:v>
                </c:pt>
              </c:numCache>
            </c:numRef>
          </c:val>
          <c:smooth val="0"/>
        </c:ser>
        <c:dLbls>
          <c:showLegendKey val="0"/>
          <c:showVal val="0"/>
          <c:showCatName val="0"/>
          <c:showSerName val="0"/>
          <c:showPercent val="0"/>
          <c:showBubbleSize val="0"/>
        </c:dLbls>
        <c:marker val="1"/>
        <c:smooth val="0"/>
        <c:axId val="98181504"/>
        <c:axId val="98183040"/>
      </c:lineChart>
      <c:catAx>
        <c:axId val="98181504"/>
        <c:scaling>
          <c:orientation val="minMax"/>
        </c:scaling>
        <c:delete val="0"/>
        <c:axPos val="b"/>
        <c:majorTickMark val="out"/>
        <c:minorTickMark val="none"/>
        <c:tickLblPos val="nextTo"/>
        <c:crossAx val="98183040"/>
        <c:crosses val="autoZero"/>
        <c:auto val="1"/>
        <c:lblAlgn val="ctr"/>
        <c:lblOffset val="100"/>
        <c:noMultiLvlLbl val="0"/>
      </c:catAx>
      <c:valAx>
        <c:axId val="98183040"/>
        <c:scaling>
          <c:orientation val="minMax"/>
          <c:max val="25"/>
        </c:scaling>
        <c:delete val="0"/>
        <c:axPos val="l"/>
        <c:majorGridlines/>
        <c:numFmt formatCode="General" sourceLinked="1"/>
        <c:majorTickMark val="out"/>
        <c:minorTickMark val="none"/>
        <c:tickLblPos val="nextTo"/>
        <c:crossAx val="98181504"/>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[Wave 2 Site Readiness Progress Tracker (20170510).xlsx]F.C. Trend Analysis!PivotTable2</c:name>
    <c:fmtId val="2"/>
  </c:pivotSource>
  <c:chart>
    <c:title>
      <c:tx>
        <c:rich>
          <a:bodyPr/>
          <a:lstStyle/>
          <a:p>
            <a:pPr>
              <a:defRPr/>
            </a:pPr>
            <a:r>
              <a:rPr lang="en-US"/>
              <a:t>PPM</a:t>
            </a:r>
          </a:p>
        </c:rich>
      </c:tx>
      <c:layout/>
      <c:overlay val="0"/>
    </c:title>
    <c:autoTitleDeleted val="0"/>
    <c:pivotFmts>
      <c:pivotFmt>
        <c:idx val="0"/>
        <c:marker>
          <c:symbol val="none"/>
        </c:marker>
      </c:pivotFmt>
    </c:pivotFmts>
    <c:plotArea>
      <c:layout/>
      <c:lineChart>
        <c:grouping val="standard"/>
        <c:varyColors val="0"/>
        <c:ser>
          <c:idx val="0"/>
          <c:order val="0"/>
          <c:tx>
            <c:strRef>
              <c:f>'F.C. Trend Analysis'!$D$7</c:f>
              <c:strCache>
                <c:ptCount val="1"/>
                <c:pt idx="0">
                  <c:v>Total</c:v>
                </c:pt>
              </c:strCache>
            </c:strRef>
          </c:tx>
          <c:marker>
            <c:symbol val="none"/>
          </c:marker>
          <c:cat>
            <c:strRef>
              <c:f>'F.C. Trend Analysis'!$C$8:$C$19</c:f>
              <c:strCache>
                <c:ptCount val="11"/>
                <c:pt idx="0">
                  <c:v>1</c:v>
                </c:pt>
                <c:pt idx="1">
                  <c:v>2</c:v>
                </c:pt>
                <c:pt idx="2">
                  <c:v>3</c:v>
                </c:pt>
                <c:pt idx="3">
                  <c:v>4</c:v>
                </c:pt>
                <c:pt idx="4">
                  <c:v>5</c:v>
                </c:pt>
                <c:pt idx="5">
                  <c:v>6</c:v>
                </c:pt>
                <c:pt idx="6">
                  <c:v>7</c:v>
                </c:pt>
                <c:pt idx="7">
                  <c:v>8</c:v>
                </c:pt>
                <c:pt idx="8">
                  <c:v>9</c:v>
                </c:pt>
                <c:pt idx="9">
                  <c:v>10</c:v>
                </c:pt>
                <c:pt idx="10">
                  <c:v>11</c:v>
                </c:pt>
              </c:strCache>
            </c:strRef>
          </c:cat>
          <c:val>
            <c:numRef>
              <c:f>'F.C. Trend Analysis'!$D$8:$D$19</c:f>
              <c:numCache>
                <c:formatCode>General</c:formatCode>
                <c:ptCount val="11"/>
                <c:pt idx="0">
                  <c:v>7</c:v>
                </c:pt>
                <c:pt idx="1">
                  <c:v>17</c:v>
                </c:pt>
                <c:pt idx="2">
                  <c:v>13</c:v>
                </c:pt>
                <c:pt idx="3">
                  <c:v>18</c:v>
                </c:pt>
                <c:pt idx="4">
                  <c:v>15</c:v>
                </c:pt>
                <c:pt idx="5">
                  <c:v>17</c:v>
                </c:pt>
                <c:pt idx="6">
                  <c:v>22</c:v>
                </c:pt>
                <c:pt idx="7">
                  <c:v>21</c:v>
                </c:pt>
                <c:pt idx="8">
                  <c:v>21</c:v>
                </c:pt>
                <c:pt idx="9">
                  <c:v>17</c:v>
                </c:pt>
                <c:pt idx="10">
                  <c:v>20</c:v>
                </c:pt>
              </c:numCache>
            </c:numRef>
          </c:val>
          <c:smooth val="0"/>
        </c:ser>
        <c:dLbls>
          <c:showLegendKey val="0"/>
          <c:showVal val="0"/>
          <c:showCatName val="0"/>
          <c:showSerName val="0"/>
          <c:showPercent val="0"/>
          <c:showBubbleSize val="0"/>
        </c:dLbls>
        <c:marker val="1"/>
        <c:smooth val="0"/>
        <c:axId val="98213248"/>
        <c:axId val="98219136"/>
      </c:lineChart>
      <c:catAx>
        <c:axId val="98213248"/>
        <c:scaling>
          <c:orientation val="minMax"/>
        </c:scaling>
        <c:delete val="0"/>
        <c:axPos val="b"/>
        <c:majorTickMark val="out"/>
        <c:minorTickMark val="none"/>
        <c:tickLblPos val="nextTo"/>
        <c:crossAx val="98219136"/>
        <c:crosses val="autoZero"/>
        <c:auto val="1"/>
        <c:lblAlgn val="ctr"/>
        <c:lblOffset val="100"/>
        <c:noMultiLvlLbl val="0"/>
      </c:catAx>
      <c:valAx>
        <c:axId val="98219136"/>
        <c:scaling>
          <c:orientation val="minMax"/>
        </c:scaling>
        <c:delete val="0"/>
        <c:axPos val="l"/>
        <c:majorGridlines/>
        <c:numFmt formatCode="General" sourceLinked="1"/>
        <c:majorTickMark val="out"/>
        <c:minorTickMark val="none"/>
        <c:tickLblPos val="nextTo"/>
        <c:crossAx val="98213248"/>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[Wave 2 Site Readiness Progress Tracker (20170510).xlsx]F.C. Trend Analysis!PivotTable5</c:name>
    <c:fmtId val="2"/>
  </c:pivotSource>
  <c:chart>
    <c:title>
      <c:tx>
        <c:rich>
          <a:bodyPr/>
          <a:lstStyle/>
          <a:p>
            <a:pPr>
              <a:defRPr/>
            </a:pPr>
            <a:r>
              <a:rPr lang="en-US"/>
              <a:t>FM</a:t>
            </a:r>
          </a:p>
        </c:rich>
      </c:tx>
      <c:layout/>
      <c:overlay val="0"/>
    </c:title>
    <c:autoTitleDeleted val="0"/>
    <c:pivotFmts>
      <c:pivotFmt>
        <c:idx val="0"/>
        <c:marker>
          <c:symbol val="none"/>
        </c:marker>
      </c:pivotFmt>
    </c:pivotFmts>
    <c:plotArea>
      <c:layout/>
      <c:lineChart>
        <c:grouping val="standard"/>
        <c:varyColors val="0"/>
        <c:ser>
          <c:idx val="0"/>
          <c:order val="0"/>
          <c:tx>
            <c:strRef>
              <c:f>'F.C. Trend Analysis'!$D$22</c:f>
              <c:strCache>
                <c:ptCount val="1"/>
                <c:pt idx="0">
                  <c:v>Total</c:v>
                </c:pt>
              </c:strCache>
            </c:strRef>
          </c:tx>
          <c:marker>
            <c:symbol val="none"/>
          </c:marker>
          <c:cat>
            <c:strRef>
              <c:f>'F.C. Trend Analysis'!$C$23:$C$34</c:f>
              <c:strCache>
                <c:ptCount val="11"/>
                <c:pt idx="0">
                  <c:v>1</c:v>
                </c:pt>
                <c:pt idx="1">
                  <c:v>2</c:v>
                </c:pt>
                <c:pt idx="2">
                  <c:v>3</c:v>
                </c:pt>
                <c:pt idx="3">
                  <c:v>4</c:v>
                </c:pt>
                <c:pt idx="4">
                  <c:v>5</c:v>
                </c:pt>
                <c:pt idx="5">
                  <c:v>6</c:v>
                </c:pt>
                <c:pt idx="6">
                  <c:v>7</c:v>
                </c:pt>
                <c:pt idx="7">
                  <c:v>8</c:v>
                </c:pt>
                <c:pt idx="8">
                  <c:v>9</c:v>
                </c:pt>
                <c:pt idx="9">
                  <c:v>10</c:v>
                </c:pt>
                <c:pt idx="10">
                  <c:v>11</c:v>
                </c:pt>
              </c:strCache>
            </c:strRef>
          </c:cat>
          <c:val>
            <c:numRef>
              <c:f>'F.C. Trend Analysis'!$D$23:$D$34</c:f>
              <c:numCache>
                <c:formatCode>General</c:formatCode>
                <c:ptCount val="11"/>
                <c:pt idx="0">
                  <c:v>5</c:v>
                </c:pt>
                <c:pt idx="1">
                  <c:v>15</c:v>
                </c:pt>
                <c:pt idx="2">
                  <c:v>8</c:v>
                </c:pt>
                <c:pt idx="3">
                  <c:v>15</c:v>
                </c:pt>
                <c:pt idx="4">
                  <c:v>16</c:v>
                </c:pt>
                <c:pt idx="5">
                  <c:v>12</c:v>
                </c:pt>
                <c:pt idx="6">
                  <c:v>15</c:v>
                </c:pt>
                <c:pt idx="7">
                  <c:v>22</c:v>
                </c:pt>
                <c:pt idx="8">
                  <c:v>13</c:v>
                </c:pt>
                <c:pt idx="9">
                  <c:v>15</c:v>
                </c:pt>
                <c:pt idx="10">
                  <c:v>13</c:v>
                </c:pt>
              </c:numCache>
            </c:numRef>
          </c:val>
          <c:smooth val="0"/>
        </c:ser>
        <c:dLbls>
          <c:showLegendKey val="0"/>
          <c:showVal val="0"/>
          <c:showCatName val="0"/>
          <c:showSerName val="0"/>
          <c:showPercent val="0"/>
          <c:showBubbleSize val="0"/>
        </c:dLbls>
        <c:marker val="1"/>
        <c:smooth val="0"/>
        <c:axId val="100278656"/>
        <c:axId val="100280192"/>
      </c:lineChart>
      <c:catAx>
        <c:axId val="100278656"/>
        <c:scaling>
          <c:orientation val="minMax"/>
        </c:scaling>
        <c:delete val="0"/>
        <c:axPos val="b"/>
        <c:majorTickMark val="out"/>
        <c:minorTickMark val="none"/>
        <c:tickLblPos val="nextTo"/>
        <c:crossAx val="100280192"/>
        <c:crosses val="autoZero"/>
        <c:auto val="1"/>
        <c:lblAlgn val="ctr"/>
        <c:lblOffset val="100"/>
        <c:noMultiLvlLbl val="0"/>
      </c:catAx>
      <c:valAx>
        <c:axId val="100280192"/>
        <c:scaling>
          <c:orientation val="minMax"/>
        </c:scaling>
        <c:delete val="0"/>
        <c:axPos val="l"/>
        <c:majorGridlines/>
        <c:numFmt formatCode="General" sourceLinked="1"/>
        <c:majorTickMark val="out"/>
        <c:minorTickMark val="none"/>
        <c:tickLblPos val="nextTo"/>
        <c:crossAx val="100278656"/>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[Wave 2 Site Readiness Progress Tracker (20170510).xlsx]F.C. Trend Analysis!PivotTable6</c:name>
    <c:fmtId val="2"/>
  </c:pivotSource>
  <c:chart>
    <c:title>
      <c:tx>
        <c:rich>
          <a:bodyPr/>
          <a:lstStyle/>
          <a:p>
            <a:pPr>
              <a:defRPr/>
            </a:pPr>
            <a:r>
              <a:rPr lang="en-US"/>
              <a:t>HTM</a:t>
            </a:r>
          </a:p>
        </c:rich>
      </c:tx>
      <c:layout/>
      <c:overlay val="0"/>
    </c:title>
    <c:autoTitleDeleted val="0"/>
    <c:pivotFmts>
      <c:pivotFmt>
        <c:idx val="0"/>
        <c:marker>
          <c:symbol val="none"/>
        </c:marker>
      </c:pivotFmt>
    </c:pivotFmts>
    <c:plotArea>
      <c:layout>
        <c:manualLayout>
          <c:layoutTarget val="inner"/>
          <c:xMode val="edge"/>
          <c:yMode val="edge"/>
          <c:x val="0.11591215032547163"/>
          <c:y val="0.24445925595199974"/>
          <c:w val="0.84973968417882195"/>
          <c:h val="0.53327968863507025"/>
        </c:manualLayout>
      </c:layout>
      <c:lineChart>
        <c:grouping val="standard"/>
        <c:varyColors val="0"/>
        <c:ser>
          <c:idx val="0"/>
          <c:order val="0"/>
          <c:tx>
            <c:strRef>
              <c:f>'F.C. Trend Analysis'!$G$22</c:f>
              <c:strCache>
                <c:ptCount val="1"/>
                <c:pt idx="0">
                  <c:v>Total</c:v>
                </c:pt>
              </c:strCache>
            </c:strRef>
          </c:tx>
          <c:marker>
            <c:symbol val="none"/>
          </c:marker>
          <c:cat>
            <c:strRef>
              <c:f>'F.C. Trend Analysis'!$F$23:$F$34</c:f>
              <c:strCache>
                <c:ptCount val="11"/>
                <c:pt idx="0">
                  <c:v>1</c:v>
                </c:pt>
                <c:pt idx="1">
                  <c:v>2</c:v>
                </c:pt>
                <c:pt idx="2">
                  <c:v>3</c:v>
                </c:pt>
                <c:pt idx="3">
                  <c:v>4</c:v>
                </c:pt>
                <c:pt idx="4">
                  <c:v>5</c:v>
                </c:pt>
                <c:pt idx="5">
                  <c:v>6</c:v>
                </c:pt>
                <c:pt idx="6">
                  <c:v>7</c:v>
                </c:pt>
                <c:pt idx="7">
                  <c:v>8</c:v>
                </c:pt>
                <c:pt idx="8">
                  <c:v>9</c:v>
                </c:pt>
                <c:pt idx="9">
                  <c:v>10</c:v>
                </c:pt>
                <c:pt idx="10">
                  <c:v>11</c:v>
                </c:pt>
              </c:strCache>
            </c:strRef>
          </c:cat>
          <c:val>
            <c:numRef>
              <c:f>'F.C. Trend Analysis'!$G$23:$G$34</c:f>
              <c:numCache>
                <c:formatCode>General</c:formatCode>
                <c:ptCount val="11"/>
                <c:pt idx="0">
                  <c:v>8</c:v>
                </c:pt>
                <c:pt idx="1">
                  <c:v>21</c:v>
                </c:pt>
                <c:pt idx="2">
                  <c:v>20</c:v>
                </c:pt>
                <c:pt idx="3">
                  <c:v>18</c:v>
                </c:pt>
                <c:pt idx="4">
                  <c:v>20</c:v>
                </c:pt>
                <c:pt idx="5">
                  <c:v>15</c:v>
                </c:pt>
                <c:pt idx="6">
                  <c:v>16</c:v>
                </c:pt>
                <c:pt idx="7">
                  <c:v>17</c:v>
                </c:pt>
                <c:pt idx="8">
                  <c:v>16</c:v>
                </c:pt>
                <c:pt idx="9">
                  <c:v>14</c:v>
                </c:pt>
                <c:pt idx="10">
                  <c:v>14</c:v>
                </c:pt>
              </c:numCache>
            </c:numRef>
          </c:val>
          <c:smooth val="0"/>
        </c:ser>
        <c:dLbls>
          <c:showLegendKey val="0"/>
          <c:showVal val="0"/>
          <c:showCatName val="0"/>
          <c:showSerName val="0"/>
          <c:showPercent val="0"/>
          <c:showBubbleSize val="0"/>
        </c:dLbls>
        <c:marker val="1"/>
        <c:smooth val="0"/>
        <c:axId val="98195712"/>
        <c:axId val="100292096"/>
      </c:lineChart>
      <c:catAx>
        <c:axId val="98195712"/>
        <c:scaling>
          <c:orientation val="minMax"/>
        </c:scaling>
        <c:delete val="0"/>
        <c:axPos val="b"/>
        <c:title>
          <c:tx>
            <c:rich>
              <a:bodyPr/>
              <a:lstStyle/>
              <a:p>
                <a:pPr>
                  <a:defRPr/>
                </a:pPr>
                <a:r>
                  <a:rPr lang="en-US"/>
                  <a:t>Weekly</a:t>
                </a:r>
                <a:r>
                  <a:rPr lang="en-US" baseline="0"/>
                  <a:t> Meeting Number</a:t>
                </a:r>
                <a:endParaRPr lang="en-US"/>
              </a:p>
            </c:rich>
          </c:tx>
          <c:layout>
            <c:manualLayout>
              <c:xMode val="edge"/>
              <c:yMode val="edge"/>
              <c:x val="0.34762039990902777"/>
              <c:y val="0.89423363714713888"/>
            </c:manualLayout>
          </c:layout>
          <c:overlay val="0"/>
        </c:title>
        <c:majorTickMark val="out"/>
        <c:minorTickMark val="none"/>
        <c:tickLblPos val="nextTo"/>
        <c:crossAx val="100292096"/>
        <c:crosses val="autoZero"/>
        <c:auto val="1"/>
        <c:lblAlgn val="ctr"/>
        <c:lblOffset val="100"/>
        <c:noMultiLvlLbl val="0"/>
      </c:catAx>
      <c:valAx>
        <c:axId val="100292096"/>
        <c:scaling>
          <c:orientation val="minMax"/>
        </c:scaling>
        <c:delete val="0"/>
        <c:axPos val="l"/>
        <c:majorGridlines/>
        <c:title>
          <c:tx>
            <c:rich>
              <a:bodyPr rot="-5400000" vert="horz"/>
              <a:lstStyle/>
              <a:p>
                <a:pPr>
                  <a:defRPr/>
                </a:pPr>
                <a:r>
                  <a:rPr lang="en-US"/>
                  <a:t>Total</a:t>
                </a:r>
                <a:r>
                  <a:rPr lang="en-US" baseline="0"/>
                  <a:t> FC Attendance</a:t>
                </a:r>
                <a:endParaRPr lang="en-US"/>
              </a:p>
            </c:rich>
          </c:tx>
          <c:layout/>
          <c:overlay val="0"/>
        </c:title>
        <c:numFmt formatCode="General" sourceLinked="1"/>
        <c:majorTickMark val="out"/>
        <c:minorTickMark val="none"/>
        <c:tickLblPos val="nextTo"/>
        <c:crossAx val="98195712"/>
        <c:crosses val="autoZero"/>
        <c:crossBetween val="between"/>
      </c:valAx>
    </c:plotArea>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35"/>
    </mc:Choice>
    <mc:Fallback>
      <c:style val="35"/>
    </mc:Fallback>
  </mc:AlternateContent>
  <c:pivotSource>
    <c:name>[Wave 2 Site Readiness Progress Tracker (20170510).xlsx]Multiple Site Attendance Graph!PivotTable2</c:name>
    <c:fmtId val="0"/>
  </c:pivotSource>
  <c:chart>
    <c:title>
      <c:tx>
        <c:rich>
          <a:bodyPr/>
          <a:lstStyle/>
          <a:p>
            <a:pPr>
              <a:defRPr/>
            </a:pPr>
            <a:r>
              <a:rPr lang="en-US"/>
              <a:t>Comparison of Attendance Among Multiple Sites</a:t>
            </a:r>
          </a:p>
        </c:rich>
      </c:tx>
      <c:layout>
        <c:manualLayout>
          <c:xMode val="edge"/>
          <c:yMode val="edge"/>
          <c:x val="0.24317047772627393"/>
          <c:y val="1.3050568727343476E-2"/>
        </c:manualLayout>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s>
    <c:plotArea>
      <c:layout/>
      <c:barChart>
        <c:barDir val="col"/>
        <c:grouping val="stacked"/>
        <c:varyColors val="0"/>
        <c:ser>
          <c:idx val="0"/>
          <c:order val="0"/>
          <c:tx>
            <c:strRef>
              <c:f>'Multiple Site Attendance Graph'!$C$2</c:f>
              <c:strCache>
                <c:ptCount val="1"/>
                <c:pt idx="0">
                  <c:v>Count of May_2</c:v>
                </c:pt>
              </c:strCache>
            </c:strRef>
          </c:tx>
          <c:invertIfNegative val="0"/>
          <c:cat>
            <c:multiLvlStrRef>
              <c:f>'Multiple Site Attendance Graph'!$B$3:$B$25</c:f>
              <c:multiLvlStrCache>
                <c:ptCount val="18"/>
                <c:lvl>
                  <c:pt idx="0">
                    <c:v>EMS</c:v>
                  </c:pt>
                  <c:pt idx="1">
                    <c:v>FM</c:v>
                  </c:pt>
                  <c:pt idx="2">
                    <c:v>HTM</c:v>
                  </c:pt>
                  <c:pt idx="3">
                    <c:v>ITAM</c:v>
                  </c:pt>
                  <c:pt idx="4">
                    <c:v>PPM</c:v>
                  </c:pt>
                  <c:pt idx="5">
                    <c:v>Site Lead</c:v>
                  </c:pt>
                  <c:pt idx="6">
                    <c:v>EMS</c:v>
                  </c:pt>
                  <c:pt idx="7">
                    <c:v>FM</c:v>
                  </c:pt>
                  <c:pt idx="8">
                    <c:v>HTM</c:v>
                  </c:pt>
                  <c:pt idx="9">
                    <c:v>ITAM</c:v>
                  </c:pt>
                  <c:pt idx="10">
                    <c:v>PPM</c:v>
                  </c:pt>
                  <c:pt idx="11">
                    <c:v>Site Lead</c:v>
                  </c:pt>
                  <c:pt idx="12">
                    <c:v>EMS</c:v>
                  </c:pt>
                  <c:pt idx="13">
                    <c:v>FM</c:v>
                  </c:pt>
                  <c:pt idx="14">
                    <c:v>HTM</c:v>
                  </c:pt>
                  <c:pt idx="15">
                    <c:v>ITAM</c:v>
                  </c:pt>
                  <c:pt idx="16">
                    <c:v>PPM</c:v>
                  </c:pt>
                  <c:pt idx="17">
                    <c:v>Site Lead</c:v>
                  </c:pt>
                </c:lvl>
                <c:lvl>
                  <c:pt idx="0">
                    <c:v>Asheville</c:v>
                  </c:pt>
                  <c:pt idx="6">
                    <c:v>Durham</c:v>
                  </c:pt>
                  <c:pt idx="12">
                    <c:v>Salisbury</c:v>
                  </c:pt>
                </c:lvl>
                <c:lvl>
                  <c:pt idx="0">
                    <c:v>VISN 06</c:v>
                  </c:pt>
                </c:lvl>
              </c:multiLvlStrCache>
            </c:multiLvlStrRef>
          </c:cat>
          <c:val>
            <c:numRef>
              <c:f>'Multiple Site Attendance Graph'!$C$3:$C$25</c:f>
              <c:numCache>
                <c:formatCode>General</c:formatCode>
                <c:ptCount val="18"/>
                <c:pt idx="1">
                  <c:v>1</c:v>
                </c:pt>
                <c:pt idx="2">
                  <c:v>1</c:v>
                </c:pt>
                <c:pt idx="3">
                  <c:v>2</c:v>
                </c:pt>
                <c:pt idx="4">
                  <c:v>1</c:v>
                </c:pt>
                <c:pt idx="5">
                  <c:v>1</c:v>
                </c:pt>
                <c:pt idx="8">
                  <c:v>1</c:v>
                </c:pt>
                <c:pt idx="9">
                  <c:v>1</c:v>
                </c:pt>
                <c:pt idx="10">
                  <c:v>1</c:v>
                </c:pt>
                <c:pt idx="13">
                  <c:v>1</c:v>
                </c:pt>
                <c:pt idx="16">
                  <c:v>2</c:v>
                </c:pt>
                <c:pt idx="17">
                  <c:v>1</c:v>
                </c:pt>
              </c:numCache>
            </c:numRef>
          </c:val>
        </c:ser>
        <c:ser>
          <c:idx val="1"/>
          <c:order val="1"/>
          <c:tx>
            <c:strRef>
              <c:f>'Multiple Site Attendance Graph'!$D$2</c:f>
              <c:strCache>
                <c:ptCount val="1"/>
                <c:pt idx="0">
                  <c:v>Count of April_25</c:v>
                </c:pt>
              </c:strCache>
            </c:strRef>
          </c:tx>
          <c:invertIfNegative val="0"/>
          <c:cat>
            <c:multiLvlStrRef>
              <c:f>'Multiple Site Attendance Graph'!$B$3:$B$25</c:f>
              <c:multiLvlStrCache>
                <c:ptCount val="18"/>
                <c:lvl>
                  <c:pt idx="0">
                    <c:v>EMS</c:v>
                  </c:pt>
                  <c:pt idx="1">
                    <c:v>FM</c:v>
                  </c:pt>
                  <c:pt idx="2">
                    <c:v>HTM</c:v>
                  </c:pt>
                  <c:pt idx="3">
                    <c:v>ITAM</c:v>
                  </c:pt>
                  <c:pt idx="4">
                    <c:v>PPM</c:v>
                  </c:pt>
                  <c:pt idx="5">
                    <c:v>Site Lead</c:v>
                  </c:pt>
                  <c:pt idx="6">
                    <c:v>EMS</c:v>
                  </c:pt>
                  <c:pt idx="7">
                    <c:v>FM</c:v>
                  </c:pt>
                  <c:pt idx="8">
                    <c:v>HTM</c:v>
                  </c:pt>
                  <c:pt idx="9">
                    <c:v>ITAM</c:v>
                  </c:pt>
                  <c:pt idx="10">
                    <c:v>PPM</c:v>
                  </c:pt>
                  <c:pt idx="11">
                    <c:v>Site Lead</c:v>
                  </c:pt>
                  <c:pt idx="12">
                    <c:v>EMS</c:v>
                  </c:pt>
                  <c:pt idx="13">
                    <c:v>FM</c:v>
                  </c:pt>
                  <c:pt idx="14">
                    <c:v>HTM</c:v>
                  </c:pt>
                  <c:pt idx="15">
                    <c:v>ITAM</c:v>
                  </c:pt>
                  <c:pt idx="16">
                    <c:v>PPM</c:v>
                  </c:pt>
                  <c:pt idx="17">
                    <c:v>Site Lead</c:v>
                  </c:pt>
                </c:lvl>
                <c:lvl>
                  <c:pt idx="0">
                    <c:v>Asheville</c:v>
                  </c:pt>
                  <c:pt idx="6">
                    <c:v>Durham</c:v>
                  </c:pt>
                  <c:pt idx="12">
                    <c:v>Salisbury</c:v>
                  </c:pt>
                </c:lvl>
                <c:lvl>
                  <c:pt idx="0">
                    <c:v>VISN 06</c:v>
                  </c:pt>
                </c:lvl>
              </c:multiLvlStrCache>
            </c:multiLvlStrRef>
          </c:cat>
          <c:val>
            <c:numRef>
              <c:f>'Multiple Site Attendance Graph'!$D$3:$D$25</c:f>
              <c:numCache>
                <c:formatCode>General</c:formatCode>
                <c:ptCount val="18"/>
                <c:pt idx="1">
                  <c:v>1</c:v>
                </c:pt>
                <c:pt idx="2">
                  <c:v>1</c:v>
                </c:pt>
                <c:pt idx="3">
                  <c:v>2</c:v>
                </c:pt>
                <c:pt idx="4">
                  <c:v>1</c:v>
                </c:pt>
                <c:pt idx="5">
                  <c:v>1</c:v>
                </c:pt>
                <c:pt idx="8">
                  <c:v>1</c:v>
                </c:pt>
                <c:pt idx="9">
                  <c:v>1</c:v>
                </c:pt>
                <c:pt idx="10">
                  <c:v>1</c:v>
                </c:pt>
                <c:pt idx="11">
                  <c:v>1</c:v>
                </c:pt>
                <c:pt idx="13">
                  <c:v>2</c:v>
                </c:pt>
                <c:pt idx="14">
                  <c:v>2</c:v>
                </c:pt>
                <c:pt idx="15">
                  <c:v>1</c:v>
                </c:pt>
                <c:pt idx="16">
                  <c:v>2</c:v>
                </c:pt>
                <c:pt idx="17">
                  <c:v>1</c:v>
                </c:pt>
              </c:numCache>
            </c:numRef>
          </c:val>
        </c:ser>
        <c:ser>
          <c:idx val="2"/>
          <c:order val="2"/>
          <c:tx>
            <c:strRef>
              <c:f>'Multiple Site Attendance Graph'!$E$2</c:f>
              <c:strCache>
                <c:ptCount val="1"/>
                <c:pt idx="0">
                  <c:v>Count of April_18</c:v>
                </c:pt>
              </c:strCache>
            </c:strRef>
          </c:tx>
          <c:invertIfNegative val="0"/>
          <c:cat>
            <c:multiLvlStrRef>
              <c:f>'Multiple Site Attendance Graph'!$B$3:$B$25</c:f>
              <c:multiLvlStrCache>
                <c:ptCount val="18"/>
                <c:lvl>
                  <c:pt idx="0">
                    <c:v>EMS</c:v>
                  </c:pt>
                  <c:pt idx="1">
                    <c:v>FM</c:v>
                  </c:pt>
                  <c:pt idx="2">
                    <c:v>HTM</c:v>
                  </c:pt>
                  <c:pt idx="3">
                    <c:v>ITAM</c:v>
                  </c:pt>
                  <c:pt idx="4">
                    <c:v>PPM</c:v>
                  </c:pt>
                  <c:pt idx="5">
                    <c:v>Site Lead</c:v>
                  </c:pt>
                  <c:pt idx="6">
                    <c:v>EMS</c:v>
                  </c:pt>
                  <c:pt idx="7">
                    <c:v>FM</c:v>
                  </c:pt>
                  <c:pt idx="8">
                    <c:v>HTM</c:v>
                  </c:pt>
                  <c:pt idx="9">
                    <c:v>ITAM</c:v>
                  </c:pt>
                  <c:pt idx="10">
                    <c:v>PPM</c:v>
                  </c:pt>
                  <c:pt idx="11">
                    <c:v>Site Lead</c:v>
                  </c:pt>
                  <c:pt idx="12">
                    <c:v>EMS</c:v>
                  </c:pt>
                  <c:pt idx="13">
                    <c:v>FM</c:v>
                  </c:pt>
                  <c:pt idx="14">
                    <c:v>HTM</c:v>
                  </c:pt>
                  <c:pt idx="15">
                    <c:v>ITAM</c:v>
                  </c:pt>
                  <c:pt idx="16">
                    <c:v>PPM</c:v>
                  </c:pt>
                  <c:pt idx="17">
                    <c:v>Site Lead</c:v>
                  </c:pt>
                </c:lvl>
                <c:lvl>
                  <c:pt idx="0">
                    <c:v>Asheville</c:v>
                  </c:pt>
                  <c:pt idx="6">
                    <c:v>Durham</c:v>
                  </c:pt>
                  <c:pt idx="12">
                    <c:v>Salisbury</c:v>
                  </c:pt>
                </c:lvl>
                <c:lvl>
                  <c:pt idx="0">
                    <c:v>VISN 06</c:v>
                  </c:pt>
                </c:lvl>
              </c:multiLvlStrCache>
            </c:multiLvlStrRef>
          </c:cat>
          <c:val>
            <c:numRef>
              <c:f>'Multiple Site Attendance Graph'!$E$3:$E$25</c:f>
              <c:numCache>
                <c:formatCode>General</c:formatCode>
                <c:ptCount val="18"/>
                <c:pt idx="2">
                  <c:v>1</c:v>
                </c:pt>
                <c:pt idx="5">
                  <c:v>2</c:v>
                </c:pt>
                <c:pt idx="8">
                  <c:v>1</c:v>
                </c:pt>
                <c:pt idx="10">
                  <c:v>1</c:v>
                </c:pt>
                <c:pt idx="13">
                  <c:v>1</c:v>
                </c:pt>
                <c:pt idx="14">
                  <c:v>1</c:v>
                </c:pt>
                <c:pt idx="16">
                  <c:v>2</c:v>
                </c:pt>
                <c:pt idx="17">
                  <c:v>1</c:v>
                </c:pt>
              </c:numCache>
            </c:numRef>
          </c:val>
        </c:ser>
        <c:ser>
          <c:idx val="3"/>
          <c:order val="3"/>
          <c:tx>
            <c:strRef>
              <c:f>'Multiple Site Attendance Graph'!$F$2</c:f>
              <c:strCache>
                <c:ptCount val="1"/>
                <c:pt idx="0">
                  <c:v>Count of April_11</c:v>
                </c:pt>
              </c:strCache>
            </c:strRef>
          </c:tx>
          <c:invertIfNegative val="0"/>
          <c:cat>
            <c:multiLvlStrRef>
              <c:f>'Multiple Site Attendance Graph'!$B$3:$B$25</c:f>
              <c:multiLvlStrCache>
                <c:ptCount val="18"/>
                <c:lvl>
                  <c:pt idx="0">
                    <c:v>EMS</c:v>
                  </c:pt>
                  <c:pt idx="1">
                    <c:v>FM</c:v>
                  </c:pt>
                  <c:pt idx="2">
                    <c:v>HTM</c:v>
                  </c:pt>
                  <c:pt idx="3">
                    <c:v>ITAM</c:v>
                  </c:pt>
                  <c:pt idx="4">
                    <c:v>PPM</c:v>
                  </c:pt>
                  <c:pt idx="5">
                    <c:v>Site Lead</c:v>
                  </c:pt>
                  <c:pt idx="6">
                    <c:v>EMS</c:v>
                  </c:pt>
                  <c:pt idx="7">
                    <c:v>FM</c:v>
                  </c:pt>
                  <c:pt idx="8">
                    <c:v>HTM</c:v>
                  </c:pt>
                  <c:pt idx="9">
                    <c:v>ITAM</c:v>
                  </c:pt>
                  <c:pt idx="10">
                    <c:v>PPM</c:v>
                  </c:pt>
                  <c:pt idx="11">
                    <c:v>Site Lead</c:v>
                  </c:pt>
                  <c:pt idx="12">
                    <c:v>EMS</c:v>
                  </c:pt>
                  <c:pt idx="13">
                    <c:v>FM</c:v>
                  </c:pt>
                  <c:pt idx="14">
                    <c:v>HTM</c:v>
                  </c:pt>
                  <c:pt idx="15">
                    <c:v>ITAM</c:v>
                  </c:pt>
                  <c:pt idx="16">
                    <c:v>PPM</c:v>
                  </c:pt>
                  <c:pt idx="17">
                    <c:v>Site Lead</c:v>
                  </c:pt>
                </c:lvl>
                <c:lvl>
                  <c:pt idx="0">
                    <c:v>Asheville</c:v>
                  </c:pt>
                  <c:pt idx="6">
                    <c:v>Durham</c:v>
                  </c:pt>
                  <c:pt idx="12">
                    <c:v>Salisbury</c:v>
                  </c:pt>
                </c:lvl>
                <c:lvl>
                  <c:pt idx="0">
                    <c:v>VISN 06</c:v>
                  </c:pt>
                </c:lvl>
              </c:multiLvlStrCache>
            </c:multiLvlStrRef>
          </c:cat>
          <c:val>
            <c:numRef>
              <c:f>'Multiple Site Attendance Graph'!$F$3:$F$25</c:f>
              <c:numCache>
                <c:formatCode>General</c:formatCode>
                <c:ptCount val="18"/>
                <c:pt idx="1">
                  <c:v>1</c:v>
                </c:pt>
                <c:pt idx="3">
                  <c:v>2</c:v>
                </c:pt>
                <c:pt idx="8">
                  <c:v>1</c:v>
                </c:pt>
                <c:pt idx="10">
                  <c:v>1</c:v>
                </c:pt>
                <c:pt idx="13">
                  <c:v>1</c:v>
                </c:pt>
                <c:pt idx="14">
                  <c:v>1</c:v>
                </c:pt>
                <c:pt idx="16">
                  <c:v>1</c:v>
                </c:pt>
                <c:pt idx="17">
                  <c:v>1</c:v>
                </c:pt>
              </c:numCache>
            </c:numRef>
          </c:val>
        </c:ser>
        <c:ser>
          <c:idx val="4"/>
          <c:order val="4"/>
          <c:tx>
            <c:strRef>
              <c:f>'Multiple Site Attendance Graph'!$G$2</c:f>
              <c:strCache>
                <c:ptCount val="1"/>
                <c:pt idx="0">
                  <c:v>Count of April_4</c:v>
                </c:pt>
              </c:strCache>
            </c:strRef>
          </c:tx>
          <c:invertIfNegative val="0"/>
          <c:cat>
            <c:multiLvlStrRef>
              <c:f>'Multiple Site Attendance Graph'!$B$3:$B$25</c:f>
              <c:multiLvlStrCache>
                <c:ptCount val="18"/>
                <c:lvl>
                  <c:pt idx="0">
                    <c:v>EMS</c:v>
                  </c:pt>
                  <c:pt idx="1">
                    <c:v>FM</c:v>
                  </c:pt>
                  <c:pt idx="2">
                    <c:v>HTM</c:v>
                  </c:pt>
                  <c:pt idx="3">
                    <c:v>ITAM</c:v>
                  </c:pt>
                  <c:pt idx="4">
                    <c:v>PPM</c:v>
                  </c:pt>
                  <c:pt idx="5">
                    <c:v>Site Lead</c:v>
                  </c:pt>
                  <c:pt idx="6">
                    <c:v>EMS</c:v>
                  </c:pt>
                  <c:pt idx="7">
                    <c:v>FM</c:v>
                  </c:pt>
                  <c:pt idx="8">
                    <c:v>HTM</c:v>
                  </c:pt>
                  <c:pt idx="9">
                    <c:v>ITAM</c:v>
                  </c:pt>
                  <c:pt idx="10">
                    <c:v>PPM</c:v>
                  </c:pt>
                  <c:pt idx="11">
                    <c:v>Site Lead</c:v>
                  </c:pt>
                  <c:pt idx="12">
                    <c:v>EMS</c:v>
                  </c:pt>
                  <c:pt idx="13">
                    <c:v>FM</c:v>
                  </c:pt>
                  <c:pt idx="14">
                    <c:v>HTM</c:v>
                  </c:pt>
                  <c:pt idx="15">
                    <c:v>ITAM</c:v>
                  </c:pt>
                  <c:pt idx="16">
                    <c:v>PPM</c:v>
                  </c:pt>
                  <c:pt idx="17">
                    <c:v>Site Lead</c:v>
                  </c:pt>
                </c:lvl>
                <c:lvl>
                  <c:pt idx="0">
                    <c:v>Asheville</c:v>
                  </c:pt>
                  <c:pt idx="6">
                    <c:v>Durham</c:v>
                  </c:pt>
                  <c:pt idx="12">
                    <c:v>Salisbury</c:v>
                  </c:pt>
                </c:lvl>
                <c:lvl>
                  <c:pt idx="0">
                    <c:v>VISN 06</c:v>
                  </c:pt>
                </c:lvl>
              </c:multiLvlStrCache>
            </c:multiLvlStrRef>
          </c:cat>
          <c:val>
            <c:numRef>
              <c:f>'Multiple Site Attendance Graph'!$G$3:$G$25</c:f>
              <c:numCache>
                <c:formatCode>General</c:formatCode>
                <c:ptCount val="18"/>
                <c:pt idx="1">
                  <c:v>1</c:v>
                </c:pt>
                <c:pt idx="2">
                  <c:v>1</c:v>
                </c:pt>
                <c:pt idx="5">
                  <c:v>1</c:v>
                </c:pt>
                <c:pt idx="8">
                  <c:v>1</c:v>
                </c:pt>
                <c:pt idx="10">
                  <c:v>1</c:v>
                </c:pt>
                <c:pt idx="11">
                  <c:v>1</c:v>
                </c:pt>
                <c:pt idx="13">
                  <c:v>2</c:v>
                </c:pt>
                <c:pt idx="14">
                  <c:v>1</c:v>
                </c:pt>
                <c:pt idx="16">
                  <c:v>2</c:v>
                </c:pt>
                <c:pt idx="17">
                  <c:v>1</c:v>
                </c:pt>
              </c:numCache>
            </c:numRef>
          </c:val>
        </c:ser>
        <c:ser>
          <c:idx val="5"/>
          <c:order val="5"/>
          <c:tx>
            <c:strRef>
              <c:f>'Multiple Site Attendance Graph'!$H$2</c:f>
              <c:strCache>
                <c:ptCount val="1"/>
                <c:pt idx="0">
                  <c:v>Count of March_28</c:v>
                </c:pt>
              </c:strCache>
            </c:strRef>
          </c:tx>
          <c:invertIfNegative val="0"/>
          <c:cat>
            <c:multiLvlStrRef>
              <c:f>'Multiple Site Attendance Graph'!$B$3:$B$25</c:f>
              <c:multiLvlStrCache>
                <c:ptCount val="18"/>
                <c:lvl>
                  <c:pt idx="0">
                    <c:v>EMS</c:v>
                  </c:pt>
                  <c:pt idx="1">
                    <c:v>FM</c:v>
                  </c:pt>
                  <c:pt idx="2">
                    <c:v>HTM</c:v>
                  </c:pt>
                  <c:pt idx="3">
                    <c:v>ITAM</c:v>
                  </c:pt>
                  <c:pt idx="4">
                    <c:v>PPM</c:v>
                  </c:pt>
                  <c:pt idx="5">
                    <c:v>Site Lead</c:v>
                  </c:pt>
                  <c:pt idx="6">
                    <c:v>EMS</c:v>
                  </c:pt>
                  <c:pt idx="7">
                    <c:v>FM</c:v>
                  </c:pt>
                  <c:pt idx="8">
                    <c:v>HTM</c:v>
                  </c:pt>
                  <c:pt idx="9">
                    <c:v>ITAM</c:v>
                  </c:pt>
                  <c:pt idx="10">
                    <c:v>PPM</c:v>
                  </c:pt>
                  <c:pt idx="11">
                    <c:v>Site Lead</c:v>
                  </c:pt>
                  <c:pt idx="12">
                    <c:v>EMS</c:v>
                  </c:pt>
                  <c:pt idx="13">
                    <c:v>FM</c:v>
                  </c:pt>
                  <c:pt idx="14">
                    <c:v>HTM</c:v>
                  </c:pt>
                  <c:pt idx="15">
                    <c:v>ITAM</c:v>
                  </c:pt>
                  <c:pt idx="16">
                    <c:v>PPM</c:v>
                  </c:pt>
                  <c:pt idx="17">
                    <c:v>Site Lead</c:v>
                  </c:pt>
                </c:lvl>
                <c:lvl>
                  <c:pt idx="0">
                    <c:v>Asheville</c:v>
                  </c:pt>
                  <c:pt idx="6">
                    <c:v>Durham</c:v>
                  </c:pt>
                  <c:pt idx="12">
                    <c:v>Salisbury</c:v>
                  </c:pt>
                </c:lvl>
                <c:lvl>
                  <c:pt idx="0">
                    <c:v>VISN 06</c:v>
                  </c:pt>
                </c:lvl>
              </c:multiLvlStrCache>
            </c:multiLvlStrRef>
          </c:cat>
          <c:val>
            <c:numRef>
              <c:f>'Multiple Site Attendance Graph'!$H$3:$H$25</c:f>
              <c:numCache>
                <c:formatCode>General</c:formatCode>
                <c:ptCount val="18"/>
                <c:pt idx="1">
                  <c:v>1</c:v>
                </c:pt>
                <c:pt idx="2">
                  <c:v>1</c:v>
                </c:pt>
                <c:pt idx="5">
                  <c:v>1</c:v>
                </c:pt>
                <c:pt idx="8">
                  <c:v>1</c:v>
                </c:pt>
                <c:pt idx="10">
                  <c:v>2</c:v>
                </c:pt>
                <c:pt idx="11">
                  <c:v>1</c:v>
                </c:pt>
                <c:pt idx="13">
                  <c:v>1</c:v>
                </c:pt>
                <c:pt idx="14">
                  <c:v>1</c:v>
                </c:pt>
              </c:numCache>
            </c:numRef>
          </c:val>
        </c:ser>
        <c:ser>
          <c:idx val="6"/>
          <c:order val="6"/>
          <c:tx>
            <c:strRef>
              <c:f>'Multiple Site Attendance Graph'!$I$2</c:f>
              <c:strCache>
                <c:ptCount val="1"/>
                <c:pt idx="0">
                  <c:v>Count of March_21</c:v>
                </c:pt>
              </c:strCache>
            </c:strRef>
          </c:tx>
          <c:invertIfNegative val="0"/>
          <c:cat>
            <c:multiLvlStrRef>
              <c:f>'Multiple Site Attendance Graph'!$B$3:$B$25</c:f>
              <c:multiLvlStrCache>
                <c:ptCount val="18"/>
                <c:lvl>
                  <c:pt idx="0">
                    <c:v>EMS</c:v>
                  </c:pt>
                  <c:pt idx="1">
                    <c:v>FM</c:v>
                  </c:pt>
                  <c:pt idx="2">
                    <c:v>HTM</c:v>
                  </c:pt>
                  <c:pt idx="3">
                    <c:v>ITAM</c:v>
                  </c:pt>
                  <c:pt idx="4">
                    <c:v>PPM</c:v>
                  </c:pt>
                  <c:pt idx="5">
                    <c:v>Site Lead</c:v>
                  </c:pt>
                  <c:pt idx="6">
                    <c:v>EMS</c:v>
                  </c:pt>
                  <c:pt idx="7">
                    <c:v>FM</c:v>
                  </c:pt>
                  <c:pt idx="8">
                    <c:v>HTM</c:v>
                  </c:pt>
                  <c:pt idx="9">
                    <c:v>ITAM</c:v>
                  </c:pt>
                  <c:pt idx="10">
                    <c:v>PPM</c:v>
                  </c:pt>
                  <c:pt idx="11">
                    <c:v>Site Lead</c:v>
                  </c:pt>
                  <c:pt idx="12">
                    <c:v>EMS</c:v>
                  </c:pt>
                  <c:pt idx="13">
                    <c:v>FM</c:v>
                  </c:pt>
                  <c:pt idx="14">
                    <c:v>HTM</c:v>
                  </c:pt>
                  <c:pt idx="15">
                    <c:v>ITAM</c:v>
                  </c:pt>
                  <c:pt idx="16">
                    <c:v>PPM</c:v>
                  </c:pt>
                  <c:pt idx="17">
                    <c:v>Site Lead</c:v>
                  </c:pt>
                </c:lvl>
                <c:lvl>
                  <c:pt idx="0">
                    <c:v>Asheville</c:v>
                  </c:pt>
                  <c:pt idx="6">
                    <c:v>Durham</c:v>
                  </c:pt>
                  <c:pt idx="12">
                    <c:v>Salisbury</c:v>
                  </c:pt>
                </c:lvl>
                <c:lvl>
                  <c:pt idx="0">
                    <c:v>VISN 06</c:v>
                  </c:pt>
                </c:lvl>
              </c:multiLvlStrCache>
            </c:multiLvlStrRef>
          </c:cat>
          <c:val>
            <c:numRef>
              <c:f>'Multiple Site Attendance Graph'!$I$3:$I$25</c:f>
              <c:numCache>
                <c:formatCode>General</c:formatCode>
                <c:ptCount val="18"/>
                <c:pt idx="2">
                  <c:v>1</c:v>
                </c:pt>
                <c:pt idx="5">
                  <c:v>1</c:v>
                </c:pt>
                <c:pt idx="8">
                  <c:v>1</c:v>
                </c:pt>
                <c:pt idx="13">
                  <c:v>1</c:v>
                </c:pt>
                <c:pt idx="14">
                  <c:v>2</c:v>
                </c:pt>
              </c:numCache>
            </c:numRef>
          </c:val>
        </c:ser>
        <c:ser>
          <c:idx val="7"/>
          <c:order val="7"/>
          <c:tx>
            <c:strRef>
              <c:f>'Multiple Site Attendance Graph'!$J$2</c:f>
              <c:strCache>
                <c:ptCount val="1"/>
                <c:pt idx="0">
                  <c:v>Count of March_14</c:v>
                </c:pt>
              </c:strCache>
            </c:strRef>
          </c:tx>
          <c:invertIfNegative val="0"/>
          <c:cat>
            <c:multiLvlStrRef>
              <c:f>'Multiple Site Attendance Graph'!$B$3:$B$25</c:f>
              <c:multiLvlStrCache>
                <c:ptCount val="18"/>
                <c:lvl>
                  <c:pt idx="0">
                    <c:v>EMS</c:v>
                  </c:pt>
                  <c:pt idx="1">
                    <c:v>FM</c:v>
                  </c:pt>
                  <c:pt idx="2">
                    <c:v>HTM</c:v>
                  </c:pt>
                  <c:pt idx="3">
                    <c:v>ITAM</c:v>
                  </c:pt>
                  <c:pt idx="4">
                    <c:v>PPM</c:v>
                  </c:pt>
                  <c:pt idx="5">
                    <c:v>Site Lead</c:v>
                  </c:pt>
                  <c:pt idx="6">
                    <c:v>EMS</c:v>
                  </c:pt>
                  <c:pt idx="7">
                    <c:v>FM</c:v>
                  </c:pt>
                  <c:pt idx="8">
                    <c:v>HTM</c:v>
                  </c:pt>
                  <c:pt idx="9">
                    <c:v>ITAM</c:v>
                  </c:pt>
                  <c:pt idx="10">
                    <c:v>PPM</c:v>
                  </c:pt>
                  <c:pt idx="11">
                    <c:v>Site Lead</c:v>
                  </c:pt>
                  <c:pt idx="12">
                    <c:v>EMS</c:v>
                  </c:pt>
                  <c:pt idx="13">
                    <c:v>FM</c:v>
                  </c:pt>
                  <c:pt idx="14">
                    <c:v>HTM</c:v>
                  </c:pt>
                  <c:pt idx="15">
                    <c:v>ITAM</c:v>
                  </c:pt>
                  <c:pt idx="16">
                    <c:v>PPM</c:v>
                  </c:pt>
                  <c:pt idx="17">
                    <c:v>Site Lead</c:v>
                  </c:pt>
                </c:lvl>
                <c:lvl>
                  <c:pt idx="0">
                    <c:v>Asheville</c:v>
                  </c:pt>
                  <c:pt idx="6">
                    <c:v>Durham</c:v>
                  </c:pt>
                  <c:pt idx="12">
                    <c:v>Salisbury</c:v>
                  </c:pt>
                </c:lvl>
                <c:lvl>
                  <c:pt idx="0">
                    <c:v>VISN 06</c:v>
                  </c:pt>
                </c:lvl>
              </c:multiLvlStrCache>
            </c:multiLvlStrRef>
          </c:cat>
          <c:val>
            <c:numRef>
              <c:f>'Multiple Site Attendance Graph'!$J$3:$J$25</c:f>
              <c:numCache>
                <c:formatCode>General</c:formatCode>
                <c:ptCount val="18"/>
                <c:pt idx="2">
                  <c:v>2</c:v>
                </c:pt>
                <c:pt idx="5">
                  <c:v>1</c:v>
                </c:pt>
                <c:pt idx="8">
                  <c:v>1</c:v>
                </c:pt>
                <c:pt idx="9">
                  <c:v>1</c:v>
                </c:pt>
                <c:pt idx="10">
                  <c:v>2</c:v>
                </c:pt>
                <c:pt idx="11">
                  <c:v>1</c:v>
                </c:pt>
                <c:pt idx="13">
                  <c:v>2</c:v>
                </c:pt>
                <c:pt idx="16">
                  <c:v>1</c:v>
                </c:pt>
              </c:numCache>
            </c:numRef>
          </c:val>
        </c:ser>
        <c:ser>
          <c:idx val="8"/>
          <c:order val="8"/>
          <c:tx>
            <c:strRef>
              <c:f>'Multiple Site Attendance Graph'!$K$2</c:f>
              <c:strCache>
                <c:ptCount val="1"/>
                <c:pt idx="0">
                  <c:v>Count of March_7</c:v>
                </c:pt>
              </c:strCache>
            </c:strRef>
          </c:tx>
          <c:invertIfNegative val="0"/>
          <c:cat>
            <c:multiLvlStrRef>
              <c:f>'Multiple Site Attendance Graph'!$B$3:$B$25</c:f>
              <c:multiLvlStrCache>
                <c:ptCount val="18"/>
                <c:lvl>
                  <c:pt idx="0">
                    <c:v>EMS</c:v>
                  </c:pt>
                  <c:pt idx="1">
                    <c:v>FM</c:v>
                  </c:pt>
                  <c:pt idx="2">
                    <c:v>HTM</c:v>
                  </c:pt>
                  <c:pt idx="3">
                    <c:v>ITAM</c:v>
                  </c:pt>
                  <c:pt idx="4">
                    <c:v>PPM</c:v>
                  </c:pt>
                  <c:pt idx="5">
                    <c:v>Site Lead</c:v>
                  </c:pt>
                  <c:pt idx="6">
                    <c:v>EMS</c:v>
                  </c:pt>
                  <c:pt idx="7">
                    <c:v>FM</c:v>
                  </c:pt>
                  <c:pt idx="8">
                    <c:v>HTM</c:v>
                  </c:pt>
                  <c:pt idx="9">
                    <c:v>ITAM</c:v>
                  </c:pt>
                  <c:pt idx="10">
                    <c:v>PPM</c:v>
                  </c:pt>
                  <c:pt idx="11">
                    <c:v>Site Lead</c:v>
                  </c:pt>
                  <c:pt idx="12">
                    <c:v>EMS</c:v>
                  </c:pt>
                  <c:pt idx="13">
                    <c:v>FM</c:v>
                  </c:pt>
                  <c:pt idx="14">
                    <c:v>HTM</c:v>
                  </c:pt>
                  <c:pt idx="15">
                    <c:v>ITAM</c:v>
                  </c:pt>
                  <c:pt idx="16">
                    <c:v>PPM</c:v>
                  </c:pt>
                  <c:pt idx="17">
                    <c:v>Site Lead</c:v>
                  </c:pt>
                </c:lvl>
                <c:lvl>
                  <c:pt idx="0">
                    <c:v>Asheville</c:v>
                  </c:pt>
                  <c:pt idx="6">
                    <c:v>Durham</c:v>
                  </c:pt>
                  <c:pt idx="12">
                    <c:v>Salisbury</c:v>
                  </c:pt>
                </c:lvl>
                <c:lvl>
                  <c:pt idx="0">
                    <c:v>VISN 06</c:v>
                  </c:pt>
                </c:lvl>
              </c:multiLvlStrCache>
            </c:multiLvlStrRef>
          </c:cat>
          <c:val>
            <c:numRef>
              <c:f>'Multiple Site Attendance Graph'!$K$3:$K$25</c:f>
              <c:numCache>
                <c:formatCode>General</c:formatCode>
                <c:ptCount val="18"/>
                <c:pt idx="5">
                  <c:v>1</c:v>
                </c:pt>
                <c:pt idx="8">
                  <c:v>2</c:v>
                </c:pt>
                <c:pt idx="13">
                  <c:v>1</c:v>
                </c:pt>
                <c:pt idx="14">
                  <c:v>2</c:v>
                </c:pt>
                <c:pt idx="16">
                  <c:v>2</c:v>
                </c:pt>
                <c:pt idx="17">
                  <c:v>1</c:v>
                </c:pt>
              </c:numCache>
            </c:numRef>
          </c:val>
        </c:ser>
        <c:ser>
          <c:idx val="9"/>
          <c:order val="9"/>
          <c:tx>
            <c:strRef>
              <c:f>'Multiple Site Attendance Graph'!$L$2</c:f>
              <c:strCache>
                <c:ptCount val="1"/>
                <c:pt idx="0">
                  <c:v>Count of Feb_28</c:v>
                </c:pt>
              </c:strCache>
            </c:strRef>
          </c:tx>
          <c:invertIfNegative val="0"/>
          <c:cat>
            <c:multiLvlStrRef>
              <c:f>'Multiple Site Attendance Graph'!$B$3:$B$25</c:f>
              <c:multiLvlStrCache>
                <c:ptCount val="18"/>
                <c:lvl>
                  <c:pt idx="0">
                    <c:v>EMS</c:v>
                  </c:pt>
                  <c:pt idx="1">
                    <c:v>FM</c:v>
                  </c:pt>
                  <c:pt idx="2">
                    <c:v>HTM</c:v>
                  </c:pt>
                  <c:pt idx="3">
                    <c:v>ITAM</c:v>
                  </c:pt>
                  <c:pt idx="4">
                    <c:v>PPM</c:v>
                  </c:pt>
                  <c:pt idx="5">
                    <c:v>Site Lead</c:v>
                  </c:pt>
                  <c:pt idx="6">
                    <c:v>EMS</c:v>
                  </c:pt>
                  <c:pt idx="7">
                    <c:v>FM</c:v>
                  </c:pt>
                  <c:pt idx="8">
                    <c:v>HTM</c:v>
                  </c:pt>
                  <c:pt idx="9">
                    <c:v>ITAM</c:v>
                  </c:pt>
                  <c:pt idx="10">
                    <c:v>PPM</c:v>
                  </c:pt>
                  <c:pt idx="11">
                    <c:v>Site Lead</c:v>
                  </c:pt>
                  <c:pt idx="12">
                    <c:v>EMS</c:v>
                  </c:pt>
                  <c:pt idx="13">
                    <c:v>FM</c:v>
                  </c:pt>
                  <c:pt idx="14">
                    <c:v>HTM</c:v>
                  </c:pt>
                  <c:pt idx="15">
                    <c:v>ITAM</c:v>
                  </c:pt>
                  <c:pt idx="16">
                    <c:v>PPM</c:v>
                  </c:pt>
                  <c:pt idx="17">
                    <c:v>Site Lead</c:v>
                  </c:pt>
                </c:lvl>
                <c:lvl>
                  <c:pt idx="0">
                    <c:v>Asheville</c:v>
                  </c:pt>
                  <c:pt idx="6">
                    <c:v>Durham</c:v>
                  </c:pt>
                  <c:pt idx="12">
                    <c:v>Salisbury</c:v>
                  </c:pt>
                </c:lvl>
                <c:lvl>
                  <c:pt idx="0">
                    <c:v>VISN 06</c:v>
                  </c:pt>
                </c:lvl>
              </c:multiLvlStrCache>
            </c:multiLvlStrRef>
          </c:cat>
          <c:val>
            <c:numRef>
              <c:f>'Multiple Site Attendance Graph'!$L$3:$L$25</c:f>
              <c:numCache>
                <c:formatCode>General</c:formatCode>
                <c:ptCount val="18"/>
                <c:pt idx="5">
                  <c:v>1</c:v>
                </c:pt>
                <c:pt idx="8">
                  <c:v>2</c:v>
                </c:pt>
                <c:pt idx="10">
                  <c:v>1</c:v>
                </c:pt>
                <c:pt idx="11">
                  <c:v>1</c:v>
                </c:pt>
                <c:pt idx="13">
                  <c:v>2</c:v>
                </c:pt>
                <c:pt idx="14">
                  <c:v>2</c:v>
                </c:pt>
                <c:pt idx="16">
                  <c:v>1</c:v>
                </c:pt>
                <c:pt idx="17">
                  <c:v>2</c:v>
                </c:pt>
              </c:numCache>
            </c:numRef>
          </c:val>
        </c:ser>
        <c:ser>
          <c:idx val="10"/>
          <c:order val="10"/>
          <c:tx>
            <c:strRef>
              <c:f>'Multiple Site Attendance Graph'!$M$2</c:f>
              <c:strCache>
                <c:ptCount val="1"/>
                <c:pt idx="0">
                  <c:v>Count of Feb_21</c:v>
                </c:pt>
              </c:strCache>
            </c:strRef>
          </c:tx>
          <c:invertIfNegative val="0"/>
          <c:cat>
            <c:multiLvlStrRef>
              <c:f>'Multiple Site Attendance Graph'!$B$3:$B$25</c:f>
              <c:multiLvlStrCache>
                <c:ptCount val="18"/>
                <c:lvl>
                  <c:pt idx="0">
                    <c:v>EMS</c:v>
                  </c:pt>
                  <c:pt idx="1">
                    <c:v>FM</c:v>
                  </c:pt>
                  <c:pt idx="2">
                    <c:v>HTM</c:v>
                  </c:pt>
                  <c:pt idx="3">
                    <c:v>ITAM</c:v>
                  </c:pt>
                  <c:pt idx="4">
                    <c:v>PPM</c:v>
                  </c:pt>
                  <c:pt idx="5">
                    <c:v>Site Lead</c:v>
                  </c:pt>
                  <c:pt idx="6">
                    <c:v>EMS</c:v>
                  </c:pt>
                  <c:pt idx="7">
                    <c:v>FM</c:v>
                  </c:pt>
                  <c:pt idx="8">
                    <c:v>HTM</c:v>
                  </c:pt>
                  <c:pt idx="9">
                    <c:v>ITAM</c:v>
                  </c:pt>
                  <c:pt idx="10">
                    <c:v>PPM</c:v>
                  </c:pt>
                  <c:pt idx="11">
                    <c:v>Site Lead</c:v>
                  </c:pt>
                  <c:pt idx="12">
                    <c:v>EMS</c:v>
                  </c:pt>
                  <c:pt idx="13">
                    <c:v>FM</c:v>
                  </c:pt>
                  <c:pt idx="14">
                    <c:v>HTM</c:v>
                  </c:pt>
                  <c:pt idx="15">
                    <c:v>ITAM</c:v>
                  </c:pt>
                  <c:pt idx="16">
                    <c:v>PPM</c:v>
                  </c:pt>
                  <c:pt idx="17">
                    <c:v>Site Lead</c:v>
                  </c:pt>
                </c:lvl>
                <c:lvl>
                  <c:pt idx="0">
                    <c:v>Asheville</c:v>
                  </c:pt>
                  <c:pt idx="6">
                    <c:v>Durham</c:v>
                  </c:pt>
                  <c:pt idx="12">
                    <c:v>Salisbury</c:v>
                  </c:pt>
                </c:lvl>
                <c:lvl>
                  <c:pt idx="0">
                    <c:v>VISN 06</c:v>
                  </c:pt>
                </c:lvl>
              </c:multiLvlStrCache>
            </c:multiLvlStrRef>
          </c:cat>
          <c:val>
            <c:numRef>
              <c:f>'Multiple Site Attendance Graph'!$M$3:$M$25</c:f>
              <c:numCache>
                <c:formatCode>General</c:formatCode>
                <c:ptCount val="18"/>
                <c:pt idx="2">
                  <c:v>1</c:v>
                </c:pt>
                <c:pt idx="5">
                  <c:v>1</c:v>
                </c:pt>
                <c:pt idx="7">
                  <c:v>1</c:v>
                </c:pt>
                <c:pt idx="8">
                  <c:v>2</c:v>
                </c:pt>
                <c:pt idx="13">
                  <c:v>1</c:v>
                </c:pt>
                <c:pt idx="14">
                  <c:v>2</c:v>
                </c:pt>
                <c:pt idx="15">
                  <c:v>2</c:v>
                </c:pt>
                <c:pt idx="16">
                  <c:v>2</c:v>
                </c:pt>
                <c:pt idx="17">
                  <c:v>1</c:v>
                </c:pt>
              </c:numCache>
            </c:numRef>
          </c:val>
        </c:ser>
        <c:dLbls>
          <c:showLegendKey val="0"/>
          <c:showVal val="0"/>
          <c:showCatName val="0"/>
          <c:showSerName val="0"/>
          <c:showPercent val="0"/>
          <c:showBubbleSize val="0"/>
        </c:dLbls>
        <c:gapWidth val="150"/>
        <c:overlap val="100"/>
        <c:axId val="100239232"/>
        <c:axId val="100240768"/>
      </c:barChart>
      <c:catAx>
        <c:axId val="100239232"/>
        <c:scaling>
          <c:orientation val="minMax"/>
        </c:scaling>
        <c:delete val="0"/>
        <c:axPos val="b"/>
        <c:majorTickMark val="out"/>
        <c:minorTickMark val="none"/>
        <c:tickLblPos val="nextTo"/>
        <c:crossAx val="100240768"/>
        <c:crosses val="autoZero"/>
        <c:auto val="1"/>
        <c:lblAlgn val="ctr"/>
        <c:lblOffset val="100"/>
        <c:noMultiLvlLbl val="0"/>
      </c:catAx>
      <c:valAx>
        <c:axId val="100240768"/>
        <c:scaling>
          <c:orientation val="minMax"/>
        </c:scaling>
        <c:delete val="0"/>
        <c:axPos val="l"/>
        <c:majorGridlines/>
        <c:numFmt formatCode="General" sourceLinked="1"/>
        <c:majorTickMark val="out"/>
        <c:minorTickMark val="none"/>
        <c:tickLblPos val="nextTo"/>
        <c:crossAx val="100239232"/>
        <c:crosses val="autoZero"/>
        <c:crossBetween val="between"/>
      </c:valAx>
      <c:spPr>
        <a:solidFill>
          <a:srgbClr val="F2F2F2"/>
        </a:solidFill>
      </c:spPr>
    </c:plotArea>
    <c:legend>
      <c:legendPos val="r"/>
      <c:layout/>
      <c:overlay val="0"/>
    </c:legend>
    <c:plotVisOnly val="1"/>
    <c:dispBlanksAs val="zero"/>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[Wave 2 Site Readiness Progress Tracker (20170510).xlsx]Single Site Attendance Graph !PivotTable5</c:name>
    <c:fmtId val="0"/>
  </c:pivotSource>
  <c:chart>
    <c:title>
      <c:tx>
        <c:strRef>
          <c:f>'Single Site Attendance Graph '!$G$1</c:f>
          <c:strCache>
            <c:ptCount val="1"/>
            <c:pt idx="0">
              <c:v>Attendance Graph of Salisbury</c:v>
            </c:pt>
          </c:strCache>
        </c:strRef>
      </c:tx>
      <c:layout/>
      <c:overlay val="0"/>
    </c:title>
    <c:autoTitleDeleted val="0"/>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spPr>
          <a:ln w="25400">
            <a:noFill/>
          </a:ln>
        </c:spPr>
        <c:marker>
          <c:symbol val="none"/>
        </c:marker>
      </c:pivotFmt>
      <c:pivotFmt>
        <c:idx val="15"/>
        <c:spPr>
          <a:ln w="25400">
            <a:noFill/>
          </a:ln>
        </c:spPr>
        <c:marker>
          <c:symbol val="none"/>
        </c:marker>
      </c:pivotFmt>
      <c:pivotFmt>
        <c:idx val="16"/>
        <c:spPr>
          <a:ln w="25400">
            <a:noFill/>
          </a:ln>
        </c:spPr>
        <c:marker>
          <c:symbol val="none"/>
        </c:marker>
      </c:pivotFmt>
      <c:pivotFmt>
        <c:idx val="17"/>
        <c:spPr>
          <a:ln w="25400">
            <a:noFill/>
          </a:ln>
        </c:spPr>
        <c:marker>
          <c:symbol val="none"/>
        </c:marker>
      </c:pivotFmt>
      <c:pivotFmt>
        <c:idx val="18"/>
        <c:spPr>
          <a:ln w="25400">
            <a:noFill/>
          </a:ln>
        </c:spPr>
        <c:marker>
          <c:symbol val="none"/>
        </c:marker>
      </c:pivotFmt>
      <c:pivotFmt>
        <c:idx val="19"/>
        <c:spPr>
          <a:ln w="25400">
            <a:noFill/>
          </a:ln>
        </c:spPr>
        <c:marker>
          <c:symbol val="none"/>
        </c:marker>
      </c:pivotFmt>
      <c:pivotFmt>
        <c:idx val="20"/>
        <c:spPr>
          <a:ln w="25400">
            <a:noFill/>
          </a:ln>
        </c:spPr>
        <c:marker>
          <c:symbol val="none"/>
        </c:marker>
      </c:pivotFmt>
      <c:pivotFmt>
        <c:idx val="21"/>
        <c:spPr>
          <a:ln w="25400">
            <a:noFill/>
          </a:ln>
        </c:spPr>
        <c:marker>
          <c:symbol val="none"/>
        </c:marker>
      </c:pivotFmt>
      <c:pivotFmt>
        <c:idx val="22"/>
        <c:spPr>
          <a:ln w="25400">
            <a:noFill/>
          </a:ln>
        </c:spPr>
        <c:marker>
          <c:symbol val="none"/>
        </c:marker>
      </c:pivotFmt>
      <c:pivotFmt>
        <c:idx val="23"/>
        <c:spPr>
          <a:ln w="25400">
            <a:noFill/>
          </a:ln>
        </c:spPr>
        <c:marker>
          <c:symbol val="none"/>
        </c:marker>
      </c:pivotFmt>
      <c:pivotFmt>
        <c:idx val="24"/>
        <c:spPr>
          <a:ln w="25400">
            <a:noFill/>
          </a:ln>
        </c:spPr>
        <c:marker>
          <c:symbol val="none"/>
        </c:marker>
      </c:pivotFmt>
      <c:pivotFmt>
        <c:idx val="25"/>
        <c:spPr>
          <a:ln w="25400">
            <a:noFill/>
          </a:ln>
        </c:spPr>
        <c:marker>
          <c:symbol val="none"/>
        </c:marker>
      </c:pivotFmt>
      <c:pivotFmt>
        <c:idx val="26"/>
        <c:spPr>
          <a:ln w="25400">
            <a:noFill/>
          </a:ln>
        </c:spPr>
        <c:marker>
          <c:symbol val="none"/>
        </c:marker>
      </c:pivotFmt>
      <c:pivotFmt>
        <c:idx val="27"/>
        <c:spPr>
          <a:ln w="25400">
            <a:noFill/>
          </a:ln>
        </c:spPr>
        <c:marker>
          <c:symbol val="none"/>
        </c:marker>
      </c:pivotFmt>
      <c:pivotFmt>
        <c:idx val="28"/>
        <c:spPr>
          <a:ln w="25400">
            <a:noFill/>
          </a:ln>
        </c:spPr>
        <c:marker>
          <c:symbol val="none"/>
        </c:marker>
      </c:pivotFmt>
      <c:pivotFmt>
        <c:idx val="29"/>
        <c:spPr>
          <a:ln w="25400">
            <a:noFill/>
          </a:ln>
        </c:spPr>
        <c:marker>
          <c:symbol val="none"/>
        </c:marker>
      </c:pivotFmt>
      <c:pivotFmt>
        <c:idx val="30"/>
        <c:spPr>
          <a:ln w="25400">
            <a:noFill/>
          </a:ln>
        </c:spPr>
        <c:marker>
          <c:symbol val="none"/>
        </c:marker>
      </c:pivotFmt>
      <c:pivotFmt>
        <c:idx val="31"/>
        <c:spPr>
          <a:ln w="25400">
            <a:noFill/>
          </a:ln>
        </c:spPr>
        <c:marker>
          <c:symbol val="none"/>
        </c:marker>
      </c:pivotFmt>
      <c:pivotFmt>
        <c:idx val="32"/>
        <c:spPr>
          <a:ln w="25400">
            <a:noFill/>
          </a:ln>
        </c:spPr>
        <c:marker>
          <c:symbol val="none"/>
        </c:marker>
      </c:pivotFmt>
      <c:pivotFmt>
        <c:idx val="33"/>
        <c:spPr>
          <a:ln w="25400">
            <a:noFill/>
          </a:ln>
        </c:spPr>
        <c:marker>
          <c:symbol val="none"/>
        </c:marker>
      </c:pivotFmt>
      <c:pivotFmt>
        <c:idx val="34"/>
        <c:spPr>
          <a:ln w="25400">
            <a:noFill/>
          </a:ln>
        </c:spPr>
        <c:marker>
          <c:symbol val="none"/>
        </c:marker>
      </c:pivotFmt>
      <c:pivotFmt>
        <c:idx val="35"/>
        <c:spPr>
          <a:ln w="25400">
            <a:noFill/>
          </a:ln>
        </c:spPr>
        <c:marker>
          <c:symbol val="none"/>
        </c:marker>
      </c:pivotFmt>
      <c:pivotFmt>
        <c:idx val="36"/>
        <c:spPr>
          <a:ln w="25400">
            <a:noFill/>
          </a:ln>
        </c:spPr>
        <c:marker>
          <c:symbol val="none"/>
        </c:marker>
      </c:pivotFmt>
      <c:pivotFmt>
        <c:idx val="37"/>
        <c:spPr>
          <a:ln w="25400">
            <a:noFill/>
          </a:ln>
        </c:spPr>
        <c:marker>
          <c:symbol val="none"/>
        </c:marker>
      </c:pivotFmt>
      <c:pivotFmt>
        <c:idx val="38"/>
        <c:spPr>
          <a:ln w="25400">
            <a:noFill/>
          </a:ln>
        </c:spPr>
        <c:marker>
          <c:symbol val="none"/>
        </c:marker>
      </c:pivotFmt>
      <c:pivotFmt>
        <c:idx val="39"/>
        <c:spPr>
          <a:ln w="25400">
            <a:noFill/>
          </a:ln>
        </c:spPr>
        <c:marker>
          <c:symbol val="none"/>
        </c:marker>
      </c:pivotFmt>
      <c:pivotFmt>
        <c:idx val="40"/>
        <c:spPr>
          <a:ln w="25400">
            <a:noFill/>
          </a:ln>
        </c:spPr>
        <c:marker>
          <c:symbol val="none"/>
        </c:marker>
      </c:pivotFmt>
      <c:pivotFmt>
        <c:idx val="41"/>
        <c:spPr>
          <a:ln w="25400">
            <a:noFill/>
          </a:ln>
        </c:spPr>
        <c:marker>
          <c:symbol val="none"/>
        </c:marker>
      </c:pivotFmt>
      <c:pivotFmt>
        <c:idx val="42"/>
        <c:spPr>
          <a:ln w="25400">
            <a:noFill/>
          </a:ln>
        </c:spPr>
        <c:marker>
          <c:symbol val="none"/>
        </c:marker>
      </c:pivotFmt>
      <c:pivotFmt>
        <c:idx val="43"/>
        <c:spPr>
          <a:ln w="25400">
            <a:noFill/>
          </a:ln>
        </c:spPr>
        <c:marker>
          <c:symbol val="none"/>
        </c:marker>
      </c:pivotFmt>
      <c:pivotFmt>
        <c:idx val="44"/>
        <c:spPr>
          <a:ln w="25400">
            <a:noFill/>
          </a:ln>
        </c:spPr>
        <c:marker>
          <c:symbol val="none"/>
        </c:marker>
      </c:pivotFmt>
      <c:pivotFmt>
        <c:idx val="45"/>
        <c:spPr>
          <a:ln w="25400">
            <a:noFill/>
          </a:ln>
        </c:spPr>
        <c:marker>
          <c:symbol val="none"/>
        </c:marker>
      </c:pivotFmt>
      <c:pivotFmt>
        <c:idx val="46"/>
        <c:spPr>
          <a:ln w="25400">
            <a:noFill/>
          </a:ln>
        </c:spPr>
        <c:marker>
          <c:symbol val="none"/>
        </c:marker>
      </c:pivotFmt>
      <c:pivotFmt>
        <c:idx val="47"/>
        <c:spPr>
          <a:ln w="25400">
            <a:noFill/>
          </a:ln>
        </c:spPr>
        <c:marker>
          <c:symbol val="none"/>
        </c:marker>
      </c:pivotFmt>
      <c:pivotFmt>
        <c:idx val="48"/>
        <c:spPr>
          <a:ln w="25400">
            <a:noFill/>
          </a:ln>
        </c:spPr>
        <c:marker>
          <c:symbol val="none"/>
        </c:marker>
      </c:pivotFmt>
      <c:pivotFmt>
        <c:idx val="49"/>
        <c:spPr>
          <a:ln w="25400">
            <a:noFill/>
          </a:ln>
        </c:spPr>
        <c:marker>
          <c:symbol val="none"/>
        </c:marker>
      </c:pivotFmt>
      <c:pivotFmt>
        <c:idx val="50"/>
        <c:spPr>
          <a:ln w="25400">
            <a:noFill/>
          </a:ln>
        </c:spPr>
        <c:marker>
          <c:symbol val="none"/>
        </c:marker>
      </c:pivotFmt>
      <c:pivotFmt>
        <c:idx val="51"/>
        <c:spPr>
          <a:ln w="25400">
            <a:noFill/>
          </a:ln>
        </c:spPr>
        <c:marker>
          <c:symbol val="none"/>
        </c:marker>
      </c:pivotFmt>
      <c:pivotFmt>
        <c:idx val="52"/>
        <c:spPr>
          <a:ln w="25400">
            <a:noFill/>
          </a:ln>
        </c:spPr>
        <c:marker>
          <c:symbol val="none"/>
        </c:marker>
      </c:pivotFmt>
      <c:pivotFmt>
        <c:idx val="53"/>
        <c:spPr>
          <a:ln w="25400">
            <a:noFill/>
          </a:ln>
        </c:spPr>
        <c:marker>
          <c:symbol val="none"/>
        </c:marker>
      </c:pivotFmt>
      <c:pivotFmt>
        <c:idx val="54"/>
        <c:spPr>
          <a:ln w="25400">
            <a:noFill/>
          </a:ln>
        </c:spPr>
        <c:marker>
          <c:symbol val="none"/>
        </c:marker>
      </c:pivotFmt>
      <c:pivotFmt>
        <c:idx val="55"/>
        <c:spPr>
          <a:ln w="25400">
            <a:noFill/>
          </a:ln>
        </c:spPr>
        <c:marker>
          <c:symbol val="none"/>
        </c:marker>
      </c:pivotFmt>
      <c:pivotFmt>
        <c:idx val="56"/>
        <c:spPr>
          <a:ln w="25400">
            <a:noFill/>
          </a:ln>
        </c:spPr>
        <c:marker>
          <c:symbol val="none"/>
        </c:marker>
      </c:pivotFmt>
      <c:pivotFmt>
        <c:idx val="57"/>
        <c:spPr>
          <a:ln w="25400">
            <a:noFill/>
          </a:ln>
        </c:spPr>
        <c:marker>
          <c:symbol val="none"/>
        </c:marker>
      </c:pivotFmt>
      <c:pivotFmt>
        <c:idx val="58"/>
        <c:spPr>
          <a:ln w="25400">
            <a:noFill/>
          </a:ln>
        </c:spPr>
        <c:marker>
          <c:symbol val="none"/>
        </c:marker>
      </c:pivotFmt>
      <c:pivotFmt>
        <c:idx val="59"/>
        <c:spPr>
          <a:ln w="25400">
            <a:noFill/>
          </a:ln>
        </c:spPr>
        <c:marker>
          <c:symbol val="none"/>
        </c:marker>
      </c:pivotFmt>
      <c:pivotFmt>
        <c:idx val="60"/>
        <c:spPr>
          <a:ln w="25400">
            <a:noFill/>
          </a:ln>
        </c:spPr>
        <c:marker>
          <c:symbol val="none"/>
        </c:marker>
      </c:pivotFmt>
      <c:pivotFmt>
        <c:idx val="61"/>
        <c:spPr>
          <a:ln w="25400">
            <a:noFill/>
          </a:ln>
        </c:spPr>
        <c:marker>
          <c:symbol val="none"/>
        </c:marker>
      </c:pivotFmt>
      <c:pivotFmt>
        <c:idx val="62"/>
        <c:spPr>
          <a:ln w="25400">
            <a:noFill/>
          </a:ln>
        </c:spPr>
        <c:marker>
          <c:symbol val="none"/>
        </c:marker>
      </c:pivotFmt>
      <c:pivotFmt>
        <c:idx val="63"/>
        <c:spPr>
          <a:ln w="25400">
            <a:noFill/>
          </a:ln>
        </c:spPr>
        <c:marker>
          <c:symbol val="none"/>
        </c:marker>
      </c:pivotFmt>
      <c:pivotFmt>
        <c:idx val="64"/>
        <c:spPr>
          <a:ln w="25400">
            <a:noFill/>
          </a:ln>
        </c:spPr>
        <c:marker>
          <c:symbol val="none"/>
        </c:marker>
      </c:pivotFmt>
      <c:pivotFmt>
        <c:idx val="65"/>
        <c:spPr>
          <a:ln w="25400">
            <a:noFill/>
          </a:ln>
        </c:spPr>
        <c:marker>
          <c:symbol val="none"/>
        </c:marker>
      </c:pivotFmt>
      <c:pivotFmt>
        <c:idx val="66"/>
        <c:spPr>
          <a:ln w="25400">
            <a:noFill/>
          </a:ln>
        </c:spPr>
        <c:marker>
          <c:symbol val="none"/>
        </c:marker>
      </c:pivotFmt>
      <c:pivotFmt>
        <c:idx val="67"/>
        <c:spPr>
          <a:ln w="25400">
            <a:noFill/>
          </a:ln>
        </c:spPr>
        <c:marker>
          <c:symbol val="none"/>
        </c:marker>
      </c:pivotFmt>
      <c:pivotFmt>
        <c:idx val="68"/>
        <c:spPr>
          <a:ln w="25400">
            <a:noFill/>
          </a:ln>
        </c:spPr>
        <c:marker>
          <c:symbol val="none"/>
        </c:marker>
      </c:pivotFmt>
      <c:pivotFmt>
        <c:idx val="69"/>
        <c:spPr>
          <a:ln w="25400">
            <a:noFill/>
          </a:ln>
        </c:spPr>
        <c:marker>
          <c:symbol val="none"/>
        </c:marker>
      </c:pivotFmt>
      <c:pivotFmt>
        <c:idx val="70"/>
        <c:spPr>
          <a:ln w="25400">
            <a:noFill/>
          </a:ln>
        </c:spPr>
        <c:marker>
          <c:symbol val="none"/>
        </c:marker>
      </c:pivotFmt>
      <c:pivotFmt>
        <c:idx val="71"/>
        <c:spPr>
          <a:ln w="25400">
            <a:noFill/>
          </a:ln>
        </c:spPr>
        <c:marker>
          <c:symbol val="none"/>
        </c:marker>
      </c:pivotFmt>
      <c:pivotFmt>
        <c:idx val="72"/>
        <c:spPr>
          <a:ln w="25400">
            <a:noFill/>
          </a:ln>
        </c:spPr>
        <c:marker>
          <c:symbol val="none"/>
        </c:marker>
      </c:pivotFmt>
      <c:pivotFmt>
        <c:idx val="73"/>
        <c:spPr>
          <a:ln w="25400">
            <a:noFill/>
          </a:ln>
        </c:spPr>
        <c:marker>
          <c:symbol val="none"/>
        </c:marker>
      </c:pivotFmt>
      <c:pivotFmt>
        <c:idx val="74"/>
        <c:spPr>
          <a:ln w="25400">
            <a:noFill/>
          </a:ln>
        </c:spPr>
        <c:marker>
          <c:symbol val="none"/>
        </c:marker>
      </c:pivotFmt>
      <c:pivotFmt>
        <c:idx val="75"/>
        <c:spPr>
          <a:ln w="25400">
            <a:noFill/>
          </a:ln>
        </c:spPr>
        <c:marker>
          <c:symbol val="none"/>
        </c:marker>
      </c:pivotFmt>
      <c:pivotFmt>
        <c:idx val="76"/>
        <c:spPr>
          <a:ln w="25400">
            <a:noFill/>
          </a:ln>
        </c:spPr>
        <c:marker>
          <c:symbol val="none"/>
        </c:marker>
      </c:pivotFmt>
      <c:pivotFmt>
        <c:idx val="77"/>
        <c:spPr>
          <a:ln w="25400">
            <a:noFill/>
          </a:ln>
        </c:spPr>
        <c:marker>
          <c:symbol val="none"/>
        </c:marker>
      </c:pivotFmt>
      <c:pivotFmt>
        <c:idx val="78"/>
        <c:spPr>
          <a:ln w="25400">
            <a:noFill/>
          </a:ln>
        </c:spPr>
        <c:marker>
          <c:symbol val="none"/>
        </c:marker>
      </c:pivotFmt>
      <c:pivotFmt>
        <c:idx val="79"/>
        <c:spPr>
          <a:ln w="25400">
            <a:noFill/>
          </a:ln>
        </c:spPr>
        <c:marker>
          <c:symbol val="none"/>
        </c:marker>
      </c:pivotFmt>
      <c:pivotFmt>
        <c:idx val="80"/>
        <c:spPr>
          <a:ln w="25400">
            <a:noFill/>
          </a:ln>
        </c:spPr>
        <c:marker>
          <c:symbol val="none"/>
        </c:marker>
      </c:pivotFmt>
      <c:pivotFmt>
        <c:idx val="81"/>
        <c:spPr>
          <a:ln w="25400">
            <a:noFill/>
          </a:ln>
        </c:spPr>
        <c:marker>
          <c:symbol val="none"/>
        </c:marker>
      </c:pivotFmt>
      <c:pivotFmt>
        <c:idx val="82"/>
        <c:spPr>
          <a:ln w="25400">
            <a:noFill/>
          </a:ln>
        </c:spPr>
        <c:marker>
          <c:symbol val="none"/>
        </c:marker>
      </c:pivotFmt>
      <c:pivotFmt>
        <c:idx val="83"/>
        <c:spPr>
          <a:ln w="25400">
            <a:noFill/>
          </a:ln>
        </c:spPr>
        <c:marker>
          <c:symbol val="none"/>
        </c:marker>
      </c:pivotFmt>
      <c:pivotFmt>
        <c:idx val="84"/>
        <c:spPr>
          <a:ln w="25400">
            <a:noFill/>
          </a:ln>
        </c:spPr>
        <c:marker>
          <c:symbol val="none"/>
        </c:marker>
      </c:pivotFmt>
      <c:pivotFmt>
        <c:idx val="85"/>
        <c:spPr>
          <a:ln w="25400">
            <a:noFill/>
          </a:ln>
        </c:spPr>
        <c:marker>
          <c:symbol val="none"/>
        </c:marker>
      </c:pivotFmt>
      <c:pivotFmt>
        <c:idx val="86"/>
        <c:spPr>
          <a:ln w="25400">
            <a:noFill/>
          </a:ln>
        </c:spPr>
        <c:marker>
          <c:symbol val="none"/>
        </c:marker>
      </c:pivotFmt>
      <c:pivotFmt>
        <c:idx val="87"/>
        <c:spPr>
          <a:ln w="25400">
            <a:noFill/>
          </a:ln>
        </c:spPr>
        <c:marker>
          <c:symbol val="none"/>
        </c:marker>
      </c:pivotFmt>
      <c:pivotFmt>
        <c:idx val="88"/>
        <c:spPr>
          <a:ln w="25400">
            <a:noFill/>
          </a:ln>
        </c:spPr>
        <c:marker>
          <c:symbol val="none"/>
        </c:marker>
      </c:pivotFmt>
      <c:pivotFmt>
        <c:idx val="89"/>
        <c:spPr>
          <a:ln w="25400">
            <a:noFill/>
          </a:ln>
        </c:spPr>
        <c:marker>
          <c:symbol val="none"/>
        </c:marker>
      </c:pivotFmt>
      <c:pivotFmt>
        <c:idx val="90"/>
        <c:spPr>
          <a:ln w="25400">
            <a:noFill/>
          </a:ln>
        </c:spPr>
        <c:marker>
          <c:symbol val="none"/>
        </c:marker>
      </c:pivotFmt>
      <c:pivotFmt>
        <c:idx val="91"/>
        <c:spPr>
          <a:ln w="25400">
            <a:noFill/>
          </a:ln>
        </c:spPr>
        <c:marker>
          <c:symbol val="none"/>
        </c:marker>
      </c:pivotFmt>
      <c:pivotFmt>
        <c:idx val="92"/>
        <c:spPr>
          <a:ln w="25400">
            <a:noFill/>
          </a:ln>
        </c:spPr>
        <c:marker>
          <c:symbol val="none"/>
        </c:marker>
      </c:pivotFmt>
      <c:pivotFmt>
        <c:idx val="93"/>
        <c:spPr>
          <a:ln w="25400">
            <a:noFill/>
          </a:ln>
        </c:spPr>
        <c:marker>
          <c:symbol val="none"/>
        </c:marker>
      </c:pivotFmt>
      <c:pivotFmt>
        <c:idx val="94"/>
        <c:spPr>
          <a:ln w="25400">
            <a:noFill/>
          </a:ln>
        </c:spPr>
        <c:marker>
          <c:symbol val="none"/>
        </c:marker>
      </c:pivotFmt>
      <c:pivotFmt>
        <c:idx val="95"/>
        <c:spPr>
          <a:ln w="25400">
            <a:noFill/>
          </a:ln>
        </c:spPr>
        <c:marker>
          <c:symbol val="none"/>
        </c:marker>
      </c:pivotFmt>
      <c:pivotFmt>
        <c:idx val="96"/>
        <c:spPr>
          <a:ln w="25400">
            <a:noFill/>
          </a:ln>
        </c:spPr>
        <c:marker>
          <c:symbol val="none"/>
        </c:marker>
      </c:pivotFmt>
      <c:pivotFmt>
        <c:idx val="97"/>
        <c:spPr>
          <a:ln w="25400">
            <a:noFill/>
          </a:ln>
        </c:spPr>
        <c:marker>
          <c:symbol val="none"/>
        </c:marker>
      </c:pivotFmt>
      <c:pivotFmt>
        <c:idx val="98"/>
        <c:spPr>
          <a:ln w="25400">
            <a:noFill/>
          </a:ln>
        </c:spPr>
        <c:marker>
          <c:symbol val="none"/>
        </c:marker>
      </c:pivotFmt>
      <c:pivotFmt>
        <c:idx val="99"/>
        <c:spPr>
          <a:ln w="25400">
            <a:noFill/>
          </a:ln>
        </c:spPr>
        <c:marker>
          <c:symbol val="none"/>
        </c:marker>
      </c:pivotFmt>
      <c:pivotFmt>
        <c:idx val="100"/>
        <c:spPr>
          <a:ln w="25400">
            <a:noFill/>
          </a:ln>
        </c:spPr>
        <c:marker>
          <c:symbol val="none"/>
        </c:marker>
      </c:pivotFmt>
      <c:pivotFmt>
        <c:idx val="101"/>
        <c:spPr>
          <a:ln w="25400">
            <a:noFill/>
          </a:ln>
        </c:spPr>
        <c:marker>
          <c:symbol val="none"/>
        </c:marker>
      </c:pivotFmt>
      <c:pivotFmt>
        <c:idx val="102"/>
        <c:spPr>
          <a:ln w="25400">
            <a:noFill/>
          </a:ln>
        </c:spPr>
        <c:marker>
          <c:symbol val="none"/>
        </c:marker>
      </c:pivotFmt>
      <c:pivotFmt>
        <c:idx val="103"/>
        <c:spPr>
          <a:ln w="25400">
            <a:noFill/>
          </a:ln>
        </c:spPr>
        <c:marker>
          <c:symbol val="none"/>
        </c:marker>
      </c:pivotFmt>
      <c:pivotFmt>
        <c:idx val="104"/>
        <c:spPr>
          <a:ln w="25400">
            <a:noFill/>
          </a:ln>
        </c:spPr>
        <c:marker>
          <c:symbol val="none"/>
        </c:marker>
      </c:pivotFmt>
      <c:pivotFmt>
        <c:idx val="105"/>
        <c:spPr>
          <a:ln w="25400">
            <a:noFill/>
          </a:ln>
        </c:spPr>
        <c:marker>
          <c:symbol val="none"/>
        </c:marker>
      </c:pivotFmt>
      <c:pivotFmt>
        <c:idx val="106"/>
        <c:spPr>
          <a:ln w="25400">
            <a:noFill/>
          </a:ln>
        </c:spPr>
        <c:marker>
          <c:symbol val="none"/>
        </c:marker>
      </c:pivotFmt>
      <c:pivotFmt>
        <c:idx val="107"/>
        <c:marker>
          <c:symbol val="none"/>
        </c:marker>
      </c:pivotFmt>
      <c:pivotFmt>
        <c:idx val="108"/>
        <c:marker>
          <c:symbol val="none"/>
        </c:marker>
      </c:pivotFmt>
      <c:pivotFmt>
        <c:idx val="109"/>
        <c:spPr>
          <a:ln w="25400">
            <a:noFill/>
          </a:ln>
        </c:spPr>
        <c:marker>
          <c:symbol val="none"/>
        </c:marker>
      </c:pivotFmt>
      <c:pivotFmt>
        <c:idx val="110"/>
        <c:spPr>
          <a:ln w="25400">
            <a:noFill/>
          </a:ln>
        </c:spPr>
        <c:marker>
          <c:symbol val="none"/>
        </c:marker>
      </c:pivotFmt>
      <c:pivotFmt>
        <c:idx val="111"/>
        <c:spPr>
          <a:ln w="25400">
            <a:noFill/>
          </a:ln>
        </c:spPr>
        <c:marker>
          <c:symbol val="none"/>
        </c:marker>
      </c:pivotFmt>
      <c:pivotFmt>
        <c:idx val="112"/>
        <c:spPr>
          <a:ln w="25400">
            <a:noFill/>
          </a:ln>
        </c:spPr>
        <c:marker>
          <c:symbol val="none"/>
        </c:marker>
      </c:pivotFmt>
      <c:pivotFmt>
        <c:idx val="113"/>
        <c:marker>
          <c:symbol val="none"/>
        </c:marker>
      </c:pivotFmt>
      <c:pivotFmt>
        <c:idx val="114"/>
        <c:spPr>
          <a:ln w="25400">
            <a:noFill/>
          </a:ln>
        </c:spPr>
        <c:marker>
          <c:symbol val="none"/>
        </c:marker>
      </c:pivotFmt>
      <c:pivotFmt>
        <c:idx val="115"/>
        <c:spPr>
          <a:ln w="25400">
            <a:noFill/>
          </a:ln>
        </c:spPr>
        <c:marker>
          <c:symbol val="none"/>
        </c:marker>
      </c:pivotFmt>
      <c:pivotFmt>
        <c:idx val="116"/>
        <c:spPr>
          <a:ln w="25400">
            <a:noFill/>
          </a:ln>
        </c:spPr>
        <c:marker>
          <c:symbol val="none"/>
        </c:marker>
      </c:pivotFmt>
      <c:pivotFmt>
        <c:idx val="117"/>
        <c:spPr>
          <a:ln w="25400">
            <a:noFill/>
          </a:ln>
        </c:spPr>
        <c:marker>
          <c:symbol val="none"/>
        </c:marker>
      </c:pivotFmt>
      <c:pivotFmt>
        <c:idx val="118"/>
        <c:spPr>
          <a:ln w="25400">
            <a:noFill/>
          </a:ln>
        </c:spPr>
        <c:marker>
          <c:symbol val="none"/>
        </c:marker>
      </c:pivotFmt>
      <c:pivotFmt>
        <c:idx val="119"/>
        <c:spPr>
          <a:ln w="25400">
            <a:noFill/>
          </a:ln>
        </c:spPr>
        <c:marker>
          <c:symbol val="none"/>
        </c:marker>
      </c:pivotFmt>
      <c:pivotFmt>
        <c:idx val="120"/>
        <c:marker>
          <c:symbol val="none"/>
        </c:marker>
      </c:pivotFmt>
    </c:pivotFmts>
    <c:plotArea>
      <c:layout/>
      <c:areaChart>
        <c:grouping val="stacked"/>
        <c:varyColors val="0"/>
        <c:ser>
          <c:idx val="0"/>
          <c:order val="0"/>
          <c:tx>
            <c:strRef>
              <c:f>'Single Site Attendance Graph '!$G$1</c:f>
              <c:strCache>
                <c:ptCount val="1"/>
                <c:pt idx="0">
                  <c:v>VISN 06 - Salisbury - FM</c:v>
                </c:pt>
              </c:strCache>
            </c:strRef>
          </c:tx>
          <c:spPr>
            <a:ln w="25400">
              <a:noFill/>
            </a:ln>
          </c:spPr>
          <c:cat>
            <c:strRef>
              <c:f>'Single Site Attendance Graph '!$G$1</c:f>
              <c:strCache>
                <c:ptCount val="11"/>
                <c:pt idx="0">
                  <c:v>1</c:v>
                </c:pt>
                <c:pt idx="1">
                  <c:v>2</c:v>
                </c:pt>
                <c:pt idx="2">
                  <c:v>3</c:v>
                </c:pt>
                <c:pt idx="3">
                  <c:v>4</c:v>
                </c:pt>
                <c:pt idx="4">
                  <c:v>5</c:v>
                </c:pt>
                <c:pt idx="5">
                  <c:v>6</c:v>
                </c:pt>
                <c:pt idx="6">
                  <c:v>7</c:v>
                </c:pt>
                <c:pt idx="7">
                  <c:v>8</c:v>
                </c:pt>
                <c:pt idx="8">
                  <c:v>9</c:v>
                </c:pt>
                <c:pt idx="9">
                  <c:v>10</c:v>
                </c:pt>
                <c:pt idx="10">
                  <c:v>11</c:v>
                </c:pt>
              </c:strCache>
            </c:strRef>
          </c:cat>
          <c:val>
            <c:numRef>
              <c:f>'Single Site Attendance Graph '!$G$1</c:f>
              <c:numCache>
                <c:formatCode>General</c:formatCode>
                <c:ptCount val="11"/>
                <c:pt idx="0">
                  <c:v>1</c:v>
                </c:pt>
                <c:pt idx="1">
                  <c:v>2</c:v>
                </c:pt>
                <c:pt idx="2">
                  <c:v>1</c:v>
                </c:pt>
                <c:pt idx="3">
                  <c:v>2</c:v>
                </c:pt>
                <c:pt idx="4">
                  <c:v>1</c:v>
                </c:pt>
                <c:pt idx="5">
                  <c:v>1</c:v>
                </c:pt>
                <c:pt idx="6">
                  <c:v>2</c:v>
                </c:pt>
                <c:pt idx="7">
                  <c:v>1</c:v>
                </c:pt>
                <c:pt idx="8">
                  <c:v>1</c:v>
                </c:pt>
                <c:pt idx="9">
                  <c:v>2</c:v>
                </c:pt>
                <c:pt idx="10">
                  <c:v>1</c:v>
                </c:pt>
              </c:numCache>
            </c:numRef>
          </c:val>
        </c:ser>
        <c:ser>
          <c:idx val="1"/>
          <c:order val="1"/>
          <c:tx>
            <c:strRef>
              <c:f>'Single Site Attendance Graph '!$G$1</c:f>
              <c:strCache>
                <c:ptCount val="1"/>
                <c:pt idx="0">
                  <c:v>VISN 06 - Salisbury - HTM</c:v>
                </c:pt>
              </c:strCache>
            </c:strRef>
          </c:tx>
          <c:spPr>
            <a:ln w="25400">
              <a:noFill/>
            </a:ln>
          </c:spPr>
          <c:cat>
            <c:strRef>
              <c:f>'Single Site Attendance Graph '!$G$1</c:f>
              <c:strCache>
                <c:ptCount val="11"/>
                <c:pt idx="0">
                  <c:v>1</c:v>
                </c:pt>
                <c:pt idx="1">
                  <c:v>2</c:v>
                </c:pt>
                <c:pt idx="2">
                  <c:v>3</c:v>
                </c:pt>
                <c:pt idx="3">
                  <c:v>4</c:v>
                </c:pt>
                <c:pt idx="4">
                  <c:v>5</c:v>
                </c:pt>
                <c:pt idx="5">
                  <c:v>6</c:v>
                </c:pt>
                <c:pt idx="6">
                  <c:v>7</c:v>
                </c:pt>
                <c:pt idx="7">
                  <c:v>8</c:v>
                </c:pt>
                <c:pt idx="8">
                  <c:v>9</c:v>
                </c:pt>
                <c:pt idx="9">
                  <c:v>10</c:v>
                </c:pt>
                <c:pt idx="10">
                  <c:v>11</c:v>
                </c:pt>
              </c:strCache>
            </c:strRef>
          </c:cat>
          <c:val>
            <c:numRef>
              <c:f>'Single Site Attendance Graph '!$G$1</c:f>
              <c:numCache>
                <c:formatCode>General</c:formatCode>
                <c:ptCount val="11"/>
                <c:pt idx="0">
                  <c:v>2</c:v>
                </c:pt>
                <c:pt idx="1">
                  <c:v>2</c:v>
                </c:pt>
                <c:pt idx="2">
                  <c:v>2</c:v>
                </c:pt>
                <c:pt idx="4">
                  <c:v>2</c:v>
                </c:pt>
                <c:pt idx="5">
                  <c:v>1</c:v>
                </c:pt>
                <c:pt idx="6">
                  <c:v>1</c:v>
                </c:pt>
                <c:pt idx="7">
                  <c:v>1</c:v>
                </c:pt>
                <c:pt idx="8">
                  <c:v>1</c:v>
                </c:pt>
                <c:pt idx="9">
                  <c:v>2</c:v>
                </c:pt>
              </c:numCache>
            </c:numRef>
          </c:val>
        </c:ser>
        <c:ser>
          <c:idx val="2"/>
          <c:order val="2"/>
          <c:tx>
            <c:strRef>
              <c:f>'Single Site Attendance Graph '!$G$1</c:f>
              <c:strCache>
                <c:ptCount val="1"/>
                <c:pt idx="0">
                  <c:v>VISN 06 - Salisbury - ITAM</c:v>
                </c:pt>
              </c:strCache>
            </c:strRef>
          </c:tx>
          <c:spPr>
            <a:ln w="25400">
              <a:noFill/>
            </a:ln>
          </c:spPr>
          <c:cat>
            <c:strRef>
              <c:f>'Single Site Attendance Graph '!$G$1</c:f>
              <c:strCache>
                <c:ptCount val="11"/>
                <c:pt idx="0">
                  <c:v>1</c:v>
                </c:pt>
                <c:pt idx="1">
                  <c:v>2</c:v>
                </c:pt>
                <c:pt idx="2">
                  <c:v>3</c:v>
                </c:pt>
                <c:pt idx="3">
                  <c:v>4</c:v>
                </c:pt>
                <c:pt idx="4">
                  <c:v>5</c:v>
                </c:pt>
                <c:pt idx="5">
                  <c:v>6</c:v>
                </c:pt>
                <c:pt idx="6">
                  <c:v>7</c:v>
                </c:pt>
                <c:pt idx="7">
                  <c:v>8</c:v>
                </c:pt>
                <c:pt idx="8">
                  <c:v>9</c:v>
                </c:pt>
                <c:pt idx="9">
                  <c:v>10</c:v>
                </c:pt>
                <c:pt idx="10">
                  <c:v>11</c:v>
                </c:pt>
              </c:strCache>
            </c:strRef>
          </c:cat>
          <c:val>
            <c:numRef>
              <c:f>'Single Site Attendance Graph '!$G$1</c:f>
              <c:numCache>
                <c:formatCode>General</c:formatCode>
                <c:ptCount val="11"/>
                <c:pt idx="0">
                  <c:v>2</c:v>
                </c:pt>
                <c:pt idx="9">
                  <c:v>1</c:v>
                </c:pt>
              </c:numCache>
            </c:numRef>
          </c:val>
        </c:ser>
        <c:ser>
          <c:idx val="3"/>
          <c:order val="3"/>
          <c:tx>
            <c:strRef>
              <c:f>'Single Site Attendance Graph '!$G$1</c:f>
              <c:strCache>
                <c:ptCount val="1"/>
                <c:pt idx="0">
                  <c:v>VISN 06 - Salisbury - PPM</c:v>
                </c:pt>
              </c:strCache>
            </c:strRef>
          </c:tx>
          <c:spPr>
            <a:ln w="25400">
              <a:noFill/>
            </a:ln>
          </c:spPr>
          <c:cat>
            <c:strRef>
              <c:f>'Single Site Attendance Graph '!$G$1</c:f>
              <c:strCache>
                <c:ptCount val="11"/>
                <c:pt idx="0">
                  <c:v>1</c:v>
                </c:pt>
                <c:pt idx="1">
                  <c:v>2</c:v>
                </c:pt>
                <c:pt idx="2">
                  <c:v>3</c:v>
                </c:pt>
                <c:pt idx="3">
                  <c:v>4</c:v>
                </c:pt>
                <c:pt idx="4">
                  <c:v>5</c:v>
                </c:pt>
                <c:pt idx="5">
                  <c:v>6</c:v>
                </c:pt>
                <c:pt idx="6">
                  <c:v>7</c:v>
                </c:pt>
                <c:pt idx="7">
                  <c:v>8</c:v>
                </c:pt>
                <c:pt idx="8">
                  <c:v>9</c:v>
                </c:pt>
                <c:pt idx="9">
                  <c:v>10</c:v>
                </c:pt>
                <c:pt idx="10">
                  <c:v>11</c:v>
                </c:pt>
              </c:strCache>
            </c:strRef>
          </c:cat>
          <c:val>
            <c:numRef>
              <c:f>'Single Site Attendance Graph '!$G$1</c:f>
              <c:numCache>
                <c:formatCode>General</c:formatCode>
                <c:ptCount val="11"/>
                <c:pt idx="0">
                  <c:v>2</c:v>
                </c:pt>
                <c:pt idx="1">
                  <c:v>1</c:v>
                </c:pt>
                <c:pt idx="2">
                  <c:v>2</c:v>
                </c:pt>
                <c:pt idx="3">
                  <c:v>1</c:v>
                </c:pt>
                <c:pt idx="6">
                  <c:v>2</c:v>
                </c:pt>
                <c:pt idx="7">
                  <c:v>1</c:v>
                </c:pt>
                <c:pt idx="8">
                  <c:v>2</c:v>
                </c:pt>
                <c:pt idx="9">
                  <c:v>2</c:v>
                </c:pt>
                <c:pt idx="10">
                  <c:v>2</c:v>
                </c:pt>
              </c:numCache>
            </c:numRef>
          </c:val>
        </c:ser>
        <c:ser>
          <c:idx val="4"/>
          <c:order val="4"/>
          <c:tx>
            <c:strRef>
              <c:f>'Single Site Attendance Graph '!$G$1</c:f>
              <c:strCache>
                <c:ptCount val="1"/>
                <c:pt idx="0">
                  <c:v>VISN 06 - Salisbury - Site Lead</c:v>
                </c:pt>
              </c:strCache>
            </c:strRef>
          </c:tx>
          <c:spPr>
            <a:ln w="25400">
              <a:noFill/>
            </a:ln>
          </c:spPr>
          <c:cat>
            <c:strRef>
              <c:f>'Single Site Attendance Graph '!$G$1</c:f>
              <c:strCache>
                <c:ptCount val="11"/>
                <c:pt idx="0">
                  <c:v>1</c:v>
                </c:pt>
                <c:pt idx="1">
                  <c:v>2</c:v>
                </c:pt>
                <c:pt idx="2">
                  <c:v>3</c:v>
                </c:pt>
                <c:pt idx="3">
                  <c:v>4</c:v>
                </c:pt>
                <c:pt idx="4">
                  <c:v>5</c:v>
                </c:pt>
                <c:pt idx="5">
                  <c:v>6</c:v>
                </c:pt>
                <c:pt idx="6">
                  <c:v>7</c:v>
                </c:pt>
                <c:pt idx="7">
                  <c:v>8</c:v>
                </c:pt>
                <c:pt idx="8">
                  <c:v>9</c:v>
                </c:pt>
                <c:pt idx="9">
                  <c:v>10</c:v>
                </c:pt>
                <c:pt idx="10">
                  <c:v>11</c:v>
                </c:pt>
              </c:strCache>
            </c:strRef>
          </c:cat>
          <c:val>
            <c:numRef>
              <c:f>'Single Site Attendance Graph '!$G$1</c:f>
              <c:numCache>
                <c:formatCode>General</c:formatCode>
                <c:ptCount val="11"/>
                <c:pt idx="0">
                  <c:v>1</c:v>
                </c:pt>
                <c:pt idx="1">
                  <c:v>2</c:v>
                </c:pt>
                <c:pt idx="2">
                  <c:v>1</c:v>
                </c:pt>
                <c:pt idx="6">
                  <c:v>1</c:v>
                </c:pt>
                <c:pt idx="7">
                  <c:v>1</c:v>
                </c:pt>
                <c:pt idx="8">
                  <c:v>1</c:v>
                </c:pt>
                <c:pt idx="9">
                  <c:v>1</c:v>
                </c:pt>
                <c:pt idx="10">
                  <c:v>1</c:v>
                </c:pt>
              </c:numCache>
            </c:numRef>
          </c:val>
        </c:ser>
        <c:dLbls>
          <c:showLegendKey val="0"/>
          <c:showVal val="0"/>
          <c:showCatName val="0"/>
          <c:showSerName val="0"/>
          <c:showPercent val="0"/>
          <c:showBubbleSize val="0"/>
        </c:dLbls>
        <c:axId val="100038528"/>
        <c:axId val="100044800"/>
      </c:areaChart>
      <c:catAx>
        <c:axId val="100038528"/>
        <c:scaling>
          <c:orientation val="minMax"/>
        </c:scaling>
        <c:delete val="0"/>
        <c:axPos val="b"/>
        <c:title>
          <c:tx>
            <c:rich>
              <a:bodyPr/>
              <a:lstStyle/>
              <a:p>
                <a:pPr>
                  <a:defRPr/>
                </a:pPr>
                <a:r>
                  <a:rPr lang="en-US"/>
                  <a:t>Weekly Meeting</a:t>
                </a:r>
              </a:p>
            </c:rich>
          </c:tx>
          <c:layout/>
          <c:overlay val="0"/>
        </c:title>
        <c:majorTickMark val="out"/>
        <c:minorTickMark val="none"/>
        <c:tickLblPos val="nextTo"/>
        <c:crossAx val="100044800"/>
        <c:crosses val="autoZero"/>
        <c:auto val="1"/>
        <c:lblAlgn val="ctr"/>
        <c:lblOffset val="100"/>
        <c:noMultiLvlLbl val="0"/>
      </c:catAx>
      <c:valAx>
        <c:axId val="100044800"/>
        <c:scaling>
          <c:orientation val="minMax"/>
        </c:scaling>
        <c:delete val="0"/>
        <c:axPos val="l"/>
        <c:majorGridlines/>
        <c:title>
          <c:tx>
            <c:rich>
              <a:bodyPr rot="-5400000" vert="horz"/>
              <a:lstStyle/>
              <a:p>
                <a:pPr>
                  <a:defRPr/>
                </a:pPr>
                <a:r>
                  <a:rPr lang="en-US"/>
                  <a:t>Number Of Attendees</a:t>
                </a:r>
              </a:p>
            </c:rich>
          </c:tx>
          <c:layout/>
          <c:overlay val="0"/>
        </c:title>
        <c:numFmt formatCode="General" sourceLinked="1"/>
        <c:majorTickMark val="out"/>
        <c:minorTickMark val="none"/>
        <c:tickLblPos val="nextTo"/>
        <c:crossAx val="100038528"/>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userShapes r:id="rId1"/>
  <c:extLst>
    <c:ext xmlns:c14="http://schemas.microsoft.com/office/drawing/2007/8/2/chart" uri="{781A3756-C4B2-4CAC-9D66-4F8BD8637D16}">
      <c14:pivotOptions>
        <c14:dropZoneFilter val="1"/>
        <c14:dropZoneCategories val="1"/>
        <c14:dropZoneData val="1"/>
        <c14:dropZoneSeries val="1"/>
      </c14:pivotOptions>
    </c:ext>
  </c:extLst>
</c:chartSpac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Full Report'!A1"/></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Full Report'!A1"/></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Full Report'!A1"/><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8" Type="http://schemas.openxmlformats.org/officeDocument/2006/relationships/image" Target="../media/image3.png"/><Relationship Id="rId3" Type="http://schemas.openxmlformats.org/officeDocument/2006/relationships/chart" Target="../charts/chart4.xml"/><Relationship Id="rId7" Type="http://schemas.openxmlformats.org/officeDocument/2006/relationships/hyperlink" Target="#'Full Report'!A1"/><Relationship Id="rId2" Type="http://schemas.openxmlformats.org/officeDocument/2006/relationships/chart" Target="../charts/chart3.xml"/><Relationship Id="rId1" Type="http://schemas.openxmlformats.org/officeDocument/2006/relationships/chart" Target="../charts/chart2.xml"/><Relationship Id="rId6" Type="http://schemas.openxmlformats.org/officeDocument/2006/relationships/chart" Target="../charts/chart7.xml"/><Relationship Id="rId5" Type="http://schemas.openxmlformats.org/officeDocument/2006/relationships/chart" Target="../charts/chart6.xml"/><Relationship Id="rId4"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hyperlink" Target="#'Full Report'!A1"/><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Full Report'!A1"/></Relationships>
</file>

<file path=xl/drawings/_rels/drawing9.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image" Target="../media/image5.png"/><Relationship Id="rId1" Type="http://schemas.openxmlformats.org/officeDocument/2006/relationships/hyperlink" Target="#'Full Report'!A1"/></Relationships>
</file>

<file path=xl/drawings/_rels/drawing1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Full Report'!A1"/><Relationship Id="rId1" Type="http://schemas.openxmlformats.org/officeDocument/2006/relationships/image" Target="../media/image6.png"/></Relationships>
</file>

<file path=xl/drawings/_rels/drawing1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Full Report'!A1"/></Relationships>
</file>

<file path=xl/drawings/_rels/drawing1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Full Report'!A1"/></Relationships>
</file>

<file path=xl/drawings/_rels/drawing1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Full Report'!A1"/></Relationships>
</file>

<file path=xl/drawings/_rels/drawing15.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hyperlink" Target="#'Full Report'!A1"/></Relationships>
</file>

<file path=xl/drawings/drawing1.xml><?xml version="1.0" encoding="utf-8"?>
<xdr:wsDr xmlns:xdr="http://schemas.openxmlformats.org/drawingml/2006/spreadsheetDrawing" xmlns:a="http://schemas.openxmlformats.org/drawingml/2006/main">
  <xdr:twoCellAnchor editAs="oneCell">
    <xdr:from>
      <xdr:col>16</xdr:col>
      <xdr:colOff>32807</xdr:colOff>
      <xdr:row>36</xdr:row>
      <xdr:rowOff>68791</xdr:rowOff>
    </xdr:from>
    <xdr:to>
      <xdr:col>17</xdr:col>
      <xdr:colOff>62122</xdr:colOff>
      <xdr:row>39</xdr:row>
      <xdr:rowOff>154993</xdr:rowOff>
    </xdr:to>
    <xdr:pic>
      <xdr:nvPicPr>
        <xdr:cNvPr id="6" name="Picture 5">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072282" y="7564966"/>
          <a:ext cx="657965" cy="65770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838200</xdr:colOff>
      <xdr:row>35</xdr:row>
      <xdr:rowOff>94721</xdr:rowOff>
    </xdr:from>
    <xdr:to>
      <xdr:col>15</xdr:col>
      <xdr:colOff>491807</xdr:colOff>
      <xdr:row>38</xdr:row>
      <xdr:rowOff>176954</xdr:rowOff>
    </xdr:to>
    <xdr:pic>
      <xdr:nvPicPr>
        <xdr:cNvPr id="5" name="Picture 4">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953750" y="7257521"/>
          <a:ext cx="672782" cy="65373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73139</xdr:colOff>
      <xdr:row>0</xdr:row>
      <xdr:rowOff>148089</xdr:rowOff>
    </xdr:from>
    <xdr:to>
      <xdr:col>19</xdr:col>
      <xdr:colOff>158750</xdr:colOff>
      <xdr:row>32</xdr:row>
      <xdr:rowOff>84666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244211</xdr:colOff>
      <xdr:row>1</xdr:row>
      <xdr:rowOff>4157</xdr:rowOff>
    </xdr:from>
    <xdr:to>
      <xdr:col>22</xdr:col>
      <xdr:colOff>244212</xdr:colOff>
      <xdr:row>12</xdr:row>
      <xdr:rowOff>162906</xdr:rowOff>
    </xdr:to>
    <mc:AlternateContent xmlns:mc="http://schemas.openxmlformats.org/markup-compatibility/2006">
      <mc:Choice xmlns:a14="http://schemas.microsoft.com/office/drawing/2010/main" Requires="a14">
        <xdr:graphicFrame macro="">
          <xdr:nvGraphicFramePr>
            <xdr:cNvPr id="3" name="Functional.Community 1"/>
            <xdr:cNvGraphicFramePr/>
          </xdr:nvGraphicFramePr>
          <xdr:xfrm>
            <a:off x="0" y="0"/>
            <a:ext cx="0" cy="0"/>
          </xdr:xfrm>
          <a:graphic>
            <a:graphicData uri="http://schemas.microsoft.com/office/drawing/2010/slicer">
              <sle:slicer xmlns:sle="http://schemas.microsoft.com/office/drawing/2010/slicer" name="Functional.Community 1"/>
            </a:graphicData>
          </a:graphic>
        </xdr:graphicFrame>
      </mc:Choice>
      <mc:Fallback>
        <xdr:sp macro="" textlink="">
          <xdr:nvSpPr>
            <xdr:cNvPr id="0" name=""/>
            <xdr:cNvSpPr>
              <a:spLocks noTextEdit="1"/>
            </xdr:cNvSpPr>
          </xdr:nvSpPr>
          <xdr:spPr>
            <a:xfrm>
              <a:off x="11600128" y="194657"/>
              <a:ext cx="1841501" cy="2254249"/>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299660</xdr:colOff>
      <xdr:row>15</xdr:row>
      <xdr:rowOff>86751</xdr:rowOff>
    </xdr:from>
    <xdr:to>
      <xdr:col>22</xdr:col>
      <xdr:colOff>296332</xdr:colOff>
      <xdr:row>32</xdr:row>
      <xdr:rowOff>82022</xdr:rowOff>
    </xdr:to>
    <mc:AlternateContent xmlns:mc="http://schemas.openxmlformats.org/markup-compatibility/2006">
      <mc:Choice xmlns:a14="http://schemas.microsoft.com/office/drawing/2010/main" Requires="a14">
        <xdr:graphicFrame macro="">
          <xdr:nvGraphicFramePr>
            <xdr:cNvPr id="4" name="MeetingNumber 1"/>
            <xdr:cNvGraphicFramePr/>
          </xdr:nvGraphicFramePr>
          <xdr:xfrm>
            <a:off x="0" y="0"/>
            <a:ext cx="0" cy="0"/>
          </xdr:xfrm>
          <a:graphic>
            <a:graphicData uri="http://schemas.microsoft.com/office/drawing/2010/slicer">
              <sle:slicer xmlns:sle="http://schemas.microsoft.com/office/drawing/2010/slicer" name="MeetingNumber 1"/>
            </a:graphicData>
          </a:graphic>
        </xdr:graphicFrame>
      </mc:Choice>
      <mc:Fallback>
        <xdr:sp macro="" textlink="">
          <xdr:nvSpPr>
            <xdr:cNvPr id="0" name=""/>
            <xdr:cNvSpPr>
              <a:spLocks noTextEdit="1"/>
            </xdr:cNvSpPr>
          </xdr:nvSpPr>
          <xdr:spPr>
            <a:xfrm>
              <a:off x="11655577" y="2944251"/>
              <a:ext cx="1838172" cy="3233771"/>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105833</xdr:colOff>
      <xdr:row>43</xdr:row>
      <xdr:rowOff>84666</xdr:rowOff>
    </xdr:from>
    <xdr:to>
      <xdr:col>21</xdr:col>
      <xdr:colOff>159490</xdr:colOff>
      <xdr:row>46</xdr:row>
      <xdr:rowOff>166899</xdr:rowOff>
    </xdr:to>
    <xdr:pic>
      <xdr:nvPicPr>
        <xdr:cNvPr id="6" name="Picture 5">
          <a:hlinkClick xmlns:r="http://schemas.openxmlformats.org/officeDocument/2006/relationships" r:id="rId2"/>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075583" y="8276166"/>
          <a:ext cx="667490" cy="653733"/>
        </a:xfrm>
        <a:prstGeom prst="rect">
          <a:avLst/>
        </a:prstGeom>
      </xdr:spPr>
    </xdr:pic>
    <xdr:clientData/>
  </xdr:twoCellAnchor>
</xdr:wsDr>
</file>

<file path=xl/drawings/drawing4.xml><?xml version="1.0" encoding="utf-8"?>
<c:userShapes xmlns:c="http://schemas.openxmlformats.org/drawingml/2006/chart">
  <cdr:relSizeAnchor xmlns:cdr="http://schemas.openxmlformats.org/drawingml/2006/chartDrawing">
    <cdr:from>
      <cdr:x>0.50699</cdr:x>
      <cdr:y>0.12302</cdr:y>
    </cdr:from>
    <cdr:to>
      <cdr:x>0.50699</cdr:x>
      <cdr:y>0.86066</cdr:y>
    </cdr:to>
    <cdr:cxnSp macro="">
      <cdr:nvCxnSpPr>
        <cdr:cNvPr id="2" name="Straight Connector 1"/>
        <cdr:cNvCxnSpPr/>
      </cdr:nvCxnSpPr>
      <cdr:spPr>
        <a:xfrm xmlns:a="http://schemas.openxmlformats.org/drawingml/2006/main" flipV="1">
          <a:off x="5968249" y="732973"/>
          <a:ext cx="0" cy="4394918"/>
        </a:xfrm>
        <a:prstGeom xmlns:a="http://schemas.openxmlformats.org/drawingml/2006/main" prst="line">
          <a:avLst/>
        </a:prstGeom>
        <a:ln xmlns:a="http://schemas.openxmlformats.org/drawingml/2006/main" w="38100">
          <a:solidFill>
            <a:schemeClr val="accent4">
              <a:lumMod val="50000"/>
            </a:schemeClr>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0.89184</cdr:x>
      <cdr:y>0.66459</cdr:y>
    </cdr:from>
    <cdr:to>
      <cdr:x>0.98262</cdr:x>
      <cdr:y>0.75452</cdr:y>
    </cdr:to>
    <cdr:grpSp>
      <cdr:nvGrpSpPr>
        <cdr:cNvPr id="19" name="Group 18"/>
        <cdr:cNvGrpSpPr/>
      </cdr:nvGrpSpPr>
      <cdr:grpSpPr>
        <a:xfrm xmlns:a="http://schemas.openxmlformats.org/drawingml/2006/main">
          <a:off x="10204012" y="4009195"/>
          <a:ext cx="1038605" cy="542477"/>
          <a:chOff x="10621695" y="3971472"/>
          <a:chExt cx="1104260" cy="535781"/>
        </a:xfrm>
      </cdr:grpSpPr>
      <cdr:cxnSp macro="">
        <cdr:nvCxnSpPr>
          <cdr:cNvPr id="16" name="Straight Connector 15"/>
          <cdr:cNvCxnSpPr/>
        </cdr:nvCxnSpPr>
        <cdr:spPr>
          <a:xfrm xmlns:a="http://schemas.openxmlformats.org/drawingml/2006/main" flipV="1">
            <a:off x="10621695" y="4042911"/>
            <a:ext cx="0" cy="314249"/>
          </a:xfrm>
          <a:prstGeom xmlns:a="http://schemas.openxmlformats.org/drawingml/2006/main" prst="line">
            <a:avLst/>
          </a:prstGeom>
          <a:ln xmlns:a="http://schemas.openxmlformats.org/drawingml/2006/main" w="38100">
            <a:solidFill>
              <a:schemeClr val="accent4">
                <a:lumMod val="50000"/>
              </a:schemeClr>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sp macro="" textlink="">
        <cdr:nvSpPr>
          <cdr:cNvPr id="18" name="TextBox 17"/>
          <cdr:cNvSpPr txBox="1"/>
        </cdr:nvSpPr>
        <cdr:spPr>
          <a:xfrm xmlns:a="http://schemas.openxmlformats.org/drawingml/2006/main">
            <a:off x="10670458" y="3971472"/>
            <a:ext cx="1055497" cy="53578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Atttendance Escalation</a:t>
            </a:r>
            <a:r>
              <a:rPr lang="en-US" sz="1100" baseline="0"/>
              <a:t> Sent</a:t>
            </a:r>
            <a:endParaRPr lang="en-US" sz="1100"/>
          </a:p>
        </cdr:txBody>
      </cdr:sp>
    </cdr:grpSp>
  </cdr:relSizeAnchor>
</c:userShapes>
</file>

<file path=xl/drawings/drawing5.xml><?xml version="1.0" encoding="utf-8"?>
<xdr:wsDr xmlns:xdr="http://schemas.openxmlformats.org/drawingml/2006/spreadsheetDrawing" xmlns:a="http://schemas.openxmlformats.org/drawingml/2006/main">
  <xdr:twoCellAnchor>
    <xdr:from>
      <xdr:col>8</xdr:col>
      <xdr:colOff>1123950</xdr:colOff>
      <xdr:row>17</xdr:row>
      <xdr:rowOff>95249</xdr:rowOff>
    </xdr:from>
    <xdr:to>
      <xdr:col>15</xdr:col>
      <xdr:colOff>57150</xdr:colOff>
      <xdr:row>29</xdr:row>
      <xdr:rowOff>14286</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57150</xdr:colOff>
      <xdr:row>17</xdr:row>
      <xdr:rowOff>104774</xdr:rowOff>
    </xdr:from>
    <xdr:to>
      <xdr:col>5</xdr:col>
      <xdr:colOff>190500</xdr:colOff>
      <xdr:row>28</xdr:row>
      <xdr:rowOff>190499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930276</xdr:colOff>
      <xdr:row>4</xdr:row>
      <xdr:rowOff>41275</xdr:rowOff>
    </xdr:from>
    <xdr:to>
      <xdr:col>14</xdr:col>
      <xdr:colOff>301626</xdr:colOff>
      <xdr:row>15</xdr:row>
      <xdr:rowOff>160337</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452967</xdr:colOff>
      <xdr:row>17</xdr:row>
      <xdr:rowOff>190499</xdr:rowOff>
    </xdr:from>
    <xdr:to>
      <xdr:col>8</xdr:col>
      <xdr:colOff>967317</xdr:colOff>
      <xdr:row>29</xdr:row>
      <xdr:rowOff>100011</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282575</xdr:colOff>
      <xdr:row>4</xdr:row>
      <xdr:rowOff>52917</xdr:rowOff>
    </xdr:from>
    <xdr:to>
      <xdr:col>8</xdr:col>
      <xdr:colOff>806450</xdr:colOff>
      <xdr:row>15</xdr:row>
      <xdr:rowOff>171979</xdr:rowOff>
    </xdr:to>
    <xdr:graphicFrame macro="">
      <xdr:nvGraphicFramePr>
        <xdr:cNvPr id="16" name="Chart 1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142875</xdr:colOff>
      <xdr:row>4</xdr:row>
      <xdr:rowOff>4762</xdr:rowOff>
    </xdr:from>
    <xdr:to>
      <xdr:col>5</xdr:col>
      <xdr:colOff>123825</xdr:colOff>
      <xdr:row>15</xdr:row>
      <xdr:rowOff>95250</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xdr:col>
      <xdr:colOff>266700</xdr:colOff>
      <xdr:row>7</xdr:row>
      <xdr:rowOff>104775</xdr:rowOff>
    </xdr:from>
    <xdr:to>
      <xdr:col>3</xdr:col>
      <xdr:colOff>274184</xdr:colOff>
      <xdr:row>13</xdr:row>
      <xdr:rowOff>9525</xdr:rowOff>
    </xdr:to>
    <xdr:cxnSp macro="">
      <xdr:nvCxnSpPr>
        <xdr:cNvPr id="19" name="Straight Connector 18"/>
        <xdr:cNvCxnSpPr/>
      </xdr:nvCxnSpPr>
      <xdr:spPr>
        <a:xfrm flipV="1">
          <a:off x="2466975" y="1504950"/>
          <a:ext cx="7484" cy="1047750"/>
        </a:xfrm>
        <a:prstGeom prst="line">
          <a:avLst/>
        </a:prstGeom>
        <a:ln w="3810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1171575</xdr:colOff>
      <xdr:row>7</xdr:row>
      <xdr:rowOff>9525</xdr:rowOff>
    </xdr:from>
    <xdr:to>
      <xdr:col>6</xdr:col>
      <xdr:colOff>1181100</xdr:colOff>
      <xdr:row>14</xdr:row>
      <xdr:rowOff>9525</xdr:rowOff>
    </xdr:to>
    <xdr:cxnSp macro="">
      <xdr:nvCxnSpPr>
        <xdr:cNvPr id="20" name="Straight Connector 19"/>
        <xdr:cNvCxnSpPr/>
      </xdr:nvCxnSpPr>
      <xdr:spPr>
        <a:xfrm flipV="1">
          <a:off x="6686550" y="1409700"/>
          <a:ext cx="9525" cy="1333500"/>
        </a:xfrm>
        <a:prstGeom prst="line">
          <a:avLst/>
        </a:prstGeom>
        <a:ln w="3810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57150</xdr:colOff>
      <xdr:row>7</xdr:row>
      <xdr:rowOff>0</xdr:rowOff>
    </xdr:from>
    <xdr:to>
      <xdr:col>11</xdr:col>
      <xdr:colOff>57150</xdr:colOff>
      <xdr:row>14</xdr:row>
      <xdr:rowOff>0</xdr:rowOff>
    </xdr:to>
    <xdr:cxnSp macro="">
      <xdr:nvCxnSpPr>
        <xdr:cNvPr id="21" name="Straight Connector 20"/>
        <xdr:cNvCxnSpPr/>
      </xdr:nvCxnSpPr>
      <xdr:spPr>
        <a:xfrm flipV="1">
          <a:off x="10772775" y="1400175"/>
          <a:ext cx="0" cy="1333500"/>
        </a:xfrm>
        <a:prstGeom prst="line">
          <a:avLst/>
        </a:prstGeom>
        <a:ln w="3810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1171575</xdr:colOff>
      <xdr:row>20</xdr:row>
      <xdr:rowOff>85725</xdr:rowOff>
    </xdr:from>
    <xdr:to>
      <xdr:col>6</xdr:col>
      <xdr:colOff>1171575</xdr:colOff>
      <xdr:row>27</xdr:row>
      <xdr:rowOff>85725</xdr:rowOff>
    </xdr:to>
    <xdr:cxnSp macro="">
      <xdr:nvCxnSpPr>
        <xdr:cNvPr id="23" name="Straight Connector 22"/>
        <xdr:cNvCxnSpPr/>
      </xdr:nvCxnSpPr>
      <xdr:spPr>
        <a:xfrm flipV="1">
          <a:off x="6686550" y="3962400"/>
          <a:ext cx="0" cy="1333500"/>
        </a:xfrm>
        <a:prstGeom prst="line">
          <a:avLst/>
        </a:prstGeom>
        <a:ln w="3810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104775</xdr:colOff>
      <xdr:row>20</xdr:row>
      <xdr:rowOff>76200</xdr:rowOff>
    </xdr:from>
    <xdr:to>
      <xdr:col>11</xdr:col>
      <xdr:colOff>104775</xdr:colOff>
      <xdr:row>27</xdr:row>
      <xdr:rowOff>76200</xdr:rowOff>
    </xdr:to>
    <xdr:cxnSp macro="">
      <xdr:nvCxnSpPr>
        <xdr:cNvPr id="24" name="Straight Connector 23"/>
        <xdr:cNvCxnSpPr/>
      </xdr:nvCxnSpPr>
      <xdr:spPr>
        <a:xfrm flipV="1">
          <a:off x="10820400" y="3952875"/>
          <a:ext cx="0" cy="1333500"/>
        </a:xfrm>
        <a:prstGeom prst="line">
          <a:avLst/>
        </a:prstGeom>
        <a:ln w="3810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905934</xdr:colOff>
      <xdr:row>2</xdr:row>
      <xdr:rowOff>56092</xdr:rowOff>
    </xdr:from>
    <xdr:to>
      <xdr:col>6</xdr:col>
      <xdr:colOff>1086909</xdr:colOff>
      <xdr:row>2</xdr:row>
      <xdr:rowOff>56092</xdr:rowOff>
    </xdr:to>
    <xdr:cxnSp macro="">
      <xdr:nvCxnSpPr>
        <xdr:cNvPr id="25" name="Straight Connector 24"/>
        <xdr:cNvCxnSpPr/>
      </xdr:nvCxnSpPr>
      <xdr:spPr>
        <a:xfrm>
          <a:off x="6419851" y="574675"/>
          <a:ext cx="180975" cy="0"/>
        </a:xfrm>
        <a:prstGeom prst="line">
          <a:avLst/>
        </a:prstGeom>
        <a:ln w="38100">
          <a:solidFill>
            <a:schemeClr val="accent2">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xdr:col>
      <xdr:colOff>200025</xdr:colOff>
      <xdr:row>28</xdr:row>
      <xdr:rowOff>85725</xdr:rowOff>
    </xdr:from>
    <xdr:to>
      <xdr:col>15</xdr:col>
      <xdr:colOff>748983</xdr:colOff>
      <xdr:row>31</xdr:row>
      <xdr:rowOff>63183</xdr:rowOff>
    </xdr:to>
    <xdr:pic>
      <xdr:nvPicPr>
        <xdr:cNvPr id="18" name="Picture 17">
          <a:hlinkClick xmlns:r="http://schemas.openxmlformats.org/officeDocument/2006/relationships" r:id="rId7"/>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2763500" y="5486400"/>
          <a:ext cx="548958" cy="548958"/>
        </a:xfrm>
        <a:prstGeom prst="rect">
          <a:avLst/>
        </a:prstGeom>
      </xdr:spPr>
    </xdr:pic>
    <xdr:clientData/>
  </xdr:twoCellAnchor>
</xdr:wsDr>
</file>

<file path=xl/drawings/drawing6.xml><?xml version="1.0" encoding="utf-8"?>
<c:userShapes xmlns:c="http://schemas.openxmlformats.org/drawingml/2006/chart">
  <cdr:relSizeAnchor xmlns:cdr="http://schemas.openxmlformats.org/drawingml/2006/chartDrawing">
    <cdr:from>
      <cdr:x>0.62136</cdr:x>
      <cdr:y>0.33333</cdr:y>
    </cdr:from>
    <cdr:to>
      <cdr:x>0.6232</cdr:x>
      <cdr:y>0.81368</cdr:y>
    </cdr:to>
    <cdr:cxnSp macro="">
      <cdr:nvCxnSpPr>
        <cdr:cNvPr id="2" name="Straight Connector 1"/>
        <cdr:cNvCxnSpPr/>
      </cdr:nvCxnSpPr>
      <cdr:spPr>
        <a:xfrm xmlns:a="http://schemas.openxmlformats.org/drawingml/2006/main" flipV="1">
          <a:off x="2521273" y="727068"/>
          <a:ext cx="7466" cy="1047751"/>
        </a:xfrm>
        <a:prstGeom xmlns:a="http://schemas.openxmlformats.org/drawingml/2006/main" prst="line">
          <a:avLst/>
        </a:prstGeom>
        <a:ln xmlns:a="http://schemas.openxmlformats.org/drawingml/2006/main" w="38100">
          <a:solidFill>
            <a:schemeClr val="accent2">
              <a:lumMod val="75000"/>
            </a:schemeClr>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7.xml><?xml version="1.0" encoding="utf-8"?>
<xdr:wsDr xmlns:xdr="http://schemas.openxmlformats.org/drawingml/2006/spreadsheetDrawing" xmlns:a="http://schemas.openxmlformats.org/drawingml/2006/main">
  <xdr:twoCellAnchor>
    <xdr:from>
      <xdr:col>0</xdr:col>
      <xdr:colOff>72570</xdr:colOff>
      <xdr:row>0</xdr:row>
      <xdr:rowOff>54430</xdr:rowOff>
    </xdr:from>
    <xdr:to>
      <xdr:col>11</xdr:col>
      <xdr:colOff>571500</xdr:colOff>
      <xdr:row>38</xdr:row>
      <xdr:rowOff>47626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531396</xdr:colOff>
      <xdr:row>0</xdr:row>
      <xdr:rowOff>181617</xdr:rowOff>
    </xdr:from>
    <xdr:to>
      <xdr:col>13</xdr:col>
      <xdr:colOff>73591</xdr:colOff>
      <xdr:row>8</xdr:row>
      <xdr:rowOff>38742</xdr:rowOff>
    </xdr:to>
    <mc:AlternateContent xmlns:mc="http://schemas.openxmlformats.org/markup-compatibility/2006" xmlns:a14="http://schemas.microsoft.com/office/drawing/2010/main">
      <mc:Choice Requires="a14">
        <xdr:graphicFrame macro="">
          <xdr:nvGraphicFramePr>
            <xdr:cNvPr id="3" name="VISN 1"/>
            <xdr:cNvGraphicFramePr/>
          </xdr:nvGraphicFramePr>
          <xdr:xfrm>
            <a:off x="0" y="0"/>
            <a:ext cx="0" cy="0"/>
          </xdr:xfrm>
          <a:graphic>
            <a:graphicData uri="http://schemas.microsoft.com/office/drawing/2010/slicer">
              <sle:slicer xmlns:sle="http://schemas.microsoft.com/office/drawing/2010/slicer" name="VISN 1"/>
            </a:graphicData>
          </a:graphic>
        </xdr:graphicFrame>
      </mc:Choice>
      <mc:Fallback xmlns="">
        <xdr:sp macro="" textlink="">
          <xdr:nvSpPr>
            <xdr:cNvPr id="0" name=""/>
            <xdr:cNvSpPr>
              <a:spLocks noTextEdit="1"/>
            </xdr:cNvSpPr>
          </xdr:nvSpPr>
          <xdr:spPr>
            <a:xfrm>
              <a:off x="12973427" y="181617"/>
              <a:ext cx="1780570" cy="1381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589073</xdr:colOff>
      <xdr:row>23</xdr:row>
      <xdr:rowOff>176057</xdr:rowOff>
    </xdr:from>
    <xdr:to>
      <xdr:col>13</xdr:col>
      <xdr:colOff>179915</xdr:colOff>
      <xdr:row>34</xdr:row>
      <xdr:rowOff>33182</xdr:rowOff>
    </xdr:to>
    <mc:AlternateContent xmlns:mc="http://schemas.openxmlformats.org/markup-compatibility/2006" xmlns:a14="http://schemas.microsoft.com/office/drawing/2010/main">
      <mc:Choice Requires="a14">
        <xdr:graphicFrame macro="">
          <xdr:nvGraphicFramePr>
            <xdr:cNvPr id="5" name="Functional Community 1"/>
            <xdr:cNvGraphicFramePr/>
          </xdr:nvGraphicFramePr>
          <xdr:xfrm>
            <a:off x="0" y="0"/>
            <a:ext cx="0" cy="0"/>
          </xdr:xfrm>
          <a:graphic>
            <a:graphicData uri="http://schemas.microsoft.com/office/drawing/2010/slicer">
              <sle:slicer xmlns:sle="http://schemas.microsoft.com/office/drawing/2010/slicer" name="Functional Community 1"/>
            </a:graphicData>
          </a:graphic>
        </xdr:graphicFrame>
      </mc:Choice>
      <mc:Fallback xmlns="">
        <xdr:sp macro="" textlink="">
          <xdr:nvSpPr>
            <xdr:cNvPr id="0" name=""/>
            <xdr:cNvSpPr>
              <a:spLocks noTextEdit="1"/>
            </xdr:cNvSpPr>
          </xdr:nvSpPr>
          <xdr:spPr>
            <a:xfrm>
              <a:off x="13031104" y="4557557"/>
              <a:ext cx="1829217" cy="19526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8</xdr:col>
      <xdr:colOff>931326</xdr:colOff>
      <xdr:row>0</xdr:row>
      <xdr:rowOff>119329</xdr:rowOff>
    </xdr:from>
    <xdr:to>
      <xdr:col>11</xdr:col>
      <xdr:colOff>478896</xdr:colOff>
      <xdr:row>6</xdr:row>
      <xdr:rowOff>109802</xdr:rowOff>
    </xdr:to>
    <xdr:sp macro="" textlink="">
      <xdr:nvSpPr>
        <xdr:cNvPr id="6" name="TextBox 5"/>
        <xdr:cNvSpPr txBox="1"/>
      </xdr:nvSpPr>
      <xdr:spPr>
        <a:xfrm>
          <a:off x="9646701" y="119329"/>
          <a:ext cx="3321851" cy="1133473"/>
        </a:xfrm>
        <a:prstGeom prst="rect">
          <a:avLst/>
        </a:prstGeom>
        <a:solidFill>
          <a:schemeClr val="bg1"/>
        </a:solidFill>
        <a:ln w="1270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50" b="0" i="1" u="sng">
              <a:solidFill>
                <a:schemeClr val="dk1"/>
              </a:solidFill>
              <a:effectLst/>
              <a:latin typeface="+mn-lt"/>
              <a:ea typeface="+mn-ea"/>
              <a:cs typeface="+mn-cs"/>
            </a:rPr>
            <a:t>Sites</a:t>
          </a:r>
          <a:r>
            <a:rPr lang="en-US" sz="1050" b="0" i="1" u="sng" baseline="0">
              <a:solidFill>
                <a:schemeClr val="dk1"/>
              </a:solidFill>
              <a:effectLst/>
              <a:latin typeface="+mn-lt"/>
              <a:ea typeface="+mn-ea"/>
              <a:cs typeface="+mn-cs"/>
            </a:rPr>
            <a:t> Listed by Attendance Percentage</a:t>
          </a:r>
          <a:endParaRPr lang="en-US" sz="1050" b="0" i="1" u="sng">
            <a:solidFill>
              <a:schemeClr val="dk1"/>
            </a:solidFill>
            <a:effectLst/>
            <a:latin typeface="+mn-lt"/>
            <a:ea typeface="+mn-ea"/>
            <a:cs typeface="+mn-cs"/>
          </a:endParaRPr>
        </a:p>
        <a:p>
          <a:r>
            <a:rPr lang="en-US" sz="1000" b="0" i="0">
              <a:solidFill>
                <a:schemeClr val="dk1"/>
              </a:solidFill>
              <a:effectLst/>
              <a:latin typeface="+mn-lt"/>
              <a:ea typeface="+mn-ea"/>
              <a:cs typeface="+mn-cs"/>
            </a:rPr>
            <a:t>1. Tomah</a:t>
          </a:r>
          <a:r>
            <a:rPr lang="en-US" sz="1000">
              <a:solidFill>
                <a:schemeClr val="dk1"/>
              </a:solidFill>
              <a:effectLst/>
              <a:latin typeface="+mn-lt"/>
              <a:ea typeface="+mn-ea"/>
              <a:cs typeface="+mn-cs"/>
            </a:rPr>
            <a:t>  </a:t>
          </a:r>
          <a:r>
            <a:rPr lang="en-US" sz="1000" b="0" i="0">
              <a:solidFill>
                <a:schemeClr val="dk1"/>
              </a:solidFill>
              <a:effectLst/>
              <a:latin typeface="+mn-lt"/>
              <a:ea typeface="+mn-ea"/>
              <a:cs typeface="+mn-cs"/>
            </a:rPr>
            <a:t>2. Tuscaloosa</a:t>
          </a:r>
          <a:r>
            <a:rPr lang="en-US" sz="1000">
              <a:solidFill>
                <a:schemeClr val="dk1"/>
              </a:solidFill>
              <a:effectLst/>
              <a:latin typeface="+mn-lt"/>
              <a:ea typeface="+mn-ea"/>
              <a:cs typeface="+mn-cs"/>
            </a:rPr>
            <a:t>  </a:t>
          </a:r>
          <a:r>
            <a:rPr lang="en-US" sz="1000" b="0" i="0">
              <a:solidFill>
                <a:schemeClr val="dk1"/>
              </a:solidFill>
              <a:effectLst/>
              <a:latin typeface="+mn-lt"/>
              <a:ea typeface="+mn-ea"/>
              <a:cs typeface="+mn-cs"/>
            </a:rPr>
            <a:t>3. Augusta</a:t>
          </a:r>
          <a:r>
            <a:rPr lang="en-US" sz="1000">
              <a:solidFill>
                <a:schemeClr val="dk1"/>
              </a:solidFill>
              <a:effectLst/>
              <a:latin typeface="+mn-lt"/>
              <a:ea typeface="+mn-ea"/>
              <a:cs typeface="+mn-cs"/>
            </a:rPr>
            <a:t>  </a:t>
          </a:r>
          <a:r>
            <a:rPr lang="en-US" sz="1000" b="0" i="0">
              <a:solidFill>
                <a:schemeClr val="dk1"/>
              </a:solidFill>
              <a:effectLst/>
              <a:latin typeface="+mn-lt"/>
              <a:ea typeface="+mn-ea"/>
              <a:cs typeface="+mn-cs"/>
            </a:rPr>
            <a:t>4. Atlanta</a:t>
          </a:r>
          <a:endParaRPr lang="en-US" sz="1000">
            <a:effectLst/>
          </a:endParaRPr>
        </a:p>
        <a:p>
          <a:r>
            <a:rPr lang="en-US" sz="1000" b="0" i="0">
              <a:solidFill>
                <a:schemeClr val="dk1"/>
              </a:solidFill>
              <a:effectLst/>
              <a:latin typeface="+mn-lt"/>
              <a:ea typeface="+mn-ea"/>
              <a:cs typeface="+mn-cs"/>
            </a:rPr>
            <a:t>5. Central Alabama</a:t>
          </a:r>
          <a:r>
            <a:rPr lang="en-US" sz="1000">
              <a:solidFill>
                <a:schemeClr val="dk1"/>
              </a:solidFill>
              <a:effectLst/>
              <a:latin typeface="+mn-lt"/>
              <a:ea typeface="+mn-ea"/>
              <a:cs typeface="+mn-cs"/>
            </a:rPr>
            <a:t>  6. </a:t>
          </a:r>
          <a:r>
            <a:rPr lang="en-US" sz="1000" b="0" i="0">
              <a:solidFill>
                <a:schemeClr val="dk1"/>
              </a:solidFill>
              <a:effectLst/>
              <a:latin typeface="+mn-lt"/>
              <a:ea typeface="+mn-ea"/>
              <a:cs typeface="+mn-cs"/>
            </a:rPr>
            <a:t>Birmingham</a:t>
          </a:r>
          <a:r>
            <a:rPr lang="en-US" sz="1000">
              <a:solidFill>
                <a:schemeClr val="dk1"/>
              </a:solidFill>
              <a:effectLst/>
              <a:latin typeface="+mn-lt"/>
              <a:ea typeface="+mn-ea"/>
              <a:cs typeface="+mn-cs"/>
            </a:rPr>
            <a:t>  </a:t>
          </a:r>
          <a:r>
            <a:rPr lang="en-US" sz="1000" b="0" i="0">
              <a:solidFill>
                <a:schemeClr val="dk1"/>
              </a:solidFill>
              <a:effectLst/>
              <a:latin typeface="+mn-lt"/>
              <a:ea typeface="+mn-ea"/>
              <a:cs typeface="+mn-cs"/>
            </a:rPr>
            <a:t>7. Grand</a:t>
          </a:r>
          <a:r>
            <a:rPr lang="en-US" sz="1000" b="0" i="0" baseline="0">
              <a:solidFill>
                <a:schemeClr val="dk1"/>
              </a:solidFill>
              <a:effectLst/>
              <a:latin typeface="+mn-lt"/>
              <a:ea typeface="+mn-ea"/>
              <a:cs typeface="+mn-cs"/>
            </a:rPr>
            <a:t> J</a:t>
          </a:r>
          <a:r>
            <a:rPr lang="en-US" sz="1000" b="0" i="0">
              <a:solidFill>
                <a:schemeClr val="dk1"/>
              </a:solidFill>
              <a:effectLst/>
              <a:latin typeface="+mn-lt"/>
              <a:ea typeface="+mn-ea"/>
              <a:cs typeface="+mn-cs"/>
            </a:rPr>
            <a:t>unction</a:t>
          </a:r>
          <a:r>
            <a:rPr lang="en-US" sz="1000">
              <a:solidFill>
                <a:schemeClr val="dk1"/>
              </a:solidFill>
              <a:effectLst/>
              <a:latin typeface="+mn-lt"/>
              <a:ea typeface="+mn-ea"/>
              <a:cs typeface="+mn-cs"/>
            </a:rPr>
            <a:t> </a:t>
          </a:r>
        </a:p>
        <a:p>
          <a:r>
            <a:rPr lang="en-US" sz="1000">
              <a:solidFill>
                <a:schemeClr val="dk1"/>
              </a:solidFill>
              <a:effectLst/>
              <a:latin typeface="+mn-lt"/>
              <a:ea typeface="+mn-ea"/>
              <a:cs typeface="+mn-cs"/>
            </a:rPr>
            <a:t>8. </a:t>
          </a:r>
          <a:r>
            <a:rPr lang="en-US" sz="1000" b="0" i="0">
              <a:solidFill>
                <a:schemeClr val="dk1"/>
              </a:solidFill>
              <a:effectLst/>
              <a:latin typeface="+mn-lt"/>
              <a:ea typeface="+mn-ea"/>
              <a:cs typeface="+mn-cs"/>
            </a:rPr>
            <a:t>Charleston</a:t>
          </a:r>
          <a:r>
            <a:rPr lang="en-US" sz="1000">
              <a:solidFill>
                <a:schemeClr val="dk1"/>
              </a:solidFill>
              <a:effectLst/>
              <a:latin typeface="+mn-lt"/>
              <a:ea typeface="+mn-ea"/>
              <a:cs typeface="+mn-cs"/>
            </a:rPr>
            <a:t>  </a:t>
          </a:r>
          <a:r>
            <a:rPr lang="en-US" sz="1000" b="0" i="0">
              <a:solidFill>
                <a:schemeClr val="dk1"/>
              </a:solidFill>
              <a:effectLst/>
              <a:latin typeface="+mn-lt"/>
              <a:ea typeface="+mn-ea"/>
              <a:cs typeface="+mn-cs"/>
            </a:rPr>
            <a:t>9. Salisbury</a:t>
          </a:r>
          <a:r>
            <a:rPr lang="en-US" sz="1000">
              <a:solidFill>
                <a:schemeClr val="dk1"/>
              </a:solidFill>
              <a:effectLst/>
              <a:latin typeface="+mn-lt"/>
              <a:ea typeface="+mn-ea"/>
              <a:cs typeface="+mn-cs"/>
            </a:rPr>
            <a:t>  </a:t>
          </a:r>
          <a:r>
            <a:rPr lang="en-US" sz="1000" b="0" i="0">
              <a:solidFill>
                <a:schemeClr val="dk1"/>
              </a:solidFill>
              <a:effectLst/>
              <a:latin typeface="+mn-lt"/>
              <a:ea typeface="+mn-ea"/>
              <a:cs typeface="+mn-cs"/>
            </a:rPr>
            <a:t>10. Hampton</a:t>
          </a:r>
          <a:r>
            <a:rPr lang="en-US" sz="1000">
              <a:solidFill>
                <a:schemeClr val="dk1"/>
              </a:solidFill>
              <a:effectLst/>
              <a:latin typeface="+mn-lt"/>
              <a:ea typeface="+mn-ea"/>
              <a:cs typeface="+mn-cs"/>
            </a:rPr>
            <a:t>  </a:t>
          </a:r>
          <a:r>
            <a:rPr lang="en-US" sz="1000" b="0" i="0">
              <a:solidFill>
                <a:schemeClr val="dk1"/>
              </a:solidFill>
              <a:effectLst/>
              <a:latin typeface="+mn-lt"/>
              <a:ea typeface="+mn-ea"/>
              <a:cs typeface="+mn-cs"/>
            </a:rPr>
            <a:t>11. Salem</a:t>
          </a:r>
          <a:r>
            <a:rPr lang="en-US" sz="1000">
              <a:solidFill>
                <a:schemeClr val="dk1"/>
              </a:solidFill>
              <a:effectLst/>
              <a:latin typeface="+mn-lt"/>
              <a:ea typeface="+mn-ea"/>
              <a:cs typeface="+mn-cs"/>
            </a:rPr>
            <a:t> </a:t>
          </a:r>
          <a:endParaRPr lang="en-US" sz="1000">
            <a:effectLst/>
          </a:endParaRPr>
        </a:p>
        <a:p>
          <a:r>
            <a:rPr lang="en-US" sz="1000" b="0" i="0">
              <a:solidFill>
                <a:schemeClr val="dk1"/>
              </a:solidFill>
              <a:effectLst/>
              <a:latin typeface="+mn-lt"/>
              <a:ea typeface="+mn-ea"/>
              <a:cs typeface="+mn-cs"/>
            </a:rPr>
            <a:t>12. Richmond</a:t>
          </a:r>
          <a:r>
            <a:rPr lang="en-US" sz="1000">
              <a:solidFill>
                <a:schemeClr val="dk1"/>
              </a:solidFill>
              <a:effectLst/>
              <a:latin typeface="+mn-lt"/>
              <a:ea typeface="+mn-ea"/>
              <a:cs typeface="+mn-cs"/>
            </a:rPr>
            <a:t>  13. </a:t>
          </a:r>
          <a:r>
            <a:rPr lang="en-US" sz="1000" b="0" i="0">
              <a:solidFill>
                <a:schemeClr val="dk1"/>
              </a:solidFill>
              <a:effectLst/>
              <a:latin typeface="+mn-lt"/>
              <a:ea typeface="+mn-ea"/>
              <a:cs typeface="+mn-cs"/>
            </a:rPr>
            <a:t>Fayetteville</a:t>
          </a:r>
          <a:r>
            <a:rPr lang="en-US" sz="1000">
              <a:solidFill>
                <a:schemeClr val="dk1"/>
              </a:solidFill>
              <a:effectLst/>
              <a:latin typeface="+mn-lt"/>
              <a:ea typeface="+mn-ea"/>
              <a:cs typeface="+mn-cs"/>
            </a:rPr>
            <a:t>  </a:t>
          </a:r>
          <a:r>
            <a:rPr lang="en-US" sz="1000" b="0" i="0">
              <a:solidFill>
                <a:schemeClr val="dk1"/>
              </a:solidFill>
              <a:effectLst/>
              <a:latin typeface="+mn-lt"/>
              <a:ea typeface="+mn-ea"/>
              <a:cs typeface="+mn-cs"/>
            </a:rPr>
            <a:t>14. Dublin</a:t>
          </a:r>
          <a:r>
            <a:rPr lang="en-US" sz="1000">
              <a:solidFill>
                <a:schemeClr val="dk1"/>
              </a:solidFill>
              <a:effectLst/>
              <a:latin typeface="+mn-lt"/>
              <a:ea typeface="+mn-ea"/>
              <a:cs typeface="+mn-cs"/>
            </a:rPr>
            <a:t>  </a:t>
          </a:r>
        </a:p>
        <a:p>
          <a:r>
            <a:rPr lang="en-US" sz="1000" b="0" i="0">
              <a:solidFill>
                <a:schemeClr val="dk1"/>
              </a:solidFill>
              <a:effectLst/>
              <a:latin typeface="+mn-lt"/>
              <a:ea typeface="+mn-ea"/>
              <a:cs typeface="+mn-cs"/>
            </a:rPr>
            <a:t>15. Columbia</a:t>
          </a:r>
          <a:r>
            <a:rPr lang="en-US" sz="1000">
              <a:solidFill>
                <a:schemeClr val="dk1"/>
              </a:solidFill>
              <a:effectLst/>
              <a:latin typeface="+mn-lt"/>
              <a:ea typeface="+mn-ea"/>
              <a:cs typeface="+mn-cs"/>
            </a:rPr>
            <a:t>  </a:t>
          </a:r>
          <a:r>
            <a:rPr lang="en-US" sz="1000" b="0" i="0">
              <a:solidFill>
                <a:schemeClr val="dk1"/>
              </a:solidFill>
              <a:effectLst/>
              <a:latin typeface="+mn-lt"/>
              <a:ea typeface="+mn-ea"/>
              <a:cs typeface="+mn-cs"/>
            </a:rPr>
            <a:t>16. Durham</a:t>
          </a:r>
          <a:r>
            <a:rPr lang="en-US" sz="1000">
              <a:solidFill>
                <a:schemeClr val="dk1"/>
              </a:solidFill>
              <a:effectLst/>
              <a:latin typeface="+mn-lt"/>
              <a:ea typeface="+mn-ea"/>
              <a:cs typeface="+mn-cs"/>
            </a:rPr>
            <a:t> </a:t>
          </a:r>
          <a:r>
            <a:rPr lang="en-US" sz="1000" b="0" i="0">
              <a:solidFill>
                <a:schemeClr val="dk1"/>
              </a:solidFill>
              <a:effectLst/>
              <a:latin typeface="+mn-lt"/>
              <a:ea typeface="+mn-ea"/>
              <a:cs typeface="+mn-cs"/>
            </a:rPr>
            <a:t>17. Asheville</a:t>
          </a:r>
          <a:r>
            <a:rPr lang="en-US" sz="1000">
              <a:solidFill>
                <a:schemeClr val="dk1"/>
              </a:solidFill>
              <a:effectLst/>
              <a:latin typeface="+mn-lt"/>
              <a:ea typeface="+mn-ea"/>
              <a:cs typeface="+mn-cs"/>
            </a:rPr>
            <a:t> </a:t>
          </a:r>
          <a:endParaRPr lang="en-US" sz="1000">
            <a:effectLst/>
          </a:endParaRPr>
        </a:p>
      </xdr:txBody>
    </xdr:sp>
    <xdr:clientData/>
  </xdr:twoCellAnchor>
  <xdr:twoCellAnchor editAs="oneCell">
    <xdr:from>
      <xdr:col>12</xdr:col>
      <xdr:colOff>376916</xdr:colOff>
      <xdr:row>41</xdr:row>
      <xdr:rowOff>11793</xdr:rowOff>
    </xdr:from>
    <xdr:to>
      <xdr:col>12</xdr:col>
      <xdr:colOff>941296</xdr:colOff>
      <xdr:row>44</xdr:row>
      <xdr:rowOff>6184</xdr:rowOff>
    </xdr:to>
    <xdr:pic>
      <xdr:nvPicPr>
        <xdr:cNvPr id="7" name="Picture 6">
          <a:hlinkClick xmlns:r="http://schemas.openxmlformats.org/officeDocument/2006/relationships" r:id="rId2"/>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956845" y="7822293"/>
          <a:ext cx="564380" cy="565891"/>
        </a:xfrm>
        <a:prstGeom prst="rect">
          <a:avLst/>
        </a:prstGeom>
      </xdr:spPr>
    </xdr:pic>
    <xdr:clientData/>
  </xdr:twoCellAnchor>
  <xdr:twoCellAnchor editAs="oneCell">
    <xdr:from>
      <xdr:col>11</xdr:col>
      <xdr:colOff>576263</xdr:colOff>
      <xdr:row>8</xdr:row>
      <xdr:rowOff>176213</xdr:rowOff>
    </xdr:from>
    <xdr:to>
      <xdr:col>13</xdr:col>
      <xdr:colOff>166688</xdr:colOff>
      <xdr:row>22</xdr:row>
      <xdr:rowOff>33338</xdr:rowOff>
    </xdr:to>
    <mc:AlternateContent xmlns:mc="http://schemas.openxmlformats.org/markup-compatibility/2006" xmlns:a14="http://schemas.microsoft.com/office/drawing/2010/main">
      <mc:Choice Requires="a14">
        <xdr:graphicFrame macro="">
          <xdr:nvGraphicFramePr>
            <xdr:cNvPr id="8" name="Site 1"/>
            <xdr:cNvGraphicFramePr/>
          </xdr:nvGraphicFramePr>
          <xdr:xfrm>
            <a:off x="0" y="0"/>
            <a:ext cx="0" cy="0"/>
          </xdr:xfrm>
          <a:graphic>
            <a:graphicData uri="http://schemas.microsoft.com/office/drawing/2010/slicer">
              <sle:slicer xmlns:sle="http://schemas.microsoft.com/office/drawing/2010/slicer" name="Site 1"/>
            </a:graphicData>
          </a:graphic>
        </xdr:graphicFrame>
      </mc:Choice>
      <mc:Fallback xmlns="">
        <xdr:sp macro="" textlink="">
          <xdr:nvSpPr>
            <xdr:cNvPr id="0" name=""/>
            <xdr:cNvSpPr>
              <a:spLocks noTextEdit="1"/>
            </xdr:cNvSpPr>
          </xdr:nvSpPr>
          <xdr:spPr>
            <a:xfrm>
              <a:off x="13018294" y="1700213"/>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10</xdr:col>
      <xdr:colOff>101600</xdr:colOff>
      <xdr:row>24</xdr:row>
      <xdr:rowOff>188912</xdr:rowOff>
    </xdr:from>
    <xdr:to>
      <xdr:col>11</xdr:col>
      <xdr:colOff>164783</xdr:colOff>
      <xdr:row>28</xdr:row>
      <xdr:rowOff>80645</xdr:rowOff>
    </xdr:to>
    <xdr:pic>
      <xdr:nvPicPr>
        <xdr:cNvPr id="5" name="Picture 4">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539038" y="4816475"/>
          <a:ext cx="674370" cy="65373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18</xdr:col>
      <xdr:colOff>215899</xdr:colOff>
      <xdr:row>40</xdr:row>
      <xdr:rowOff>137584</xdr:rowOff>
    </xdr:from>
    <xdr:to>
      <xdr:col>19</xdr:col>
      <xdr:colOff>501860</xdr:colOff>
      <xdr:row>44</xdr:row>
      <xdr:rowOff>8150</xdr:rowOff>
    </xdr:to>
    <xdr:pic>
      <xdr:nvPicPr>
        <xdr:cNvPr id="11" name="Picture 10">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492566" y="7757584"/>
          <a:ext cx="624628" cy="632566"/>
        </a:xfrm>
        <a:prstGeom prst="rect">
          <a:avLst/>
        </a:prstGeom>
      </xdr:spPr>
    </xdr:pic>
    <xdr:clientData/>
  </xdr:twoCellAnchor>
  <xdr:twoCellAnchor>
    <xdr:from>
      <xdr:col>0</xdr:col>
      <xdr:colOff>132292</xdr:colOff>
      <xdr:row>0</xdr:row>
      <xdr:rowOff>52916</xdr:rowOff>
    </xdr:from>
    <xdr:to>
      <xdr:col>18</xdr:col>
      <xdr:colOff>63500</xdr:colOff>
      <xdr:row>31</xdr:row>
      <xdr:rowOff>158749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148960</xdr:colOff>
      <xdr:row>2</xdr:row>
      <xdr:rowOff>170127</xdr:rowOff>
    </xdr:from>
    <xdr:to>
      <xdr:col>14</xdr:col>
      <xdr:colOff>764645</xdr:colOff>
      <xdr:row>7</xdr:row>
      <xdr:rowOff>67468</xdr:rowOff>
    </xdr:to>
    <mc:AlternateContent xmlns:mc="http://schemas.openxmlformats.org/markup-compatibility/2006" xmlns:a14="http://schemas.microsoft.com/office/drawing/2010/main">
      <mc:Choice Requires="a14">
        <xdr:graphicFrame macro="">
          <xdr:nvGraphicFramePr>
            <xdr:cNvPr id="14" name="VISN"/>
            <xdr:cNvGraphicFramePr/>
          </xdr:nvGraphicFramePr>
          <xdr:xfrm>
            <a:off x="0" y="0"/>
            <a:ext cx="0" cy="0"/>
          </xdr:xfrm>
          <a:graphic>
            <a:graphicData uri="http://schemas.microsoft.com/office/drawing/2010/slicer">
              <sle:slicer xmlns:sle="http://schemas.microsoft.com/office/drawing/2010/slicer" name="VISN"/>
            </a:graphicData>
          </a:graphic>
        </xdr:graphicFrame>
      </mc:Choice>
      <mc:Fallback xmlns="">
        <xdr:sp macro="" textlink="">
          <xdr:nvSpPr>
            <xdr:cNvPr id="0" name=""/>
            <xdr:cNvSpPr>
              <a:spLocks noTextEdit="1"/>
            </xdr:cNvSpPr>
          </xdr:nvSpPr>
          <xdr:spPr>
            <a:xfrm>
              <a:off x="9451710" y="551127"/>
              <a:ext cx="1483519" cy="849841"/>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130436</xdr:colOff>
      <xdr:row>0</xdr:row>
      <xdr:rowOff>152929</xdr:rowOff>
    </xdr:from>
    <xdr:to>
      <xdr:col>20</xdr:col>
      <xdr:colOff>1038487</xdr:colOff>
      <xdr:row>14</xdr:row>
      <xdr:rowOff>10054</xdr:rowOff>
    </xdr:to>
    <mc:AlternateContent xmlns:mc="http://schemas.openxmlformats.org/markup-compatibility/2006">
      <mc:Choice xmlns:a14="http://schemas.microsoft.com/office/drawing/2010/main" Requires="a14">
        <xdr:graphicFrame macro="">
          <xdr:nvGraphicFramePr>
            <xdr:cNvPr id="15" name="Site"/>
            <xdr:cNvGraphicFramePr/>
          </xdr:nvGraphicFramePr>
          <xdr:xfrm>
            <a:off x="0" y="0"/>
            <a:ext cx="0" cy="0"/>
          </xdr:xfrm>
          <a:graphic>
            <a:graphicData uri="http://schemas.microsoft.com/office/drawing/2010/slicer">
              <sle:slicer xmlns:sle="http://schemas.microsoft.com/office/drawing/2010/slicer" name="Site"/>
            </a:graphicData>
          </a:graphic>
        </xdr:graphicFrame>
      </mc:Choice>
      <mc:Fallback>
        <xdr:sp macro="" textlink="">
          <xdr:nvSpPr>
            <xdr:cNvPr id="0" name=""/>
            <xdr:cNvSpPr>
              <a:spLocks noTextEdit="1"/>
            </xdr:cNvSpPr>
          </xdr:nvSpPr>
          <xdr:spPr>
            <a:xfrm>
              <a:off x="11729769" y="152929"/>
              <a:ext cx="1849968"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126467</xdr:colOff>
      <xdr:row>14</xdr:row>
      <xdr:rowOff>116416</xdr:rowOff>
    </xdr:from>
    <xdr:to>
      <xdr:col>20</xdr:col>
      <xdr:colOff>1035840</xdr:colOff>
      <xdr:row>21</xdr:row>
      <xdr:rowOff>42331</xdr:rowOff>
    </xdr:to>
    <mc:AlternateContent xmlns:mc="http://schemas.openxmlformats.org/markup-compatibility/2006">
      <mc:Choice xmlns:a14="http://schemas.microsoft.com/office/drawing/2010/main" Requires="a14">
        <xdr:graphicFrame macro="">
          <xdr:nvGraphicFramePr>
            <xdr:cNvPr id="16" name="Functional.Community"/>
            <xdr:cNvGraphicFramePr/>
          </xdr:nvGraphicFramePr>
          <xdr:xfrm>
            <a:off x="0" y="0"/>
            <a:ext cx="0" cy="0"/>
          </xdr:xfrm>
          <a:graphic>
            <a:graphicData uri="http://schemas.microsoft.com/office/drawing/2010/slicer">
              <sle:slicer xmlns:sle="http://schemas.microsoft.com/office/drawing/2010/slicer" name="Functional.Community"/>
            </a:graphicData>
          </a:graphic>
        </xdr:graphicFrame>
      </mc:Choice>
      <mc:Fallback>
        <xdr:sp macro="" textlink="">
          <xdr:nvSpPr>
            <xdr:cNvPr id="0" name=""/>
            <xdr:cNvSpPr>
              <a:spLocks noTextEdit="1"/>
            </xdr:cNvSpPr>
          </xdr:nvSpPr>
          <xdr:spPr>
            <a:xfrm>
              <a:off x="11725800" y="2783416"/>
              <a:ext cx="1851290" cy="125941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147635</xdr:colOff>
      <xdr:row>21</xdr:row>
      <xdr:rowOff>132291</xdr:rowOff>
    </xdr:from>
    <xdr:to>
      <xdr:col>20</xdr:col>
      <xdr:colOff>1057008</xdr:colOff>
      <xdr:row>31</xdr:row>
      <xdr:rowOff>121708</xdr:rowOff>
    </xdr:to>
    <mc:AlternateContent xmlns:mc="http://schemas.openxmlformats.org/markup-compatibility/2006">
      <mc:Choice xmlns:a14="http://schemas.microsoft.com/office/drawing/2010/main" Requires="a14">
        <xdr:graphicFrame macro="">
          <xdr:nvGraphicFramePr>
            <xdr:cNvPr id="17" name="MeetingNumber"/>
            <xdr:cNvGraphicFramePr/>
          </xdr:nvGraphicFramePr>
          <xdr:xfrm>
            <a:off x="0" y="0"/>
            <a:ext cx="0" cy="0"/>
          </xdr:xfrm>
          <a:graphic>
            <a:graphicData uri="http://schemas.microsoft.com/office/drawing/2010/slicer">
              <sle:slicer xmlns:sle="http://schemas.microsoft.com/office/drawing/2010/slicer" name="MeetingNumber"/>
            </a:graphicData>
          </a:graphic>
        </xdr:graphicFrame>
      </mc:Choice>
      <mc:Fallback>
        <xdr:sp macro="" textlink="">
          <xdr:nvSpPr>
            <xdr:cNvPr id="0" name=""/>
            <xdr:cNvSpPr>
              <a:spLocks noTextEdit="1"/>
            </xdr:cNvSpPr>
          </xdr:nvSpPr>
          <xdr:spPr>
            <a:xfrm>
              <a:off x="11746968" y="4132791"/>
              <a:ext cx="1851290" cy="1894417"/>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0.46321</cdr:x>
      <cdr:y>0.14237</cdr:y>
    </cdr:from>
    <cdr:to>
      <cdr:x>0.46321</cdr:x>
      <cdr:y>0.90182</cdr:y>
    </cdr:to>
    <cdr:cxnSp macro="">
      <cdr:nvCxnSpPr>
        <cdr:cNvPr id="3" name="Straight Connector 2"/>
        <cdr:cNvCxnSpPr/>
      </cdr:nvCxnSpPr>
      <cdr:spPr>
        <a:xfrm xmlns:a="http://schemas.openxmlformats.org/drawingml/2006/main" flipV="1">
          <a:off x="5174359" y="855854"/>
          <a:ext cx="0" cy="4565306"/>
        </a:xfrm>
        <a:prstGeom xmlns:a="http://schemas.openxmlformats.org/drawingml/2006/main" prst="line">
          <a:avLst/>
        </a:prstGeom>
        <a:ln xmlns:a="http://schemas.openxmlformats.org/drawingml/2006/main" w="57150">
          <a:solidFill>
            <a:sysClr val="windowText" lastClr="000000"/>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0.82998</cdr:x>
      <cdr:y>0.66667</cdr:y>
    </cdr:from>
    <cdr:to>
      <cdr:x>0.85306</cdr:x>
      <cdr:y>0.66667</cdr:y>
    </cdr:to>
    <cdr:cxnSp macro="">
      <cdr:nvCxnSpPr>
        <cdr:cNvPr id="10" name="Straight Connector 9"/>
        <cdr:cNvCxnSpPr/>
      </cdr:nvCxnSpPr>
      <cdr:spPr>
        <a:xfrm xmlns:a="http://schemas.openxmlformats.org/drawingml/2006/main">
          <a:off x="9122115" y="4042854"/>
          <a:ext cx="253668" cy="0"/>
        </a:xfrm>
        <a:prstGeom xmlns:a="http://schemas.openxmlformats.org/drawingml/2006/main" prst="line">
          <a:avLst/>
        </a:prstGeom>
        <a:ln xmlns:a="http://schemas.openxmlformats.org/drawingml/2006/main" w="57150">
          <a:solidFill>
            <a:sysClr val="windowText" lastClr="000000"/>
          </a:solidFill>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0.8623</cdr:x>
      <cdr:y>0.64433</cdr:y>
    </cdr:from>
    <cdr:to>
      <cdr:x>0.98286</cdr:x>
      <cdr:y>0.68729</cdr:y>
    </cdr:to>
    <cdr:sp macro="" textlink="">
      <cdr:nvSpPr>
        <cdr:cNvPr id="12" name="TextBox 11"/>
        <cdr:cNvSpPr txBox="1"/>
      </cdr:nvSpPr>
      <cdr:spPr>
        <a:xfrm xmlns:a="http://schemas.openxmlformats.org/drawingml/2006/main">
          <a:off x="9477375" y="3907379"/>
          <a:ext cx="1325034" cy="26052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a:t>E</a:t>
          </a:r>
          <a:r>
            <a:rPr lang="en-US" sz="1100" baseline="0"/>
            <a:t>scalation sent</a:t>
          </a:r>
          <a:endParaRPr lang="en-US" sz="1100"/>
        </a:p>
      </cdr:txBody>
    </cdr:sp>
  </cdr:relSizeAnchor>
</c:userShapes>
</file>

<file path=xl/drawings/drawing11.xml><?xml version="1.0" encoding="utf-8"?>
<xdr:wsDr xmlns:xdr="http://schemas.openxmlformats.org/drawingml/2006/spreadsheetDrawing" xmlns:a="http://schemas.openxmlformats.org/drawingml/2006/main">
  <xdr:twoCellAnchor>
    <xdr:from>
      <xdr:col>35</xdr:col>
      <xdr:colOff>0</xdr:colOff>
      <xdr:row>4</xdr:row>
      <xdr:rowOff>0</xdr:rowOff>
    </xdr:from>
    <xdr:to>
      <xdr:col>47</xdr:col>
      <xdr:colOff>453542</xdr:colOff>
      <xdr:row>13</xdr:row>
      <xdr:rowOff>177800</xdr:rowOff>
    </xdr:to>
    <xdr:pic>
      <xdr:nvPicPr>
        <xdr:cNvPr id="2" name="Picture 1"/>
        <xdr:cNvPicPr/>
      </xdr:nvPicPr>
      <xdr:blipFill>
        <a:blip xmlns:r="http://schemas.openxmlformats.org/officeDocument/2006/relationships" r:embed="rId1" cstate="print"/>
        <a:stretch>
          <a:fillRect/>
        </a:stretch>
      </xdr:blipFill>
      <xdr:spPr>
        <a:xfrm>
          <a:off x="21336000" y="762000"/>
          <a:ext cx="7768742" cy="1892300"/>
        </a:xfrm>
        <a:prstGeom prst="rect">
          <a:avLst/>
        </a:prstGeom>
      </xdr:spPr>
    </xdr:pic>
    <xdr:clientData/>
  </xdr:twoCellAnchor>
  <xdr:twoCellAnchor editAs="oneCell">
    <xdr:from>
      <xdr:col>54</xdr:col>
      <xdr:colOff>0</xdr:colOff>
      <xdr:row>29</xdr:row>
      <xdr:rowOff>0</xdr:rowOff>
    </xdr:from>
    <xdr:to>
      <xdr:col>57</xdr:col>
      <xdr:colOff>320357</xdr:colOff>
      <xdr:row>31</xdr:row>
      <xdr:rowOff>120333</xdr:rowOff>
    </xdr:to>
    <xdr:pic>
      <xdr:nvPicPr>
        <xdr:cNvPr id="3" name="Picture 2">
          <a:hlinkClick xmlns:r="http://schemas.openxmlformats.org/officeDocument/2006/relationships" r:id="rId2"/>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620375" y="4419600"/>
          <a:ext cx="672782" cy="653733"/>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31</xdr:col>
      <xdr:colOff>0</xdr:colOff>
      <xdr:row>12</xdr:row>
      <xdr:rowOff>0</xdr:rowOff>
    </xdr:from>
    <xdr:to>
      <xdr:col>33</xdr:col>
      <xdr:colOff>167957</xdr:colOff>
      <xdr:row>15</xdr:row>
      <xdr:rowOff>82233</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124700" y="2343150"/>
          <a:ext cx="672782" cy="653733"/>
        </a:xfrm>
        <a:prstGeom prst="rect">
          <a:avLst/>
        </a:prstGeom>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22</xdr:col>
      <xdr:colOff>0</xdr:colOff>
      <xdr:row>27</xdr:row>
      <xdr:rowOff>0</xdr:rowOff>
    </xdr:from>
    <xdr:to>
      <xdr:col>23</xdr:col>
      <xdr:colOff>234633</xdr:colOff>
      <xdr:row>31</xdr:row>
      <xdr:rowOff>82233</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915650" y="5143500"/>
          <a:ext cx="844233" cy="844233"/>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13</xdr:col>
      <xdr:colOff>686025</xdr:colOff>
      <xdr:row>47</xdr:row>
      <xdr:rowOff>155915</xdr:rowOff>
    </xdr:from>
    <xdr:to>
      <xdr:col>14</xdr:col>
      <xdr:colOff>475137</xdr:colOff>
      <xdr:row>52</xdr:row>
      <xdr:rowOff>47648</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5898811" y="9844201"/>
          <a:ext cx="850469" cy="844233"/>
        </a:xfrm>
        <a:prstGeom prst="rect">
          <a:avLst/>
        </a:prstGeom>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15</xdr:col>
      <xdr:colOff>19050</xdr:colOff>
      <xdr:row>28</xdr:row>
      <xdr:rowOff>38100</xdr:rowOff>
    </xdr:from>
    <xdr:to>
      <xdr:col>15</xdr:col>
      <xdr:colOff>587058</xdr:colOff>
      <xdr:row>31</xdr:row>
      <xdr:rowOff>34608</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2734925" y="5372100"/>
          <a:ext cx="568008" cy="568008"/>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r:id="rId1" refreshedBy="Department of Veterans Affairs" refreshedDate="42860.60501053241" createdVersion="4" refreshedVersion="4" minRefreshableVersion="3" recordCount="251">
  <cacheSource type="worksheet">
    <worksheetSource name="owssvr" sheet="Wave 2 Attend. Data (Wide)"/>
  </cacheSource>
  <cacheFields count="22">
    <cacheField name="VISN" numFmtId="49">
      <sharedItems count="4">
        <s v="VISN 06"/>
        <s v="VISN 07"/>
        <s v="VISN 12"/>
        <s v="VISN 19"/>
      </sharedItems>
    </cacheField>
    <cacheField name="Site" numFmtId="49">
      <sharedItems count="18">
        <s v="VISN Deployment Team"/>
        <s v="Asheville"/>
        <s v="Durham"/>
        <s v="Fayetteville"/>
        <s v="Hampton"/>
        <s v="Richmond"/>
        <s v="Salem"/>
        <s v="Salisbury"/>
        <s v="Atlanta"/>
        <s v="Birmingham"/>
        <s v="Dublin"/>
        <s v="Central Alabama"/>
        <s v="Augusta"/>
        <s v="Charleston"/>
        <s v="Tuscaloosa"/>
        <s v="Columbia"/>
        <s v="Tomah"/>
        <s v="Grand Junction"/>
      </sharedItems>
    </cacheField>
    <cacheField name="Functional Community" numFmtId="49">
      <sharedItems count="7">
        <s v="VISN Deployment Team"/>
        <s v="Site Lead"/>
        <s v="HTM"/>
        <s v="EMS"/>
        <s v="FM"/>
        <s v="PPM"/>
        <s v="ITAM"/>
      </sharedItems>
    </cacheField>
    <cacheField name="Role" numFmtId="49">
      <sharedItems/>
    </cacheField>
    <cacheField name="Last Name" numFmtId="49">
      <sharedItems/>
    </cacheField>
    <cacheField name="First Name" numFmtId="49">
      <sharedItems/>
    </cacheField>
    <cacheField name="VA Network ID" numFmtId="49">
      <sharedItems/>
    </cacheField>
    <cacheField name="Business Phone" numFmtId="49">
      <sharedItems/>
    </cacheField>
    <cacheField name="VA_Email_Address" numFmtId="49">
      <sharedItems/>
    </cacheField>
    <cacheField name="Wave" numFmtId="49">
      <sharedItems/>
    </cacheField>
    <cacheField name="Sum of Attendance" numFmtId="0">
      <sharedItems containsSemiMixedTypes="0" containsString="0" containsNumber="1" containsInteger="1" minValue="0" maxValue="11"/>
    </cacheField>
    <cacheField name="May_2" numFmtId="49">
      <sharedItems containsBlank="1" count="2">
        <m/>
        <s v="Yes"/>
      </sharedItems>
    </cacheField>
    <cacheField name="April_25" numFmtId="49">
      <sharedItems containsBlank="1"/>
    </cacheField>
    <cacheField name="April_18" numFmtId="49">
      <sharedItems containsBlank="1" count="2">
        <m/>
        <s v="Yes"/>
      </sharedItems>
    </cacheField>
    <cacheField name="April_11" numFmtId="49">
      <sharedItems containsBlank="1" count="2">
        <m/>
        <s v="Yes"/>
      </sharedItems>
    </cacheField>
    <cacheField name="April_4" numFmtId="49">
      <sharedItems containsBlank="1"/>
    </cacheField>
    <cacheField name="March_28" numFmtId="49">
      <sharedItems containsBlank="1"/>
    </cacheField>
    <cacheField name="March_21" numFmtId="49">
      <sharedItems containsBlank="1"/>
    </cacheField>
    <cacheField name="March_14" numFmtId="49">
      <sharedItems containsBlank="1"/>
    </cacheField>
    <cacheField name="March_7" numFmtId="49">
      <sharedItems containsBlank="1"/>
    </cacheField>
    <cacheField name="Feb_28" numFmtId="49">
      <sharedItems containsBlank="1"/>
    </cacheField>
    <cacheField name="Feb_21" numFmtId="49">
      <sharedItems containsBlank="1"/>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Department of Veterans Affairs" refreshedDate="42863.663233912041" createdVersion="4" refreshedVersion="4" minRefreshableVersion="3" recordCount="2761">
  <cacheSource type="worksheet">
    <worksheetSource ref="A1:O2762" sheet="Wave 2 Attend. Data (Long)"/>
  </cacheSource>
  <cacheFields count="15">
    <cacheField name="ID" numFmtId="0">
      <sharedItems containsSemiMixedTypes="0" containsString="0" containsNumber="1" containsInteger="1" minValue="1" maxValue="2761"/>
    </cacheField>
    <cacheField name="VISN" numFmtId="0">
      <sharedItems count="4">
        <s v="VISN 06"/>
        <s v="VISN 07"/>
        <s v="VISN 12"/>
        <s v="VISN 19"/>
      </sharedItems>
    </cacheField>
    <cacheField name="Site" numFmtId="0">
      <sharedItems count="18">
        <s v="VISN Deployment Team"/>
        <s v="Asheville"/>
        <s v="Durham"/>
        <s v="Fayetteville"/>
        <s v="Hampton"/>
        <s v="Richmond"/>
        <s v="Salem"/>
        <s v="Salisbury"/>
        <s v="Atlanta"/>
        <s v="Birmingham"/>
        <s v="Dublin"/>
        <s v="Central Alabama"/>
        <s v="Augusta"/>
        <s v="Charleston"/>
        <s v="Tuscaloosa"/>
        <s v="Columbia"/>
        <s v="Tomah"/>
        <s v="Grand Junction"/>
      </sharedItems>
    </cacheField>
    <cacheField name="Functional.Community" numFmtId="0">
      <sharedItems count="7">
        <s v="VISN Deployment Team"/>
        <s v="Site Lead"/>
        <s v="HTM"/>
        <s v="EMS"/>
        <s v="FM"/>
        <s v="PPM"/>
        <s v="ITAM"/>
      </sharedItems>
    </cacheField>
    <cacheField name="Role" numFmtId="0">
      <sharedItems/>
    </cacheField>
    <cacheField name="Last.Name" numFmtId="0">
      <sharedItems/>
    </cacheField>
    <cacheField name="First.Name" numFmtId="0">
      <sharedItems/>
    </cacheField>
    <cacheField name="VA.Network.ID" numFmtId="0">
      <sharedItems/>
    </cacheField>
    <cacheField name="Business.Phone" numFmtId="0">
      <sharedItems/>
    </cacheField>
    <cacheField name="VA_Email_Address" numFmtId="0">
      <sharedItems/>
    </cacheField>
    <cacheField name="Wave" numFmtId="0">
      <sharedItems/>
    </cacheField>
    <cacheField name="Sum.of.Attendance" numFmtId="0">
      <sharedItems containsSemiMixedTypes="0" containsString="0" containsNumber="1" containsInteger="1" minValue="0" maxValue="11"/>
    </cacheField>
    <cacheField name="date" numFmtId="0">
      <sharedItems/>
    </cacheField>
    <cacheField name="MeetingNumber" numFmtId="0">
      <sharedItems containsString="0" containsBlank="1" containsNumber="1" containsInteger="1" minValue="1" maxValue="11" count="12">
        <m/>
        <n v="11"/>
        <n v="10"/>
        <n v="9"/>
        <n v="8"/>
        <n v="7"/>
        <n v="6"/>
        <n v="5"/>
        <n v="4"/>
        <n v="3"/>
        <n v="2"/>
        <n v="1"/>
      </sharedItems>
    </cacheField>
    <cacheField name="Attend. Counter" numFmtId="0">
      <sharedItems containsSemiMixedTypes="0" containsString="0" containsNumber="1" containsInteger="1" minValue="1" maxValue="1"/>
    </cacheField>
  </cacheFields>
  <extLst>
    <ext xmlns:x14="http://schemas.microsoft.com/office/spreadsheetml/2009/9/main" uri="{725AE2AE-9491-48be-B2B4-4EB974FC3084}">
      <x14:pivotCacheDefinition pivotCacheId="2"/>
    </ext>
  </extLst>
</pivotCacheDefinition>
</file>

<file path=xl/pivotCache/pivotCacheDefinition3.xml><?xml version="1.0" encoding="utf-8"?>
<pivotCacheDefinition xmlns="http://schemas.openxmlformats.org/spreadsheetml/2006/main" xmlns:r="http://schemas.openxmlformats.org/officeDocument/2006/relationships" r:id="rId1" refreshedBy="Department of Veterans Affairs" refreshedDate="42864.658752546296" createdVersion="4" refreshedVersion="4" minRefreshableVersion="3" recordCount="2610">
  <cacheSource type="worksheet">
    <worksheetSource ref="A1:O2611" sheet="Wave 2 Attend. Data (Long)"/>
  </cacheSource>
  <cacheFields count="15">
    <cacheField name="ID" numFmtId="0">
      <sharedItems containsSemiMixedTypes="0" containsString="0" containsNumber="1" containsInteger="1" minValue="1" maxValue="2610"/>
    </cacheField>
    <cacheField name="VISN" numFmtId="0">
      <sharedItems/>
    </cacheField>
    <cacheField name="Site" numFmtId="0">
      <sharedItems/>
    </cacheField>
    <cacheField name="Functional.Community" numFmtId="0">
      <sharedItems count="7">
        <s v="VISN Deployment Team"/>
        <s v="Site Lead"/>
        <s v="HTM"/>
        <s v="EMS"/>
        <s v="FM"/>
        <s v="PPM"/>
        <s v="ITAM"/>
      </sharedItems>
    </cacheField>
    <cacheField name="Role" numFmtId="0">
      <sharedItems/>
    </cacheField>
    <cacheField name="Last.Name" numFmtId="0">
      <sharedItems/>
    </cacheField>
    <cacheField name="First.Name" numFmtId="0">
      <sharedItems/>
    </cacheField>
    <cacheField name="VA.Network.ID" numFmtId="0">
      <sharedItems/>
    </cacheField>
    <cacheField name="Business.Phone" numFmtId="0">
      <sharedItems/>
    </cacheField>
    <cacheField name="VA_Email_Address" numFmtId="0">
      <sharedItems/>
    </cacheField>
    <cacheField name="Wave" numFmtId="0">
      <sharedItems/>
    </cacheField>
    <cacheField name="Sum.of.Attendance" numFmtId="0">
      <sharedItems containsSemiMixedTypes="0" containsString="0" containsNumber="1" containsInteger="1" minValue="0" maxValue="11"/>
    </cacheField>
    <cacheField name="date" numFmtId="0">
      <sharedItems/>
    </cacheField>
    <cacheField name="MeetingNumber" numFmtId="0">
      <sharedItems containsString="0" containsBlank="1" containsNumber="1" containsInteger="1" minValue="1" maxValue="11" count="12">
        <m/>
        <n v="11"/>
        <n v="10"/>
        <n v="9"/>
        <n v="8"/>
        <n v="7"/>
        <n v="6"/>
        <n v="5"/>
        <n v="4"/>
        <n v="3"/>
        <n v="2"/>
        <n v="1"/>
      </sharedItems>
    </cacheField>
    <cacheField name="Attend. Counter" numFmtId="0">
      <sharedItems containsSemiMixedTypes="0" containsString="0" containsNumber="1" containsInteger="1" minValue="1"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251">
  <r>
    <x v="0"/>
    <x v="0"/>
    <x v="0"/>
    <s v="VISN Deployment Team Lead"/>
    <s v="Slade"/>
    <s v="Thomas"/>
    <s v="VHAV06SladeT"/>
    <s v="919-956-5541"/>
    <s v="Thomas.Slade@va.gov"/>
    <s v="Wave 2"/>
    <n v="7"/>
    <x v="0"/>
    <s v="Yes"/>
    <x v="0"/>
    <x v="0"/>
    <s v="Yes"/>
    <m/>
    <s v="Yes"/>
    <s v="Yes"/>
    <s v="Yes"/>
    <s v="Yes"/>
    <s v="Yes"/>
  </r>
  <r>
    <x v="0"/>
    <x v="0"/>
    <x v="0"/>
    <s v="Logistics"/>
    <s v="Horne"/>
    <s v="David"/>
    <s v="VHAV06HorneD"/>
    <s v="919-956-5541"/>
    <s v="David.Horne2@va.gov"/>
    <s v="Wave 2"/>
    <n v="7"/>
    <x v="0"/>
    <m/>
    <x v="1"/>
    <x v="0"/>
    <s v="Yes"/>
    <s v="Yes"/>
    <s v="Yes"/>
    <s v="Yes"/>
    <m/>
    <s v="Yes"/>
    <s v="Yes"/>
  </r>
  <r>
    <x v="0"/>
    <x v="0"/>
    <x v="0"/>
    <s v="HTM"/>
    <s v="Smith-Freshwater"/>
    <s v="Alicia"/>
    <s v="VHAHAMSmithA12345"/>
    <s v="919-956-5541"/>
    <s v="Alicia.Smith-Freshwater@va.gov"/>
    <s v="Wave 2"/>
    <n v="7"/>
    <x v="0"/>
    <m/>
    <x v="0"/>
    <x v="1"/>
    <s v="Yes"/>
    <s v="Yes"/>
    <s v="Yes"/>
    <s v="Yes"/>
    <m/>
    <s v="Yes"/>
    <s v="Yes"/>
  </r>
  <r>
    <x v="0"/>
    <x v="0"/>
    <x v="0"/>
    <s v="CAM"/>
    <s v="Ellis"/>
    <s v="Kyle"/>
    <s v="VHADUREllisK"/>
    <s v="919-956-5541 x 402"/>
    <s v="Kyle.Ellis@va.gov"/>
    <s v="Wave 2"/>
    <n v="6"/>
    <x v="0"/>
    <s v="Yes"/>
    <x v="0"/>
    <x v="1"/>
    <s v="Yes"/>
    <s v="Yes"/>
    <s v="Yes"/>
    <s v="Yes"/>
    <m/>
    <m/>
    <m/>
  </r>
  <r>
    <x v="0"/>
    <x v="0"/>
    <x v="0"/>
    <s v="OIT"/>
    <s v="Harris"/>
    <s v="Milton"/>
    <s v="VHAV06HarriM"/>
    <s v="919-956-5541"/>
    <s v="Milton.Harrison@va.gov"/>
    <s v="Wave 2"/>
    <n v="0"/>
    <x v="0"/>
    <m/>
    <x v="0"/>
    <x v="0"/>
    <m/>
    <m/>
    <m/>
    <m/>
    <m/>
    <m/>
    <m/>
  </r>
  <r>
    <x v="0"/>
    <x v="0"/>
    <x v="0"/>
    <s v="Fiscal"/>
    <s v="Omotosho"/>
    <s v="Timothy"/>
    <s v="vhav06oomotorr"/>
    <s v="919-956-5541"/>
    <s v="Rotimi.Omotosho@va.gov"/>
    <s v="Wave 2"/>
    <n v="0"/>
    <x v="0"/>
    <m/>
    <x v="0"/>
    <x v="0"/>
    <m/>
    <m/>
    <m/>
    <m/>
    <m/>
    <m/>
    <m/>
  </r>
  <r>
    <x v="0"/>
    <x v="0"/>
    <x v="0"/>
    <s v="Budget Analyst"/>
    <s v="Adams"/>
    <s v="Jeffrey "/>
    <s v="VHASAMAdamsJ"/>
    <s v="919-956-5541 x 204"/>
    <s v="Jeffrey.Adams2@va.gov"/>
    <s v="Wave 2"/>
    <n v="4"/>
    <x v="0"/>
    <m/>
    <x v="1"/>
    <x v="0"/>
    <m/>
    <s v="Yes"/>
    <m/>
    <m/>
    <s v="Yes"/>
    <s v="Yes"/>
    <m/>
  </r>
  <r>
    <x v="0"/>
    <x v="1"/>
    <x v="1"/>
    <s v="Site Lead"/>
    <s v="Robinson"/>
    <s v="Susan"/>
    <s v="VHAASHROBINS"/>
    <s v="(828)298-7911 x 5965"/>
    <s v="Susan.robinson2@va.gov"/>
    <s v="Wave 2"/>
    <n v="10"/>
    <x v="1"/>
    <s v="Yes"/>
    <x v="1"/>
    <x v="0"/>
    <s v="Yes"/>
    <s v="Yes"/>
    <s v="Yes"/>
    <s v="Yes"/>
    <s v="Yes"/>
    <s v="Yes"/>
    <s v="Yes"/>
  </r>
  <r>
    <x v="0"/>
    <x v="1"/>
    <x v="1"/>
    <s v="Site Lead Back-up"/>
    <s v="Reece"/>
    <s v="Joyce"/>
    <s v="VHAASHREECEJ"/>
    <s v="(828)298-7911 x 5135"/>
    <s v="Joyce.reece@va.gov"/>
    <s v="Wave 2"/>
    <n v="1"/>
    <x v="0"/>
    <m/>
    <x v="1"/>
    <x v="0"/>
    <m/>
    <m/>
    <m/>
    <m/>
    <m/>
    <m/>
    <m/>
  </r>
  <r>
    <x v="0"/>
    <x v="1"/>
    <x v="2"/>
    <s v="Primary HTM Functional POC"/>
    <s v="Armstrong"/>
    <s v="Paige"/>
    <s v="VHAASHARMSTP1"/>
    <s v="(828)298-7911 x 5994"/>
    <s v="Paige.armstrong@va.gov"/>
    <s v="Wave 2"/>
    <n v="8"/>
    <x v="1"/>
    <s v="Yes"/>
    <x v="1"/>
    <x v="0"/>
    <s v="Yes"/>
    <s v="Yes"/>
    <s v="Yes"/>
    <s v="Yes"/>
    <m/>
    <m/>
    <s v="Yes"/>
  </r>
  <r>
    <x v="0"/>
    <x v="1"/>
    <x v="2"/>
    <s v="HTM Functional POC Back-up"/>
    <s v="Morris"/>
    <s v="Doug"/>
    <s v="VHAASHMORRID"/>
    <s v="(828)298-7911 x 3670"/>
    <s v="Doug.morris@va.gov"/>
    <s v="Wave 2"/>
    <n v="1"/>
    <x v="0"/>
    <m/>
    <x v="0"/>
    <x v="0"/>
    <m/>
    <m/>
    <m/>
    <s v="Yes"/>
    <m/>
    <m/>
    <m/>
  </r>
  <r>
    <x v="0"/>
    <x v="1"/>
    <x v="3"/>
    <s v="Primary EMS Functional POC"/>
    <s v="McDonald"/>
    <s v="Horace"/>
    <s v="VHAASHMCDONH"/>
    <s v="(828)298-7911 x 1976"/>
    <s v="Horace.mcdonald@va.gov"/>
    <s v="Wave 2"/>
    <n v="0"/>
    <x v="0"/>
    <m/>
    <x v="0"/>
    <x v="0"/>
    <m/>
    <m/>
    <m/>
    <m/>
    <m/>
    <m/>
    <m/>
  </r>
  <r>
    <x v="0"/>
    <x v="1"/>
    <x v="3"/>
    <s v="EMS Functional POC Back-up"/>
    <s v="Richardson"/>
    <s v="Fred"/>
    <s v="VHAASHRICHAF"/>
    <s v="(828)298-7911 x 5416"/>
    <s v="Fred.richardson@va.gov"/>
    <s v="Wave 2"/>
    <n v="0"/>
    <x v="0"/>
    <m/>
    <x v="0"/>
    <x v="0"/>
    <m/>
    <m/>
    <m/>
    <m/>
    <m/>
    <m/>
    <m/>
  </r>
  <r>
    <x v="0"/>
    <x v="1"/>
    <x v="4"/>
    <s v="Primary FM Functional POC"/>
    <s v="Dorn"/>
    <s v=" Joey"/>
    <s v="VHAASHDORNJ"/>
    <s v="(828)298-7911 x 5281"/>
    <s v="Joseph.dorn@va.gov"/>
    <s v="Wave 2"/>
    <n v="5"/>
    <x v="1"/>
    <s v="Yes"/>
    <x v="0"/>
    <x v="1"/>
    <s v="Yes"/>
    <s v="Yes"/>
    <m/>
    <m/>
    <m/>
    <m/>
    <m/>
  </r>
  <r>
    <x v="0"/>
    <x v="1"/>
    <x v="4"/>
    <s v="FM Functional POC Back-up"/>
    <s v="Ramsey"/>
    <s v="Edwina"/>
    <s v="VHAASHRAMSEE"/>
    <s v="(828)298-7911 x 3661"/>
    <s v="Edwina.ramsey@va.gov"/>
    <s v="Wave 2"/>
    <n v="0"/>
    <x v="0"/>
    <m/>
    <x v="0"/>
    <x v="0"/>
    <m/>
    <m/>
    <m/>
    <m/>
    <m/>
    <m/>
    <m/>
  </r>
  <r>
    <x v="0"/>
    <x v="1"/>
    <x v="5"/>
    <s v="Primary PPM Functional POC"/>
    <s v="Parton"/>
    <s v="Jeff"/>
    <s v="VHAASHPARTOJ"/>
    <s v="(828)298-7911 x 5664"/>
    <s v="Jeffrey.parton2@va.gov"/>
    <s v="Wave 2"/>
    <n v="2"/>
    <x v="1"/>
    <s v="Yes"/>
    <x v="0"/>
    <x v="0"/>
    <m/>
    <m/>
    <m/>
    <m/>
    <m/>
    <m/>
    <m/>
  </r>
  <r>
    <x v="0"/>
    <x v="1"/>
    <x v="5"/>
    <s v="PPM Functional POC Back-up"/>
    <s v="Doggett"/>
    <s v="Jeff"/>
    <s v="VHAASHDOGGEJ"/>
    <s v="(828)298-7911 x 5746"/>
    <s v="Jeff.doggett@va.gov"/>
    <s v="Wave 2"/>
    <n v="0"/>
    <x v="0"/>
    <m/>
    <x v="0"/>
    <x v="0"/>
    <m/>
    <m/>
    <m/>
    <m/>
    <m/>
    <m/>
    <m/>
  </r>
  <r>
    <x v="0"/>
    <x v="1"/>
    <x v="6"/>
    <s v="Primary IT Functional POC"/>
    <s v="Johnson"/>
    <s v="Jeanette"/>
    <s v="VHAASHJOHNSJ3"/>
    <s v="(828)298-7911 x 4061"/>
    <s v="Jeanette.johnson3@va.gov"/>
    <s v="Wave 2"/>
    <n v="3"/>
    <x v="1"/>
    <s v="Yes"/>
    <x v="0"/>
    <x v="1"/>
    <m/>
    <m/>
    <m/>
    <m/>
    <m/>
    <m/>
    <m/>
  </r>
  <r>
    <x v="0"/>
    <x v="1"/>
    <x v="6"/>
    <s v="IT Functional POC Back-up"/>
    <s v="Ballew"/>
    <s v="Christopher"/>
    <s v="VHAASHBALLEC"/>
    <s v="(828)298-7911 x 1750"/>
    <s v="Christopher.ballew@va.gov"/>
    <s v="Wave 2"/>
    <n v="3"/>
    <x v="1"/>
    <s v="Yes"/>
    <x v="0"/>
    <x v="1"/>
    <m/>
    <m/>
    <m/>
    <m/>
    <m/>
    <m/>
    <m/>
  </r>
  <r>
    <x v="0"/>
    <x v="2"/>
    <x v="1"/>
    <s v="Site Lead"/>
    <s v="Cox"/>
    <s v="Anna Maria"/>
    <s v="VHADURCoxA"/>
    <s v="919-416-5935"/>
    <s v="annamaria.cox@va.gov"/>
    <s v="Wave 2"/>
    <n v="5"/>
    <x v="0"/>
    <s v="Yes"/>
    <x v="0"/>
    <x v="0"/>
    <s v="Yes"/>
    <s v="Yes"/>
    <m/>
    <s v="Yes"/>
    <m/>
    <s v="Yes"/>
    <m/>
  </r>
  <r>
    <x v="0"/>
    <x v="2"/>
    <x v="1"/>
    <s v="Site Lead Back-up"/>
    <s v="Korlewala"/>
    <s v="Korto"/>
    <s v="VHADURKorleK"/>
    <s v="919-286-0411 x 6450"/>
    <s v="Korto.korlewala@va.gov"/>
    <s v="Wave 2"/>
    <n v="0"/>
    <x v="0"/>
    <m/>
    <x v="0"/>
    <x v="0"/>
    <m/>
    <m/>
    <m/>
    <m/>
    <m/>
    <m/>
    <m/>
  </r>
  <r>
    <x v="0"/>
    <x v="2"/>
    <x v="2"/>
    <s v="Primary HTM Functional POC"/>
    <s v="Atabong"/>
    <s v="Asonganyi"/>
    <s v="Vhadurataboa"/>
    <s v="919-286-0411 x 6035"/>
    <s v="Asonganyi.Atabong@va.gov"/>
    <s v="Wave 2"/>
    <n v="11"/>
    <x v="1"/>
    <s v="Yes"/>
    <x v="1"/>
    <x v="1"/>
    <s v="Yes"/>
    <s v="Yes"/>
    <s v="Yes"/>
    <s v="Yes"/>
    <s v="Yes"/>
    <s v="Yes"/>
    <s v="Yes"/>
  </r>
  <r>
    <x v="0"/>
    <x v="2"/>
    <x v="2"/>
    <s v="HTM Functional POC Back-up"/>
    <s v="Hasan"/>
    <s v="Hammam"/>
    <s v="vhadurHasanH"/>
    <s v="919-286-0411 x 6477"/>
    <s v="hammam.hasan@va.gov"/>
    <s v="Wave 2"/>
    <n v="3"/>
    <x v="0"/>
    <m/>
    <x v="0"/>
    <x v="0"/>
    <m/>
    <m/>
    <m/>
    <m/>
    <s v="Yes"/>
    <s v="Yes"/>
    <s v="Yes"/>
  </r>
  <r>
    <x v="0"/>
    <x v="2"/>
    <x v="3"/>
    <s v="Primary EMS Functional POC"/>
    <s v="Robinson"/>
    <s v="Jeffrey"/>
    <s v="VHADURRobinJ1"/>
    <s v="919-286-0411 x 6856"/>
    <s v="Jeffrey.robinson4@va.gov"/>
    <s v="Wave 2"/>
    <n v="0"/>
    <x v="0"/>
    <m/>
    <x v="0"/>
    <x v="0"/>
    <m/>
    <m/>
    <m/>
    <m/>
    <m/>
    <m/>
    <m/>
  </r>
  <r>
    <x v="0"/>
    <x v="2"/>
    <x v="3"/>
    <s v="EMS Functional POC Back-up"/>
    <s v="Heard"/>
    <s v="Eric"/>
    <s v="VHADURHeardE"/>
    <s v="919-286-0411 x 6856"/>
    <s v="eric.heard@va.gov"/>
    <s v="Wave 2"/>
    <n v="0"/>
    <x v="0"/>
    <m/>
    <x v="0"/>
    <x v="0"/>
    <m/>
    <m/>
    <m/>
    <m/>
    <m/>
    <m/>
    <m/>
  </r>
  <r>
    <x v="0"/>
    <x v="2"/>
    <x v="4"/>
    <s v="Primary FM Functional POC"/>
    <s v="Williams"/>
    <s v="Charles"/>
    <s v="VHADURWilliC2"/>
    <s v="919-286-0411 x 6471"/>
    <s v="Charles.williams007@va.gov"/>
    <s v="Wave 2"/>
    <n v="0"/>
    <x v="0"/>
    <m/>
    <x v="0"/>
    <x v="0"/>
    <m/>
    <m/>
    <m/>
    <m/>
    <m/>
    <m/>
    <m/>
  </r>
  <r>
    <x v="0"/>
    <x v="2"/>
    <x v="4"/>
    <s v="FM Functional POC Back-up"/>
    <s v="Santago"/>
    <s v="Alexander"/>
    <s v="VHADURSantaA"/>
    <s v="919-286-0411 x 6483"/>
    <s v="Alexander.santago@va.gov"/>
    <s v="Wave 2"/>
    <n v="1"/>
    <x v="0"/>
    <m/>
    <x v="0"/>
    <x v="0"/>
    <m/>
    <m/>
    <m/>
    <m/>
    <m/>
    <m/>
    <s v="Yes"/>
  </r>
  <r>
    <x v="0"/>
    <x v="2"/>
    <x v="5"/>
    <s v="Primary PPM Functional POC"/>
    <s v="Foley"/>
    <s v="Kristen"/>
    <s v="Vhadurfoleyk"/>
    <s v="919-286-0411 x 6454"/>
    <s v="Kristen.foley2@va.gov"/>
    <s v="Wave 2"/>
    <n v="5"/>
    <x v="0"/>
    <m/>
    <x v="1"/>
    <x v="1"/>
    <s v="Yes"/>
    <s v="Yes"/>
    <m/>
    <s v="Yes"/>
    <m/>
    <m/>
    <m/>
  </r>
  <r>
    <x v="0"/>
    <x v="2"/>
    <x v="5"/>
    <s v="PPM Functional POC Back-up"/>
    <s v="Claus"/>
    <s v="James"/>
    <s v="VHADURClausJ"/>
    <s v="919-286-0411 x 5871"/>
    <s v="James.Claus@va.gov"/>
    <s v="Wave 2"/>
    <n v="5"/>
    <x v="1"/>
    <s v="Yes"/>
    <x v="0"/>
    <x v="0"/>
    <m/>
    <s v="Yes"/>
    <m/>
    <s v="Yes"/>
    <m/>
    <s v="Yes"/>
    <m/>
  </r>
  <r>
    <x v="0"/>
    <x v="2"/>
    <x v="6"/>
    <s v="Primary IT Functional POC"/>
    <s v="Stanfield"/>
    <s v="Steve"/>
    <s v="vhadurstanfs"/>
    <s v="919-810-4569"/>
    <s v="Steve.stanfield@va.gov"/>
    <s v="Wave 2"/>
    <n v="2"/>
    <x v="1"/>
    <s v="Yes"/>
    <x v="0"/>
    <x v="0"/>
    <m/>
    <m/>
    <m/>
    <m/>
    <m/>
    <m/>
    <m/>
  </r>
  <r>
    <x v="0"/>
    <x v="2"/>
    <x v="6"/>
    <s v="IT Functional POC Back-up"/>
    <s v="Crenshaw"/>
    <s v="Jonathan"/>
    <s v="Vhadurcrensj"/>
    <s v="919-521-3652"/>
    <s v="Jonathan.crenshaw@va.gov"/>
    <s v="Wave 2"/>
    <n v="1"/>
    <x v="0"/>
    <m/>
    <x v="0"/>
    <x v="0"/>
    <m/>
    <m/>
    <m/>
    <s v="Yes"/>
    <m/>
    <m/>
    <m/>
  </r>
  <r>
    <x v="0"/>
    <x v="3"/>
    <x v="1"/>
    <s v="Site Lead"/>
    <s v="Boyd"/>
    <s v="Sherron"/>
    <s v="VHAFNCBoydS"/>
    <s v="910-482-5274 x 5274"/>
    <s v="SHERRON.BOYD2@VA.GOV"/>
    <s v="Wave 2"/>
    <n v="3"/>
    <x v="0"/>
    <m/>
    <x v="1"/>
    <x v="0"/>
    <s v="Yes"/>
    <m/>
    <m/>
    <m/>
    <m/>
    <m/>
    <s v="Yes"/>
  </r>
  <r>
    <x v="0"/>
    <x v="3"/>
    <x v="1"/>
    <s v="Site Lead Back-up"/>
    <s v="Paylor"/>
    <s v="Tony"/>
    <s v="VHAFNCPayloT"/>
    <s v="910-488-2120 x 6574"/>
    <s v="Tony.paylor@va.gov"/>
    <s v="Wave 2"/>
    <n v="5"/>
    <x v="1"/>
    <m/>
    <x v="1"/>
    <x v="1"/>
    <s v="Yes"/>
    <m/>
    <m/>
    <s v="Yes"/>
    <m/>
    <m/>
    <m/>
  </r>
  <r>
    <x v="0"/>
    <x v="3"/>
    <x v="2"/>
    <s v="Primary HTM Functional POC"/>
    <s v="Bowen"/>
    <s v="Roscoe"/>
    <s v="VHAFNCBowenR"/>
    <s v="910-488-2120 x 7948"/>
    <s v="ROSCOE.BOWEN@VA.GOV"/>
    <s v="Wave 2"/>
    <n v="5"/>
    <x v="1"/>
    <s v="Yes"/>
    <x v="1"/>
    <x v="0"/>
    <m/>
    <m/>
    <m/>
    <s v="Yes"/>
    <s v="Yes"/>
    <m/>
    <m/>
  </r>
  <r>
    <x v="0"/>
    <x v="3"/>
    <x v="2"/>
    <s v="HTM Functional POC Back-up"/>
    <s v="Gardner"/>
    <s v="Gregory"/>
    <s v="VHAFNCGardnG"/>
    <s v="910-488-2120 x 5127"/>
    <s v="GREGORY.GARDNER3@VA.GOV"/>
    <s v="Wave 2"/>
    <n v="0"/>
    <x v="0"/>
    <m/>
    <x v="0"/>
    <x v="0"/>
    <m/>
    <m/>
    <m/>
    <m/>
    <m/>
    <m/>
    <m/>
  </r>
  <r>
    <x v="0"/>
    <x v="3"/>
    <x v="3"/>
    <s v="Primary EMS Functional POC"/>
    <s v="Sanchez"/>
    <s v="Pedro"/>
    <s v="VHAFNCSanchP"/>
    <s v="910-488-2120 x 5880"/>
    <s v="PEDRO.SANCHEZ@VA.GOV"/>
    <s v="Wave 2"/>
    <n v="2"/>
    <x v="0"/>
    <m/>
    <x v="0"/>
    <x v="0"/>
    <m/>
    <m/>
    <m/>
    <s v="Yes"/>
    <m/>
    <m/>
    <s v="Yes"/>
  </r>
  <r>
    <x v="0"/>
    <x v="3"/>
    <x v="3"/>
    <s v="EMS Functional POC Back-up"/>
    <s v="Fisher"/>
    <s v="Craig"/>
    <s v="VHAFNCFisheC1"/>
    <s v="910-488-2120 x 5444"/>
    <s v="CRAIG.FISHER@VA.GOV"/>
    <s v="Wave 2"/>
    <n v="1"/>
    <x v="0"/>
    <s v="Yes"/>
    <x v="0"/>
    <x v="0"/>
    <m/>
    <m/>
    <m/>
    <m/>
    <m/>
    <m/>
    <m/>
  </r>
  <r>
    <x v="0"/>
    <x v="3"/>
    <x v="4"/>
    <s v="Primary FM Functional POC"/>
    <s v="Gillis"/>
    <s v="Wendy"/>
    <s v="VHAFNCGilliW"/>
    <s v="910-488-2120 x 7933"/>
    <s v="WENDY.GILLIS@VA.GOV"/>
    <s v="Wave 2"/>
    <n v="4"/>
    <x v="0"/>
    <m/>
    <x v="1"/>
    <x v="1"/>
    <s v="Yes"/>
    <m/>
    <s v="Yes"/>
    <m/>
    <m/>
    <m/>
    <m/>
  </r>
  <r>
    <x v="0"/>
    <x v="3"/>
    <x v="4"/>
    <s v="FM Functional POC Back-up"/>
    <s v="Ragland"/>
    <s v="Joseph"/>
    <s v="VHAFNCRaglaJ"/>
    <s v="910-488-2120 x 5234"/>
    <s v="JOSEPH.RAGLAND@VA.GOV"/>
    <s v="Wave 2"/>
    <n v="8"/>
    <x v="1"/>
    <s v="Yes"/>
    <x v="1"/>
    <x v="1"/>
    <s v="Yes"/>
    <m/>
    <s v="Yes"/>
    <s v="Yes"/>
    <s v="Yes"/>
    <m/>
    <m/>
  </r>
  <r>
    <x v="0"/>
    <x v="3"/>
    <x v="5"/>
    <s v="Primary PPM Functional POC"/>
    <s v="Boyd"/>
    <s v="Sherron"/>
    <s v="VHAFNCBoydS"/>
    <s v="910-488-2120 x 5274"/>
    <s v="SHERRON.BOYD2@VA.GOV"/>
    <s v="Wave 2"/>
    <n v="3"/>
    <x v="0"/>
    <m/>
    <x v="1"/>
    <x v="0"/>
    <s v="Yes"/>
    <m/>
    <m/>
    <m/>
    <m/>
    <m/>
    <s v="Yes"/>
  </r>
  <r>
    <x v="0"/>
    <x v="3"/>
    <x v="5"/>
    <s v="PPM Functional POC Back-up"/>
    <s v="Paylor"/>
    <s v="Tony"/>
    <s v="VHAFNCPayloT"/>
    <s v="910-488-2120 x 6574"/>
    <s v="Tony.paylor@va.gov"/>
    <s v="Wave 2"/>
    <n v="5"/>
    <x v="1"/>
    <m/>
    <x v="1"/>
    <x v="1"/>
    <s v="Yes"/>
    <m/>
    <m/>
    <s v="Yes"/>
    <m/>
    <m/>
    <m/>
  </r>
  <r>
    <x v="0"/>
    <x v="3"/>
    <x v="6"/>
    <s v="Primary IT Functional POC"/>
    <s v="Grady"/>
    <s v="Mark"/>
    <s v="VHAFNCGradyM"/>
    <s v="910-488-2120 x 5001"/>
    <s v="MARK.GRADY@VA.GOV"/>
    <s v="Wave 2"/>
    <n v="6"/>
    <x v="0"/>
    <s v="Yes"/>
    <x v="0"/>
    <x v="0"/>
    <m/>
    <m/>
    <s v="Yes"/>
    <s v="Yes"/>
    <s v="Yes"/>
    <s v="Yes"/>
    <s v="Yes"/>
  </r>
  <r>
    <x v="0"/>
    <x v="3"/>
    <x v="6"/>
    <s v="IT Functional POC Back-up"/>
    <s v="Fay"/>
    <s v="Edward"/>
    <s v="VHAFNCFayE"/>
    <s v="910-488-2120 x 5025"/>
    <s v="EDWARD.FAY@VA.GOV"/>
    <s v="Wave 2"/>
    <n v="0"/>
    <x v="0"/>
    <m/>
    <x v="0"/>
    <x v="0"/>
    <m/>
    <m/>
    <m/>
    <m/>
    <m/>
    <m/>
    <m/>
  </r>
  <r>
    <x v="0"/>
    <x v="4"/>
    <x v="1"/>
    <s v="Site Lead"/>
    <s v="Kelly"/>
    <s v="James"/>
    <s v="VHAHAMKellyJ"/>
    <s v="757-722-9961 x 4733"/>
    <s v="James.kelly@va.gov"/>
    <s v="Wave 2"/>
    <n v="2"/>
    <x v="0"/>
    <m/>
    <x v="0"/>
    <x v="0"/>
    <m/>
    <m/>
    <m/>
    <m/>
    <s v="Yes"/>
    <s v="Yes"/>
    <m/>
  </r>
  <r>
    <x v="0"/>
    <x v="4"/>
    <x v="1"/>
    <s v="Site Lead Back-up"/>
    <s v="Marlowe"/>
    <s v="Kevin"/>
    <s v="VHAHAMMarloK"/>
    <s v="(757) 315-2566"/>
    <s v="Kevin.Marlowe@va.gov"/>
    <s v="Wave 2"/>
    <n v="1"/>
    <x v="0"/>
    <m/>
    <x v="0"/>
    <x v="0"/>
    <m/>
    <m/>
    <m/>
    <m/>
    <m/>
    <m/>
    <s v="Yes"/>
  </r>
  <r>
    <x v="0"/>
    <x v="4"/>
    <x v="2"/>
    <s v="Primary HTM Functional POC"/>
    <s v="Johnston"/>
    <s v="James"/>
    <s v="VHAHAMJohnsJ12"/>
    <s v="757-722-9961 x 2375"/>
    <s v="James.Johnston12@va.gov"/>
    <s v="Wave 2"/>
    <n v="3"/>
    <x v="0"/>
    <m/>
    <x v="0"/>
    <x v="0"/>
    <s v="Yes"/>
    <m/>
    <m/>
    <s v="Yes"/>
    <s v="Yes"/>
    <m/>
    <m/>
  </r>
  <r>
    <x v="0"/>
    <x v="4"/>
    <x v="2"/>
    <s v="HTM Functional POC Back-up"/>
    <s v="Jakimjuk"/>
    <s v="Alex"/>
    <s v="VHAHAMJakimA"/>
    <s v="757-722-9961 x 2608"/>
    <s v="Alexander.Jakimjuk@va.gov"/>
    <s v="Wave 2"/>
    <n v="3"/>
    <x v="0"/>
    <m/>
    <x v="0"/>
    <x v="0"/>
    <s v="Yes"/>
    <s v="Yes"/>
    <m/>
    <s v="Yes"/>
    <m/>
    <m/>
    <m/>
  </r>
  <r>
    <x v="0"/>
    <x v="4"/>
    <x v="3"/>
    <s v="Primary EMS Functional POC"/>
    <s v="Curling"/>
    <s v="Anthony"/>
    <s v="VHAHAMCurliA"/>
    <s v="757-722-9961 x 3608"/>
    <s v="Anthony.Curling@va.gov"/>
    <s v="Wave 2"/>
    <n v="1"/>
    <x v="0"/>
    <m/>
    <x v="0"/>
    <x v="0"/>
    <s v="Yes"/>
    <m/>
    <m/>
    <m/>
    <m/>
    <m/>
    <m/>
  </r>
  <r>
    <x v="0"/>
    <x v="4"/>
    <x v="3"/>
    <s v="Primary EMS Functional POC"/>
    <s v="Duggan"/>
    <s v="James"/>
    <s v="VHAHAMDuggaJ"/>
    <s v="757-722-9961 x 4156"/>
    <s v="James.Duggan@va.gov"/>
    <s v="Wave 2"/>
    <n v="5"/>
    <x v="0"/>
    <s v="Yes"/>
    <x v="1"/>
    <x v="1"/>
    <s v="Yes"/>
    <m/>
    <s v="Yes"/>
    <m/>
    <m/>
    <m/>
    <m/>
  </r>
  <r>
    <x v="0"/>
    <x v="4"/>
    <x v="3"/>
    <s v="EMS Functional POC Back-up"/>
    <s v="Blevins"/>
    <s v="Mark"/>
    <s v="VHAHAMBleviM"/>
    <s v="757-722-9961 x 2098"/>
    <s v="Mark.Blevins@va.gov"/>
    <s v="Wave 2"/>
    <n v="1"/>
    <x v="0"/>
    <m/>
    <x v="0"/>
    <x v="0"/>
    <s v="Yes"/>
    <m/>
    <m/>
    <m/>
    <m/>
    <m/>
    <m/>
  </r>
  <r>
    <x v="0"/>
    <x v="4"/>
    <x v="3"/>
    <s v="EMS Functional POC Back-up"/>
    <s v="Gilliam"/>
    <s v="Willie"/>
    <s v="VHAHAMGilliW"/>
    <s v="757-722-9961 x 2255"/>
    <s v="Willie.Gilliam@va.gov"/>
    <s v="Wave 2"/>
    <n v="0"/>
    <x v="0"/>
    <m/>
    <x v="0"/>
    <x v="0"/>
    <m/>
    <m/>
    <m/>
    <m/>
    <m/>
    <m/>
    <m/>
  </r>
  <r>
    <x v="0"/>
    <x v="4"/>
    <x v="4"/>
    <s v="Primary FM Functional POC"/>
    <s v="Brown"/>
    <s v="Scott"/>
    <s v="VHAHAMBrowSc"/>
    <s v="757-728-3121"/>
    <s v="Scott.Brown@va.gov"/>
    <s v="Wave 2"/>
    <n v="5"/>
    <x v="0"/>
    <s v="Yes"/>
    <x v="0"/>
    <x v="1"/>
    <m/>
    <s v="Yes"/>
    <m/>
    <s v="Yes"/>
    <m/>
    <m/>
    <s v="Yes"/>
  </r>
  <r>
    <x v="0"/>
    <x v="4"/>
    <x v="4"/>
    <s v="FM Functional POC Back-up"/>
    <s v="Harlow"/>
    <s v="Jeff"/>
    <s v="VHAHAMharloJ"/>
    <s v="757-722-9961 x 3594"/>
    <s v="Jeffrey.harlow@va.gov"/>
    <s v="Wave 2"/>
    <n v="1"/>
    <x v="0"/>
    <m/>
    <x v="0"/>
    <x v="0"/>
    <m/>
    <m/>
    <m/>
    <m/>
    <m/>
    <s v="Yes"/>
    <m/>
  </r>
  <r>
    <x v="0"/>
    <x v="4"/>
    <x v="5"/>
    <s v="Primary PPM Functional POC"/>
    <s v="Talbird-Petes"/>
    <s v="Tina"/>
    <s v="VHAHAMTalbiT"/>
    <s v="757-722-9961 x 3133"/>
    <s v="Tina.Talbird-Petes@va.gov"/>
    <s v="Wave 2"/>
    <n v="11"/>
    <x v="1"/>
    <s v="Yes"/>
    <x v="1"/>
    <x v="1"/>
    <s v="Yes"/>
    <s v="Yes"/>
    <s v="Yes"/>
    <s v="Yes"/>
    <s v="Yes"/>
    <s v="Yes"/>
    <s v="Yes"/>
  </r>
  <r>
    <x v="0"/>
    <x v="4"/>
    <x v="5"/>
    <s v="PPM Functional POC Back-up"/>
    <s v="Dawson"/>
    <s v="Curtis"/>
    <s v="VHAHAMDawsoC"/>
    <s v="757-315-3924"/>
    <s v="Curtis.Dawson@va.gov"/>
    <s v="Wave 2"/>
    <n v="4"/>
    <x v="0"/>
    <m/>
    <x v="0"/>
    <x v="1"/>
    <m/>
    <s v="Yes"/>
    <m/>
    <s v="Yes"/>
    <s v="Yes"/>
    <m/>
    <m/>
  </r>
  <r>
    <x v="0"/>
    <x v="4"/>
    <x v="6"/>
    <s v="Primary IT Functional POC"/>
    <s v="Lemmie"/>
    <s v="Kirk"/>
    <s v="VHAHAMLemmiK"/>
    <s v="757-722-9961 x 3700"/>
    <s v="Kirk.Lemmie@va.gov"/>
    <s v="Wave 2"/>
    <n v="8"/>
    <x v="1"/>
    <s v="Yes"/>
    <x v="0"/>
    <x v="1"/>
    <s v="Yes"/>
    <s v="Yes"/>
    <m/>
    <s v="Yes"/>
    <m/>
    <s v="Yes"/>
    <s v="Yes"/>
  </r>
  <r>
    <x v="0"/>
    <x v="4"/>
    <x v="6"/>
    <s v="IT Functional POC Back-up"/>
    <s v="Brantley"/>
    <s v="Denny"/>
    <s v="VHAHAMBrantD"/>
    <s v="757-722-9961 x 3700"/>
    <s v="Denny.Brantley@va.gov"/>
    <s v="Wave 2"/>
    <n v="1"/>
    <x v="0"/>
    <s v="Yes"/>
    <x v="0"/>
    <x v="0"/>
    <m/>
    <m/>
    <m/>
    <m/>
    <m/>
    <m/>
    <m/>
  </r>
  <r>
    <x v="0"/>
    <x v="5"/>
    <x v="1"/>
    <s v="Site Lead"/>
    <s v="Hillmer"/>
    <s v="Kimberly"/>
    <s v="VHARICHillmk"/>
    <s v="804-675-5000 x 3828"/>
    <s v="Kimberly.Hillmer@va.gov"/>
    <s v="Wave 2"/>
    <n v="10"/>
    <x v="1"/>
    <s v="Yes"/>
    <x v="1"/>
    <x v="1"/>
    <s v="Yes"/>
    <m/>
    <s v="Yes"/>
    <s v="Yes"/>
    <s v="Yes"/>
    <s v="Yes"/>
    <s v="Yes"/>
  </r>
  <r>
    <x v="0"/>
    <x v="5"/>
    <x v="1"/>
    <s v="Site Lead Back-up"/>
    <s v="Mosher"/>
    <s v="Stephen"/>
    <s v="VHARICMosheS"/>
    <s v="804-675-5168"/>
    <s v="Stephen.Mosher@va.gov"/>
    <s v="Wave 2"/>
    <n v="5"/>
    <x v="0"/>
    <m/>
    <x v="1"/>
    <x v="1"/>
    <m/>
    <m/>
    <s v="Yes"/>
    <m/>
    <m/>
    <s v="Yes"/>
    <s v="Yes"/>
  </r>
  <r>
    <x v="0"/>
    <x v="5"/>
    <x v="2"/>
    <s v="Primary HTM Functional POC"/>
    <s v="Mosher"/>
    <s v="Stephen"/>
    <s v="VHARICMosheS"/>
    <s v="804-675-5168"/>
    <s v="Stephen.Mosher@va.gov"/>
    <s v="Wave 2"/>
    <n v="5"/>
    <x v="0"/>
    <m/>
    <x v="1"/>
    <x v="1"/>
    <m/>
    <m/>
    <s v="Yes"/>
    <m/>
    <m/>
    <s v="Yes"/>
    <s v="Yes"/>
  </r>
  <r>
    <x v="0"/>
    <x v="5"/>
    <x v="2"/>
    <s v="HTM Functional POC Back-up"/>
    <s v="Hillmer"/>
    <s v="Kimberly"/>
    <s v="VHARICHillmk"/>
    <s v="804-675-5000 x 3828"/>
    <s v="Kimberly.Hillmer@va.gov"/>
    <s v="Wave 2"/>
    <n v="10"/>
    <x v="1"/>
    <s v="Yes"/>
    <x v="1"/>
    <x v="1"/>
    <s v="Yes"/>
    <m/>
    <s v="Yes"/>
    <s v="Yes"/>
    <s v="Yes"/>
    <s v="Yes"/>
    <s v="Yes"/>
  </r>
  <r>
    <x v="0"/>
    <x v="5"/>
    <x v="3"/>
    <s v="Primary EMS Functional POC"/>
    <s v="Richardson"/>
    <s v="Brenda"/>
    <s v="VHARICRichaB1"/>
    <s v="804-675-6062"/>
    <s v="Brenda.Richardson3@va.gov"/>
    <s v="Wave 2"/>
    <n v="1"/>
    <x v="0"/>
    <m/>
    <x v="0"/>
    <x v="1"/>
    <m/>
    <m/>
    <m/>
    <m/>
    <m/>
    <m/>
    <m/>
  </r>
  <r>
    <x v="0"/>
    <x v="5"/>
    <x v="3"/>
    <s v="EMS Functional POC Back-up"/>
    <s v="Mcquilla"/>
    <s v="Ralph"/>
    <s v="VHARICMcQuiR"/>
    <s v="804-675-5137"/>
    <s v="Ralph.McQuilla@va.gov"/>
    <s v="Wave 2"/>
    <n v="0"/>
    <x v="0"/>
    <m/>
    <x v="0"/>
    <x v="0"/>
    <m/>
    <m/>
    <m/>
    <m/>
    <m/>
    <m/>
    <m/>
  </r>
  <r>
    <x v="0"/>
    <x v="5"/>
    <x v="4"/>
    <s v="Primary FM Functional POC"/>
    <s v="Dudley"/>
    <s v="James"/>
    <s v="VHARICDudleJ"/>
    <s v="804-675-5138"/>
    <s v="James.Dudley3@va.gov"/>
    <s v="Wave 2"/>
    <n v="1"/>
    <x v="0"/>
    <m/>
    <x v="0"/>
    <x v="1"/>
    <m/>
    <m/>
    <m/>
    <m/>
    <m/>
    <m/>
    <m/>
  </r>
  <r>
    <x v="0"/>
    <x v="5"/>
    <x v="4"/>
    <s v="FM Functional POC Back-up"/>
    <s v="Friedman"/>
    <s v="Dane"/>
    <s v="VHARICFriedD"/>
    <s v="804-675-5138"/>
    <s v="Dane.Friedman@va.gov"/>
    <s v="Wave 2"/>
    <n v="9"/>
    <x v="1"/>
    <s v="Yes"/>
    <x v="1"/>
    <x v="1"/>
    <m/>
    <s v="Yes"/>
    <s v="Yes"/>
    <s v="Yes"/>
    <s v="Yes"/>
    <m/>
    <s v="Yes"/>
  </r>
  <r>
    <x v="0"/>
    <x v="5"/>
    <x v="5"/>
    <s v="Primary PPM Functional POC"/>
    <s v="Buser"/>
    <s v="Kevin"/>
    <s v="VHARICBuserK"/>
    <s v="804-675-5090"/>
    <s v="Kevin.Buser@va.gov"/>
    <s v="Wave 2"/>
    <n v="1"/>
    <x v="0"/>
    <m/>
    <x v="0"/>
    <x v="0"/>
    <m/>
    <m/>
    <m/>
    <m/>
    <m/>
    <m/>
    <s v="Yes"/>
  </r>
  <r>
    <x v="0"/>
    <x v="5"/>
    <x v="5"/>
    <s v="PPM Functional POC Back-up"/>
    <s v="Arnold"/>
    <s v="Marlon"/>
    <s v="VHARICArnolM"/>
    <s v="804-675-5090"/>
    <s v="Marlon.Arnold@va.gov"/>
    <s v="Wave 2"/>
    <n v="2"/>
    <x v="1"/>
    <m/>
    <x v="0"/>
    <x v="0"/>
    <m/>
    <m/>
    <m/>
    <m/>
    <m/>
    <m/>
    <s v="Yes"/>
  </r>
  <r>
    <x v="0"/>
    <x v="5"/>
    <x v="6"/>
    <s v="Primary IT Functional POC"/>
    <s v="Dahlstrand"/>
    <s v="David"/>
    <s v="VHARICDahlsD"/>
    <s v="804-675-5615"/>
    <s v="David.Dahlstrand@va.gov"/>
    <s v="Wave 2"/>
    <n v="5"/>
    <x v="1"/>
    <m/>
    <x v="1"/>
    <x v="1"/>
    <s v="Yes"/>
    <m/>
    <m/>
    <m/>
    <m/>
    <s v="Yes"/>
    <m/>
  </r>
  <r>
    <x v="0"/>
    <x v="5"/>
    <x v="6"/>
    <s v="IT Functional POC Back-up"/>
    <s v="Doyle"/>
    <s v="John"/>
    <s v="VHARICDoyleJ1"/>
    <s v="804-675-6750"/>
    <s v="John.Doyle3@va.gov"/>
    <s v="Wave 2"/>
    <n v="1"/>
    <x v="0"/>
    <m/>
    <x v="0"/>
    <x v="0"/>
    <s v="Yes"/>
    <m/>
    <m/>
    <m/>
    <m/>
    <m/>
    <m/>
  </r>
  <r>
    <x v="0"/>
    <x v="6"/>
    <x v="1"/>
    <s v="Site Lead"/>
    <s v="Carpenter"/>
    <s v="Eric"/>
    <s v="VHASAMCarpeE"/>
    <s v="540-982-2463 x 4126"/>
    <s v="Eric.carpenter@va.gov"/>
    <s v="Wave 2"/>
    <n v="7"/>
    <x v="1"/>
    <s v="Yes"/>
    <x v="1"/>
    <x v="1"/>
    <s v="Yes"/>
    <m/>
    <s v="Yes"/>
    <m/>
    <m/>
    <s v="Yes"/>
    <m/>
  </r>
  <r>
    <x v="0"/>
    <x v="6"/>
    <x v="1"/>
    <s v="Site Lead Back-up"/>
    <s v="Cunningham"/>
    <s v="Michael"/>
    <s v="VHASAMCunnim"/>
    <s v="540-982-2463 x 2646"/>
    <s v="Michael.cunningham7@va.gov"/>
    <s v="Wave 2"/>
    <n v="8"/>
    <x v="0"/>
    <s v="Yes"/>
    <x v="1"/>
    <x v="1"/>
    <s v="Yes"/>
    <s v="Yes"/>
    <s v="Yes"/>
    <s v="Yes"/>
    <m/>
    <s v="Yes"/>
    <m/>
  </r>
  <r>
    <x v="0"/>
    <x v="6"/>
    <x v="2"/>
    <s v="Primary HTM Functional POC"/>
    <s v="Wilder"/>
    <s v="Joseph"/>
    <s v="VHASAMWildeJ"/>
    <s v="540-982-2463 x 1672"/>
    <s v="Joseph.wilder@va.gov"/>
    <s v="Wave 2"/>
    <n v="8"/>
    <x v="0"/>
    <s v="Yes"/>
    <x v="1"/>
    <x v="1"/>
    <s v="Yes"/>
    <s v="Yes"/>
    <s v="Yes"/>
    <m/>
    <s v="Yes"/>
    <m/>
    <s v="Yes"/>
  </r>
  <r>
    <x v="0"/>
    <x v="6"/>
    <x v="2"/>
    <s v="HTM Functional POC Back-up"/>
    <s v="Flanary"/>
    <s v="Karen"/>
    <s v="VHASAMFlanaK"/>
    <s v="540-982-2463 x 1676"/>
    <s v="Karen.flanary@va.gov"/>
    <s v="Wave 2"/>
    <n v="8"/>
    <x v="1"/>
    <m/>
    <x v="1"/>
    <x v="1"/>
    <s v="Yes"/>
    <s v="Yes"/>
    <s v="Yes"/>
    <m/>
    <s v="Yes"/>
    <s v="Yes"/>
    <m/>
  </r>
  <r>
    <x v="0"/>
    <x v="6"/>
    <x v="2"/>
    <s v="HTM Functional POC Back-up"/>
    <s v="Brown"/>
    <s v="Robert"/>
    <s v="VHASAMBrownR"/>
    <s v="540-982-2463 x 1674"/>
    <s v="Robert.brown15@va.gov"/>
    <s v="Wave 2"/>
    <n v="0"/>
    <x v="0"/>
    <m/>
    <x v="0"/>
    <x v="0"/>
    <m/>
    <m/>
    <m/>
    <m/>
    <m/>
    <m/>
    <m/>
  </r>
  <r>
    <x v="0"/>
    <x v="6"/>
    <x v="3"/>
    <s v="Primary EMS Functional POC"/>
    <s v="Mack"/>
    <s v="Naymon"/>
    <s v="VHASAMMackN"/>
    <s v="540-982-2463 x 2865"/>
    <s v="Naymon.mack@va.gov"/>
    <s v="Wave 2"/>
    <n v="0"/>
    <x v="0"/>
    <m/>
    <x v="0"/>
    <x v="0"/>
    <m/>
    <m/>
    <m/>
    <m/>
    <m/>
    <m/>
    <m/>
  </r>
  <r>
    <x v="0"/>
    <x v="6"/>
    <x v="3"/>
    <s v="EMS Functional POC Back-up"/>
    <s v="Morris"/>
    <s v="Tanuel"/>
    <s v="VHASAMMorriT1"/>
    <s v="540-982-2463 x 2878"/>
    <s v="Tanuel.morris@va.gov"/>
    <s v="Wave 2"/>
    <n v="0"/>
    <x v="0"/>
    <m/>
    <x v="0"/>
    <x v="0"/>
    <m/>
    <m/>
    <m/>
    <m/>
    <m/>
    <m/>
    <m/>
  </r>
  <r>
    <x v="0"/>
    <x v="6"/>
    <x v="4"/>
    <s v="Primary FM Functional POC"/>
    <s v="Carpenter"/>
    <s v="Eric"/>
    <s v="VHASAMCarpeE"/>
    <s v="540-982-2463 x 4126"/>
    <s v="Eric.carpenter@va.gov"/>
    <s v="Wave 2"/>
    <n v="7"/>
    <x v="1"/>
    <s v="Yes"/>
    <x v="1"/>
    <x v="1"/>
    <s v="Yes"/>
    <m/>
    <s v="Yes"/>
    <m/>
    <m/>
    <s v="Yes"/>
    <m/>
  </r>
  <r>
    <x v="0"/>
    <x v="6"/>
    <x v="4"/>
    <s v="FM Functional POC Back-up"/>
    <s v="Fralin"/>
    <s v="Brian"/>
    <s v="VHASAMFraliB"/>
    <s v="540-982-2463 x 1247"/>
    <s v="Brian.fralin@va.gov"/>
    <s v="Wave 2"/>
    <n v="6"/>
    <x v="1"/>
    <m/>
    <x v="1"/>
    <x v="1"/>
    <m/>
    <m/>
    <m/>
    <s v="Yes"/>
    <m/>
    <s v="Yes"/>
    <s v="Yes"/>
  </r>
  <r>
    <x v="0"/>
    <x v="6"/>
    <x v="5"/>
    <s v="Primary PPM Functional POC"/>
    <s v="Cunningham"/>
    <s v="Michael"/>
    <s v="VHASAMCunniM"/>
    <s v="540-982-2463 x 2646"/>
    <s v="Michael.cunningham7@va.gov"/>
    <s v="Wave 2"/>
    <n v="8"/>
    <x v="0"/>
    <s v="Yes"/>
    <x v="1"/>
    <x v="1"/>
    <s v="Yes"/>
    <s v="Yes"/>
    <s v="Yes"/>
    <s v="Yes"/>
    <m/>
    <s v="Yes"/>
    <m/>
  </r>
  <r>
    <x v="0"/>
    <x v="6"/>
    <x v="5"/>
    <s v="PPM Functional POC Back-up"/>
    <s v="Burns"/>
    <s v="Benjamin"/>
    <s v="VHASAMBurnsB"/>
    <s v="540-982-2463 x 2966"/>
    <s v="Benjamin.Burns@va.gov "/>
    <s v="Wave 2"/>
    <n v="7"/>
    <x v="1"/>
    <m/>
    <x v="1"/>
    <x v="1"/>
    <m/>
    <m/>
    <s v="Yes"/>
    <s v="Yes"/>
    <m/>
    <s v="Yes"/>
    <s v="Yes"/>
  </r>
  <r>
    <x v="0"/>
    <x v="6"/>
    <x v="6"/>
    <s v="Primary IT Functional POC"/>
    <s v="Poole"/>
    <s v="Steven"/>
    <s v="VHASAMPooleS"/>
    <s v="540-982-2463 x 4537"/>
    <s v="Steven.Poole@va.gov"/>
    <s v="Wave 2"/>
    <n v="1"/>
    <x v="0"/>
    <m/>
    <x v="0"/>
    <x v="0"/>
    <m/>
    <m/>
    <m/>
    <m/>
    <m/>
    <s v="Yes"/>
    <m/>
  </r>
  <r>
    <x v="0"/>
    <x v="6"/>
    <x v="6"/>
    <s v="IT Functional POC Back-up"/>
    <s v="McAnnally"/>
    <s v="Paul"/>
    <s v="VHASAMMcannP"/>
    <s v="540-982-2463 x 5093"/>
    <s v="Paul.McAnnally@va.gov"/>
    <s v="Wave 2"/>
    <n v="0"/>
    <x v="0"/>
    <m/>
    <x v="0"/>
    <x v="0"/>
    <m/>
    <m/>
    <m/>
    <m/>
    <m/>
    <m/>
    <m/>
  </r>
  <r>
    <x v="0"/>
    <x v="7"/>
    <x v="1"/>
    <s v="Site Lead"/>
    <s v="Green"/>
    <s v="Sharod"/>
    <s v="VHASBYGREENS1"/>
    <s v="704-638-9000 x 3498"/>
    <s v="SHAROD.GREEN@VA.GOV"/>
    <s v="Wave 2"/>
    <n v="7"/>
    <x v="1"/>
    <s v="Yes"/>
    <x v="1"/>
    <x v="1"/>
    <s v="Yes"/>
    <m/>
    <m/>
    <m/>
    <s v="Yes"/>
    <s v="Yes"/>
    <m/>
  </r>
  <r>
    <x v="0"/>
    <x v="7"/>
    <x v="1"/>
    <s v="Site Lead Back-up"/>
    <s v="Forrest"/>
    <s v="Robert"/>
    <s v="VHASBYFORRER1"/>
    <s v="704-638-9000 x 3210"/>
    <s v="ROBERT.FORREST@VA.GOV"/>
    <s v="Wave 2"/>
    <n v="2"/>
    <x v="0"/>
    <m/>
    <x v="0"/>
    <x v="0"/>
    <m/>
    <m/>
    <m/>
    <m/>
    <m/>
    <s v="Yes"/>
    <s v="Yes"/>
  </r>
  <r>
    <x v="0"/>
    <x v="7"/>
    <x v="2"/>
    <s v="Primary HTM Functional POC"/>
    <s v="Sledge"/>
    <s v="David"/>
    <s v="VHASBYSLEDGD"/>
    <s v="704-638-9000 x 3120"/>
    <s v="DAVID.SLEDGE2@VA.GOV"/>
    <s v="Wave 2"/>
    <n v="6"/>
    <x v="0"/>
    <s v="Yes"/>
    <x v="1"/>
    <x v="0"/>
    <s v="Yes"/>
    <m/>
    <s v="Yes"/>
    <m/>
    <s v="Yes"/>
    <m/>
    <s v="Yes"/>
  </r>
  <r>
    <x v="0"/>
    <x v="7"/>
    <x v="2"/>
    <s v="HTM Functional POC Back-up"/>
    <s v="Monroe"/>
    <s v="Robert"/>
    <s v="VHASBYMONROR"/>
    <s v="704-638-9000 x 2221"/>
    <s v="ROBERT.MONROE@VA.GOV"/>
    <s v="Wave 2"/>
    <n v="6"/>
    <x v="0"/>
    <m/>
    <x v="0"/>
    <x v="1"/>
    <m/>
    <s v="Yes"/>
    <s v="Yes"/>
    <m/>
    <s v="Yes"/>
    <s v="Yes"/>
    <s v="Yes"/>
  </r>
  <r>
    <x v="0"/>
    <x v="7"/>
    <x v="2"/>
    <s v="HTM Functional POC Back-up"/>
    <s v="Cherry"/>
    <s v="James"/>
    <s v="VHASBYCHERRJ"/>
    <s v="704-638-9000 x 2518"/>
    <s v="JAMES.CHERRY2@VA.GOV"/>
    <s v="Wave 2"/>
    <n v="2"/>
    <x v="0"/>
    <s v="Yes"/>
    <x v="0"/>
    <x v="0"/>
    <m/>
    <m/>
    <m/>
    <m/>
    <m/>
    <s v="Yes"/>
    <m/>
  </r>
  <r>
    <x v="0"/>
    <x v="7"/>
    <x v="3"/>
    <s v="Primary EMS Functional POC"/>
    <s v="Hayes"/>
    <s v="Bruce"/>
    <s v="VHASBYHAYESB"/>
    <s v="704-638-9000 x 2094"/>
    <s v="BRUCE.HAYES@VA.GOV"/>
    <s v="Wave 2"/>
    <n v="0"/>
    <x v="0"/>
    <m/>
    <x v="0"/>
    <x v="0"/>
    <m/>
    <m/>
    <m/>
    <m/>
    <m/>
    <m/>
    <m/>
  </r>
  <r>
    <x v="0"/>
    <x v="7"/>
    <x v="3"/>
    <s v="EMS Functional POC Back-up"/>
    <s v="Hodge"/>
    <s v="Laura"/>
    <s v="VHASBYHODGEL"/>
    <s v="704-638-9000 x 2191"/>
    <s v="LAURA.HODGE@VA.GOV"/>
    <s v="Wave 2"/>
    <n v="0"/>
    <x v="0"/>
    <m/>
    <x v="0"/>
    <x v="0"/>
    <m/>
    <m/>
    <m/>
    <m/>
    <m/>
    <m/>
    <m/>
  </r>
  <r>
    <x v="0"/>
    <x v="7"/>
    <x v="4"/>
    <s v="Primary FM Functional POC"/>
    <s v="Laurer"/>
    <s v="Joseph"/>
    <s v="VHASBYLAUREJ"/>
    <s v="704-638-9000 x 2333"/>
    <s v="JOSEPH.LAURER@VA.GOV"/>
    <s v="Wave 2"/>
    <n v="5"/>
    <x v="0"/>
    <s v="Yes"/>
    <x v="0"/>
    <x v="0"/>
    <s v="Yes"/>
    <m/>
    <m/>
    <s v="Yes"/>
    <s v="Yes"/>
    <s v="Yes"/>
    <m/>
  </r>
  <r>
    <x v="0"/>
    <x v="7"/>
    <x v="4"/>
    <s v="FM Functional POC Back-up"/>
    <s v="Barrier"/>
    <s v="Lonnie"/>
    <s v="VHASBYBARRIL"/>
    <s v="704-638-9000 x 2313"/>
    <s v="LONNIE.BARRIER@VA.GOV"/>
    <s v="Wave 2"/>
    <n v="10"/>
    <x v="1"/>
    <s v="Yes"/>
    <x v="1"/>
    <x v="1"/>
    <s v="Yes"/>
    <s v="Yes"/>
    <s v="Yes"/>
    <s v="Yes"/>
    <m/>
    <s v="Yes"/>
    <s v="Yes"/>
  </r>
  <r>
    <x v="0"/>
    <x v="7"/>
    <x v="5"/>
    <s v="Primary PPM Functional POC"/>
    <s v="White"/>
    <s v="Stanley"/>
    <s v="VHASBYWHITES1"/>
    <s v="704-638-9000 x. 3202"/>
    <s v="STANLEY.WHITE2@VA.GOV"/>
    <s v="Wave 2"/>
    <n v="9"/>
    <x v="1"/>
    <s v="Yes"/>
    <x v="1"/>
    <x v="1"/>
    <s v="Yes"/>
    <m/>
    <m/>
    <s v="Yes"/>
    <s v="Yes"/>
    <s v="Yes"/>
    <s v="Yes"/>
  </r>
  <r>
    <x v="0"/>
    <x v="7"/>
    <x v="5"/>
    <s v="PPM Functional POC Back-up"/>
    <s v="Williams"/>
    <s v="Mashonda"/>
    <s v="VHASBYWILLIM12"/>
    <s v="704-638-9000 x 4765"/>
    <s v="MASHONDA.WILLIAMS@VA.GOV"/>
    <s v="Wave 2"/>
    <n v="6"/>
    <x v="1"/>
    <s v="Yes"/>
    <x v="1"/>
    <x v="0"/>
    <s v="Yes"/>
    <m/>
    <m/>
    <m/>
    <s v="Yes"/>
    <m/>
    <s v="Yes"/>
  </r>
  <r>
    <x v="0"/>
    <x v="7"/>
    <x v="6"/>
    <s v="Primary IT Functional POC"/>
    <s v="Clark"/>
    <s v="Deborah"/>
    <s v="VHASBYCLARKD"/>
    <s v="704-638-9000 x 4847"/>
    <s v="DEBORAH.CLARK6@VA.GOV"/>
    <s v="Wave 2"/>
    <n v="2"/>
    <x v="0"/>
    <s v="Yes"/>
    <x v="0"/>
    <x v="0"/>
    <m/>
    <m/>
    <m/>
    <m/>
    <m/>
    <m/>
    <s v="Yes"/>
  </r>
  <r>
    <x v="0"/>
    <x v="7"/>
    <x v="6"/>
    <s v="IT Functional POC Back-up"/>
    <s v="Nash"/>
    <s v="Ken"/>
    <s v="VHASBYNASHK"/>
    <s v="704-638-9000 x 4853"/>
    <s v="KEN.NASH2@VA.GOV"/>
    <s v="Wave 2"/>
    <n v="1"/>
    <x v="0"/>
    <m/>
    <x v="0"/>
    <x v="0"/>
    <m/>
    <m/>
    <m/>
    <m/>
    <m/>
    <m/>
    <s v="Yes"/>
  </r>
  <r>
    <x v="1"/>
    <x v="0"/>
    <x v="0"/>
    <s v="VISN Deployment Team Lead"/>
    <s v="Gaudio"/>
    <s v="James"/>
    <s v="Vhav07gaudij"/>
    <s v="(678) 924-5710"/>
    <s v="James.gaudio@va.gov"/>
    <s v="Wave 2"/>
    <n v="8"/>
    <x v="0"/>
    <m/>
    <x v="1"/>
    <x v="1"/>
    <s v="Yes"/>
    <s v="Yes"/>
    <m/>
    <s v="Yes"/>
    <s v="Yes"/>
    <s v="Yes"/>
    <s v="Yes"/>
  </r>
  <r>
    <x v="1"/>
    <x v="0"/>
    <x v="0"/>
    <s v="Logistics"/>
    <s v="Townsend-Green"/>
    <s v="Linda"/>
    <s v="VHAV07TownsG"/>
    <s v="(678) 924-5754"/>
    <s v="Linda.townsend-green@va.gov"/>
    <s v="Wave 2"/>
    <n v="5"/>
    <x v="0"/>
    <s v="Yes"/>
    <x v="0"/>
    <x v="1"/>
    <m/>
    <s v="Yes"/>
    <m/>
    <s v="Yes"/>
    <m/>
    <s v="Yes"/>
    <m/>
  </r>
  <r>
    <x v="1"/>
    <x v="0"/>
    <x v="0"/>
    <s v="HTM"/>
    <s v="Jensen"/>
    <s v="Kevin"/>
    <s v="VHACHAJenseK"/>
    <s v="(843) 789-6139"/>
    <s v="Kevin.jensen@va.gov"/>
    <s v="Wave 2"/>
    <n v="6"/>
    <x v="0"/>
    <m/>
    <x v="0"/>
    <x v="0"/>
    <s v="Yes"/>
    <s v="Yes"/>
    <m/>
    <s v="Yes"/>
    <s v="Yes"/>
    <s v="Yes"/>
    <s v="Yes"/>
  </r>
  <r>
    <x v="1"/>
    <x v="0"/>
    <x v="0"/>
    <s v="CAM"/>
    <s v="Gaudio"/>
    <s v="James"/>
    <s v="Vhav07gaudij"/>
    <s v="(678) 924-5710"/>
    <s v="James.gaudio@va.gov"/>
    <s v="Wave 2"/>
    <n v="8"/>
    <x v="0"/>
    <m/>
    <x v="1"/>
    <x v="1"/>
    <s v="Yes"/>
    <s v="Yes"/>
    <m/>
    <s v="Yes"/>
    <s v="Yes"/>
    <s v="Yes"/>
    <s v="Yes"/>
  </r>
  <r>
    <x v="1"/>
    <x v="0"/>
    <x v="0"/>
    <s v="EMS"/>
    <s v="Henrickson"/>
    <s v="Michael"/>
    <s v="VHACMSHenriM"/>
    <s v="(803) 776-4000 x 5752"/>
    <s v="Michael.henrickson@va.gov"/>
    <s v="Wave 2"/>
    <n v="1"/>
    <x v="0"/>
    <m/>
    <x v="0"/>
    <x v="0"/>
    <m/>
    <m/>
    <s v="Yes"/>
    <m/>
    <m/>
    <m/>
    <m/>
  </r>
  <r>
    <x v="1"/>
    <x v="0"/>
    <x v="0"/>
    <s v="Engineering"/>
    <s v="Lyons"/>
    <s v="Tim"/>
    <s v="VHATUALyonsT"/>
    <s v="(205) 554-4593"/>
    <s v="Tim.lyons@va.gov"/>
    <s v="Wave 2"/>
    <n v="8"/>
    <x v="0"/>
    <s v="Yes"/>
    <x v="1"/>
    <x v="0"/>
    <s v="Yes"/>
    <s v="Yes"/>
    <s v="Yes"/>
    <m/>
    <s v="Yes"/>
    <s v="Yes"/>
    <s v="Yes"/>
  </r>
  <r>
    <x v="1"/>
    <x v="0"/>
    <x v="0"/>
    <s v="OIT"/>
    <s v="Greer"/>
    <s v="Bill"/>
    <s v="VHABIRGreerW1"/>
    <s v="(205) 933-8101"/>
    <s v="William.Greer2@va.gov"/>
    <s v="Wave 2"/>
    <n v="0"/>
    <x v="0"/>
    <m/>
    <x v="0"/>
    <x v="0"/>
    <m/>
    <m/>
    <m/>
    <m/>
    <m/>
    <m/>
    <m/>
  </r>
  <r>
    <x v="1"/>
    <x v="0"/>
    <x v="0"/>
    <s v="Fiscal"/>
    <s v="Schmitz"/>
    <s v="Brenda"/>
    <s v="VHAV07SchmiB"/>
    <s v="(678) 924-5731"/>
    <s v="Brenda.schmitz@va.gov"/>
    <s v="Wave 2"/>
    <n v="5"/>
    <x v="0"/>
    <m/>
    <x v="0"/>
    <x v="1"/>
    <m/>
    <m/>
    <s v="Yes"/>
    <s v="Yes"/>
    <s v="Yes"/>
    <m/>
    <s v="Yes"/>
  </r>
  <r>
    <x v="1"/>
    <x v="0"/>
    <x v="0"/>
    <s v="HR"/>
    <s v="Blakeley"/>
    <s v="Claudia"/>
    <s v="VHAV07BlakeC"/>
    <s v="(678) 924-5738"/>
    <s v="Claudia.blakeley@va.gov"/>
    <s v="Wave 2"/>
    <n v="0"/>
    <x v="0"/>
    <m/>
    <x v="0"/>
    <x v="0"/>
    <m/>
    <m/>
    <m/>
    <m/>
    <m/>
    <m/>
    <m/>
  </r>
  <r>
    <x v="1"/>
    <x v="0"/>
    <x v="0"/>
    <s v="Education"/>
    <s v="Mathews"/>
    <s v="Venis"/>
    <s v="VHANBOMatheV1"/>
    <s v="(770) 279-3427"/>
    <s v="Venis.Mathews2@va.gov"/>
    <s v="Wave 2"/>
    <n v="1"/>
    <x v="0"/>
    <m/>
    <x v="0"/>
    <x v="0"/>
    <m/>
    <m/>
    <m/>
    <m/>
    <s v="Yes"/>
    <m/>
    <m/>
  </r>
  <r>
    <x v="1"/>
    <x v="8"/>
    <x v="1"/>
    <s v="Site Lead"/>
    <s v="Browning"/>
    <s v="Louisa"/>
    <s v="VHAATGBROWNL"/>
    <s v="404-321-6111 x4924"/>
    <s v="Louisa.Browning@va.gov"/>
    <s v="Wave 2"/>
    <n v="8"/>
    <x v="0"/>
    <s v="Yes"/>
    <x v="1"/>
    <x v="1"/>
    <s v="Yes"/>
    <s v="Yes"/>
    <s v="Yes"/>
    <s v="Yes"/>
    <s v="Yes"/>
    <m/>
    <m/>
  </r>
  <r>
    <x v="1"/>
    <x v="8"/>
    <x v="1"/>
    <s v="Site Lead Back-up"/>
    <s v="Simmons"/>
    <s v="Cathy"/>
    <s v="VHAATGSIMMOC2"/>
    <s v="404-321-6111 x3027"/>
    <s v="Cathy.simmons@va.gov"/>
    <s v="Wave 2"/>
    <n v="8"/>
    <x v="1"/>
    <s v="Yes"/>
    <x v="1"/>
    <x v="1"/>
    <s v="Yes"/>
    <m/>
    <s v="Yes"/>
    <s v="Yes"/>
    <m/>
    <s v="Yes"/>
    <m/>
  </r>
  <r>
    <x v="1"/>
    <x v="8"/>
    <x v="2"/>
    <s v="Primary HTM Functional POC"/>
    <s v="Cox"/>
    <s v="Michael"/>
    <s v="VHAATGCoxM"/>
    <s v="404-321-6111 x7633"/>
    <s v="Michael.cox@va.gov"/>
    <s v="Wave 2"/>
    <n v="10"/>
    <x v="1"/>
    <m/>
    <x v="1"/>
    <x v="1"/>
    <s v="Yes"/>
    <s v="Yes"/>
    <s v="Yes"/>
    <s v="Yes"/>
    <s v="Yes"/>
    <s v="Yes"/>
    <s v="Yes"/>
  </r>
  <r>
    <x v="1"/>
    <x v="8"/>
    <x v="2"/>
    <s v="HTM Functional POC Back-up"/>
    <s v="Timm"/>
    <s v="Robert"/>
    <s v="VHAAATGTimmR"/>
    <s v="404-321-6111 x2790"/>
    <s v="Robert.timm@va.gov"/>
    <s v="Wave 2"/>
    <n v="1"/>
    <x v="0"/>
    <m/>
    <x v="0"/>
    <x v="0"/>
    <m/>
    <m/>
    <s v="Yes"/>
    <m/>
    <m/>
    <m/>
    <m/>
  </r>
  <r>
    <x v="1"/>
    <x v="8"/>
    <x v="3"/>
    <s v="Primary EMS Functional POC"/>
    <s v="Mincey"/>
    <s v="Dale"/>
    <s v="VHAATGminced"/>
    <s v="404-321-6111 x7646"/>
    <s v="Dale.Mincey@va.gov"/>
    <s v="Wave 2"/>
    <n v="9"/>
    <x v="0"/>
    <s v="Yes"/>
    <x v="1"/>
    <x v="1"/>
    <s v="Yes"/>
    <s v="Yes"/>
    <s v="Yes"/>
    <s v="Yes"/>
    <m/>
    <s v="Yes"/>
    <s v="Yes"/>
  </r>
  <r>
    <x v="1"/>
    <x v="8"/>
    <x v="3"/>
    <s v="EMS Functional POC Back-up"/>
    <s v="Gwaltney"/>
    <s v="Darryl"/>
    <s v="VHAATGgwaltd"/>
    <s v="404-321-6111 x7525"/>
    <s v="Darryl.Gwaltney@va.gov"/>
    <s v="Wave 2"/>
    <n v="0"/>
    <x v="0"/>
    <m/>
    <x v="0"/>
    <x v="0"/>
    <m/>
    <m/>
    <m/>
    <m/>
    <m/>
    <m/>
    <m/>
  </r>
  <r>
    <x v="1"/>
    <x v="8"/>
    <x v="4"/>
    <s v="Primary FM Functional POC"/>
    <s v="Mindley"/>
    <s v="Damian"/>
    <s v="VHAATGMindlD"/>
    <s v="404-321-6111 x7660"/>
    <s v="Damian.mindley@va.gov"/>
    <s v="Wave 2"/>
    <n v="4"/>
    <x v="1"/>
    <m/>
    <x v="0"/>
    <x v="1"/>
    <m/>
    <m/>
    <s v="Yes"/>
    <m/>
    <m/>
    <s v="Yes"/>
    <m/>
  </r>
  <r>
    <x v="1"/>
    <x v="8"/>
    <x v="4"/>
    <s v="FM Functional POC Back-up"/>
    <s v="Sawyer"/>
    <s v="Ricky"/>
    <s v="VHAATGSawyeR"/>
    <s v="404-321-6111 x7660"/>
    <s v="Ricky.sawyer@va.gov"/>
    <s v="Wave 2"/>
    <n v="7"/>
    <x v="0"/>
    <s v="Yes"/>
    <x v="0"/>
    <x v="1"/>
    <m/>
    <s v="Yes"/>
    <m/>
    <s v="Yes"/>
    <s v="Yes"/>
    <s v="Yes"/>
    <s v="Yes"/>
  </r>
  <r>
    <x v="1"/>
    <x v="8"/>
    <x v="5"/>
    <s v="Primary PPM Functional POC"/>
    <s v="Simmons"/>
    <s v="Cathy"/>
    <s v="VHAATGSIMMOC2"/>
    <s v="404-321-6111 x3027"/>
    <s v="Cathy.simmons@va.gov"/>
    <s v="Wave 2"/>
    <n v="8"/>
    <x v="1"/>
    <s v="Yes"/>
    <x v="1"/>
    <x v="1"/>
    <s v="Yes"/>
    <m/>
    <s v="Yes"/>
    <s v="Yes"/>
    <m/>
    <s v="Yes"/>
    <m/>
  </r>
  <r>
    <x v="1"/>
    <x v="8"/>
    <x v="5"/>
    <s v="PPM Functional POC Back-up"/>
    <s v="Browning"/>
    <s v="Louisa"/>
    <s v="VHAATGBROWNL"/>
    <s v="404-321-6111 x4924"/>
    <s v="Louisa.Browning@va.gov"/>
    <s v="Wave 2"/>
    <n v="8"/>
    <x v="0"/>
    <s v="Yes"/>
    <x v="1"/>
    <x v="1"/>
    <s v="Yes"/>
    <s v="Yes"/>
    <s v="Yes"/>
    <s v="Yes"/>
    <s v="Yes"/>
    <m/>
    <m/>
  </r>
  <r>
    <x v="1"/>
    <x v="8"/>
    <x v="6"/>
    <s v="Primary IT Functional POC"/>
    <s v="Lynch"/>
    <s v="Anthony"/>
    <s v="VHAATGLynchA"/>
    <s v="404-321-6111 x1578"/>
    <s v="Anthony.lynch@va.gov"/>
    <s v="Wave 2"/>
    <n v="2"/>
    <x v="0"/>
    <m/>
    <x v="0"/>
    <x v="0"/>
    <m/>
    <m/>
    <m/>
    <m/>
    <m/>
    <s v="Yes"/>
    <s v="Yes"/>
  </r>
  <r>
    <x v="1"/>
    <x v="8"/>
    <x v="6"/>
    <s v="IT Functional POC Back-up"/>
    <s v="Wisdom"/>
    <s v="Zende"/>
    <s v="VHAATGWisdoZ"/>
    <s v="404-321-6111 x7197"/>
    <s v="Zende.wisdom@va.gov  "/>
    <s v="Wave 2"/>
    <n v="2"/>
    <x v="0"/>
    <m/>
    <x v="0"/>
    <x v="0"/>
    <m/>
    <m/>
    <m/>
    <m/>
    <m/>
    <s v="Yes"/>
    <s v="Yes"/>
  </r>
  <r>
    <x v="1"/>
    <x v="9"/>
    <x v="1"/>
    <s v="Site Lead"/>
    <s v="Raggio"/>
    <s v="Matthew"/>
    <s v="VHABIRRaggiM"/>
    <s v="205-933-8101 x 5252"/>
    <s v="Matthew.Raggio@va.gov"/>
    <s v="Wave 2"/>
    <n v="6"/>
    <x v="1"/>
    <s v="Yes"/>
    <x v="1"/>
    <x v="0"/>
    <m/>
    <m/>
    <m/>
    <s v="Yes"/>
    <m/>
    <s v="Yes"/>
    <s v="Yes"/>
  </r>
  <r>
    <x v="1"/>
    <x v="9"/>
    <x v="1"/>
    <s v="Site Lead Back-up"/>
    <s v="Weeks"/>
    <s v="Erica"/>
    <s v="VHABIRWeeksE"/>
    <s v="205-933-8101 x 1350"/>
    <s v="Erica.Weeks@va.gov"/>
    <s v="Wave 2"/>
    <n v="9"/>
    <x v="0"/>
    <m/>
    <x v="1"/>
    <x v="1"/>
    <s v="Yes"/>
    <s v="Yes"/>
    <s v="Yes"/>
    <s v="Yes"/>
    <s v="Yes"/>
    <s v="Yes"/>
    <s v="Yes"/>
  </r>
  <r>
    <x v="1"/>
    <x v="9"/>
    <x v="2"/>
    <s v="Primary HTM Functional POC"/>
    <s v="Raggio"/>
    <s v="Matthew"/>
    <s v="VHABIRRaggiM"/>
    <s v="205-933-8101 x 5252"/>
    <s v="Matthew.Raggio@va.gov"/>
    <s v="Wave 2"/>
    <n v="6"/>
    <x v="1"/>
    <s v="Yes"/>
    <x v="1"/>
    <x v="0"/>
    <m/>
    <m/>
    <m/>
    <s v="Yes"/>
    <m/>
    <s v="Yes"/>
    <s v="Yes"/>
  </r>
  <r>
    <x v="1"/>
    <x v="9"/>
    <x v="2"/>
    <s v="HTM Functional POC Back-up"/>
    <s v="McQuitty"/>
    <s v="William"/>
    <s v="VHABIRMcQuiW"/>
    <s v="205-933-8101 x 4526"/>
    <s v="William.McQuitty@va.gov"/>
    <s v="Wave 2"/>
    <n v="2"/>
    <x v="0"/>
    <m/>
    <x v="0"/>
    <x v="0"/>
    <m/>
    <s v="Yes"/>
    <m/>
    <m/>
    <m/>
    <m/>
    <s v="Yes"/>
  </r>
  <r>
    <x v="1"/>
    <x v="9"/>
    <x v="3"/>
    <s v="Primary EMS Functional POC"/>
    <s v="Irwin"/>
    <s v="David"/>
    <s v="VHABIRIrwinD"/>
    <s v="205-558-4717 x 5416"/>
    <s v="David.Irwin@va.gov"/>
    <s v="Wave 2"/>
    <n v="6"/>
    <x v="0"/>
    <m/>
    <x v="0"/>
    <x v="1"/>
    <s v="Yes"/>
    <m/>
    <s v="Yes"/>
    <s v="Yes"/>
    <s v="Yes"/>
    <s v="Yes"/>
    <m/>
  </r>
  <r>
    <x v="1"/>
    <x v="9"/>
    <x v="3"/>
    <s v="EMS Functional POC Back-up"/>
    <s v="Singleterry"/>
    <s v="Andre"/>
    <s v="VHABIRSinglA"/>
    <s v="205-933-8101 x 6107"/>
    <s v="Andre.Singleterry@va.gov"/>
    <s v="Wave 2"/>
    <n v="8"/>
    <x v="0"/>
    <m/>
    <x v="1"/>
    <x v="1"/>
    <s v="Yes"/>
    <s v="Yes"/>
    <s v="Yes"/>
    <s v="Yes"/>
    <s v="Yes"/>
    <s v="Yes"/>
    <m/>
  </r>
  <r>
    <x v="1"/>
    <x v="9"/>
    <x v="4"/>
    <s v="Primary FM Functional POC"/>
    <s v="Campbell"/>
    <s v="Jaymes"/>
    <s v="VHABIRCampbJ2"/>
    <s v="205-933-8101 x 5013"/>
    <s v="Jaymes.Campbell@va.gov"/>
    <s v="Wave 2"/>
    <n v="7"/>
    <x v="0"/>
    <m/>
    <x v="1"/>
    <x v="1"/>
    <s v="Yes"/>
    <m/>
    <s v="Yes"/>
    <s v="Yes"/>
    <s v="Yes"/>
    <m/>
    <s v="Yes"/>
  </r>
  <r>
    <x v="1"/>
    <x v="9"/>
    <x v="4"/>
    <s v="FM Functional POC Back-up"/>
    <s v="Bugg"/>
    <s v="Randall"/>
    <s v="VHABIRBuggR"/>
    <s v="205-933-4481 x 5275"/>
    <s v="Randall.Bugg@va.gov"/>
    <s v="Wave 2"/>
    <n v="1"/>
    <x v="0"/>
    <m/>
    <x v="0"/>
    <x v="0"/>
    <m/>
    <m/>
    <m/>
    <m/>
    <m/>
    <m/>
    <s v="Yes"/>
  </r>
  <r>
    <x v="1"/>
    <x v="9"/>
    <x v="5"/>
    <s v="Primary PPM Functional POC"/>
    <s v="Jones"/>
    <s v="Alfred"/>
    <s v="VHABIRJonesAT"/>
    <s v="205-933-8101 x 2937"/>
    <s v="Alfred.Jones2@va.gov"/>
    <s v="Wave 2"/>
    <n v="9"/>
    <x v="1"/>
    <s v="Yes"/>
    <x v="1"/>
    <x v="1"/>
    <s v="Yes"/>
    <s v="Yes"/>
    <s v="Yes"/>
    <s v="Yes"/>
    <m/>
    <s v="Yes"/>
    <m/>
  </r>
  <r>
    <x v="1"/>
    <x v="9"/>
    <x v="5"/>
    <s v="PPM Functional POC Back-up"/>
    <s v="Turner"/>
    <s v="Caleb"/>
    <s v="VHABIRTurneC3"/>
    <s v="205-933-8101 x 5371"/>
    <s v="Caleb.Turner3@va.gov"/>
    <s v="Wave 2"/>
    <n v="2"/>
    <x v="0"/>
    <m/>
    <x v="0"/>
    <x v="0"/>
    <m/>
    <m/>
    <m/>
    <m/>
    <m/>
    <s v="Yes"/>
    <s v="Yes"/>
  </r>
  <r>
    <x v="1"/>
    <x v="9"/>
    <x v="6"/>
    <s v="Primary IT Functional POC"/>
    <s v="Young"/>
    <s v="Christopher"/>
    <s v="VHABIRYounC"/>
    <s v="205-933-8101 x 1367"/>
    <s v="Christopher.Young7@va.gov"/>
    <s v="Wave 2"/>
    <n v="0"/>
    <x v="0"/>
    <m/>
    <x v="0"/>
    <x v="0"/>
    <m/>
    <m/>
    <m/>
    <m/>
    <m/>
    <m/>
    <m/>
  </r>
  <r>
    <x v="1"/>
    <x v="9"/>
    <x v="6"/>
    <s v="IT Functional POC Back-up"/>
    <s v="Sturdivant"/>
    <s v="Mervin"/>
    <s v="VHABIRSturdM"/>
    <s v="205-933-8101 x 1334"/>
    <s v="Mervin.Sturdivant@va.gov"/>
    <s v="Wave 2"/>
    <n v="1"/>
    <x v="0"/>
    <m/>
    <x v="0"/>
    <x v="0"/>
    <m/>
    <m/>
    <m/>
    <m/>
    <m/>
    <m/>
    <s v="Yes"/>
  </r>
  <r>
    <x v="1"/>
    <x v="10"/>
    <x v="1"/>
    <s v="Site Lead"/>
    <s v="Deworth"/>
    <s v="Gerald"/>
    <s v="VHADUBDEWORG"/>
    <s v="478-272-1210 x 2902"/>
    <s v="Gerald.deworth@va.gov"/>
    <s v="Wave 2"/>
    <n v="1"/>
    <x v="0"/>
    <m/>
    <x v="0"/>
    <x v="0"/>
    <m/>
    <m/>
    <m/>
    <m/>
    <s v="Yes"/>
    <m/>
    <m/>
  </r>
  <r>
    <x v="1"/>
    <x v="10"/>
    <x v="1"/>
    <s v="Site Lead Back-up"/>
    <s v="Sullivan"/>
    <s v="Diane"/>
    <s v="VHADUBSULLID"/>
    <s v="478-272-1210 x 2902"/>
    <s v="Diane.sullivan@va.gov"/>
    <s v="Wave 2"/>
    <n v="5"/>
    <x v="0"/>
    <m/>
    <x v="0"/>
    <x v="0"/>
    <s v="Yes"/>
    <s v="Yes"/>
    <m/>
    <m/>
    <s v="Yes"/>
    <s v="Yes"/>
    <s v="Yes"/>
  </r>
  <r>
    <x v="1"/>
    <x v="10"/>
    <x v="2"/>
    <s v="Primary HTM Functional POC"/>
    <s v="Snelgrove"/>
    <s v="Michael"/>
    <s v="VHADUBSNELGM"/>
    <s v="478 272-1210 x 2889"/>
    <s v="Michael.snelgrove@va.gov"/>
    <s v="Wave 2"/>
    <n v="2"/>
    <x v="0"/>
    <m/>
    <x v="0"/>
    <x v="0"/>
    <m/>
    <m/>
    <m/>
    <m/>
    <s v="Yes"/>
    <s v="Yes"/>
    <m/>
  </r>
  <r>
    <x v="1"/>
    <x v="10"/>
    <x v="2"/>
    <s v="HTM Functional POC Back-up"/>
    <s v="Orlowsky"/>
    <s v="Alex"/>
    <s v="VHADUBORLOWA"/>
    <s v="478 272-1210 x 3129"/>
    <s v="Alexandra.orlowsky@va.gov"/>
    <s v="Wave 2"/>
    <n v="3"/>
    <x v="0"/>
    <s v="Yes"/>
    <x v="0"/>
    <x v="0"/>
    <m/>
    <s v="Yes"/>
    <s v="Yes"/>
    <m/>
    <m/>
    <m/>
    <m/>
  </r>
  <r>
    <x v="1"/>
    <x v="10"/>
    <x v="3"/>
    <s v="Primary EMS Functional POC"/>
    <s v="Baggett"/>
    <s v="Lee"/>
    <s v="VHADUBBAGGEL"/>
    <s v="478 277 2755"/>
    <s v="Walter.Baggett@va.gov"/>
    <s v="Wave 2"/>
    <n v="3"/>
    <x v="0"/>
    <s v="Yes"/>
    <x v="0"/>
    <x v="1"/>
    <m/>
    <m/>
    <m/>
    <m/>
    <m/>
    <m/>
    <s v="Yes"/>
  </r>
  <r>
    <x v="1"/>
    <x v="10"/>
    <x v="3"/>
    <s v="EMS Functional POC Back-up"/>
    <s v="Kraft"/>
    <s v="Edwin"/>
    <s v="VHADUBKRAFTE"/>
    <s v="478 277 2755"/>
    <s v="Edwin.Kraft@va.gov"/>
    <s v="Wave 2"/>
    <n v="0"/>
    <x v="0"/>
    <m/>
    <x v="0"/>
    <x v="0"/>
    <m/>
    <m/>
    <m/>
    <m/>
    <m/>
    <m/>
    <m/>
  </r>
  <r>
    <x v="1"/>
    <x v="10"/>
    <x v="4"/>
    <s v="Primary FM Functional POC"/>
    <s v="Williams"/>
    <s v="Fred"/>
    <s v="VHADUBWILLIF"/>
    <s v="478 272-1210 x 4355"/>
    <s v="Frederick.williams@va.gov"/>
    <s v="Wave 2"/>
    <n v="4"/>
    <x v="0"/>
    <s v="Yes"/>
    <x v="0"/>
    <x v="0"/>
    <m/>
    <m/>
    <s v="Yes"/>
    <m/>
    <m/>
    <s v="Yes"/>
    <s v="Yes"/>
  </r>
  <r>
    <x v="1"/>
    <x v="10"/>
    <x v="4"/>
    <s v="FM Functional POC Back-up"/>
    <s v="Marshall"/>
    <s v="Sandra"/>
    <s v="VHADUBMARSHS"/>
    <s v="478 272-1210 x 2640"/>
    <s v="Sandra.Marshall10@va.gov"/>
    <s v="Wave 2"/>
    <n v="1"/>
    <x v="0"/>
    <m/>
    <x v="0"/>
    <x v="0"/>
    <m/>
    <m/>
    <m/>
    <s v="Yes"/>
    <m/>
    <m/>
    <m/>
  </r>
  <r>
    <x v="1"/>
    <x v="10"/>
    <x v="5"/>
    <s v="Primary PPM Functional POC"/>
    <s v="Pennymon"/>
    <s v="Dennis"/>
    <s v="VHADUBPENNYD"/>
    <s v="478 272 1210 x 3046"/>
    <s v="Dennis.Pennymon@va.gov"/>
    <s v="Wave 2"/>
    <n v="3"/>
    <x v="0"/>
    <m/>
    <x v="0"/>
    <x v="0"/>
    <s v="Yes"/>
    <s v="Yes"/>
    <m/>
    <m/>
    <m/>
    <m/>
    <s v="Yes"/>
  </r>
  <r>
    <x v="1"/>
    <x v="10"/>
    <x v="5"/>
    <s v="PPM Functional POC Back-up"/>
    <s v="King"/>
    <s v="Anthony"/>
    <s v="VHADUBKingA2"/>
    <s v="478 272 1210 x 2612"/>
    <s v="Anthony.King3@va.gov"/>
    <s v="Wave 2"/>
    <n v="9"/>
    <x v="1"/>
    <s v="Yes"/>
    <x v="1"/>
    <x v="1"/>
    <s v="Yes"/>
    <s v="Yes"/>
    <s v="Yes"/>
    <s v="Yes"/>
    <m/>
    <m/>
    <s v="Yes"/>
  </r>
  <r>
    <x v="1"/>
    <x v="10"/>
    <x v="6"/>
    <s v="Primary IT Functional POC"/>
    <s v="Cowart"/>
    <s v="Mark"/>
    <s v="VHADUBCowarM"/>
    <s v="478-277-6799"/>
    <s v="Mark.Cowart@va.gov"/>
    <s v="Wave 2"/>
    <n v="4"/>
    <x v="0"/>
    <s v="Yes"/>
    <x v="0"/>
    <x v="0"/>
    <m/>
    <s v="Yes"/>
    <m/>
    <m/>
    <m/>
    <s v="Yes"/>
    <s v="Yes"/>
  </r>
  <r>
    <x v="1"/>
    <x v="10"/>
    <x v="6"/>
    <s v="IT Functional POC Back-up"/>
    <s v="Couey"/>
    <s v="Janet"/>
    <s v="VHADUBCoueyJ"/>
    <s v="478-277-2716"/>
    <s v="Janet.Couey@va.gov"/>
    <s v="Wave 2"/>
    <n v="1"/>
    <x v="0"/>
    <s v="Yes"/>
    <x v="0"/>
    <x v="0"/>
    <m/>
    <m/>
    <m/>
    <m/>
    <m/>
    <m/>
    <m/>
  </r>
  <r>
    <x v="1"/>
    <x v="11"/>
    <x v="1"/>
    <s v="Site Lead"/>
    <s v="Piper"/>
    <s v="William"/>
    <s v="VHACAVPiperW"/>
    <s v="334-272-4670 x 4870"/>
    <s v="William.Piper@va.gov"/>
    <s v="Wave 2"/>
    <n v="8"/>
    <x v="1"/>
    <m/>
    <x v="1"/>
    <x v="1"/>
    <s v="Yes"/>
    <m/>
    <m/>
    <s v="Yes"/>
    <s v="Yes"/>
    <s v="Yes"/>
    <s v="Yes"/>
  </r>
  <r>
    <x v="1"/>
    <x v="11"/>
    <x v="1"/>
    <s v="Site Lead Back-up"/>
    <s v="Hall"/>
    <s v="Nicholas"/>
    <s v="VHACAVHallN"/>
    <s v="334-727-0550 x 3289"/>
    <s v="Nicholas.Hall2@va.gov"/>
    <s v="Wave 2"/>
    <n v="5"/>
    <x v="0"/>
    <m/>
    <x v="0"/>
    <x v="1"/>
    <s v="Yes"/>
    <s v="Yes"/>
    <m/>
    <s v="Yes"/>
    <m/>
    <m/>
    <s v="Yes"/>
  </r>
  <r>
    <x v="1"/>
    <x v="11"/>
    <x v="2"/>
    <s v="Primary HTM Functional POC"/>
    <s v="Piper"/>
    <s v="William"/>
    <s v="VHACAVPiperW"/>
    <s v="334-272-4670 x 4870"/>
    <s v="William.Piper@va.gov"/>
    <s v="Wave 2"/>
    <n v="8"/>
    <x v="1"/>
    <m/>
    <x v="1"/>
    <x v="1"/>
    <s v="Yes"/>
    <m/>
    <m/>
    <s v="Yes"/>
    <s v="Yes"/>
    <s v="Yes"/>
    <s v="Yes"/>
  </r>
  <r>
    <x v="1"/>
    <x v="11"/>
    <x v="2"/>
    <s v="HTM Functional POC Back-up"/>
    <s v="Johnson"/>
    <s v="Donnell"/>
    <s v="VHACAVJohnsD2"/>
    <s v="334-272-4670 x 4866"/>
    <s v="Donnell.Johnson2@va.gov"/>
    <s v="Wave 2"/>
    <n v="4"/>
    <x v="0"/>
    <m/>
    <x v="0"/>
    <x v="1"/>
    <m/>
    <m/>
    <s v="Yes"/>
    <m/>
    <s v="Yes"/>
    <s v="Yes"/>
    <m/>
  </r>
  <r>
    <x v="1"/>
    <x v="11"/>
    <x v="3"/>
    <s v="EMS Functional POC Back-up"/>
    <s v="Morgan"/>
    <s v="Darrell"/>
    <s v="VHATUAMORGAD"/>
    <s v="334-272-4670 x 4624"/>
    <s v="Darrell.Morgan2@va.gov"/>
    <s v="Wave 2"/>
    <n v="2"/>
    <x v="0"/>
    <m/>
    <x v="1"/>
    <x v="0"/>
    <s v="Yes"/>
    <m/>
    <m/>
    <m/>
    <m/>
    <m/>
    <m/>
  </r>
  <r>
    <x v="1"/>
    <x v="11"/>
    <x v="3"/>
    <s v="EMS Functional POC Back-up"/>
    <s v="Perry"/>
    <s v="Clifford"/>
    <s v="VHACAVPerryC"/>
    <s v="334-727-0550 x 3667"/>
    <s v="Clifford.Perry@va.gov"/>
    <s v="Wave 2"/>
    <n v="1"/>
    <x v="0"/>
    <s v="Yes"/>
    <x v="0"/>
    <x v="0"/>
    <m/>
    <m/>
    <m/>
    <m/>
    <m/>
    <m/>
    <m/>
  </r>
  <r>
    <x v="1"/>
    <x v="11"/>
    <x v="4"/>
    <s v="Primary FM Functional POC"/>
    <s v="Sharpe"/>
    <s v="Nicole"/>
    <s v="VHACAVSharpN"/>
    <s v="334-260-4108"/>
    <s v="Nicole.Sharpe@va.gov"/>
    <s v="Wave 2"/>
    <n v="9"/>
    <x v="1"/>
    <m/>
    <x v="1"/>
    <x v="1"/>
    <s v="Yes"/>
    <s v="Yes"/>
    <s v="Yes"/>
    <m/>
    <s v="Yes"/>
    <s v="Yes"/>
    <s v="Yes"/>
  </r>
  <r>
    <x v="1"/>
    <x v="11"/>
    <x v="4"/>
    <s v="FM Functional POC Back-up"/>
    <s v="Hall"/>
    <s v="Nicholas"/>
    <s v="VHACAVHallN"/>
    <s v="334-727-0550 x 3289"/>
    <s v="Nicholas.Hall2@va.gov"/>
    <s v="Wave 2"/>
    <n v="5"/>
    <x v="0"/>
    <m/>
    <x v="0"/>
    <x v="1"/>
    <s v="Yes"/>
    <s v="Yes"/>
    <m/>
    <s v="Yes"/>
    <m/>
    <m/>
    <s v="Yes"/>
  </r>
  <r>
    <x v="1"/>
    <x v="11"/>
    <x v="5"/>
    <s v="Primary PPM Functional POC"/>
    <s v="Green"/>
    <s v="Darry"/>
    <s v="VHACAVGreenD"/>
    <s v="334-272-4670 x 2001"/>
    <s v="Darry.Green@va.gov"/>
    <s v="Wave 2"/>
    <n v="11"/>
    <x v="1"/>
    <s v="Yes"/>
    <x v="1"/>
    <x v="1"/>
    <s v="Yes"/>
    <s v="Yes"/>
    <s v="Yes"/>
    <s v="Yes"/>
    <s v="Yes"/>
    <s v="Yes"/>
    <s v="Yes"/>
  </r>
  <r>
    <x v="1"/>
    <x v="11"/>
    <x v="5"/>
    <s v="PPM Functional POC Back-up"/>
    <s v="Davis"/>
    <s v="Johnny"/>
    <s v="VHACAVDavisJ6"/>
    <s v="334-272-4670 x 4482"/>
    <s v="Johnny.Davis6@va.gov"/>
    <s v="Wave 2"/>
    <n v="1"/>
    <x v="0"/>
    <m/>
    <x v="0"/>
    <x v="1"/>
    <m/>
    <m/>
    <m/>
    <m/>
    <m/>
    <m/>
    <m/>
  </r>
  <r>
    <x v="1"/>
    <x v="11"/>
    <x v="6"/>
    <s v="Primary IT Functional POC"/>
    <s v="Magee"/>
    <s v="Elmarko"/>
    <s v="VHACAVMageeE"/>
    <s v="334-725-2532"/>
    <s v="Elmarko.Magee@va.gov"/>
    <s v="Wave 2"/>
    <n v="3"/>
    <x v="0"/>
    <m/>
    <x v="0"/>
    <x v="0"/>
    <m/>
    <s v="Yes"/>
    <m/>
    <s v="Yes"/>
    <m/>
    <m/>
    <s v="Yes"/>
  </r>
  <r>
    <x v="1"/>
    <x v="11"/>
    <x v="6"/>
    <s v="IT Functional POC Back-up"/>
    <s v="Henry"/>
    <s v="Robert"/>
    <s v="VHACAVHenryR"/>
    <s v="334-727-0550 x 3422"/>
    <s v="Robert.Henry3@va.gov"/>
    <s v="Wave 2"/>
    <n v="0"/>
    <x v="0"/>
    <m/>
    <x v="0"/>
    <x v="0"/>
    <m/>
    <m/>
    <m/>
    <m/>
    <m/>
    <m/>
    <m/>
  </r>
  <r>
    <x v="1"/>
    <x v="12"/>
    <x v="1"/>
    <s v="Site Lead"/>
    <s v="Koppen"/>
    <s v="Mark"/>
    <s v="VHAAUGKoppeM"/>
    <s v="(706) 733-0188 x 2871"/>
    <s v="Mark.Koppen@va.gov"/>
    <s v="Wave 2"/>
    <n v="8"/>
    <x v="0"/>
    <s v="Yes"/>
    <x v="1"/>
    <x v="1"/>
    <s v="Yes"/>
    <s v="Yes"/>
    <s v="Yes"/>
    <s v="Yes"/>
    <m/>
    <s v="Yes"/>
    <m/>
  </r>
  <r>
    <x v="1"/>
    <x v="12"/>
    <x v="1"/>
    <s v="Site Lead Back-up"/>
    <s v="Stenger"/>
    <s v="John"/>
    <s v="VHAAUGStengT"/>
    <s v="(706) 733-0188 x 1783/6700"/>
    <s v="John.Stenger@va.gov"/>
    <s v="Wave 2"/>
    <n v="7"/>
    <x v="0"/>
    <m/>
    <x v="1"/>
    <x v="1"/>
    <s v="Yes"/>
    <s v="Yes"/>
    <s v="Yes"/>
    <s v="Yes"/>
    <m/>
    <m/>
    <s v="Yes"/>
  </r>
  <r>
    <x v="1"/>
    <x v="12"/>
    <x v="2"/>
    <s v="Primary HTM Functional POC"/>
    <s v="Ackerman"/>
    <s v="Michael"/>
    <s v="VHAAUGAckerM"/>
    <s v="(706) 733-0188 x 3350"/>
    <s v="Michael.Ackerman@va.gov"/>
    <s v="Wave 2"/>
    <n v="11"/>
    <x v="1"/>
    <s v="Yes"/>
    <x v="1"/>
    <x v="1"/>
    <s v="Yes"/>
    <s v="Yes"/>
    <s v="Yes"/>
    <s v="Yes"/>
    <s v="Yes"/>
    <s v="Yes"/>
    <s v="Yes"/>
  </r>
  <r>
    <x v="1"/>
    <x v="12"/>
    <x v="2"/>
    <s v="HTM Functional POC Back-up"/>
    <s v="Payne"/>
    <s v="Wesley"/>
    <s v="VHAAUGPayneW"/>
    <s v="(706) 733-0188 x 3368"/>
    <s v="Wesley.Payne@va.gov"/>
    <s v="Wave 2"/>
    <n v="0"/>
    <x v="0"/>
    <m/>
    <x v="0"/>
    <x v="0"/>
    <m/>
    <m/>
    <m/>
    <m/>
    <m/>
    <m/>
    <m/>
  </r>
  <r>
    <x v="1"/>
    <x v="12"/>
    <x v="3"/>
    <s v="Primary EMS Functional POC"/>
    <s v="Van Horn"/>
    <s v="Russell"/>
    <s v="VHAAUGVanHoR"/>
    <s v="(706) 733-0188 x 3319"/>
    <s v="Russell.VanHorn@va.gov"/>
    <s v="Wave 2"/>
    <n v="7"/>
    <x v="0"/>
    <s v="Yes"/>
    <x v="1"/>
    <x v="0"/>
    <s v="Yes"/>
    <m/>
    <s v="Yes"/>
    <s v="Yes"/>
    <s v="Yes"/>
    <s v="Yes"/>
    <m/>
  </r>
  <r>
    <x v="1"/>
    <x v="12"/>
    <x v="3"/>
    <s v="EMS Functional POC Back-up"/>
    <s v="Thomas"/>
    <s v="Walter"/>
    <s v="VHAAUGWalteT4"/>
    <s v="(706) 733-0188 x 3319"/>
    <s v="Walter.Thomas4@va.gov"/>
    <s v="Wave 2"/>
    <n v="0"/>
    <x v="0"/>
    <m/>
    <x v="0"/>
    <x v="0"/>
    <m/>
    <m/>
    <m/>
    <m/>
    <m/>
    <m/>
    <m/>
  </r>
  <r>
    <x v="1"/>
    <x v="12"/>
    <x v="4"/>
    <s v="Primary FM Functional POC"/>
    <s v="Harris"/>
    <s v="Timothy"/>
    <s v="VHAAUGHarriT5"/>
    <s v="(706) 733-0188 x 3365/6053"/>
    <s v="Timothy.Harris2@va.gov"/>
    <s v="Wave 2"/>
    <n v="5"/>
    <x v="1"/>
    <s v="Yes"/>
    <x v="0"/>
    <x v="1"/>
    <s v="Yes"/>
    <m/>
    <m/>
    <s v="Yes"/>
    <m/>
    <m/>
    <m/>
  </r>
  <r>
    <x v="1"/>
    <x v="12"/>
    <x v="4"/>
    <s v="FM Functional POC Back-up"/>
    <s v="Payne"/>
    <s v="Wesley"/>
    <s v="VHAAUGPayneW"/>
    <s v="(706) 733-0188 x 3368"/>
    <s v="Wesley.Payne@va.gov"/>
    <s v="Wave 2"/>
    <n v="0"/>
    <x v="0"/>
    <m/>
    <x v="0"/>
    <x v="0"/>
    <m/>
    <m/>
    <m/>
    <m/>
    <m/>
    <m/>
    <m/>
  </r>
  <r>
    <x v="1"/>
    <x v="12"/>
    <x v="5"/>
    <s v="Primary PPM Functional POC"/>
    <s v="Fox"/>
    <s v="Mark"/>
    <s v="VHAAUGFoxM"/>
    <s v="(706) 733-0188 x 7829"/>
    <s v="Mark.Fox@va.gov"/>
    <s v="Wave 2"/>
    <n v="6"/>
    <x v="0"/>
    <m/>
    <x v="1"/>
    <x v="1"/>
    <s v="Yes"/>
    <m/>
    <s v="Yes"/>
    <s v="Yes"/>
    <m/>
    <s v="Yes"/>
    <m/>
  </r>
  <r>
    <x v="1"/>
    <x v="12"/>
    <x v="5"/>
    <s v="PPM Functional POC Back-up"/>
    <s v="Askew"/>
    <s v="Janice"/>
    <s v="VHAAUGAskewJ"/>
    <s v="(706) 733-0188 x 7169"/>
    <s v="Janice.Askew@va.gov"/>
    <s v="Wave 2"/>
    <n v="2"/>
    <x v="0"/>
    <m/>
    <x v="0"/>
    <x v="0"/>
    <s v="Yes"/>
    <m/>
    <m/>
    <m/>
    <s v="Yes"/>
    <m/>
    <m/>
  </r>
  <r>
    <x v="1"/>
    <x v="12"/>
    <x v="6"/>
    <s v="Primary IT Functional POC"/>
    <s v="Hedgepeth"/>
    <s v="Rick"/>
    <s v="VHAAUGHedgeR"/>
    <s v="(706) 733-0188 x 6750"/>
    <s v="Ricky.Hedgepeth@va.gov"/>
    <s v="Wave 2"/>
    <n v="1"/>
    <x v="0"/>
    <m/>
    <x v="0"/>
    <x v="0"/>
    <m/>
    <m/>
    <m/>
    <m/>
    <m/>
    <m/>
    <s v="Yes"/>
  </r>
  <r>
    <x v="1"/>
    <x v="12"/>
    <x v="6"/>
    <s v="IT Functional POC Back-up"/>
    <s v="Northington"/>
    <s v="Elizabeth"/>
    <s v="VHAAUGNorthE"/>
    <s v="(706) 733-0188 x 7637"/>
    <s v="Elizabeth.Northington@va.gov"/>
    <s v="Wave 2"/>
    <n v="9"/>
    <x v="1"/>
    <s v="Yes"/>
    <x v="1"/>
    <x v="1"/>
    <m/>
    <s v="Yes"/>
    <s v="Yes"/>
    <s v="Yes"/>
    <s v="Yes"/>
    <s v="Yes"/>
    <m/>
  </r>
  <r>
    <x v="1"/>
    <x v="13"/>
    <x v="1"/>
    <s v="Site Lead"/>
    <s v="Hensley"/>
    <s v="Anthony"/>
    <s v="VHACHAHenslA"/>
    <s v="843-789-7788"/>
    <s v="anthony.hensley@va.gov"/>
    <s v="Wave 2"/>
    <n v="9"/>
    <x v="1"/>
    <m/>
    <x v="1"/>
    <x v="1"/>
    <s v="Yes"/>
    <s v="Yes"/>
    <s v="Yes"/>
    <s v="Yes"/>
    <m/>
    <s v="Yes"/>
    <s v="Yes"/>
  </r>
  <r>
    <x v="1"/>
    <x v="13"/>
    <x v="1"/>
    <s v="Site Lead Back-up"/>
    <s v="Pinard"/>
    <s v="Randall"/>
    <s v="VHACHAPinarR"/>
    <s v="843-789-7789"/>
    <s v="randall.pinard@va.gov"/>
    <s v="Wave 2"/>
    <n v="9"/>
    <x v="1"/>
    <s v="Yes"/>
    <x v="1"/>
    <x v="1"/>
    <m/>
    <s v="Yes"/>
    <s v="Yes"/>
    <s v="Yes"/>
    <m/>
    <s v="Yes"/>
    <s v="Yes"/>
  </r>
  <r>
    <x v="1"/>
    <x v="13"/>
    <x v="2"/>
    <s v="Primary HTM Functional POC"/>
    <s v="Cross"/>
    <s v="Carl"/>
    <s v="VHACHACrossC"/>
    <s v="843-789-7005"/>
    <s v="Carl.Cross@va.gov"/>
    <s v="Wave 2"/>
    <n v="7"/>
    <x v="1"/>
    <m/>
    <x v="1"/>
    <x v="1"/>
    <m/>
    <m/>
    <s v="Yes"/>
    <s v="Yes"/>
    <m/>
    <s v="Yes"/>
    <s v="Yes"/>
  </r>
  <r>
    <x v="1"/>
    <x v="13"/>
    <x v="2"/>
    <s v="HTM Functional POC Back-up"/>
    <s v="McCaskill"/>
    <s v="Britton"/>
    <s v="VHACHAMcCasB"/>
    <s v="843-789-6046"/>
    <s v="Britton.McCaskill@va.gov"/>
    <s v="Wave 2"/>
    <n v="7"/>
    <x v="1"/>
    <m/>
    <x v="0"/>
    <x v="1"/>
    <s v="Yes"/>
    <s v="Yes"/>
    <m/>
    <s v="Yes"/>
    <s v="Yes"/>
    <s v="Yes"/>
    <m/>
  </r>
  <r>
    <x v="1"/>
    <x v="13"/>
    <x v="2"/>
    <s v="HTM Functional POC Back-up"/>
    <s v="Marsh"/>
    <s v="Lucas"/>
    <s v="VHACHAMarshL"/>
    <s v="843-789-7712"/>
    <s v="Lucas.Marsh@va.gov"/>
    <s v="Wave 2"/>
    <n v="2"/>
    <x v="0"/>
    <m/>
    <x v="0"/>
    <x v="0"/>
    <m/>
    <m/>
    <m/>
    <m/>
    <s v="Yes"/>
    <s v="Yes"/>
    <m/>
  </r>
  <r>
    <x v="1"/>
    <x v="13"/>
    <x v="2"/>
    <s v="HTM Functional POC Back-up"/>
    <s v="Tellis"/>
    <s v="Brandi"/>
    <s v="VHACHATelliB"/>
    <s v="843-789-6620"/>
    <s v="Brandi.Tellis@va.gov"/>
    <s v="Wave 2"/>
    <n v="1"/>
    <x v="0"/>
    <m/>
    <x v="0"/>
    <x v="0"/>
    <m/>
    <m/>
    <m/>
    <m/>
    <s v="Yes"/>
    <m/>
    <m/>
  </r>
  <r>
    <x v="1"/>
    <x v="13"/>
    <x v="3"/>
    <s v="Primary EMS Functional POC"/>
    <s v="Stenson"/>
    <s v="Darfet (Lee)"/>
    <s v="VHACHAStensD"/>
    <s v="843- 789-6157"/>
    <s v="darfet.stenson@va.gov"/>
    <s v="Wave 2"/>
    <n v="3"/>
    <x v="1"/>
    <s v="Yes"/>
    <x v="0"/>
    <x v="1"/>
    <m/>
    <m/>
    <m/>
    <m/>
    <m/>
    <m/>
    <m/>
  </r>
  <r>
    <x v="1"/>
    <x v="13"/>
    <x v="3"/>
    <s v="EMS Functional POC Back-up"/>
    <s v="Brewer"/>
    <s v="Justus"/>
    <s v="VHACHABreweJ"/>
    <s v="843-789-5464"/>
    <s v="justus.brewer@va.gov"/>
    <s v="Wave 2"/>
    <n v="3"/>
    <x v="0"/>
    <m/>
    <x v="0"/>
    <x v="0"/>
    <m/>
    <m/>
    <m/>
    <s v="Yes"/>
    <m/>
    <s v="Yes"/>
    <s v="Yes"/>
  </r>
  <r>
    <x v="1"/>
    <x v="13"/>
    <x v="4"/>
    <s v="Primary FM Functional POC "/>
    <s v="Watson"/>
    <s v="Herb"/>
    <s v="VHACHAWatsoH2"/>
    <s v="843-789-6783"/>
    <s v="Herbert.Watson2@va.gov"/>
    <s v="Wave 2"/>
    <n v="4"/>
    <x v="0"/>
    <m/>
    <x v="0"/>
    <x v="1"/>
    <s v="Yes"/>
    <m/>
    <m/>
    <m/>
    <m/>
    <s v="Yes"/>
    <s v="Yes"/>
  </r>
  <r>
    <x v="1"/>
    <x v="13"/>
    <x v="4"/>
    <s v="FM Functional POC Back-up"/>
    <s v="Kurowski"/>
    <s v="Mark"/>
    <s v="VHACHAKurowM"/>
    <s v="843-789-7772"/>
    <s v="Mark.kurowski@va.gov"/>
    <s v="Wave 2"/>
    <n v="6"/>
    <x v="0"/>
    <s v="Yes"/>
    <x v="1"/>
    <x v="1"/>
    <s v="Yes"/>
    <s v="Yes"/>
    <s v="Yes"/>
    <m/>
    <m/>
    <m/>
    <m/>
  </r>
  <r>
    <x v="1"/>
    <x v="13"/>
    <x v="4"/>
    <s v="FM Functional POC Back-up"/>
    <s v="Valdez"/>
    <s v="Juan"/>
    <s v="VHACHAValdeJ1"/>
    <s v="843-789-7386"/>
    <s v="Juan.valdez@va.gov"/>
    <s v="Wave 2"/>
    <n v="1"/>
    <x v="0"/>
    <m/>
    <x v="0"/>
    <x v="0"/>
    <m/>
    <m/>
    <m/>
    <m/>
    <m/>
    <s v="Yes"/>
    <m/>
  </r>
  <r>
    <x v="1"/>
    <x v="13"/>
    <x v="5"/>
    <s v="Primary PPM Functional POC"/>
    <s v="Turner"/>
    <s v="Beth"/>
    <s v="VHACHATurneB"/>
    <s v="843-789-6333"/>
    <s v="Beth.turner@va.gov"/>
    <s v="Wave 2"/>
    <n v="5"/>
    <x v="1"/>
    <s v="Yes"/>
    <x v="0"/>
    <x v="0"/>
    <m/>
    <s v="Yes"/>
    <m/>
    <m/>
    <s v="Yes"/>
    <s v="Yes"/>
    <m/>
  </r>
  <r>
    <x v="1"/>
    <x v="13"/>
    <x v="5"/>
    <s v="PPM Functional POC Back-up"/>
    <s v="Jackson"/>
    <s v="Brenda"/>
    <s v="VHACHAJacksB1"/>
    <s v="843-789-7070"/>
    <s v="brenda.jackson@va.gov"/>
    <s v="Wave 2"/>
    <n v="0"/>
    <x v="0"/>
    <m/>
    <x v="0"/>
    <x v="0"/>
    <m/>
    <m/>
    <m/>
    <m/>
    <m/>
    <m/>
    <m/>
  </r>
  <r>
    <x v="1"/>
    <x v="13"/>
    <x v="6"/>
    <s v="Primary IT Functional POC"/>
    <s v="Carter"/>
    <s v="David"/>
    <s v="VHACHACarteD"/>
    <s v="843-789-7121"/>
    <s v="david.carter4@va.gov"/>
    <s v="Wave 2"/>
    <n v="3"/>
    <x v="0"/>
    <m/>
    <x v="0"/>
    <x v="1"/>
    <m/>
    <m/>
    <m/>
    <s v="Yes"/>
    <m/>
    <s v="Yes"/>
    <m/>
  </r>
  <r>
    <x v="1"/>
    <x v="13"/>
    <x v="6"/>
    <s v="IT Functional POC Back-up"/>
    <s v="Porter"/>
    <s v="Mary Ann"/>
    <s v="VHACHAPorteM"/>
    <s v="843-789-7162"/>
    <s v="mary.porter2@va.gov"/>
    <s v="Wave 2"/>
    <n v="0"/>
    <x v="0"/>
    <m/>
    <x v="0"/>
    <x v="0"/>
    <m/>
    <m/>
    <m/>
    <m/>
    <m/>
    <m/>
    <m/>
  </r>
  <r>
    <x v="1"/>
    <x v="14"/>
    <x v="1"/>
    <s v="Site Lead"/>
    <s v="Jones"/>
    <s v="Adrienne"/>
    <s v="VhaTUAJonesAD"/>
    <s v="205 554-2063"/>
    <s v="Adrienne.jones2@va.gov"/>
    <s v="Wave 2"/>
    <n v="10"/>
    <x v="1"/>
    <s v="Yes"/>
    <x v="1"/>
    <x v="1"/>
    <s v="Yes"/>
    <m/>
    <s v="Yes"/>
    <s v="Yes"/>
    <s v="Yes"/>
    <s v="Yes"/>
    <s v="Yes"/>
  </r>
  <r>
    <x v="1"/>
    <x v="14"/>
    <x v="1"/>
    <s v="Site Lead Back-up"/>
    <s v="Leow"/>
    <s v="Josh"/>
    <s v="VhaTUALeowJ"/>
    <s v="205-554-2000 x 3283"/>
    <s v="Joshua.Leow@va.gov"/>
    <s v="Wave 2"/>
    <n v="7"/>
    <x v="1"/>
    <s v="Yes"/>
    <x v="0"/>
    <x v="1"/>
    <s v="Yes"/>
    <s v="Yes"/>
    <m/>
    <s v="Yes"/>
    <m/>
    <m/>
    <s v="Yes"/>
  </r>
  <r>
    <x v="1"/>
    <x v="14"/>
    <x v="2"/>
    <s v="Primary HTM Functional POC"/>
    <s v="Haynes"/>
    <s v="Dwayne"/>
    <s v="VhaTUAHayneD"/>
    <s v="205-554-2000 x 2667"/>
    <s v="Dwayne.Haynes@va.gov"/>
    <s v="Wave 2"/>
    <n v="8"/>
    <x v="1"/>
    <m/>
    <x v="1"/>
    <x v="1"/>
    <s v="Yes"/>
    <s v="Yes"/>
    <s v="Yes"/>
    <s v="Yes"/>
    <m/>
    <s v="Yes"/>
    <m/>
  </r>
  <r>
    <x v="1"/>
    <x v="14"/>
    <x v="3"/>
    <s v="Primary EMS Functional POC"/>
    <s v="Robinson"/>
    <s v="Tom"/>
    <s v="VhaTUARobinT"/>
    <s v="205-554-2000 x 3777"/>
    <s v="Tom.Robinson2@va.gov"/>
    <s v="Wave 2"/>
    <n v="4"/>
    <x v="0"/>
    <s v="Yes"/>
    <x v="1"/>
    <x v="0"/>
    <m/>
    <m/>
    <m/>
    <m/>
    <s v="Yes"/>
    <s v="Yes"/>
    <m/>
  </r>
  <r>
    <x v="1"/>
    <x v="14"/>
    <x v="4"/>
    <s v="Primary FM Functional POC"/>
    <s v="Jones"/>
    <s v="Adrienne"/>
    <s v="VhaTUAJonesAD"/>
    <s v="205-554-2063"/>
    <s v="Adrienne.Jones2@va.gov"/>
    <s v="Wave 2"/>
    <n v="10"/>
    <x v="1"/>
    <s v="Yes"/>
    <x v="1"/>
    <x v="1"/>
    <s v="Yes"/>
    <m/>
    <s v="Yes"/>
    <s v="Yes"/>
    <s v="Yes"/>
    <s v="Yes"/>
    <s v="Yes"/>
  </r>
  <r>
    <x v="1"/>
    <x v="14"/>
    <x v="5"/>
    <s v="Primary PPM Functional POC"/>
    <s v="Bauknight"/>
    <s v="Dawn"/>
    <s v="VhaBIRBauknD"/>
    <s v="205-554-2000 x 2237"/>
    <s v="Dawn.Bauknight@va.gov"/>
    <s v="Wave 2"/>
    <n v="8"/>
    <x v="1"/>
    <m/>
    <x v="1"/>
    <x v="1"/>
    <s v="Yes"/>
    <m/>
    <s v="Yes"/>
    <m/>
    <s v="Yes"/>
    <s v="Yes"/>
    <s v="Yes"/>
  </r>
  <r>
    <x v="1"/>
    <x v="14"/>
    <x v="6"/>
    <s v="Primary IT Functional POC"/>
    <s v="Lewis"/>
    <s v="Bryant"/>
    <s v="VhaTUALewisBC"/>
    <s v="205-554-2000 x 3660"/>
    <s v="Bryant.Lewis@va.gov"/>
    <s v="Wave 2"/>
    <n v="5"/>
    <x v="0"/>
    <s v="Yes"/>
    <x v="0"/>
    <x v="0"/>
    <s v="Yes"/>
    <m/>
    <m/>
    <s v="Yes"/>
    <s v="Yes"/>
    <m/>
    <s v="Yes"/>
  </r>
  <r>
    <x v="1"/>
    <x v="14"/>
    <x v="6"/>
    <s v="IT Functional POC Back-up"/>
    <s v="Day"/>
    <s v="Charles"/>
    <s v="VhaTUADayC"/>
    <s v="205-554-2000 x 4622"/>
    <s v="Charles.Day3@va.gov"/>
    <s v="Wave 2"/>
    <n v="6"/>
    <x v="0"/>
    <s v="Yes"/>
    <x v="0"/>
    <x v="1"/>
    <s v="Yes"/>
    <m/>
    <s v="Yes"/>
    <s v="Yes"/>
    <s v="Yes"/>
    <m/>
    <m/>
  </r>
  <r>
    <x v="1"/>
    <x v="15"/>
    <x v="1"/>
    <s v="Site Lead"/>
    <s v="Domann"/>
    <s v="Stan"/>
    <s v="VhacmsDomanS"/>
    <s v="(803) 695-6770"/>
    <s v="Stan.Domann@va.gov"/>
    <s v="Wave 2"/>
    <n v="10"/>
    <x v="0"/>
    <s v="Yes"/>
    <x v="1"/>
    <x v="1"/>
    <s v="Yes"/>
    <s v="Yes"/>
    <s v="Yes"/>
    <s v="Yes"/>
    <s v="Yes"/>
    <s v="Yes"/>
    <s v="Yes"/>
  </r>
  <r>
    <x v="1"/>
    <x v="15"/>
    <x v="1"/>
    <s v="Site Lead Back-up"/>
    <s v="Cook"/>
    <s v="James"/>
    <s v="VhacmsCookja"/>
    <s v="(803) 776-4000 x 7559"/>
    <s v="James.Cook8@va.gov"/>
    <s v="Wave 2"/>
    <n v="4"/>
    <x v="0"/>
    <s v="Yes"/>
    <x v="1"/>
    <x v="0"/>
    <s v="Yes"/>
    <m/>
    <m/>
    <m/>
    <m/>
    <m/>
    <s v="Yes"/>
  </r>
  <r>
    <x v="1"/>
    <x v="15"/>
    <x v="2"/>
    <s v="Primary HTM Functional POC"/>
    <s v="Shukla"/>
    <s v="Mahesh"/>
    <s v="VhacmsShuklM1"/>
    <s v="(803) 776-4000 x 7583"/>
    <s v="Mahesh.Shukla2@va.gov"/>
    <s v="Wave 2"/>
    <n v="1"/>
    <x v="0"/>
    <m/>
    <x v="0"/>
    <x v="0"/>
    <m/>
    <m/>
    <m/>
    <m/>
    <s v="Yes"/>
    <m/>
    <m/>
  </r>
  <r>
    <x v="1"/>
    <x v="15"/>
    <x v="2"/>
    <s v="HTM Functional POC Back-up"/>
    <s v="Johnson"/>
    <s v="Jerry"/>
    <s v="VhacmsJohnsJ1"/>
    <s v="(803) 776-4000 x 7580"/>
    <s v="Jerry.Johnson3@va.gov"/>
    <s v="Wave 2"/>
    <n v="1"/>
    <x v="0"/>
    <m/>
    <x v="0"/>
    <x v="0"/>
    <m/>
    <m/>
    <m/>
    <m/>
    <m/>
    <m/>
    <s v="Yes"/>
  </r>
  <r>
    <x v="1"/>
    <x v="15"/>
    <x v="2"/>
    <s v="HTM Functional POC Back-up"/>
    <s v="Masters"/>
    <s v="Russell"/>
    <s v="VhacmsMasteR"/>
    <s v="(803) 776-4000 x 4749"/>
    <s v="Russell.Masters@va.gov"/>
    <s v="Wave 2"/>
    <n v="0"/>
    <x v="0"/>
    <m/>
    <x v="0"/>
    <x v="0"/>
    <m/>
    <m/>
    <m/>
    <m/>
    <m/>
    <m/>
    <m/>
  </r>
  <r>
    <x v="1"/>
    <x v="15"/>
    <x v="3"/>
    <s v="Primary EMS Functional POC"/>
    <s v="Bonds"/>
    <s v="Lincoln"/>
    <s v="Vhacmsbondsl"/>
    <s v="(803) 776-4000 x 6808"/>
    <s v="Lincoln.Bonds@va.gov"/>
    <s v="Wave 2"/>
    <n v="3"/>
    <x v="0"/>
    <m/>
    <x v="0"/>
    <x v="0"/>
    <s v="Yes"/>
    <m/>
    <m/>
    <s v="Yes"/>
    <m/>
    <m/>
    <s v="Yes"/>
  </r>
  <r>
    <x v="1"/>
    <x v="15"/>
    <x v="3"/>
    <s v="EMS Functional POC Back-up"/>
    <s v="Perry"/>
    <s v="Patrice"/>
    <s v="Vhacmsperryp6"/>
    <s v="(803) 776-4000 x 6808"/>
    <s v="Patrice.Perry@va.gov"/>
    <s v="Wave 2"/>
    <n v="0"/>
    <x v="0"/>
    <m/>
    <x v="0"/>
    <x v="0"/>
    <m/>
    <m/>
    <m/>
    <m/>
    <m/>
    <m/>
    <m/>
  </r>
  <r>
    <x v="1"/>
    <x v="15"/>
    <x v="4"/>
    <s v="Primary FM Functional POC"/>
    <s v="Bagley"/>
    <s v="David"/>
    <s v="VhacmsBagleD"/>
    <s v="(803) 776-4000 x 4344"/>
    <s v="David.Bagley2@va.gov"/>
    <s v="Wave 2"/>
    <n v="10"/>
    <x v="1"/>
    <s v="Yes"/>
    <x v="1"/>
    <x v="1"/>
    <s v="Yes"/>
    <s v="Yes"/>
    <s v="Yes"/>
    <s v="Yes"/>
    <m/>
    <s v="Yes"/>
    <s v="Yes"/>
  </r>
  <r>
    <x v="1"/>
    <x v="15"/>
    <x v="4"/>
    <s v="FM Functional POC Back-up"/>
    <s v="Blackwell"/>
    <s v="Joseph"/>
    <s v="VhacmsBlackJW"/>
    <s v="(803) 776-4000 x 7589"/>
    <s v="Joseph.Blackwell@va.gov"/>
    <s v="Wave 2"/>
    <n v="4"/>
    <x v="1"/>
    <m/>
    <x v="1"/>
    <x v="1"/>
    <m/>
    <s v="Yes"/>
    <m/>
    <m/>
    <m/>
    <m/>
    <m/>
  </r>
  <r>
    <x v="1"/>
    <x v="15"/>
    <x v="5"/>
    <s v="Primary PPM Functional POC"/>
    <s v="Mahoney"/>
    <s v="Eathel"/>
    <s v="VhacmsMahonE"/>
    <s v="(803) 776-4000 x 6560"/>
    <s v="Eathel.Mahoney@va.gov"/>
    <s v="Wave 2"/>
    <n v="2"/>
    <x v="0"/>
    <m/>
    <x v="0"/>
    <x v="0"/>
    <m/>
    <m/>
    <s v="Yes"/>
    <m/>
    <m/>
    <s v="Yes"/>
    <m/>
  </r>
  <r>
    <x v="1"/>
    <x v="15"/>
    <x v="5"/>
    <s v="PPM Functional POC Back-up"/>
    <s v="Guice"/>
    <s v="Lynette"/>
    <s v="VhacmsGuiceL"/>
    <s v="(803) 776-4000 x 6492"/>
    <s v="Lynette.Guice@va.gov"/>
    <s v="Wave 2"/>
    <n v="0"/>
    <x v="0"/>
    <m/>
    <x v="0"/>
    <x v="0"/>
    <m/>
    <m/>
    <m/>
    <m/>
    <m/>
    <m/>
    <m/>
  </r>
  <r>
    <x v="1"/>
    <x v="15"/>
    <x v="6"/>
    <s v="Primary IT Funcational POC"/>
    <s v="Wells"/>
    <s v="Mark"/>
    <s v="VHAcmsWellsM"/>
    <s v="(803) 776-4000 x 6311"/>
    <s v="Mark.Wells4@va.gov"/>
    <s v="Wave 2"/>
    <n v="4"/>
    <x v="1"/>
    <m/>
    <x v="0"/>
    <x v="1"/>
    <s v="Yes"/>
    <s v="Yes"/>
    <m/>
    <m/>
    <m/>
    <m/>
    <m/>
  </r>
  <r>
    <x v="1"/>
    <x v="15"/>
    <x v="6"/>
    <s v="IT Functional POC Back-up"/>
    <s v="Tollin"/>
    <s v="Andrew"/>
    <s v="VhacmsTolliA"/>
    <s v="(803) 776-4000 x 6308"/>
    <s v="Andrew.Tollin@va.gov"/>
    <s v="Wave 2"/>
    <n v="0"/>
    <x v="0"/>
    <m/>
    <x v="0"/>
    <x v="0"/>
    <m/>
    <m/>
    <m/>
    <m/>
    <m/>
    <m/>
    <m/>
  </r>
  <r>
    <x v="2"/>
    <x v="0"/>
    <x v="0"/>
    <s v="VISN Deployment Team Lead"/>
    <s v="Schopen"/>
    <s v="Robby"/>
    <s v="VHAMIWSchopR2"/>
    <s v="(414)844-4831"/>
    <s v="Robby.Schopen2@va.gov"/>
    <s v="Wave 2"/>
    <n v="7"/>
    <x v="0"/>
    <m/>
    <x v="0"/>
    <x v="0"/>
    <s v="Yes"/>
    <s v="Yes"/>
    <s v="Yes"/>
    <s v="Yes"/>
    <s v="Yes"/>
    <s v="Yes"/>
    <s v="Yes"/>
  </r>
  <r>
    <x v="2"/>
    <x v="0"/>
    <x v="0"/>
    <s v="Logistics"/>
    <s v="Schopen"/>
    <s v="Robby"/>
    <s v="VHAMIWSchopR2"/>
    <s v="(414)844-4831"/>
    <s v="Robby.Schopen2@va.gov"/>
    <s v="Wave 2"/>
    <n v="7"/>
    <x v="0"/>
    <m/>
    <x v="0"/>
    <x v="0"/>
    <s v="Yes"/>
    <s v="Yes"/>
    <s v="Yes"/>
    <s v="Yes"/>
    <s v="Yes"/>
    <s v="Yes"/>
    <s v="Yes"/>
  </r>
  <r>
    <x v="2"/>
    <x v="0"/>
    <x v="0"/>
    <s v="HTM"/>
    <s v="Houterman"/>
    <s v="Christian (Chris)"/>
    <s v="VHAMIWHouteC"/>
    <s v="(414) 384-2000 x 45186"/>
    <s v="Christian.Houterman@va.gov"/>
    <s v="Wave 2"/>
    <n v="2"/>
    <x v="0"/>
    <m/>
    <x v="0"/>
    <x v="0"/>
    <m/>
    <m/>
    <m/>
    <m/>
    <s v="Yes"/>
    <s v="Yes"/>
    <m/>
  </r>
  <r>
    <x v="2"/>
    <x v="0"/>
    <x v="0"/>
    <s v="CAM"/>
    <s v="Cejka"/>
    <s v="James (Jim)"/>
    <s v="VHAHINCejkaJ"/>
    <s v="(708) 492-3932"/>
    <s v="James.Cejka@va.gov"/>
    <s v="Wave 2"/>
    <n v="0"/>
    <x v="0"/>
    <m/>
    <x v="0"/>
    <x v="0"/>
    <m/>
    <m/>
    <m/>
    <m/>
    <m/>
    <m/>
    <m/>
  </r>
  <r>
    <x v="2"/>
    <x v="0"/>
    <x v="0"/>
    <s v="EMS"/>
    <s v="Aherne"/>
    <s v="Joseph (Joe)"/>
    <s v="VHAHINAhernJ"/>
    <s v="(708) 492-3935"/>
    <s v="Joseph.Aherne@va.gov"/>
    <s v="Wave 2"/>
    <n v="5"/>
    <x v="0"/>
    <m/>
    <x v="1"/>
    <x v="1"/>
    <m/>
    <s v="Yes"/>
    <m/>
    <s v="Yes"/>
    <m/>
    <m/>
    <s v="Yes"/>
  </r>
  <r>
    <x v="2"/>
    <x v="0"/>
    <x v="0"/>
    <s v="Engineering"/>
    <s v="Berry"/>
    <s v="Douglas (Doug)"/>
    <s v="VHAHINBerryD"/>
    <s v="708-267-6138"/>
    <s v="Douglas.Berry@va.gov"/>
    <s v="Wave 2"/>
    <n v="1"/>
    <x v="0"/>
    <m/>
    <x v="0"/>
    <x v="0"/>
    <m/>
    <m/>
    <m/>
    <m/>
    <m/>
    <s v="Yes"/>
    <m/>
  </r>
  <r>
    <x v="2"/>
    <x v="0"/>
    <x v="0"/>
    <s v="OIT"/>
    <s v="Fears"/>
    <s v="Jeffrey (Jeff)"/>
    <s v="VHAV12FearsJ"/>
    <s v="708-492-3987"/>
    <s v="Jeff.Fears@va.gov"/>
    <s v="Wave 2"/>
    <n v="1"/>
    <x v="0"/>
    <m/>
    <x v="0"/>
    <x v="0"/>
    <m/>
    <m/>
    <m/>
    <m/>
    <m/>
    <m/>
    <s v="Yes"/>
  </r>
  <r>
    <x v="2"/>
    <x v="0"/>
    <x v="0"/>
    <s v="Fiscal (Ad Hoc)"/>
    <s v="Keyser"/>
    <s v="Jason"/>
    <s v="VHAMSCKeyseJ"/>
    <s v="414-384-2000 x 45371"/>
    <s v="Jason.Keyser@va.gov"/>
    <s v="Wave 2"/>
    <n v="5"/>
    <x v="0"/>
    <s v="Yes"/>
    <x v="0"/>
    <x v="0"/>
    <s v="Yes"/>
    <s v="Yes"/>
    <s v="Yes"/>
    <m/>
    <m/>
    <s v="Yes"/>
    <m/>
  </r>
  <r>
    <x v="2"/>
    <x v="0"/>
    <x v="0"/>
    <s v="CDW "/>
    <s v="Wright"/>
    <s v="Samantha"/>
    <s v="VHAV12WrighS"/>
    <s v="630-240-7508"/>
    <s v="Samantha.Wright2@va.gov"/>
    <s v="Wave 2"/>
    <n v="0"/>
    <x v="0"/>
    <m/>
    <x v="0"/>
    <x v="0"/>
    <m/>
    <m/>
    <m/>
    <m/>
    <m/>
    <m/>
    <m/>
  </r>
  <r>
    <x v="2"/>
    <x v="16"/>
    <x v="1"/>
    <s v="Site Lead"/>
    <s v="Phillips"/>
    <s v="Annette"/>
    <s v="vhatomphilla"/>
    <s v="608-372-1150"/>
    <s v="Annette.phillips@va.gov"/>
    <s v="Wave 2"/>
    <n v="3"/>
    <x v="0"/>
    <m/>
    <x v="1"/>
    <x v="0"/>
    <s v="Yes"/>
    <m/>
    <m/>
    <m/>
    <m/>
    <s v="Yes"/>
    <m/>
  </r>
  <r>
    <x v="2"/>
    <x v="16"/>
    <x v="1"/>
    <s v="Site Lead Back-up"/>
    <s v="Brande"/>
    <s v="David"/>
    <s v="vhatombrandd"/>
    <s v="608-372-1149"/>
    <s v="David.brande@va.gov"/>
    <s v="Wave 2"/>
    <n v="10"/>
    <x v="1"/>
    <s v="Yes"/>
    <x v="1"/>
    <x v="1"/>
    <s v="Yes"/>
    <s v="Yes"/>
    <s v="Yes"/>
    <s v="Yes"/>
    <s v="Yes"/>
    <m/>
    <s v="Yes"/>
  </r>
  <r>
    <x v="2"/>
    <x v="16"/>
    <x v="2"/>
    <s v="Primary HTM Functional POC"/>
    <s v="Bieniek"/>
    <s v="Eugene"/>
    <s v="vhatombienie"/>
    <s v="608-372-3971 x 68320"/>
    <s v="Eugene.Bieniek@va.gov"/>
    <s v="Wave 2"/>
    <n v="8"/>
    <x v="0"/>
    <s v="Yes"/>
    <x v="0"/>
    <x v="1"/>
    <s v="Yes"/>
    <m/>
    <s v="Yes"/>
    <s v="Yes"/>
    <s v="Yes"/>
    <s v="Yes"/>
    <s v="Yes"/>
  </r>
  <r>
    <x v="2"/>
    <x v="16"/>
    <x v="2"/>
    <s v="HTM Functional POC Back-up"/>
    <s v="Ogle"/>
    <s v="Derek"/>
    <s v="vhatomogleD"/>
    <s v="608-372-1731"/>
    <s v="Derek.ogle@va.gov"/>
    <s v="Wave 2"/>
    <n v="4"/>
    <x v="0"/>
    <m/>
    <x v="0"/>
    <x v="1"/>
    <s v="Yes"/>
    <m/>
    <s v="Yes"/>
    <s v="Yes"/>
    <m/>
    <m/>
    <m/>
  </r>
  <r>
    <x v="2"/>
    <x v="16"/>
    <x v="3"/>
    <s v="Primary EMS Functional POC"/>
    <s v="Evanson"/>
    <s v="Jeffrey"/>
    <s v="vhatomevansj"/>
    <s v="608-372-3971 x 66080"/>
    <s v="Jeffrey.Evanson@va.gov"/>
    <s v="Wave 2"/>
    <n v="0"/>
    <x v="0"/>
    <m/>
    <x v="0"/>
    <x v="0"/>
    <m/>
    <m/>
    <m/>
    <m/>
    <m/>
    <m/>
    <m/>
  </r>
  <r>
    <x v="2"/>
    <x v="16"/>
    <x v="3"/>
    <s v="EMS Functional POC Back-up"/>
    <s v="Martin"/>
    <s v="Andrew"/>
    <s v="vhatommartia"/>
    <s v="608-372-3971 x 60157"/>
    <s v="Andrew.martin7@va.gov"/>
    <s v="Wave 2"/>
    <n v="6"/>
    <x v="1"/>
    <s v="Yes"/>
    <x v="1"/>
    <x v="1"/>
    <s v="Yes"/>
    <m/>
    <m/>
    <m/>
    <m/>
    <m/>
    <s v="Yes"/>
  </r>
  <r>
    <x v="2"/>
    <x v="16"/>
    <x v="4"/>
    <s v="Primary FM Functional POC"/>
    <s v="Adkins"/>
    <s v="Patricia"/>
    <s v="vhatomadkinp"/>
    <s v="608-372-3971 x 66096"/>
    <s v="Patricia.adkins2@va.gov"/>
    <s v="Wave 2"/>
    <n v="10"/>
    <x v="1"/>
    <s v="Yes"/>
    <x v="1"/>
    <x v="1"/>
    <s v="Yes"/>
    <s v="Yes"/>
    <s v="Yes"/>
    <s v="Yes"/>
    <s v="Yes"/>
    <m/>
    <s v="Yes"/>
  </r>
  <r>
    <x v="2"/>
    <x v="16"/>
    <x v="4"/>
    <s v="FM Functional POC Back-up"/>
    <s v="Braun"/>
    <s v="Christopher"/>
    <s v="vhatombraunc"/>
    <s v="608-372-1633"/>
    <s v="Christopher.braun@va.gov"/>
    <s v="Wave 2"/>
    <n v="2"/>
    <x v="0"/>
    <m/>
    <x v="0"/>
    <x v="1"/>
    <m/>
    <m/>
    <s v="Yes"/>
    <m/>
    <m/>
    <m/>
    <m/>
  </r>
  <r>
    <x v="2"/>
    <x v="16"/>
    <x v="5"/>
    <s v="Primary PPM Functional POC"/>
    <s v="Brande"/>
    <s v="David"/>
    <s v="vhatombrandd"/>
    <s v="608-372-1149"/>
    <s v="David.brande@va.gov"/>
    <s v="Wave 2"/>
    <n v="10"/>
    <x v="1"/>
    <s v="Yes"/>
    <x v="1"/>
    <x v="1"/>
    <s v="Yes"/>
    <s v="Yes"/>
    <s v="Yes"/>
    <s v="Yes"/>
    <s v="Yes"/>
    <m/>
    <s v="Yes"/>
  </r>
  <r>
    <x v="2"/>
    <x v="16"/>
    <x v="5"/>
    <s v="PPM Functional POC Back-up"/>
    <s v="Peterson"/>
    <s v="Makensie"/>
    <s v="vhatompeterm"/>
    <s v="608-372-1634"/>
    <s v="Makensie.peterson@va.gov"/>
    <s v="Wave 2"/>
    <n v="7"/>
    <x v="1"/>
    <m/>
    <x v="1"/>
    <x v="1"/>
    <s v="Yes"/>
    <s v="Yes"/>
    <m/>
    <s v="Yes"/>
    <m/>
    <s v="Yes"/>
    <m/>
  </r>
  <r>
    <x v="2"/>
    <x v="16"/>
    <x v="6"/>
    <s v="Primary IT Funcational POC"/>
    <s v="Smith"/>
    <s v="Brendan"/>
    <s v="vhatomsmithb"/>
    <s v="608-372-1124"/>
    <s v="Brendan.smith1@va.gov"/>
    <s v="Wave 2"/>
    <n v="6"/>
    <x v="1"/>
    <m/>
    <x v="1"/>
    <x v="1"/>
    <m/>
    <m/>
    <s v="Yes"/>
    <m/>
    <s v="Yes"/>
    <s v="Yes"/>
    <m/>
  </r>
  <r>
    <x v="2"/>
    <x v="16"/>
    <x v="6"/>
    <s v="IT Functional POC Back-up"/>
    <s v="Kyser"/>
    <s v="Scot"/>
    <s v="vhatomkysers"/>
    <s v="608-372-3971 x 66250"/>
    <s v="Scot.kyser@va.gov"/>
    <s v="Wave 2"/>
    <n v="5"/>
    <x v="0"/>
    <m/>
    <x v="0"/>
    <x v="1"/>
    <s v="Yes"/>
    <s v="Yes"/>
    <s v="Yes"/>
    <s v="Yes"/>
    <m/>
    <m/>
    <m/>
  </r>
  <r>
    <x v="3"/>
    <x v="0"/>
    <x v="0"/>
    <s v="Logistics"/>
    <s v="Wood"/>
    <s v="James"/>
    <s v="VHAECHWoodJa"/>
    <s v="303-202-8184"/>
    <s v="James.wood3@va.gov"/>
    <s v="Wave 2"/>
    <n v="5"/>
    <x v="0"/>
    <m/>
    <x v="1"/>
    <x v="1"/>
    <s v="Yes"/>
    <m/>
    <m/>
    <s v="Yes"/>
    <s v="Yes"/>
    <m/>
    <m/>
  </r>
  <r>
    <x v="3"/>
    <x v="0"/>
    <x v="0"/>
    <s v="HTM"/>
    <s v="Holland"/>
    <s v="Annette"/>
    <s v="vhachyhollaa"/>
    <s v="307-433-3763"/>
    <s v="Annette.holland@va.gov"/>
    <s v="Wave 2"/>
    <n v="2"/>
    <x v="0"/>
    <m/>
    <x v="0"/>
    <x v="0"/>
    <m/>
    <m/>
    <m/>
    <s v="Yes"/>
    <m/>
    <m/>
    <s v="Yes"/>
  </r>
  <r>
    <x v="3"/>
    <x v="0"/>
    <x v="0"/>
    <s v="CAM"/>
    <s v="Eyre"/>
    <s v="David"/>
    <s v="VHAV19EyreD"/>
    <s v="303-202-8162"/>
    <s v="David.Eyre2@va.gov"/>
    <s v="Wave 2"/>
    <n v="0"/>
    <x v="0"/>
    <m/>
    <x v="0"/>
    <x v="0"/>
    <m/>
    <m/>
    <m/>
    <m/>
    <m/>
    <m/>
    <m/>
  </r>
  <r>
    <x v="3"/>
    <x v="0"/>
    <x v="0"/>
    <s v="Engineering"/>
    <s v="Volz"/>
    <s v="Robert"/>
    <s v="VHAOMAVolzRo"/>
    <s v="402-506-1714"/>
    <s v="Robert.volz@va.gov"/>
    <s v="Wave 2"/>
    <n v="0"/>
    <x v="0"/>
    <m/>
    <x v="0"/>
    <x v="0"/>
    <m/>
    <m/>
    <m/>
    <m/>
    <m/>
    <m/>
    <m/>
  </r>
  <r>
    <x v="3"/>
    <x v="0"/>
    <x v="0"/>
    <s v="OIT"/>
    <s v="Leonelli"/>
    <s v="Lisa"/>
    <s v="VHASLCLeoneL"/>
    <s v="801-584-5678"/>
    <s v="Lisa.Leonelli@va.gov"/>
    <s v="Wave 2"/>
    <n v="6"/>
    <x v="1"/>
    <m/>
    <x v="0"/>
    <x v="1"/>
    <s v="Yes"/>
    <m/>
    <m/>
    <m/>
    <s v="Yes"/>
    <s v="Yes"/>
    <s v="Yes"/>
  </r>
  <r>
    <x v="3"/>
    <x v="0"/>
    <x v="0"/>
    <s v="Fiscal"/>
    <s v="VanderStek"/>
    <s v="Eliott"/>
    <s v="VHAV19VandeE"/>
    <s v="303-756-9279"/>
    <s v="Eliott.VanderStek@va.gov"/>
    <s v="Wave 2"/>
    <n v="0"/>
    <x v="0"/>
    <m/>
    <x v="0"/>
    <x v="0"/>
    <m/>
    <m/>
    <m/>
    <m/>
    <m/>
    <m/>
    <m/>
  </r>
  <r>
    <x v="3"/>
    <x v="17"/>
    <x v="1"/>
    <s v="Site Lead"/>
    <s v="Hewett"/>
    <s v="Steven"/>
    <s v="vhagrjhewets"/>
    <s v="(970) 242-0731 x 2039"/>
    <s v="Steven.Hewett@va.gov"/>
    <s v="Wave 2"/>
    <n v="10"/>
    <x v="1"/>
    <s v="Yes"/>
    <x v="0"/>
    <x v="1"/>
    <s v="Yes"/>
    <s v="Yes"/>
    <s v="Yes"/>
    <s v="Yes"/>
    <s v="Yes"/>
    <s v="Yes"/>
    <s v="Yes"/>
  </r>
  <r>
    <x v="3"/>
    <x v="17"/>
    <x v="1"/>
    <s v="Site Lead Back-up"/>
    <s v="Mestas"/>
    <s v="Norma"/>
    <s v="vhagrjmestan"/>
    <s v="(970) 242-0731 x 2539"/>
    <s v="Norma.mestas@va.gov"/>
    <s v="Wave 2"/>
    <n v="1"/>
    <x v="0"/>
    <m/>
    <x v="0"/>
    <x v="0"/>
    <s v="Yes"/>
    <m/>
    <m/>
    <m/>
    <m/>
    <m/>
    <m/>
  </r>
  <r>
    <x v="3"/>
    <x v="17"/>
    <x v="2"/>
    <s v="Primary HTM Functional POC"/>
    <s v="Peacook"/>
    <s v="Jan"/>
    <s v="vhagrjpeacoj"/>
    <s v="(970) 263-5070 x 5015"/>
    <s v="Jan.Peacock@va.gov"/>
    <s v="Wave 2"/>
    <n v="10"/>
    <x v="1"/>
    <s v="Yes"/>
    <x v="1"/>
    <x v="1"/>
    <s v="Yes"/>
    <s v="Yes"/>
    <s v="Yes"/>
    <s v="Yes"/>
    <m/>
    <s v="Yes"/>
    <s v="Yes"/>
  </r>
  <r>
    <x v="3"/>
    <x v="17"/>
    <x v="2"/>
    <s v="HTM Functional POC Back-up"/>
    <s v="Sparks"/>
    <s v="Frank"/>
    <s v="VHAGRJSparkF"/>
    <s v="(970) 263-5035"/>
    <s v="Frank.Sparks@va.gov"/>
    <s v="Wave 2"/>
    <n v="0"/>
    <x v="0"/>
    <m/>
    <x v="0"/>
    <x v="0"/>
    <m/>
    <m/>
    <m/>
    <m/>
    <m/>
    <m/>
    <m/>
  </r>
  <r>
    <x v="3"/>
    <x v="17"/>
    <x v="2"/>
    <s v="HTM Functional POC Back-up"/>
    <s v="Crickmer"/>
    <s v="Anna"/>
    <s v="vhagrjcricka"/>
    <s v="(970) 242-0731"/>
    <s v="Anna.Crickmer@va.gov"/>
    <s v="Wave 2"/>
    <n v="6"/>
    <x v="0"/>
    <s v="Yes"/>
    <x v="1"/>
    <x v="0"/>
    <m/>
    <s v="Yes"/>
    <s v="Yes"/>
    <m/>
    <m/>
    <s v="Yes"/>
    <s v="Yes"/>
  </r>
  <r>
    <x v="3"/>
    <x v="17"/>
    <x v="3"/>
    <s v="Primary EMS Functional POC"/>
    <s v="Hendley"/>
    <s v="Eugene"/>
    <s v="VHAGRJHendlE"/>
    <s v="(970) 242-0731 x 2559"/>
    <s v="Eugene.Hendley@va.gov"/>
    <s v="Wave 2"/>
    <n v="6"/>
    <x v="0"/>
    <s v="Yes"/>
    <x v="0"/>
    <x v="1"/>
    <s v="Yes"/>
    <s v="Yes"/>
    <s v="Yes"/>
    <m/>
    <m/>
    <m/>
    <s v="Yes"/>
  </r>
  <r>
    <x v="3"/>
    <x v="17"/>
    <x v="3"/>
    <s v="EMS Functional POC Back-up"/>
    <s v="Martin"/>
    <s v="Amber"/>
    <s v="vhagrjmartina"/>
    <s v="(970) 242-0731 x 2240"/>
    <s v="Amber.Martin@va.gov"/>
    <s v="Wave 2"/>
    <n v="1"/>
    <x v="0"/>
    <m/>
    <x v="0"/>
    <x v="0"/>
    <m/>
    <m/>
    <m/>
    <m/>
    <m/>
    <s v="Yes"/>
    <m/>
  </r>
  <r>
    <x v="3"/>
    <x v="17"/>
    <x v="4"/>
    <s v="Primary FM Functional POC"/>
    <s v="Murillo"/>
    <s v="Larry"/>
    <s v="vhagrjmurill"/>
    <s v="(970) 242-0731 x 12003"/>
    <s v="Larry.Murillo@va.gov"/>
    <s v="Wave 2"/>
    <n v="3"/>
    <x v="0"/>
    <s v="Yes"/>
    <x v="0"/>
    <x v="0"/>
    <m/>
    <m/>
    <m/>
    <s v="Yes"/>
    <m/>
    <m/>
    <s v="Yes"/>
  </r>
  <r>
    <x v="3"/>
    <x v="17"/>
    <x v="4"/>
    <s v="FM Functional POC Back-up"/>
    <s v="Benjamin"/>
    <s v="Jason"/>
    <s v="vhagrjbenjaj"/>
    <s v="(970) 242-0731 x 12001"/>
    <s v="Jason.Benjamin@va.gov"/>
    <s v="Wave 2"/>
    <n v="2"/>
    <x v="0"/>
    <m/>
    <x v="0"/>
    <x v="0"/>
    <m/>
    <m/>
    <s v="Yes"/>
    <m/>
    <m/>
    <s v="Yes"/>
    <m/>
  </r>
  <r>
    <x v="3"/>
    <x v="17"/>
    <x v="4"/>
    <s v="HTM Functional POC Back-up"/>
    <s v="Montoya"/>
    <s v="Juilana"/>
    <s v="VHAGRJMontoJ"/>
    <s v="(970) 242-0731 x 2052"/>
    <s v="Juliana.Montoya@va.gov"/>
    <s v="Wave 2"/>
    <n v="4"/>
    <x v="0"/>
    <m/>
    <x v="0"/>
    <x v="0"/>
    <m/>
    <s v="Yes"/>
    <s v="Yes"/>
    <m/>
    <m/>
    <s v="Yes"/>
    <s v="Yes"/>
  </r>
  <r>
    <x v="3"/>
    <x v="17"/>
    <x v="5"/>
    <s v="Primary PPM Functional POC"/>
    <s v="Sturgeon"/>
    <s v="Timothy"/>
    <s v="vhagrjsturgt"/>
    <s v="(970) 242-0731 x 1302"/>
    <s v="Timothy.Sturgeon@va.gov"/>
    <s v="Wave 2"/>
    <n v="6"/>
    <x v="1"/>
    <s v="Yes"/>
    <x v="1"/>
    <x v="1"/>
    <s v="Yes"/>
    <s v="Yes"/>
    <m/>
    <m/>
    <m/>
    <m/>
    <m/>
  </r>
  <r>
    <x v="3"/>
    <x v="17"/>
    <x v="5"/>
    <s v="PPM Functional POC Back-up"/>
    <s v="Hewett"/>
    <s v="Steven"/>
    <s v="vhagrjhewets"/>
    <s v="(970) 242-0731 x 2039"/>
    <s v="Steven.Hewett@va.gov"/>
    <s v="Wave 2"/>
    <n v="10"/>
    <x v="1"/>
    <s v="Yes"/>
    <x v="0"/>
    <x v="1"/>
    <s v="Yes"/>
    <s v="Yes"/>
    <s v="Yes"/>
    <s v="Yes"/>
    <s v="Yes"/>
    <s v="Yes"/>
    <s v="Yes"/>
  </r>
  <r>
    <x v="3"/>
    <x v="17"/>
    <x v="6"/>
    <s v="Primary IT Funcational POC"/>
    <s v="Giese"/>
    <s v="Noah"/>
    <s v="VHAGRJgiesen"/>
    <s v="(970) 263-5057"/>
    <s v="Noah.Giese@va.gov"/>
    <s v="Wave 2"/>
    <n v="0"/>
    <x v="0"/>
    <m/>
    <x v="0"/>
    <x v="0"/>
    <m/>
    <m/>
    <m/>
    <m/>
    <m/>
    <m/>
    <m/>
  </r>
  <r>
    <x v="3"/>
    <x v="17"/>
    <x v="6"/>
    <s v="IT Functional POC Back-up"/>
    <s v="Myers"/>
    <s v="Layne"/>
    <s v="vhagrjmyersl"/>
    <s v="(970) 863-5098"/>
    <s v="Layne.myers@va.gov"/>
    <s v="Wave 2"/>
    <n v="0"/>
    <x v="0"/>
    <m/>
    <x v="0"/>
    <x v="0"/>
    <m/>
    <m/>
    <m/>
    <m/>
    <m/>
    <m/>
    <m/>
  </r>
  <r>
    <x v="0"/>
    <x v="0"/>
    <x v="0"/>
    <s v="HTM"/>
    <s v="Anderson-Jackson"/>
    <s v="LaTecia"/>
    <s v="VHAV06ANDERL"/>
    <s v="919-956-5541"/>
    <s v="LaTecia.Anderson-Jackson@va.gov"/>
    <s v="Wave 2"/>
    <n v="7"/>
    <x v="0"/>
    <m/>
    <x v="1"/>
    <x v="1"/>
    <s v="Yes"/>
    <s v="Yes"/>
    <m/>
    <s v="Yes"/>
    <m/>
    <s v="Yes"/>
    <s v="Yes"/>
  </r>
  <r>
    <x v="1"/>
    <x v="12"/>
    <x v="5"/>
    <s v="PPM Functional POC Back-up"/>
    <s v="Carter, III"/>
    <s v="George"/>
    <s v="VHAAUGCarteG1"/>
    <s v="(706) 733-0188 x 7166"/>
    <s v="george.carter3@va.gov"/>
    <s v="Wave 2"/>
    <n v="8"/>
    <x v="1"/>
    <s v="Yes"/>
    <x v="0"/>
    <x v="0"/>
    <s v="Yes"/>
    <m/>
    <s v="Yes"/>
    <s v="Yes"/>
    <s v="Yes"/>
    <s v="No"/>
    <s v="No"/>
  </r>
  <r>
    <x v="1"/>
    <x v="14"/>
    <x v="5"/>
    <s v="PPM Functional POC Back-up"/>
    <s v="Walker"/>
    <s v="Willie"/>
    <s v="VHABIRWalkeW"/>
    <s v="205-554-2000 x 2829"/>
    <s v="willie.walker2@va.gov"/>
    <s v="Wave 2"/>
    <n v="4"/>
    <x v="0"/>
    <m/>
    <x v="0"/>
    <x v="1"/>
    <m/>
    <s v="Yes"/>
    <m/>
    <m/>
    <m/>
    <s v="Yes"/>
    <s v="No"/>
  </r>
  <r>
    <x v="1"/>
    <x v="14"/>
    <x v="2"/>
    <s v="HTM Functional POC Back-up"/>
    <s v="Hutson"/>
    <s v="Sharon"/>
    <s v="VHATUAHutsoS"/>
    <s v="205-554-2000 x2319"/>
    <s v="Sharon.Hutson@va.gov"/>
    <s v="Wave 2"/>
    <n v="9"/>
    <x v="1"/>
    <s v="Yes"/>
    <x v="0"/>
    <x v="1"/>
    <m/>
    <s v="Yes"/>
    <s v="Yes"/>
    <s v="Yes"/>
    <s v="Yes"/>
    <s v="Yes"/>
    <s v="Yes"/>
  </r>
  <r>
    <x v="1"/>
    <x v="14"/>
    <x v="5"/>
    <s v="PPM Functional POC Back-up"/>
    <s v="Friscia"/>
    <s v="Karen"/>
    <s v="VHATUAfrisck"/>
    <s v="205-554-2993"/>
    <s v="karen.friscia@va.gov"/>
    <s v="Wave 2"/>
    <n v="6"/>
    <x v="0"/>
    <m/>
    <x v="1"/>
    <x v="0"/>
    <m/>
    <s v="Yes"/>
    <s v="Yes"/>
    <m/>
    <s v="Yes"/>
    <s v="Yes"/>
    <s v="Yes"/>
  </r>
  <r>
    <x v="0"/>
    <x v="3"/>
    <x v="5"/>
    <s v="PPM Functional POC Back-up"/>
    <s v="Mixon"/>
    <s v="Lindsey"/>
    <s v="VHAFNCMixonL"/>
    <s v="910-488-2120 Ext."/>
    <s v="Lindsey.Mixon@va.gov"/>
    <s v="Wave 2"/>
    <n v="1"/>
    <x v="0"/>
    <m/>
    <x v="1"/>
    <x v="0"/>
    <m/>
    <m/>
    <m/>
    <m/>
    <m/>
    <m/>
    <m/>
  </r>
  <r>
    <x v="0"/>
    <x v="3"/>
    <x v="5"/>
    <s v="PPM Functional POC Back-up"/>
    <s v="McLean"/>
    <s v="Veronica"/>
    <s v="VHAFNCMcLeaV2"/>
    <s v="910-475-6277"/>
    <s v="Veronica.McLean@va.gov"/>
    <s v="Wave 2"/>
    <n v="5"/>
    <x v="1"/>
    <s v="Yes"/>
    <x v="1"/>
    <x v="1"/>
    <s v="Yes"/>
    <m/>
    <m/>
    <m/>
    <m/>
    <m/>
    <m/>
  </r>
  <r>
    <x v="1"/>
    <x v="11"/>
    <x v="3"/>
    <s v="Primary EMS Functional POC"/>
    <s v="Mitchell"/>
    <s v="Debra"/>
    <s v="VHACAVMitchD"/>
    <s v="(334) 727-0550 x3616"/>
    <s v="Debra.Mitchell@va.gov"/>
    <s v="Wave 2"/>
    <n v="3"/>
    <x v="1"/>
    <s v="Yes"/>
    <x v="1"/>
    <x v="0"/>
    <m/>
    <m/>
    <m/>
    <m/>
    <m/>
    <m/>
    <m/>
  </r>
  <r>
    <x v="1"/>
    <x v="14"/>
    <x v="3"/>
    <s v="EMS Functional POC Back-up"/>
    <s v="Wyatt"/>
    <s v="Amy"/>
    <s v="vhatuawyatta"/>
    <s v="+1 (205) 554-2000 X3838"/>
    <s v="amy.wyatt@va.gov"/>
    <s v="Wave 2"/>
    <n v="1"/>
    <x v="0"/>
    <s v="Yes"/>
    <x v="0"/>
    <x v="0"/>
    <m/>
    <m/>
    <m/>
    <m/>
    <m/>
    <m/>
    <m/>
  </r>
</pivotCacheRecords>
</file>

<file path=xl/pivotCache/pivotCacheRecords2.xml><?xml version="1.0" encoding="utf-8"?>
<pivotCacheRecords xmlns="http://schemas.openxmlformats.org/spreadsheetml/2006/main" xmlns:r="http://schemas.openxmlformats.org/officeDocument/2006/relationships" count="2761">
  <r>
    <n v="1"/>
    <x v="0"/>
    <x v="0"/>
    <x v="0"/>
    <s v="VISN Deployment Team Lead"/>
    <s v="Slade"/>
    <s v="Thomas"/>
    <s v="VHAV06SladeT"/>
    <s v="919-956-5541"/>
    <s v="Thomas.Slade@va.gov"/>
    <s v="Wave 2"/>
    <n v="7"/>
    <s v="May_2"/>
    <x v="0"/>
    <n v="1"/>
  </r>
  <r>
    <n v="2"/>
    <x v="0"/>
    <x v="0"/>
    <x v="0"/>
    <s v="Logistics"/>
    <s v="Horne"/>
    <s v="David"/>
    <s v="VHAV06HorneD"/>
    <s v="919-956-5541"/>
    <s v="David.Horne2@va.gov"/>
    <s v="Wave 2"/>
    <n v="7"/>
    <s v="May_2"/>
    <x v="0"/>
    <n v="1"/>
  </r>
  <r>
    <n v="3"/>
    <x v="0"/>
    <x v="0"/>
    <x v="0"/>
    <s v="HTM"/>
    <s v="Smith-Freshwater"/>
    <s v="Alicia"/>
    <s v="VHAHAMSmithA12345"/>
    <s v="919-956-5541"/>
    <s v="Alicia.Smith-Freshwater@va.gov"/>
    <s v="Wave 2"/>
    <n v="7"/>
    <s v="May_2"/>
    <x v="0"/>
    <n v="1"/>
  </r>
  <r>
    <n v="4"/>
    <x v="0"/>
    <x v="0"/>
    <x v="0"/>
    <s v="CAM"/>
    <s v="Ellis"/>
    <s v="Kyle"/>
    <s v="VHADUREllisK"/>
    <s v="919-956-5541 x 402"/>
    <s v="Kyle.Ellis@va.gov"/>
    <s v="Wave 2"/>
    <n v="6"/>
    <s v="May_2"/>
    <x v="0"/>
    <n v="1"/>
  </r>
  <r>
    <n v="5"/>
    <x v="0"/>
    <x v="0"/>
    <x v="0"/>
    <s v="OIT"/>
    <s v="Harris"/>
    <s v="Milton"/>
    <s v="VHAV06HarriM"/>
    <s v="919-956-5541"/>
    <s v="Milton.Harrison@va.gov"/>
    <s v="Wave 2"/>
    <n v="0"/>
    <s v="May_2"/>
    <x v="0"/>
    <n v="1"/>
  </r>
  <r>
    <n v="6"/>
    <x v="0"/>
    <x v="0"/>
    <x v="0"/>
    <s v="Fiscal"/>
    <s v="Omotosho"/>
    <s v="Timothy"/>
    <s v="vhav06oomotorr"/>
    <s v="919-956-5541"/>
    <s v="Rotimi.Omotosho@va.gov"/>
    <s v="Wave 2"/>
    <n v="0"/>
    <s v="May_2"/>
    <x v="0"/>
    <n v="1"/>
  </r>
  <r>
    <n v="7"/>
    <x v="0"/>
    <x v="0"/>
    <x v="0"/>
    <s v="Budget Analyst"/>
    <s v="Adams"/>
    <s v="Jeffrey "/>
    <s v="VHASAMAdamsJ"/>
    <s v="919-956-5541 x 204"/>
    <s v="Jeffrey.Adams2@va.gov"/>
    <s v="Wave 2"/>
    <n v="4"/>
    <s v="May_2"/>
    <x v="0"/>
    <n v="1"/>
  </r>
  <r>
    <n v="8"/>
    <x v="0"/>
    <x v="1"/>
    <x v="1"/>
    <s v="Site Lead"/>
    <s v="Robinson"/>
    <s v="Susan"/>
    <s v="VHAASHROBINS"/>
    <s v="(828)298-7911 x 5965"/>
    <s v="Susan.robinson2@va.gov"/>
    <s v="Wave 2"/>
    <n v="10"/>
    <s v="May_2"/>
    <x v="1"/>
    <n v="1"/>
  </r>
  <r>
    <n v="9"/>
    <x v="0"/>
    <x v="1"/>
    <x v="1"/>
    <s v="Site Lead Back-up"/>
    <s v="Reece"/>
    <s v="Joyce"/>
    <s v="VHAASHREECEJ"/>
    <s v="(828)298-7911 x 5135"/>
    <s v="Joyce.reece@va.gov"/>
    <s v="Wave 2"/>
    <n v="1"/>
    <s v="May_2"/>
    <x v="0"/>
    <n v="1"/>
  </r>
  <r>
    <n v="10"/>
    <x v="0"/>
    <x v="1"/>
    <x v="2"/>
    <s v="Primary HTM Functional POC"/>
    <s v="Armstrong"/>
    <s v="Paige"/>
    <s v="VHAASHARMSTP1"/>
    <s v="(828)298-7911 x 5994"/>
    <s v="Paige.armstrong@va.gov"/>
    <s v="Wave 2"/>
    <n v="8"/>
    <s v="May_2"/>
    <x v="1"/>
    <n v="1"/>
  </r>
  <r>
    <n v="11"/>
    <x v="0"/>
    <x v="1"/>
    <x v="2"/>
    <s v="HTM Functional POC Back-up"/>
    <s v="Morris"/>
    <s v="Doug"/>
    <s v="VHAASHMORRID"/>
    <s v="(828)298-7911 x 3670"/>
    <s v="Doug.morris@va.gov"/>
    <s v="Wave 2"/>
    <n v="1"/>
    <s v="May_2"/>
    <x v="0"/>
    <n v="1"/>
  </r>
  <r>
    <n v="12"/>
    <x v="0"/>
    <x v="1"/>
    <x v="3"/>
    <s v="Primary EMS Functional POC"/>
    <s v="McDonald"/>
    <s v="Horace"/>
    <s v="VHAASHMCDONH"/>
    <s v="(828)298-7911 x 1976"/>
    <s v="Horace.mcdonald@va.gov"/>
    <s v="Wave 2"/>
    <n v="0"/>
    <s v="May_2"/>
    <x v="0"/>
    <n v="1"/>
  </r>
  <r>
    <n v="13"/>
    <x v="0"/>
    <x v="1"/>
    <x v="3"/>
    <s v="EMS Functional POC Back-up"/>
    <s v="Richardson"/>
    <s v="Fred"/>
    <s v="VHAASHRICHAF"/>
    <s v="(828)298-7911 x 5416"/>
    <s v="Fred.richardson@va.gov"/>
    <s v="Wave 2"/>
    <n v="0"/>
    <s v="May_2"/>
    <x v="0"/>
    <n v="1"/>
  </r>
  <r>
    <n v="14"/>
    <x v="0"/>
    <x v="1"/>
    <x v="4"/>
    <s v="Primary FM Functional POC"/>
    <s v="Dorn"/>
    <s v=" Joey"/>
    <s v="VHAASHDORNJ"/>
    <s v="(828)298-7911 x 5281"/>
    <s v="Joseph.dorn@va.gov"/>
    <s v="Wave 2"/>
    <n v="5"/>
    <s v="May_2"/>
    <x v="1"/>
    <n v="1"/>
  </r>
  <r>
    <n v="15"/>
    <x v="0"/>
    <x v="1"/>
    <x v="4"/>
    <s v="FM Functional POC Back-up"/>
    <s v="Ramsey"/>
    <s v="Edwina"/>
    <s v="VHAASHRAMSEE"/>
    <s v="(828)298-7911 x 3661"/>
    <s v="Edwina.ramsey@va.gov"/>
    <s v="Wave 2"/>
    <n v="0"/>
    <s v="May_2"/>
    <x v="0"/>
    <n v="1"/>
  </r>
  <r>
    <n v="16"/>
    <x v="0"/>
    <x v="1"/>
    <x v="5"/>
    <s v="Primary PPM Functional POC"/>
    <s v="Parton"/>
    <s v="Jeff"/>
    <s v="VHAASHPARTOJ"/>
    <s v="(828)298-7911 x 5664"/>
    <s v="Jeffrey.parton2@va.gov"/>
    <s v="Wave 2"/>
    <n v="2"/>
    <s v="May_2"/>
    <x v="1"/>
    <n v="1"/>
  </r>
  <r>
    <n v="17"/>
    <x v="0"/>
    <x v="1"/>
    <x v="5"/>
    <s v="PPM Functional POC Back-up"/>
    <s v="Doggett"/>
    <s v="Jeff"/>
    <s v="VHAASHDOGGEJ"/>
    <s v="(828)298-7911 x 5746"/>
    <s v="Jeff.doggett@va.gov"/>
    <s v="Wave 2"/>
    <n v="0"/>
    <s v="May_2"/>
    <x v="0"/>
    <n v="1"/>
  </r>
  <r>
    <n v="18"/>
    <x v="0"/>
    <x v="1"/>
    <x v="6"/>
    <s v="Primary IT Functional POC"/>
    <s v="Johnson"/>
    <s v="Jeanette"/>
    <s v="VHAASHJOHNSJ3"/>
    <s v="(828)298-7911 x 4061"/>
    <s v="Jeanette.johnson3@va.gov"/>
    <s v="Wave 2"/>
    <n v="3"/>
    <s v="May_2"/>
    <x v="1"/>
    <n v="1"/>
  </r>
  <r>
    <n v="19"/>
    <x v="0"/>
    <x v="1"/>
    <x v="6"/>
    <s v="IT Functional POC Back-up"/>
    <s v="Ballew"/>
    <s v="Christopher"/>
    <s v="VHAASHBALLEC"/>
    <s v="(828)298-7911 x 1750"/>
    <s v="Christopher.ballew@va.gov"/>
    <s v="Wave 2"/>
    <n v="3"/>
    <s v="May_2"/>
    <x v="1"/>
    <n v="1"/>
  </r>
  <r>
    <n v="20"/>
    <x v="0"/>
    <x v="2"/>
    <x v="1"/>
    <s v="Site Lead"/>
    <s v="Cox"/>
    <s v="Anna Maria"/>
    <s v="VHADURCoxA"/>
    <s v="919-416-5935"/>
    <s v="annamaria.cox@va.gov"/>
    <s v="Wave 2"/>
    <n v="5"/>
    <s v="May_2"/>
    <x v="0"/>
    <n v="1"/>
  </r>
  <r>
    <n v="21"/>
    <x v="0"/>
    <x v="2"/>
    <x v="1"/>
    <s v="Site Lead Back-up"/>
    <s v="Korlewala"/>
    <s v="Korto"/>
    <s v="VHADURKorleK"/>
    <s v="919-286-0411 x 6450"/>
    <s v="Korto.korlewala@va.gov"/>
    <s v="Wave 2"/>
    <n v="0"/>
    <s v="May_2"/>
    <x v="0"/>
    <n v="1"/>
  </r>
  <r>
    <n v="22"/>
    <x v="0"/>
    <x v="2"/>
    <x v="2"/>
    <s v="Primary HTM Functional POC"/>
    <s v="Atabong"/>
    <s v="Asonganyi"/>
    <s v="Vhadurataboa"/>
    <s v="919-286-0411 x 6035"/>
    <s v="Asonganyi.Atabong@va.gov"/>
    <s v="Wave 2"/>
    <n v="11"/>
    <s v="May_2"/>
    <x v="1"/>
    <n v="1"/>
  </r>
  <r>
    <n v="23"/>
    <x v="0"/>
    <x v="2"/>
    <x v="2"/>
    <s v="HTM Functional POC Back-up"/>
    <s v="Hasan"/>
    <s v="Hammam"/>
    <s v="vhadurHasanH"/>
    <s v="919-286-0411 x 6477"/>
    <s v="hammam.hasan@va.gov"/>
    <s v="Wave 2"/>
    <n v="3"/>
    <s v="May_2"/>
    <x v="0"/>
    <n v="1"/>
  </r>
  <r>
    <n v="24"/>
    <x v="0"/>
    <x v="2"/>
    <x v="3"/>
    <s v="Primary EMS Functional POC"/>
    <s v="Robinson"/>
    <s v="Jeffrey"/>
    <s v="VHADURRobinJ1"/>
    <s v="919-286-0411 x 6856"/>
    <s v="Jeffrey.robinson4@va.gov"/>
    <s v="Wave 2"/>
    <n v="0"/>
    <s v="May_2"/>
    <x v="0"/>
    <n v="1"/>
  </r>
  <r>
    <n v="25"/>
    <x v="0"/>
    <x v="2"/>
    <x v="3"/>
    <s v="EMS Functional POC Back-up"/>
    <s v="Heard"/>
    <s v="Eric"/>
    <s v="VHADURHeardE"/>
    <s v="919-286-0411 x 6856"/>
    <s v="eric.heard@va.gov"/>
    <s v="Wave 2"/>
    <n v="0"/>
    <s v="May_2"/>
    <x v="0"/>
    <n v="1"/>
  </r>
  <r>
    <n v="26"/>
    <x v="0"/>
    <x v="2"/>
    <x v="4"/>
    <s v="Primary FM Functional POC"/>
    <s v="Williams"/>
    <s v="Charles"/>
    <s v="VHADURWilliC2"/>
    <s v="919-286-0411 x 6471"/>
    <s v="Charles.williams007@va.gov"/>
    <s v="Wave 2"/>
    <n v="0"/>
    <s v="May_2"/>
    <x v="0"/>
    <n v="1"/>
  </r>
  <r>
    <n v="27"/>
    <x v="0"/>
    <x v="2"/>
    <x v="4"/>
    <s v="FM Functional POC Back-up"/>
    <s v="Santago"/>
    <s v="Alexander"/>
    <s v="VHADURSantaA"/>
    <s v="919-286-0411 x 6483"/>
    <s v="Alexander.santago@va.gov"/>
    <s v="Wave 2"/>
    <n v="1"/>
    <s v="May_2"/>
    <x v="0"/>
    <n v="1"/>
  </r>
  <r>
    <n v="28"/>
    <x v="0"/>
    <x v="2"/>
    <x v="5"/>
    <s v="Primary PPM Functional POC"/>
    <s v="Foley"/>
    <s v="Kristen"/>
    <s v="Vhadurfoleyk"/>
    <s v="919-286-0411 x 6454"/>
    <s v="Kristen.foley2@va.gov"/>
    <s v="Wave 2"/>
    <n v="5"/>
    <s v="May_2"/>
    <x v="0"/>
    <n v="1"/>
  </r>
  <r>
    <n v="29"/>
    <x v="0"/>
    <x v="2"/>
    <x v="5"/>
    <s v="PPM Functional POC Back-up"/>
    <s v="Claus"/>
    <s v="James"/>
    <s v="VHADURClausJ"/>
    <s v="919-286-0411 x 5871"/>
    <s v="James.Claus@va.gov"/>
    <s v="Wave 2"/>
    <n v="5"/>
    <s v="May_2"/>
    <x v="1"/>
    <n v="1"/>
  </r>
  <r>
    <n v="30"/>
    <x v="0"/>
    <x v="2"/>
    <x v="6"/>
    <s v="Primary IT Functional POC"/>
    <s v="Stanfield"/>
    <s v="Steve"/>
    <s v="vhadurstanfs"/>
    <s v="919-810-4569"/>
    <s v="Steve.stanfield@va.gov"/>
    <s v="Wave 2"/>
    <n v="2"/>
    <s v="May_2"/>
    <x v="1"/>
    <n v="1"/>
  </r>
  <r>
    <n v="31"/>
    <x v="0"/>
    <x v="2"/>
    <x v="6"/>
    <s v="IT Functional POC Back-up"/>
    <s v="Crenshaw"/>
    <s v="Jonathan"/>
    <s v="Vhadurcrensj"/>
    <s v="919-521-3652"/>
    <s v="Jonathan.crenshaw@va.gov"/>
    <s v="Wave 2"/>
    <n v="1"/>
    <s v="May_2"/>
    <x v="0"/>
    <n v="1"/>
  </r>
  <r>
    <n v="32"/>
    <x v="0"/>
    <x v="3"/>
    <x v="1"/>
    <s v="Site Lead"/>
    <s v="Boyd"/>
    <s v="Sherron"/>
    <s v="VHAFNCBoydS"/>
    <s v="910-482-5274 x 5274"/>
    <s v="SHERRON.BOYD2@VA.GOV"/>
    <s v="Wave 2"/>
    <n v="3"/>
    <s v="May_2"/>
    <x v="0"/>
    <n v="1"/>
  </r>
  <r>
    <n v="33"/>
    <x v="0"/>
    <x v="3"/>
    <x v="1"/>
    <s v="Site Lead Back-up"/>
    <s v="Paylor"/>
    <s v="Tony"/>
    <s v="VHAFNCPayloT"/>
    <s v="910-488-2120 x 6574"/>
    <s v="Tony.paylor@va.gov"/>
    <s v="Wave 2"/>
    <n v="5"/>
    <s v="May_2"/>
    <x v="1"/>
    <n v="1"/>
  </r>
  <r>
    <n v="34"/>
    <x v="0"/>
    <x v="3"/>
    <x v="2"/>
    <s v="Primary HTM Functional POC"/>
    <s v="Bowen"/>
    <s v="Roscoe"/>
    <s v="VHAFNCBowenR"/>
    <s v="910-488-2120 x 7948"/>
    <s v="ROSCOE.BOWEN@VA.GOV"/>
    <s v="Wave 2"/>
    <n v="5"/>
    <s v="May_2"/>
    <x v="1"/>
    <n v="1"/>
  </r>
  <r>
    <n v="35"/>
    <x v="0"/>
    <x v="3"/>
    <x v="2"/>
    <s v="HTM Functional POC Back-up"/>
    <s v="Gardner"/>
    <s v="Gregory"/>
    <s v="VHAFNCGardnG"/>
    <s v="910-488-2120 x 5127"/>
    <s v="GREGORY.GARDNER3@VA.GOV"/>
    <s v="Wave 2"/>
    <n v="0"/>
    <s v="May_2"/>
    <x v="0"/>
    <n v="1"/>
  </r>
  <r>
    <n v="36"/>
    <x v="0"/>
    <x v="3"/>
    <x v="3"/>
    <s v="Primary EMS Functional POC"/>
    <s v="Sanchez"/>
    <s v="Pedro"/>
    <s v="VHAFNCSanchP"/>
    <s v="910-488-2120 x 5880"/>
    <s v="PEDRO.SANCHEZ@VA.GOV"/>
    <s v="Wave 2"/>
    <n v="2"/>
    <s v="May_2"/>
    <x v="0"/>
    <n v="1"/>
  </r>
  <r>
    <n v="37"/>
    <x v="0"/>
    <x v="3"/>
    <x v="3"/>
    <s v="EMS Functional POC Back-up"/>
    <s v="Fisher"/>
    <s v="Craig"/>
    <s v="VHAFNCFisheC1"/>
    <s v="910-488-2120 x 5444"/>
    <s v="CRAIG.FISHER@VA.GOV"/>
    <s v="Wave 2"/>
    <n v="1"/>
    <s v="May_2"/>
    <x v="0"/>
    <n v="1"/>
  </r>
  <r>
    <n v="38"/>
    <x v="0"/>
    <x v="3"/>
    <x v="4"/>
    <s v="Primary FM Functional POC"/>
    <s v="Gillis"/>
    <s v="Wendy"/>
    <s v="VHAFNCGilliW"/>
    <s v="910-488-2120 x 7933"/>
    <s v="WENDY.GILLIS@VA.GOV"/>
    <s v="Wave 2"/>
    <n v="4"/>
    <s v="May_2"/>
    <x v="0"/>
    <n v="1"/>
  </r>
  <r>
    <n v="39"/>
    <x v="0"/>
    <x v="3"/>
    <x v="4"/>
    <s v="FM Functional POC Back-up"/>
    <s v="Ragland"/>
    <s v="Joseph"/>
    <s v="VHAFNCRaglaJ"/>
    <s v="910-488-2120 x 5234"/>
    <s v="JOSEPH.RAGLAND@VA.GOV"/>
    <s v="Wave 2"/>
    <n v="8"/>
    <s v="May_2"/>
    <x v="1"/>
    <n v="1"/>
  </r>
  <r>
    <n v="40"/>
    <x v="0"/>
    <x v="3"/>
    <x v="5"/>
    <s v="Primary PPM Functional POC"/>
    <s v="Boyd"/>
    <s v="Sherron"/>
    <s v="VHAFNCBoydS"/>
    <s v="910-488-2120 x 5274"/>
    <s v="SHERRON.BOYD2@VA.GOV"/>
    <s v="Wave 2"/>
    <n v="3"/>
    <s v="May_2"/>
    <x v="0"/>
    <n v="1"/>
  </r>
  <r>
    <n v="41"/>
    <x v="0"/>
    <x v="3"/>
    <x v="5"/>
    <s v="PPM Functional POC Back-up"/>
    <s v="Paylor"/>
    <s v="Tony"/>
    <s v="VHAFNCPayloT"/>
    <s v="910-488-2120 x 6574"/>
    <s v="Tony.paylor@va.gov"/>
    <s v="Wave 2"/>
    <n v="5"/>
    <s v="May_2"/>
    <x v="1"/>
    <n v="1"/>
  </r>
  <r>
    <n v="42"/>
    <x v="0"/>
    <x v="3"/>
    <x v="6"/>
    <s v="Primary IT Functional POC"/>
    <s v="Grady"/>
    <s v="Mark"/>
    <s v="VHAFNCGradyM"/>
    <s v="910-488-2120 x 5001"/>
    <s v="MARK.GRADY@VA.GOV"/>
    <s v="Wave 2"/>
    <n v="6"/>
    <s v="May_2"/>
    <x v="0"/>
    <n v="1"/>
  </r>
  <r>
    <n v="43"/>
    <x v="0"/>
    <x v="3"/>
    <x v="6"/>
    <s v="IT Functional POC Back-up"/>
    <s v="Fay"/>
    <s v="Edward"/>
    <s v="VHAFNCFayE"/>
    <s v="910-488-2120 x 5025"/>
    <s v="EDWARD.FAY@VA.GOV"/>
    <s v="Wave 2"/>
    <n v="0"/>
    <s v="May_2"/>
    <x v="0"/>
    <n v="1"/>
  </r>
  <r>
    <n v="44"/>
    <x v="0"/>
    <x v="4"/>
    <x v="1"/>
    <s v="Site Lead"/>
    <s v="Kelly"/>
    <s v="James"/>
    <s v="VHAHAMKellyJ"/>
    <s v="757-722-9961 x 4733"/>
    <s v="James.kelly@va.gov"/>
    <s v="Wave 2"/>
    <n v="2"/>
    <s v="May_2"/>
    <x v="0"/>
    <n v="1"/>
  </r>
  <r>
    <n v="45"/>
    <x v="0"/>
    <x v="4"/>
    <x v="1"/>
    <s v="Site Lead Back-up"/>
    <s v="Marlowe"/>
    <s v="Kevin"/>
    <s v="VHAHAMMarloK"/>
    <s v="(757) 315-2566"/>
    <s v="Kevin.Marlowe@va.gov"/>
    <s v="Wave 2"/>
    <n v="1"/>
    <s v="May_2"/>
    <x v="0"/>
    <n v="1"/>
  </r>
  <r>
    <n v="46"/>
    <x v="0"/>
    <x v="4"/>
    <x v="2"/>
    <s v="Primary HTM Functional POC"/>
    <s v="Johnston"/>
    <s v="James"/>
    <s v="VHAHAMJohnsJ12"/>
    <s v="757-722-9961 x 2375"/>
    <s v="James.Johnston12@va.gov"/>
    <s v="Wave 2"/>
    <n v="3"/>
    <s v="May_2"/>
    <x v="0"/>
    <n v="1"/>
  </r>
  <r>
    <n v="47"/>
    <x v="0"/>
    <x v="4"/>
    <x v="2"/>
    <s v="HTM Functional POC Back-up"/>
    <s v="Jakimjuk"/>
    <s v="Alex"/>
    <s v="VHAHAMJakimA"/>
    <s v="757-722-9961 x 2608"/>
    <s v="Alexander.Jakimjuk@va.gov"/>
    <s v="Wave 2"/>
    <n v="3"/>
    <s v="May_2"/>
    <x v="0"/>
    <n v="1"/>
  </r>
  <r>
    <n v="48"/>
    <x v="0"/>
    <x v="4"/>
    <x v="3"/>
    <s v="Primary EMS Functional POC"/>
    <s v="Curling"/>
    <s v="Anthony"/>
    <s v="VHAHAMCurliA"/>
    <s v="757-722-9961 x 3608"/>
    <s v="Anthony.Curling@va.gov"/>
    <s v="Wave 2"/>
    <n v="1"/>
    <s v="May_2"/>
    <x v="0"/>
    <n v="1"/>
  </r>
  <r>
    <n v="49"/>
    <x v="0"/>
    <x v="4"/>
    <x v="3"/>
    <s v="Primary EMS Functional POC"/>
    <s v="Duggan"/>
    <s v="James"/>
    <s v="VHAHAMDuggaJ"/>
    <s v="757-722-9961 x 4156"/>
    <s v="James.Duggan@va.gov"/>
    <s v="Wave 2"/>
    <n v="5"/>
    <s v="May_2"/>
    <x v="0"/>
    <n v="1"/>
  </r>
  <r>
    <n v="50"/>
    <x v="0"/>
    <x v="4"/>
    <x v="3"/>
    <s v="EMS Functional POC Back-up"/>
    <s v="Blevins"/>
    <s v="Mark"/>
    <s v="VHAHAMBleviM"/>
    <s v="757-722-9961 x 2098"/>
    <s v="Mark.Blevins@va.gov"/>
    <s v="Wave 2"/>
    <n v="1"/>
    <s v="May_2"/>
    <x v="0"/>
    <n v="1"/>
  </r>
  <r>
    <n v="51"/>
    <x v="0"/>
    <x v="4"/>
    <x v="3"/>
    <s v="EMS Functional POC Back-up"/>
    <s v="Gilliam"/>
    <s v="Willie"/>
    <s v="VHAHAMGilliW"/>
    <s v="757-722-9961 x 2255"/>
    <s v="Willie.Gilliam@va.gov"/>
    <s v="Wave 2"/>
    <n v="0"/>
    <s v="May_2"/>
    <x v="0"/>
    <n v="1"/>
  </r>
  <r>
    <n v="52"/>
    <x v="0"/>
    <x v="4"/>
    <x v="4"/>
    <s v="Primary FM Functional POC"/>
    <s v="Brown"/>
    <s v="Scott"/>
    <s v="VHAHAMBrowSc"/>
    <s v="757-728-3121"/>
    <s v="Scott.Brown@va.gov"/>
    <s v="Wave 2"/>
    <n v="5"/>
    <s v="May_2"/>
    <x v="0"/>
    <n v="1"/>
  </r>
  <r>
    <n v="53"/>
    <x v="0"/>
    <x v="4"/>
    <x v="4"/>
    <s v="FM Functional POC Back-up"/>
    <s v="Harlow"/>
    <s v="Jeff"/>
    <s v="VHAHAMharloJ"/>
    <s v="757-722-9961 x 3594"/>
    <s v="Jeffrey.harlow@va.gov"/>
    <s v="Wave 2"/>
    <n v="1"/>
    <s v="May_2"/>
    <x v="0"/>
    <n v="1"/>
  </r>
  <r>
    <n v="54"/>
    <x v="0"/>
    <x v="4"/>
    <x v="5"/>
    <s v="Primary PPM Functional POC"/>
    <s v="Talbird-Petes"/>
    <s v="Tina"/>
    <s v="VHAHAMTalbiT"/>
    <s v="757-722-9961 x 3133"/>
    <s v="Tina.Talbird-Petes@va.gov"/>
    <s v="Wave 2"/>
    <n v="11"/>
    <s v="May_2"/>
    <x v="1"/>
    <n v="1"/>
  </r>
  <r>
    <n v="55"/>
    <x v="0"/>
    <x v="4"/>
    <x v="5"/>
    <s v="PPM Functional POC Back-up"/>
    <s v="Dawson"/>
    <s v="Curtis"/>
    <s v="VHAHAMDawsoC"/>
    <s v="757-315-3924"/>
    <s v="Curtis.Dawson@va.gov"/>
    <s v="Wave 2"/>
    <n v="4"/>
    <s v="May_2"/>
    <x v="0"/>
    <n v="1"/>
  </r>
  <r>
    <n v="56"/>
    <x v="0"/>
    <x v="4"/>
    <x v="6"/>
    <s v="Primary IT Functional POC"/>
    <s v="Lemmie"/>
    <s v="Kirk"/>
    <s v="VHAHAMLemmiK"/>
    <s v="757-722-9961 x 3700"/>
    <s v="Kirk.Lemmie@va.gov"/>
    <s v="Wave 2"/>
    <n v="8"/>
    <s v="May_2"/>
    <x v="1"/>
    <n v="1"/>
  </r>
  <r>
    <n v="57"/>
    <x v="0"/>
    <x v="4"/>
    <x v="6"/>
    <s v="IT Functional POC Back-up"/>
    <s v="Brantley"/>
    <s v="Denny"/>
    <s v="VHAHAMBrantD"/>
    <s v="757-722-9961 x 3700"/>
    <s v="Denny.Brantley@va.gov"/>
    <s v="Wave 2"/>
    <n v="1"/>
    <s v="May_2"/>
    <x v="0"/>
    <n v="1"/>
  </r>
  <r>
    <n v="58"/>
    <x v="0"/>
    <x v="5"/>
    <x v="1"/>
    <s v="Site Lead"/>
    <s v="Hillmer"/>
    <s v="Kimberly"/>
    <s v="VHARICHillmk"/>
    <s v="804-675-5000 x 3828"/>
    <s v="Kimberly.Hillmer@va.gov"/>
    <s v="Wave 2"/>
    <n v="10"/>
    <s v="May_2"/>
    <x v="1"/>
    <n v="1"/>
  </r>
  <r>
    <n v="59"/>
    <x v="0"/>
    <x v="5"/>
    <x v="1"/>
    <s v="Site Lead Back-up"/>
    <s v="Mosher"/>
    <s v="Stephen"/>
    <s v="VHARICMosheS"/>
    <s v="804-675-5168"/>
    <s v="Stephen.Mosher@va.gov"/>
    <s v="Wave 2"/>
    <n v="5"/>
    <s v="May_2"/>
    <x v="0"/>
    <n v="1"/>
  </r>
  <r>
    <n v="60"/>
    <x v="0"/>
    <x v="5"/>
    <x v="2"/>
    <s v="Primary HTM Functional POC"/>
    <s v="Mosher"/>
    <s v="Stephen"/>
    <s v="VHARICMosheS"/>
    <s v="804-675-5168"/>
    <s v="Stephen.Mosher@va.gov"/>
    <s v="Wave 2"/>
    <n v="5"/>
    <s v="May_2"/>
    <x v="0"/>
    <n v="1"/>
  </r>
  <r>
    <n v="61"/>
    <x v="0"/>
    <x v="5"/>
    <x v="2"/>
    <s v="HTM Functional POC Back-up"/>
    <s v="Hillmer"/>
    <s v="Kimberly"/>
    <s v="VHARICHillmk"/>
    <s v="804-675-5000 x 3828"/>
    <s v="Kimberly.Hillmer@va.gov"/>
    <s v="Wave 2"/>
    <n v="10"/>
    <s v="May_2"/>
    <x v="1"/>
    <n v="1"/>
  </r>
  <r>
    <n v="62"/>
    <x v="0"/>
    <x v="5"/>
    <x v="3"/>
    <s v="Primary EMS Functional POC"/>
    <s v="Richardson"/>
    <s v="Brenda"/>
    <s v="VHARICRichaB1"/>
    <s v="804-675-6062"/>
    <s v="Brenda.Richardson3@va.gov"/>
    <s v="Wave 2"/>
    <n v="1"/>
    <s v="May_2"/>
    <x v="0"/>
    <n v="1"/>
  </r>
  <r>
    <n v="63"/>
    <x v="0"/>
    <x v="5"/>
    <x v="3"/>
    <s v="EMS Functional POC Back-up"/>
    <s v="Mcquilla"/>
    <s v="Ralph"/>
    <s v="VHARICMcQuiR"/>
    <s v="804-675-5137"/>
    <s v="Ralph.McQuilla@va.gov"/>
    <s v="Wave 2"/>
    <n v="0"/>
    <s v="May_2"/>
    <x v="0"/>
    <n v="1"/>
  </r>
  <r>
    <n v="64"/>
    <x v="0"/>
    <x v="5"/>
    <x v="4"/>
    <s v="Primary FM Functional POC"/>
    <s v="Dudley"/>
    <s v="James"/>
    <s v="VHARICDudleJ"/>
    <s v="804-675-5138"/>
    <s v="James.Dudley3@va.gov"/>
    <s v="Wave 2"/>
    <n v="1"/>
    <s v="May_2"/>
    <x v="0"/>
    <n v="1"/>
  </r>
  <r>
    <n v="65"/>
    <x v="0"/>
    <x v="5"/>
    <x v="4"/>
    <s v="FM Functional POC Back-up"/>
    <s v="Friedman"/>
    <s v="Dane"/>
    <s v="VHARICFriedD"/>
    <s v="804-675-5138"/>
    <s v="Dane.Friedman@va.gov"/>
    <s v="Wave 2"/>
    <n v="9"/>
    <s v="May_2"/>
    <x v="1"/>
    <n v="1"/>
  </r>
  <r>
    <n v="66"/>
    <x v="0"/>
    <x v="5"/>
    <x v="5"/>
    <s v="Primary PPM Functional POC"/>
    <s v="Buser"/>
    <s v="Kevin"/>
    <s v="VHARICBuserK"/>
    <s v="804-675-5090"/>
    <s v="Kevin.Buser@va.gov"/>
    <s v="Wave 2"/>
    <n v="1"/>
    <s v="May_2"/>
    <x v="0"/>
    <n v="1"/>
  </r>
  <r>
    <n v="67"/>
    <x v="0"/>
    <x v="5"/>
    <x v="5"/>
    <s v="PPM Functional POC Back-up"/>
    <s v="Arnold"/>
    <s v="Marlon"/>
    <s v="VHARICArnolM"/>
    <s v="804-675-5090"/>
    <s v="Marlon.Arnold@va.gov"/>
    <s v="Wave 2"/>
    <n v="2"/>
    <s v="May_2"/>
    <x v="1"/>
    <n v="1"/>
  </r>
  <r>
    <n v="68"/>
    <x v="0"/>
    <x v="5"/>
    <x v="6"/>
    <s v="Primary IT Functional POC"/>
    <s v="Dahlstrand"/>
    <s v="David"/>
    <s v="VHARICDahlsD"/>
    <s v="804-675-5615"/>
    <s v="David.Dahlstrand@va.gov"/>
    <s v="Wave 2"/>
    <n v="5"/>
    <s v="May_2"/>
    <x v="1"/>
    <n v="1"/>
  </r>
  <r>
    <n v="69"/>
    <x v="0"/>
    <x v="5"/>
    <x v="6"/>
    <s v="IT Functional POC Back-up"/>
    <s v="Doyle"/>
    <s v="John"/>
    <s v="VHARICDoyleJ1"/>
    <s v="804-675-6750"/>
    <s v="John.Doyle3@va.gov"/>
    <s v="Wave 2"/>
    <n v="1"/>
    <s v="May_2"/>
    <x v="0"/>
    <n v="1"/>
  </r>
  <r>
    <n v="70"/>
    <x v="0"/>
    <x v="6"/>
    <x v="1"/>
    <s v="Site Lead"/>
    <s v="Carpenter"/>
    <s v="Eric"/>
    <s v="VHASAMCarpeE"/>
    <s v="540-982-2463 x 4126"/>
    <s v="Eric.carpenter@va.gov"/>
    <s v="Wave 2"/>
    <n v="7"/>
    <s v="May_2"/>
    <x v="1"/>
    <n v="1"/>
  </r>
  <r>
    <n v="71"/>
    <x v="0"/>
    <x v="6"/>
    <x v="1"/>
    <s v="Site Lead Back-up"/>
    <s v="Cunningham"/>
    <s v="Michael"/>
    <s v="VHASAMCunnim"/>
    <s v="540-982-2463 x 2646"/>
    <s v="Michael.cunningham7@va.gov"/>
    <s v="Wave 2"/>
    <n v="8"/>
    <s v="May_2"/>
    <x v="0"/>
    <n v="1"/>
  </r>
  <r>
    <n v="72"/>
    <x v="0"/>
    <x v="6"/>
    <x v="2"/>
    <s v="Primary HTM Functional POC"/>
    <s v="Wilder"/>
    <s v="Joseph"/>
    <s v="VHASAMWildeJ"/>
    <s v="540-982-2463 x 1672"/>
    <s v="Joseph.wilder@va.gov"/>
    <s v="Wave 2"/>
    <n v="8"/>
    <s v="May_2"/>
    <x v="0"/>
    <n v="1"/>
  </r>
  <r>
    <n v="73"/>
    <x v="0"/>
    <x v="6"/>
    <x v="2"/>
    <s v="HTM Functional POC Back-up"/>
    <s v="Flanary"/>
    <s v="Karen"/>
    <s v="VHASAMFlanaK"/>
    <s v="540-982-2463 x 1676"/>
    <s v="Karen.flanary@va.gov"/>
    <s v="Wave 2"/>
    <n v="8"/>
    <s v="May_2"/>
    <x v="1"/>
    <n v="1"/>
  </r>
  <r>
    <n v="74"/>
    <x v="0"/>
    <x v="6"/>
    <x v="2"/>
    <s v="HTM Functional POC Back-up"/>
    <s v="Brown"/>
    <s v="Robert"/>
    <s v="VHASAMBrownR"/>
    <s v="540-982-2463 x 1674"/>
    <s v="Robert.brown15@va.gov"/>
    <s v="Wave 2"/>
    <n v="0"/>
    <s v="May_2"/>
    <x v="0"/>
    <n v="1"/>
  </r>
  <r>
    <n v="75"/>
    <x v="0"/>
    <x v="6"/>
    <x v="3"/>
    <s v="Primary EMS Functional POC"/>
    <s v="Mack"/>
    <s v="Naymon"/>
    <s v="VHASAMMackN"/>
    <s v="540-982-2463 x 2865"/>
    <s v="Naymon.mack@va.gov"/>
    <s v="Wave 2"/>
    <n v="0"/>
    <s v="May_2"/>
    <x v="0"/>
    <n v="1"/>
  </r>
  <r>
    <n v="76"/>
    <x v="0"/>
    <x v="6"/>
    <x v="3"/>
    <s v="EMS Functional POC Back-up"/>
    <s v="Morris"/>
    <s v="Tanuel"/>
    <s v="VHASAMMorriT1"/>
    <s v="540-982-2463 x 2878"/>
    <s v="Tanuel.morris@va.gov"/>
    <s v="Wave 2"/>
    <n v="0"/>
    <s v="May_2"/>
    <x v="0"/>
    <n v="1"/>
  </r>
  <r>
    <n v="77"/>
    <x v="0"/>
    <x v="6"/>
    <x v="4"/>
    <s v="Primary FM Functional POC"/>
    <s v="Carpenter"/>
    <s v="Eric"/>
    <s v="VHASAMCarpeE"/>
    <s v="540-982-2463 x 4126"/>
    <s v="Eric.carpenter@va.gov"/>
    <s v="Wave 2"/>
    <n v="7"/>
    <s v="May_2"/>
    <x v="1"/>
    <n v="1"/>
  </r>
  <r>
    <n v="78"/>
    <x v="0"/>
    <x v="6"/>
    <x v="4"/>
    <s v="FM Functional POC Back-up"/>
    <s v="Fralin"/>
    <s v="Brian"/>
    <s v="VHASAMFraliB"/>
    <s v="540-982-2463 x 1247"/>
    <s v="Brian.fralin@va.gov"/>
    <s v="Wave 2"/>
    <n v="6"/>
    <s v="May_2"/>
    <x v="1"/>
    <n v="1"/>
  </r>
  <r>
    <n v="79"/>
    <x v="0"/>
    <x v="6"/>
    <x v="5"/>
    <s v="Primary PPM Functional POC"/>
    <s v="Cunningham"/>
    <s v="Michael"/>
    <s v="VHASAMCunniM"/>
    <s v="540-982-2463 x 2646"/>
    <s v="Michael.cunningham7@va.gov"/>
    <s v="Wave 2"/>
    <n v="8"/>
    <s v="May_2"/>
    <x v="0"/>
    <n v="1"/>
  </r>
  <r>
    <n v="80"/>
    <x v="0"/>
    <x v="6"/>
    <x v="5"/>
    <s v="PPM Functional POC Back-up"/>
    <s v="Burns"/>
    <s v="Benjamin"/>
    <s v="VHASAMBurnsB"/>
    <s v="540-982-2463 x 2966"/>
    <s v="Benjamin.Burns@va.gov "/>
    <s v="Wave 2"/>
    <n v="7"/>
    <s v="May_2"/>
    <x v="1"/>
    <n v="1"/>
  </r>
  <r>
    <n v="81"/>
    <x v="0"/>
    <x v="6"/>
    <x v="6"/>
    <s v="Primary IT Functional POC"/>
    <s v="Poole"/>
    <s v="Steven"/>
    <s v="VHASAMPooleS"/>
    <s v="540-982-2463 x 4537"/>
    <s v="Steven.Poole@va.gov"/>
    <s v="Wave 2"/>
    <n v="1"/>
    <s v="May_2"/>
    <x v="0"/>
    <n v="1"/>
  </r>
  <r>
    <n v="82"/>
    <x v="0"/>
    <x v="6"/>
    <x v="6"/>
    <s v="IT Functional POC Back-up"/>
    <s v="McAnnally"/>
    <s v="Paul"/>
    <s v="VHASAMMcannP"/>
    <s v="540-982-2463 x 5093"/>
    <s v="Paul.McAnnally@va.gov"/>
    <s v="Wave 2"/>
    <n v="0"/>
    <s v="May_2"/>
    <x v="0"/>
    <n v="1"/>
  </r>
  <r>
    <n v="83"/>
    <x v="0"/>
    <x v="7"/>
    <x v="1"/>
    <s v="Site Lead"/>
    <s v="Green"/>
    <s v="Sharod"/>
    <s v="VHASBYGREENS1"/>
    <s v="704-638-9000 x 3498"/>
    <s v="SHAROD.GREEN@VA.GOV"/>
    <s v="Wave 2"/>
    <n v="7"/>
    <s v="May_2"/>
    <x v="1"/>
    <n v="1"/>
  </r>
  <r>
    <n v="84"/>
    <x v="0"/>
    <x v="7"/>
    <x v="1"/>
    <s v="Site Lead Back-up"/>
    <s v="Forrest"/>
    <s v="Robert"/>
    <s v="VHASBYFORRER1"/>
    <s v="704-638-9000 x 3210"/>
    <s v="ROBERT.FORREST@VA.GOV"/>
    <s v="Wave 2"/>
    <n v="2"/>
    <s v="May_2"/>
    <x v="0"/>
    <n v="1"/>
  </r>
  <r>
    <n v="85"/>
    <x v="0"/>
    <x v="7"/>
    <x v="2"/>
    <s v="Primary HTM Functional POC"/>
    <s v="Sledge"/>
    <s v="David"/>
    <s v="VHASBYSLEDGD"/>
    <s v="704-638-9000 x 3120"/>
    <s v="DAVID.SLEDGE2@VA.GOV"/>
    <s v="Wave 2"/>
    <n v="6"/>
    <s v="May_2"/>
    <x v="0"/>
    <n v="1"/>
  </r>
  <r>
    <n v="86"/>
    <x v="0"/>
    <x v="7"/>
    <x v="2"/>
    <s v="HTM Functional POC Back-up"/>
    <s v="Monroe"/>
    <s v="Robert"/>
    <s v="VHASBYMONROR"/>
    <s v="704-638-9000 x 2221"/>
    <s v="ROBERT.MONROE@VA.GOV"/>
    <s v="Wave 2"/>
    <n v="6"/>
    <s v="May_2"/>
    <x v="0"/>
    <n v="1"/>
  </r>
  <r>
    <n v="87"/>
    <x v="0"/>
    <x v="7"/>
    <x v="2"/>
    <s v="HTM Functional POC Back-up"/>
    <s v="Cherry"/>
    <s v="James"/>
    <s v="VHASBYCHERRJ"/>
    <s v="704-638-9000 x 2518"/>
    <s v="JAMES.CHERRY2@VA.GOV"/>
    <s v="Wave 2"/>
    <n v="2"/>
    <s v="May_2"/>
    <x v="0"/>
    <n v="1"/>
  </r>
  <r>
    <n v="88"/>
    <x v="0"/>
    <x v="7"/>
    <x v="3"/>
    <s v="Primary EMS Functional POC"/>
    <s v="Hayes"/>
    <s v="Bruce"/>
    <s v="VHASBYHAYESB"/>
    <s v="704-638-9000 x 2094"/>
    <s v="BRUCE.HAYES@VA.GOV"/>
    <s v="Wave 2"/>
    <n v="0"/>
    <s v="May_2"/>
    <x v="0"/>
    <n v="1"/>
  </r>
  <r>
    <n v="89"/>
    <x v="0"/>
    <x v="7"/>
    <x v="3"/>
    <s v="EMS Functional POC Back-up"/>
    <s v="Hodge"/>
    <s v="Laura"/>
    <s v="VHASBYHODGEL"/>
    <s v="704-638-9000 x 2191"/>
    <s v="LAURA.HODGE@VA.GOV"/>
    <s v="Wave 2"/>
    <n v="0"/>
    <s v="May_2"/>
    <x v="0"/>
    <n v="1"/>
  </r>
  <r>
    <n v="90"/>
    <x v="0"/>
    <x v="7"/>
    <x v="4"/>
    <s v="Primary FM Functional POC"/>
    <s v="Laurer"/>
    <s v="Joseph"/>
    <s v="VHASBYLAUREJ"/>
    <s v="704-638-9000 x 2333"/>
    <s v="JOSEPH.LAURER@VA.GOV"/>
    <s v="Wave 2"/>
    <n v="5"/>
    <s v="May_2"/>
    <x v="0"/>
    <n v="1"/>
  </r>
  <r>
    <n v="91"/>
    <x v="0"/>
    <x v="7"/>
    <x v="4"/>
    <s v="FM Functional POC Back-up"/>
    <s v="Barrier"/>
    <s v="Lonnie"/>
    <s v="VHASBYBARRIL"/>
    <s v="704-638-9000 x 2313"/>
    <s v="LONNIE.BARRIER@VA.GOV"/>
    <s v="Wave 2"/>
    <n v="10"/>
    <s v="May_2"/>
    <x v="1"/>
    <n v="1"/>
  </r>
  <r>
    <n v="92"/>
    <x v="0"/>
    <x v="7"/>
    <x v="5"/>
    <s v="Primary PPM Functional POC"/>
    <s v="White"/>
    <s v="Stanley"/>
    <s v="VHASBYWHITES1"/>
    <s v="704-638-9000 x. 3202"/>
    <s v="STANLEY.WHITE2@VA.GOV"/>
    <s v="Wave 2"/>
    <n v="9"/>
    <s v="May_2"/>
    <x v="1"/>
    <n v="1"/>
  </r>
  <r>
    <n v="93"/>
    <x v="0"/>
    <x v="7"/>
    <x v="5"/>
    <s v="PPM Functional POC Back-up"/>
    <s v="Williams"/>
    <s v="Mashonda"/>
    <s v="VHASBYWILLIM12"/>
    <s v="704-638-9000 x 4765"/>
    <s v="MASHONDA.WILLIAMS@VA.GOV"/>
    <s v="Wave 2"/>
    <n v="6"/>
    <s v="May_2"/>
    <x v="1"/>
    <n v="1"/>
  </r>
  <r>
    <n v="94"/>
    <x v="0"/>
    <x v="7"/>
    <x v="6"/>
    <s v="Primary IT Functional POC"/>
    <s v="Clark"/>
    <s v="Deborah"/>
    <s v="VHASBYCLARKD"/>
    <s v="704-638-9000 x 4847"/>
    <s v="DEBORAH.CLARK6@VA.GOV"/>
    <s v="Wave 2"/>
    <n v="2"/>
    <s v="May_2"/>
    <x v="0"/>
    <n v="1"/>
  </r>
  <r>
    <n v="95"/>
    <x v="0"/>
    <x v="7"/>
    <x v="6"/>
    <s v="IT Functional POC Back-up"/>
    <s v="Nash"/>
    <s v="Ken"/>
    <s v="VHASBYNASHK"/>
    <s v="704-638-9000 x 4853"/>
    <s v="KEN.NASH2@VA.GOV"/>
    <s v="Wave 2"/>
    <n v="1"/>
    <s v="May_2"/>
    <x v="0"/>
    <n v="1"/>
  </r>
  <r>
    <n v="96"/>
    <x v="1"/>
    <x v="0"/>
    <x v="0"/>
    <s v="VISN Deployment Team Lead"/>
    <s v="Gaudio"/>
    <s v="James"/>
    <s v="Vhav07gaudij"/>
    <s v="(678) 924-5710"/>
    <s v="James.gaudio@va.gov"/>
    <s v="Wave 2"/>
    <n v="8"/>
    <s v="May_2"/>
    <x v="0"/>
    <n v="1"/>
  </r>
  <r>
    <n v="97"/>
    <x v="1"/>
    <x v="0"/>
    <x v="0"/>
    <s v="Logistics"/>
    <s v="Townsend-Green"/>
    <s v="Linda"/>
    <s v="VHAV07TownsG"/>
    <s v="(678) 924-5754"/>
    <s v="Linda.townsend-green@va.gov"/>
    <s v="Wave 2"/>
    <n v="5"/>
    <s v="May_2"/>
    <x v="0"/>
    <n v="1"/>
  </r>
  <r>
    <n v="98"/>
    <x v="1"/>
    <x v="0"/>
    <x v="0"/>
    <s v="HTM"/>
    <s v="Jensen"/>
    <s v="Kevin"/>
    <s v="VHACHAJenseK"/>
    <s v="(843) 789-6139"/>
    <s v="Kevin.jensen@va.gov"/>
    <s v="Wave 2"/>
    <n v="6"/>
    <s v="May_2"/>
    <x v="0"/>
    <n v="1"/>
  </r>
  <r>
    <n v="99"/>
    <x v="1"/>
    <x v="0"/>
    <x v="0"/>
    <s v="CAM"/>
    <s v="Gaudio"/>
    <s v="James"/>
    <s v="Vhav07gaudij"/>
    <s v="(678) 924-5710"/>
    <s v="James.gaudio@va.gov"/>
    <s v="Wave 2"/>
    <n v="8"/>
    <s v="May_2"/>
    <x v="0"/>
    <n v="1"/>
  </r>
  <r>
    <n v="100"/>
    <x v="1"/>
    <x v="0"/>
    <x v="0"/>
    <s v="EMS"/>
    <s v="Henrickson"/>
    <s v="Michael"/>
    <s v="VHACMSHenriM"/>
    <s v="(803) 776-4000 x 5752"/>
    <s v="Michael.henrickson@va.gov"/>
    <s v="Wave 2"/>
    <n v="1"/>
    <s v="May_2"/>
    <x v="0"/>
    <n v="1"/>
  </r>
  <r>
    <n v="101"/>
    <x v="1"/>
    <x v="0"/>
    <x v="0"/>
    <s v="Engineering"/>
    <s v="Lyons"/>
    <s v="Tim"/>
    <s v="VHATUALyonsT"/>
    <s v="(205) 554-4593"/>
    <s v="Tim.lyons@va.gov"/>
    <s v="Wave 2"/>
    <n v="8"/>
    <s v="May_2"/>
    <x v="0"/>
    <n v="1"/>
  </r>
  <r>
    <n v="102"/>
    <x v="1"/>
    <x v="0"/>
    <x v="0"/>
    <s v="OIT"/>
    <s v="Greer"/>
    <s v="Bill"/>
    <s v="VHABIRGreerW1"/>
    <s v="(205) 933-8101"/>
    <s v="William.Greer2@va.gov"/>
    <s v="Wave 2"/>
    <n v="0"/>
    <s v="May_2"/>
    <x v="0"/>
    <n v="1"/>
  </r>
  <r>
    <n v="103"/>
    <x v="1"/>
    <x v="0"/>
    <x v="0"/>
    <s v="Fiscal"/>
    <s v="Schmitz"/>
    <s v="Brenda"/>
    <s v="VHAV07SchmiB"/>
    <s v="(678) 924-5731"/>
    <s v="Brenda.schmitz@va.gov"/>
    <s v="Wave 2"/>
    <n v="5"/>
    <s v="May_2"/>
    <x v="0"/>
    <n v="1"/>
  </r>
  <r>
    <n v="104"/>
    <x v="1"/>
    <x v="0"/>
    <x v="0"/>
    <s v="HR"/>
    <s v="Blakeley"/>
    <s v="Claudia"/>
    <s v="VHAV07BlakeC"/>
    <s v="(678) 924-5738"/>
    <s v="Claudia.blakeley@va.gov"/>
    <s v="Wave 2"/>
    <n v="0"/>
    <s v="May_2"/>
    <x v="0"/>
    <n v="1"/>
  </r>
  <r>
    <n v="105"/>
    <x v="1"/>
    <x v="0"/>
    <x v="0"/>
    <s v="Education"/>
    <s v="Mathews"/>
    <s v="Venis"/>
    <s v="VHANBOMatheV1"/>
    <s v="(770) 279-3427"/>
    <s v="Venis.Mathews2@va.gov"/>
    <s v="Wave 2"/>
    <n v="1"/>
    <s v="May_2"/>
    <x v="0"/>
    <n v="1"/>
  </r>
  <r>
    <n v="106"/>
    <x v="1"/>
    <x v="8"/>
    <x v="1"/>
    <s v="Site Lead"/>
    <s v="Browning"/>
    <s v="Louisa"/>
    <s v="VHAATGBROWNL"/>
    <s v="404-321-6111 x4924"/>
    <s v="Louisa.Browning@va.gov"/>
    <s v="Wave 2"/>
    <n v="8"/>
    <s v="May_2"/>
    <x v="0"/>
    <n v="1"/>
  </r>
  <r>
    <n v="107"/>
    <x v="1"/>
    <x v="8"/>
    <x v="1"/>
    <s v="Site Lead Back-up"/>
    <s v="Simmons"/>
    <s v="Cathy"/>
    <s v="VHAATGSIMMOC2"/>
    <s v="404-321-6111 x3027"/>
    <s v="Cathy.simmons@va.gov"/>
    <s v="Wave 2"/>
    <n v="8"/>
    <s v="May_2"/>
    <x v="1"/>
    <n v="1"/>
  </r>
  <r>
    <n v="108"/>
    <x v="1"/>
    <x v="8"/>
    <x v="2"/>
    <s v="Primary HTM Functional POC"/>
    <s v="Cox"/>
    <s v="Michael"/>
    <s v="VHAATGCoxM"/>
    <s v="404-321-6111 x7633"/>
    <s v="Michael.cox@va.gov"/>
    <s v="Wave 2"/>
    <n v="10"/>
    <s v="May_2"/>
    <x v="1"/>
    <n v="1"/>
  </r>
  <r>
    <n v="109"/>
    <x v="1"/>
    <x v="8"/>
    <x v="2"/>
    <s v="HTM Functional POC Back-up"/>
    <s v="Timm"/>
    <s v="Robert"/>
    <s v="VHAAATGTimmR"/>
    <s v="404-321-6111 x2790"/>
    <s v="Robert.timm@va.gov"/>
    <s v="Wave 2"/>
    <n v="1"/>
    <s v="May_2"/>
    <x v="0"/>
    <n v="1"/>
  </r>
  <r>
    <n v="110"/>
    <x v="1"/>
    <x v="8"/>
    <x v="3"/>
    <s v="Primary EMS Functional POC"/>
    <s v="Mincey"/>
    <s v="Dale"/>
    <s v="VHAATGminced"/>
    <s v="404-321-6111 x7646"/>
    <s v="Dale.Mincey@va.gov"/>
    <s v="Wave 2"/>
    <n v="9"/>
    <s v="May_2"/>
    <x v="0"/>
    <n v="1"/>
  </r>
  <r>
    <n v="111"/>
    <x v="1"/>
    <x v="8"/>
    <x v="3"/>
    <s v="EMS Functional POC Back-up"/>
    <s v="Gwaltney"/>
    <s v="Darryl"/>
    <s v="VHAATGgwaltd"/>
    <s v="404-321-6111 x7525"/>
    <s v="Darryl.Gwaltney@va.gov"/>
    <s v="Wave 2"/>
    <n v="0"/>
    <s v="May_2"/>
    <x v="0"/>
    <n v="1"/>
  </r>
  <r>
    <n v="112"/>
    <x v="1"/>
    <x v="8"/>
    <x v="4"/>
    <s v="Primary FM Functional POC"/>
    <s v="Mindley"/>
    <s v="Damian"/>
    <s v="VHAATGMindlD"/>
    <s v="404-321-6111 x7660"/>
    <s v="Damian.mindley@va.gov"/>
    <s v="Wave 2"/>
    <n v="4"/>
    <s v="May_2"/>
    <x v="1"/>
    <n v="1"/>
  </r>
  <r>
    <n v="113"/>
    <x v="1"/>
    <x v="8"/>
    <x v="4"/>
    <s v="FM Functional POC Back-up"/>
    <s v="Sawyer"/>
    <s v="Ricky"/>
    <s v="VHAATGSawyeR"/>
    <s v="404-321-6111 x7660"/>
    <s v="Ricky.sawyer@va.gov"/>
    <s v="Wave 2"/>
    <n v="7"/>
    <s v="May_2"/>
    <x v="0"/>
    <n v="1"/>
  </r>
  <r>
    <n v="114"/>
    <x v="1"/>
    <x v="8"/>
    <x v="5"/>
    <s v="Primary PPM Functional POC"/>
    <s v="Simmons"/>
    <s v="Cathy"/>
    <s v="VHAATGSIMMOC2"/>
    <s v="404-321-6111 x3027"/>
    <s v="Cathy.simmons@va.gov"/>
    <s v="Wave 2"/>
    <n v="8"/>
    <s v="May_2"/>
    <x v="1"/>
    <n v="1"/>
  </r>
  <r>
    <n v="115"/>
    <x v="1"/>
    <x v="8"/>
    <x v="5"/>
    <s v="PPM Functional POC Back-up"/>
    <s v="Browning"/>
    <s v="Louisa"/>
    <s v="VHAATGBROWNL"/>
    <s v="404-321-6111 x4924"/>
    <s v="Louisa.Browning@va.gov"/>
    <s v="Wave 2"/>
    <n v="8"/>
    <s v="May_2"/>
    <x v="0"/>
    <n v="1"/>
  </r>
  <r>
    <n v="116"/>
    <x v="1"/>
    <x v="8"/>
    <x v="6"/>
    <s v="Primary IT Functional POC"/>
    <s v="Lynch"/>
    <s v="Anthony"/>
    <s v="VHAATGLynchA"/>
    <s v="404-321-6111 x1578"/>
    <s v="Anthony.lynch@va.gov"/>
    <s v="Wave 2"/>
    <n v="2"/>
    <s v="May_2"/>
    <x v="0"/>
    <n v="1"/>
  </r>
  <r>
    <n v="117"/>
    <x v="1"/>
    <x v="8"/>
    <x v="6"/>
    <s v="IT Functional POC Back-up"/>
    <s v="Wisdom"/>
    <s v="Zende"/>
    <s v="VHAATGWisdoZ"/>
    <s v="404-321-6111 x7197"/>
    <s v="Zende.wisdom@va.gov  "/>
    <s v="Wave 2"/>
    <n v="2"/>
    <s v="May_2"/>
    <x v="0"/>
    <n v="1"/>
  </r>
  <r>
    <n v="118"/>
    <x v="1"/>
    <x v="9"/>
    <x v="1"/>
    <s v="Site Lead"/>
    <s v="Raggio"/>
    <s v="Matthew"/>
    <s v="VHABIRRaggiM"/>
    <s v="205-933-8101 x 5252"/>
    <s v="Matthew.Raggio@va.gov"/>
    <s v="Wave 2"/>
    <n v="6"/>
    <s v="May_2"/>
    <x v="1"/>
    <n v="1"/>
  </r>
  <r>
    <n v="119"/>
    <x v="1"/>
    <x v="9"/>
    <x v="1"/>
    <s v="Site Lead Back-up"/>
    <s v="Weeks"/>
    <s v="Erica"/>
    <s v="VHABIRWeeksE"/>
    <s v="205-933-8101 x 1350"/>
    <s v="Erica.Weeks@va.gov"/>
    <s v="Wave 2"/>
    <n v="9"/>
    <s v="May_2"/>
    <x v="0"/>
    <n v="1"/>
  </r>
  <r>
    <n v="120"/>
    <x v="1"/>
    <x v="9"/>
    <x v="2"/>
    <s v="Primary HTM Functional POC"/>
    <s v="Raggio"/>
    <s v="Matthew"/>
    <s v="VHABIRRaggiM"/>
    <s v="205-933-8101 x 5252"/>
    <s v="Matthew.Raggio@va.gov"/>
    <s v="Wave 2"/>
    <n v="6"/>
    <s v="May_2"/>
    <x v="1"/>
    <n v="1"/>
  </r>
  <r>
    <n v="121"/>
    <x v="1"/>
    <x v="9"/>
    <x v="2"/>
    <s v="HTM Functional POC Back-up"/>
    <s v="McQuitty"/>
    <s v="William"/>
    <s v="VHABIRMcQuiW"/>
    <s v="205-933-8101 x 4526"/>
    <s v="William.McQuitty@va.gov"/>
    <s v="Wave 2"/>
    <n v="2"/>
    <s v="May_2"/>
    <x v="0"/>
    <n v="1"/>
  </r>
  <r>
    <n v="122"/>
    <x v="1"/>
    <x v="9"/>
    <x v="3"/>
    <s v="Primary EMS Functional POC"/>
    <s v="Irwin"/>
    <s v="David"/>
    <s v="VHABIRIrwinD"/>
    <s v="205-558-4717 x 5416"/>
    <s v="David.Irwin@va.gov"/>
    <s v="Wave 2"/>
    <n v="6"/>
    <s v="May_2"/>
    <x v="0"/>
    <n v="1"/>
  </r>
  <r>
    <n v="123"/>
    <x v="1"/>
    <x v="9"/>
    <x v="3"/>
    <s v="EMS Functional POC Back-up"/>
    <s v="Singleterry"/>
    <s v="Andre"/>
    <s v="VHABIRSinglA"/>
    <s v="205-933-8101 x 6107"/>
    <s v="Andre.Singleterry@va.gov"/>
    <s v="Wave 2"/>
    <n v="8"/>
    <s v="May_2"/>
    <x v="0"/>
    <n v="1"/>
  </r>
  <r>
    <n v="124"/>
    <x v="1"/>
    <x v="9"/>
    <x v="4"/>
    <s v="Primary FM Functional POC"/>
    <s v="Campbell"/>
    <s v="Jaymes"/>
    <s v="VHABIRCampbJ2"/>
    <s v="205-933-8101 x 5013"/>
    <s v="Jaymes.Campbell@va.gov"/>
    <s v="Wave 2"/>
    <n v="7"/>
    <s v="May_2"/>
    <x v="0"/>
    <n v="1"/>
  </r>
  <r>
    <n v="125"/>
    <x v="1"/>
    <x v="9"/>
    <x v="4"/>
    <s v="FM Functional POC Back-up"/>
    <s v="Bugg"/>
    <s v="Randall"/>
    <s v="VHABIRBuggR"/>
    <s v="205-933-4481 x 5275"/>
    <s v="Randall.Bugg@va.gov"/>
    <s v="Wave 2"/>
    <n v="1"/>
    <s v="May_2"/>
    <x v="0"/>
    <n v="1"/>
  </r>
  <r>
    <n v="126"/>
    <x v="1"/>
    <x v="9"/>
    <x v="5"/>
    <s v="Primary PPM Functional POC"/>
    <s v="Jones"/>
    <s v="Alfred"/>
    <s v="VHABIRJonesAT"/>
    <s v="205-933-8101 x 2937"/>
    <s v="Alfred.Jones2@va.gov"/>
    <s v="Wave 2"/>
    <n v="9"/>
    <s v="May_2"/>
    <x v="1"/>
    <n v="1"/>
  </r>
  <r>
    <n v="127"/>
    <x v="1"/>
    <x v="9"/>
    <x v="5"/>
    <s v="PPM Functional POC Back-up"/>
    <s v="Turner"/>
    <s v="Caleb"/>
    <s v="VHABIRTurneC3"/>
    <s v="205-933-8101 x 5371"/>
    <s v="Caleb.Turner3@va.gov"/>
    <s v="Wave 2"/>
    <n v="2"/>
    <s v="May_2"/>
    <x v="0"/>
    <n v="1"/>
  </r>
  <r>
    <n v="128"/>
    <x v="1"/>
    <x v="9"/>
    <x v="6"/>
    <s v="Primary IT Functional POC"/>
    <s v="Young"/>
    <s v="Christopher"/>
    <s v="VHABIRYounC"/>
    <s v="205-933-8101 x 1367"/>
    <s v="Christopher.Young7@va.gov"/>
    <s v="Wave 2"/>
    <n v="0"/>
    <s v="May_2"/>
    <x v="0"/>
    <n v="1"/>
  </r>
  <r>
    <n v="129"/>
    <x v="1"/>
    <x v="9"/>
    <x v="6"/>
    <s v="IT Functional POC Back-up"/>
    <s v="Sturdivant"/>
    <s v="Mervin"/>
    <s v="VHABIRSturdM"/>
    <s v="205-933-8101 x 1334"/>
    <s v="Mervin.Sturdivant@va.gov"/>
    <s v="Wave 2"/>
    <n v="1"/>
    <s v="May_2"/>
    <x v="0"/>
    <n v="1"/>
  </r>
  <r>
    <n v="130"/>
    <x v="1"/>
    <x v="10"/>
    <x v="1"/>
    <s v="Site Lead"/>
    <s v="Deworth"/>
    <s v="Gerald"/>
    <s v="VHADUBDEWORG"/>
    <s v="478-272-1210 x 2902"/>
    <s v="Gerald.deworth@va.gov"/>
    <s v="Wave 2"/>
    <n v="1"/>
    <s v="May_2"/>
    <x v="0"/>
    <n v="1"/>
  </r>
  <r>
    <n v="131"/>
    <x v="1"/>
    <x v="10"/>
    <x v="1"/>
    <s v="Site Lead Back-up"/>
    <s v="Sullivan"/>
    <s v="Diane"/>
    <s v="VHADUBSULLID"/>
    <s v="478-272-1210 x 2902"/>
    <s v="Diane.sullivan@va.gov"/>
    <s v="Wave 2"/>
    <n v="5"/>
    <s v="May_2"/>
    <x v="0"/>
    <n v="1"/>
  </r>
  <r>
    <n v="132"/>
    <x v="1"/>
    <x v="10"/>
    <x v="2"/>
    <s v="Primary HTM Functional POC"/>
    <s v="Snelgrove"/>
    <s v="Michael"/>
    <s v="VHADUBSNELGM"/>
    <s v="478 272-1210 x 2889"/>
    <s v="Michael.snelgrove@va.gov"/>
    <s v="Wave 2"/>
    <n v="2"/>
    <s v="May_2"/>
    <x v="0"/>
    <n v="1"/>
  </r>
  <r>
    <n v="133"/>
    <x v="1"/>
    <x v="10"/>
    <x v="2"/>
    <s v="HTM Functional POC Back-up"/>
    <s v="Orlowsky"/>
    <s v="Alex"/>
    <s v="VHADUBORLOWA"/>
    <s v="478 272-1210 x 3129"/>
    <s v="Alexandra.orlowsky@va.gov"/>
    <s v="Wave 2"/>
    <n v="3"/>
    <s v="May_2"/>
    <x v="0"/>
    <n v="1"/>
  </r>
  <r>
    <n v="134"/>
    <x v="1"/>
    <x v="10"/>
    <x v="3"/>
    <s v="Primary EMS Functional POC"/>
    <s v="Baggett"/>
    <s v="Lee"/>
    <s v="VHADUBBAGGEL"/>
    <s v="478 277 2755"/>
    <s v="Walter.Baggett@va.gov"/>
    <s v="Wave 2"/>
    <n v="3"/>
    <s v="May_2"/>
    <x v="0"/>
    <n v="1"/>
  </r>
  <r>
    <n v="135"/>
    <x v="1"/>
    <x v="10"/>
    <x v="3"/>
    <s v="EMS Functional POC Back-up"/>
    <s v="Kraft"/>
    <s v="Edwin"/>
    <s v="VHADUBKRAFTE"/>
    <s v="478 277 2755"/>
    <s v="Edwin.Kraft@va.gov"/>
    <s v="Wave 2"/>
    <n v="0"/>
    <s v="May_2"/>
    <x v="0"/>
    <n v="1"/>
  </r>
  <r>
    <n v="136"/>
    <x v="1"/>
    <x v="10"/>
    <x v="4"/>
    <s v="Primary FM Functional POC"/>
    <s v="Williams"/>
    <s v="Fred"/>
    <s v="VHADUBWILLIF"/>
    <s v="478 272-1210 x 4355"/>
    <s v="Frederick.williams@va.gov"/>
    <s v="Wave 2"/>
    <n v="4"/>
    <s v="May_2"/>
    <x v="0"/>
    <n v="1"/>
  </r>
  <r>
    <n v="137"/>
    <x v="1"/>
    <x v="10"/>
    <x v="4"/>
    <s v="FM Functional POC Back-up"/>
    <s v="Marshall"/>
    <s v="Sandra"/>
    <s v="VHADUBMARSHS"/>
    <s v="478 272-1210 x 2640"/>
    <s v="Sandra.Marshall10@va.gov"/>
    <s v="Wave 2"/>
    <n v="1"/>
    <s v="May_2"/>
    <x v="0"/>
    <n v="1"/>
  </r>
  <r>
    <n v="138"/>
    <x v="1"/>
    <x v="10"/>
    <x v="5"/>
    <s v="Primary PPM Functional POC"/>
    <s v="Pennymon"/>
    <s v="Dennis"/>
    <s v="VHADUBPENNYD"/>
    <s v="478 272 1210 x 3046"/>
    <s v="Dennis.Pennymon@va.gov"/>
    <s v="Wave 2"/>
    <n v="3"/>
    <s v="May_2"/>
    <x v="0"/>
    <n v="1"/>
  </r>
  <r>
    <n v="139"/>
    <x v="1"/>
    <x v="10"/>
    <x v="5"/>
    <s v="PPM Functional POC Back-up"/>
    <s v="King"/>
    <s v="Anthony"/>
    <s v="VHADUBKingA2"/>
    <s v="478 272 1210 x 2612"/>
    <s v="Anthony.King3@va.gov"/>
    <s v="Wave 2"/>
    <n v="9"/>
    <s v="May_2"/>
    <x v="1"/>
    <n v="1"/>
  </r>
  <r>
    <n v="140"/>
    <x v="1"/>
    <x v="10"/>
    <x v="6"/>
    <s v="Primary IT Functional POC"/>
    <s v="Cowart"/>
    <s v="Mark"/>
    <s v="VHADUBCowarM"/>
    <s v="478-277-6799"/>
    <s v="Mark.Cowart@va.gov"/>
    <s v="Wave 2"/>
    <n v="4"/>
    <s v="May_2"/>
    <x v="0"/>
    <n v="1"/>
  </r>
  <r>
    <n v="141"/>
    <x v="1"/>
    <x v="10"/>
    <x v="6"/>
    <s v="IT Functional POC Back-up"/>
    <s v="Couey"/>
    <s v="Janet"/>
    <s v="VHADUBCoueyJ"/>
    <s v="478-277-2716"/>
    <s v="Janet.Couey@va.gov"/>
    <s v="Wave 2"/>
    <n v="1"/>
    <s v="May_2"/>
    <x v="0"/>
    <n v="1"/>
  </r>
  <r>
    <n v="142"/>
    <x v="1"/>
    <x v="11"/>
    <x v="1"/>
    <s v="Site Lead"/>
    <s v="Piper"/>
    <s v="William"/>
    <s v="VHACAVPiperW"/>
    <s v="334-272-4670 x 4870"/>
    <s v="William.Piper@va.gov"/>
    <s v="Wave 2"/>
    <n v="8"/>
    <s v="May_2"/>
    <x v="1"/>
    <n v="1"/>
  </r>
  <r>
    <n v="143"/>
    <x v="1"/>
    <x v="11"/>
    <x v="1"/>
    <s v="Site Lead Back-up"/>
    <s v="Hall"/>
    <s v="Nicholas"/>
    <s v="VHACAVHallN"/>
    <s v="334-727-0550 x 3289"/>
    <s v="Nicholas.Hall2@va.gov"/>
    <s v="Wave 2"/>
    <n v="5"/>
    <s v="May_2"/>
    <x v="0"/>
    <n v="1"/>
  </r>
  <r>
    <n v="144"/>
    <x v="1"/>
    <x v="11"/>
    <x v="2"/>
    <s v="Primary HTM Functional POC"/>
    <s v="Piper"/>
    <s v="William"/>
    <s v="VHACAVPiperW"/>
    <s v="334-272-4670 x 4870"/>
    <s v="William.Piper@va.gov"/>
    <s v="Wave 2"/>
    <n v="8"/>
    <s v="May_2"/>
    <x v="1"/>
    <n v="1"/>
  </r>
  <r>
    <n v="145"/>
    <x v="1"/>
    <x v="11"/>
    <x v="2"/>
    <s v="HTM Functional POC Back-up"/>
    <s v="Johnson"/>
    <s v="Donnell"/>
    <s v="VHACAVJohnsD2"/>
    <s v="334-272-4670 x 4866"/>
    <s v="Donnell.Johnson2@va.gov"/>
    <s v="Wave 2"/>
    <n v="4"/>
    <s v="May_2"/>
    <x v="0"/>
    <n v="1"/>
  </r>
  <r>
    <n v="146"/>
    <x v="1"/>
    <x v="11"/>
    <x v="3"/>
    <s v="EMS Functional POC Back-up"/>
    <s v="Morgan"/>
    <s v="Darrell"/>
    <s v="VHATUAMORGAD"/>
    <s v="334-272-4670 x 4624"/>
    <s v="Darrell.Morgan2@va.gov"/>
    <s v="Wave 2"/>
    <n v="2"/>
    <s v="May_2"/>
    <x v="0"/>
    <n v="1"/>
  </r>
  <r>
    <n v="147"/>
    <x v="1"/>
    <x v="11"/>
    <x v="3"/>
    <s v="EMS Functional POC Back-up"/>
    <s v="Perry"/>
    <s v="Clifford"/>
    <s v="VHACAVPerryC"/>
    <s v="334-727-0550 x 3667"/>
    <s v="Clifford.Perry@va.gov"/>
    <s v="Wave 2"/>
    <n v="1"/>
    <s v="May_2"/>
    <x v="0"/>
    <n v="1"/>
  </r>
  <r>
    <n v="148"/>
    <x v="1"/>
    <x v="11"/>
    <x v="4"/>
    <s v="Primary FM Functional POC"/>
    <s v="Sharpe"/>
    <s v="Nicole"/>
    <s v="VHACAVSharpN"/>
    <s v="334-260-4108"/>
    <s v="Nicole.Sharpe@va.gov"/>
    <s v="Wave 2"/>
    <n v="9"/>
    <s v="May_2"/>
    <x v="1"/>
    <n v="1"/>
  </r>
  <r>
    <n v="149"/>
    <x v="1"/>
    <x v="11"/>
    <x v="4"/>
    <s v="FM Functional POC Back-up"/>
    <s v="Hall"/>
    <s v="Nicholas"/>
    <s v="VHACAVHallN"/>
    <s v="334-727-0550 x 3289"/>
    <s v="Nicholas.Hall2@va.gov"/>
    <s v="Wave 2"/>
    <n v="5"/>
    <s v="May_2"/>
    <x v="0"/>
    <n v="1"/>
  </r>
  <r>
    <n v="150"/>
    <x v="1"/>
    <x v="11"/>
    <x v="5"/>
    <s v="Primary PPM Functional POC"/>
    <s v="Green"/>
    <s v="Darry"/>
    <s v="VHACAVGreenD"/>
    <s v="334-272-4670 x 2001"/>
    <s v="Darry.Green@va.gov"/>
    <s v="Wave 2"/>
    <n v="11"/>
    <s v="May_2"/>
    <x v="1"/>
    <n v="1"/>
  </r>
  <r>
    <n v="151"/>
    <x v="1"/>
    <x v="11"/>
    <x v="5"/>
    <s v="PPM Functional POC Back-up"/>
    <s v="Davis"/>
    <s v="Johnny"/>
    <s v="VHACAVDavisJ6"/>
    <s v="334-272-4670 x 4482"/>
    <s v="Johnny.Davis6@va.gov"/>
    <s v="Wave 2"/>
    <n v="1"/>
    <s v="May_2"/>
    <x v="0"/>
    <n v="1"/>
  </r>
  <r>
    <n v="152"/>
    <x v="1"/>
    <x v="11"/>
    <x v="6"/>
    <s v="Primary IT Functional POC"/>
    <s v="Magee"/>
    <s v="Elmarko"/>
    <s v="VHACAVMageeE"/>
    <s v="334-725-2532"/>
    <s v="Elmarko.Magee@va.gov"/>
    <s v="Wave 2"/>
    <n v="3"/>
    <s v="May_2"/>
    <x v="0"/>
    <n v="1"/>
  </r>
  <r>
    <n v="153"/>
    <x v="1"/>
    <x v="11"/>
    <x v="6"/>
    <s v="IT Functional POC Back-up"/>
    <s v="Henry"/>
    <s v="Robert"/>
    <s v="VHACAVHenryR"/>
    <s v="334-727-0550 x 3422"/>
    <s v="Robert.Henry3@va.gov"/>
    <s v="Wave 2"/>
    <n v="0"/>
    <s v="May_2"/>
    <x v="0"/>
    <n v="1"/>
  </r>
  <r>
    <n v="154"/>
    <x v="1"/>
    <x v="12"/>
    <x v="1"/>
    <s v="Site Lead"/>
    <s v="Koppen"/>
    <s v="Mark"/>
    <s v="VHAAUGKoppeM"/>
    <s v="(706) 733-0188 x 2871"/>
    <s v="Mark.Koppen@va.gov"/>
    <s v="Wave 2"/>
    <n v="8"/>
    <s v="May_2"/>
    <x v="0"/>
    <n v="1"/>
  </r>
  <r>
    <n v="155"/>
    <x v="1"/>
    <x v="12"/>
    <x v="1"/>
    <s v="Site Lead Back-up"/>
    <s v="Stenger"/>
    <s v="John"/>
    <s v="VHAAUGStengT"/>
    <s v="(706) 733-0188 x 1783/6700"/>
    <s v="John.Stenger@va.gov"/>
    <s v="Wave 2"/>
    <n v="7"/>
    <s v="May_2"/>
    <x v="0"/>
    <n v="1"/>
  </r>
  <r>
    <n v="156"/>
    <x v="1"/>
    <x v="12"/>
    <x v="2"/>
    <s v="Primary HTM Functional POC"/>
    <s v="Ackerman"/>
    <s v="Michael"/>
    <s v="VHAAUGAckerM"/>
    <s v="(706) 733-0188 x 3350"/>
    <s v="Michael.Ackerman@va.gov"/>
    <s v="Wave 2"/>
    <n v="11"/>
    <s v="May_2"/>
    <x v="1"/>
    <n v="1"/>
  </r>
  <r>
    <n v="157"/>
    <x v="1"/>
    <x v="12"/>
    <x v="2"/>
    <s v="HTM Functional POC Back-up"/>
    <s v="Payne"/>
    <s v="Wesley"/>
    <s v="VHAAUGPayneW"/>
    <s v="(706) 733-0188 x 3368"/>
    <s v="Wesley.Payne@va.gov"/>
    <s v="Wave 2"/>
    <n v="0"/>
    <s v="May_2"/>
    <x v="0"/>
    <n v="1"/>
  </r>
  <r>
    <n v="158"/>
    <x v="1"/>
    <x v="12"/>
    <x v="3"/>
    <s v="Primary EMS Functional POC"/>
    <s v="Van Horn"/>
    <s v="Russell"/>
    <s v="VHAAUGVanHoR"/>
    <s v="(706) 733-0188 x 3319"/>
    <s v="Russell.VanHorn@va.gov"/>
    <s v="Wave 2"/>
    <n v="7"/>
    <s v="May_2"/>
    <x v="0"/>
    <n v="1"/>
  </r>
  <r>
    <n v="159"/>
    <x v="1"/>
    <x v="12"/>
    <x v="3"/>
    <s v="EMS Functional POC Back-up"/>
    <s v="Thomas"/>
    <s v="Walter"/>
    <s v="VHAAUGWalteT4"/>
    <s v="(706) 733-0188 x 3319"/>
    <s v="Walter.Thomas4@va.gov"/>
    <s v="Wave 2"/>
    <n v="0"/>
    <s v="May_2"/>
    <x v="0"/>
    <n v="1"/>
  </r>
  <r>
    <n v="160"/>
    <x v="1"/>
    <x v="12"/>
    <x v="4"/>
    <s v="Primary FM Functional POC"/>
    <s v="Harris"/>
    <s v="Timothy"/>
    <s v="VHAAUGHarriT5"/>
    <s v="(706) 733-0188 x 3365/6053"/>
    <s v="Timothy.Harris2@va.gov"/>
    <s v="Wave 2"/>
    <n v="5"/>
    <s v="May_2"/>
    <x v="1"/>
    <n v="1"/>
  </r>
  <r>
    <n v="161"/>
    <x v="1"/>
    <x v="12"/>
    <x v="4"/>
    <s v="FM Functional POC Back-up"/>
    <s v="Payne"/>
    <s v="Wesley"/>
    <s v="VHAAUGPayneW"/>
    <s v="(706) 733-0188 x 3368"/>
    <s v="Wesley.Payne@va.gov"/>
    <s v="Wave 2"/>
    <n v="0"/>
    <s v="May_2"/>
    <x v="0"/>
    <n v="1"/>
  </r>
  <r>
    <n v="162"/>
    <x v="1"/>
    <x v="12"/>
    <x v="5"/>
    <s v="Primary PPM Functional POC"/>
    <s v="Fox"/>
    <s v="Mark"/>
    <s v="VHAAUGFoxM"/>
    <s v="(706) 733-0188 x 7829"/>
    <s v="Mark.Fox@va.gov"/>
    <s v="Wave 2"/>
    <n v="6"/>
    <s v="May_2"/>
    <x v="0"/>
    <n v="1"/>
  </r>
  <r>
    <n v="163"/>
    <x v="1"/>
    <x v="12"/>
    <x v="5"/>
    <s v="PPM Functional POC Back-up"/>
    <s v="Askew"/>
    <s v="Janice"/>
    <s v="VHAAUGAskewJ"/>
    <s v="(706) 733-0188 x 7169"/>
    <s v="Janice.Askew@va.gov"/>
    <s v="Wave 2"/>
    <n v="2"/>
    <s v="May_2"/>
    <x v="0"/>
    <n v="1"/>
  </r>
  <r>
    <n v="164"/>
    <x v="1"/>
    <x v="12"/>
    <x v="6"/>
    <s v="Primary IT Functional POC"/>
    <s v="Hedgepeth"/>
    <s v="Rick"/>
    <s v="VHAAUGHedgeR"/>
    <s v="(706) 733-0188 x 6750"/>
    <s v="Ricky.Hedgepeth@va.gov"/>
    <s v="Wave 2"/>
    <n v="1"/>
    <s v="May_2"/>
    <x v="0"/>
    <n v="1"/>
  </r>
  <r>
    <n v="165"/>
    <x v="1"/>
    <x v="12"/>
    <x v="6"/>
    <s v="IT Functional POC Back-up"/>
    <s v="Northington"/>
    <s v="Elizabeth"/>
    <s v="VHAAUGNorthE"/>
    <s v="(706) 733-0188 x 7637"/>
    <s v="Elizabeth.Northington@va.gov"/>
    <s v="Wave 2"/>
    <n v="9"/>
    <s v="May_2"/>
    <x v="1"/>
    <n v="1"/>
  </r>
  <r>
    <n v="166"/>
    <x v="1"/>
    <x v="13"/>
    <x v="1"/>
    <s v="Site Lead"/>
    <s v="Hensley"/>
    <s v="Anthony"/>
    <s v="VHACHAHenslA"/>
    <s v="843-789-7788"/>
    <s v="anthony.hensley@va.gov"/>
    <s v="Wave 2"/>
    <n v="9"/>
    <s v="May_2"/>
    <x v="1"/>
    <n v="1"/>
  </r>
  <r>
    <n v="167"/>
    <x v="1"/>
    <x v="13"/>
    <x v="1"/>
    <s v="Site Lead Back-up"/>
    <s v="Pinard"/>
    <s v="Randall"/>
    <s v="VHACHAPinarR"/>
    <s v="843-789-7789"/>
    <s v="randall.pinard@va.gov"/>
    <s v="Wave 2"/>
    <n v="9"/>
    <s v="May_2"/>
    <x v="1"/>
    <n v="1"/>
  </r>
  <r>
    <n v="168"/>
    <x v="1"/>
    <x v="13"/>
    <x v="2"/>
    <s v="Primary HTM Functional POC"/>
    <s v="Cross"/>
    <s v="Carl"/>
    <s v="VHACHACrossC"/>
    <s v="843-789-7005"/>
    <s v="Carl.Cross@va.gov"/>
    <s v="Wave 2"/>
    <n v="7"/>
    <s v="May_2"/>
    <x v="1"/>
    <n v="1"/>
  </r>
  <r>
    <n v="169"/>
    <x v="1"/>
    <x v="13"/>
    <x v="2"/>
    <s v="HTM Functional POC Back-up"/>
    <s v="McCaskill"/>
    <s v="Britton"/>
    <s v="VHACHAMcCasB"/>
    <s v="843-789-6046"/>
    <s v="Britton.McCaskill@va.gov"/>
    <s v="Wave 2"/>
    <n v="7"/>
    <s v="May_2"/>
    <x v="1"/>
    <n v="1"/>
  </r>
  <r>
    <n v="170"/>
    <x v="1"/>
    <x v="13"/>
    <x v="2"/>
    <s v="HTM Functional POC Back-up"/>
    <s v="Marsh"/>
    <s v="Lucas"/>
    <s v="VHACHAMarshL"/>
    <s v="843-789-7712"/>
    <s v="Lucas.Marsh@va.gov"/>
    <s v="Wave 2"/>
    <n v="2"/>
    <s v="May_2"/>
    <x v="0"/>
    <n v="1"/>
  </r>
  <r>
    <n v="171"/>
    <x v="1"/>
    <x v="13"/>
    <x v="2"/>
    <s v="HTM Functional POC Back-up"/>
    <s v="Tellis"/>
    <s v="Brandi"/>
    <s v="VHACHATelliB"/>
    <s v="843-789-6620"/>
    <s v="Brandi.Tellis@va.gov"/>
    <s v="Wave 2"/>
    <n v="1"/>
    <s v="May_2"/>
    <x v="0"/>
    <n v="1"/>
  </r>
  <r>
    <n v="172"/>
    <x v="1"/>
    <x v="13"/>
    <x v="3"/>
    <s v="Primary EMS Functional POC"/>
    <s v="Stenson"/>
    <s v="Darfet (Lee)"/>
    <s v="VHACHAStensD"/>
    <s v="843- 789-6157"/>
    <s v="darfet.stenson@va.gov"/>
    <s v="Wave 2"/>
    <n v="3"/>
    <s v="May_2"/>
    <x v="1"/>
    <n v="1"/>
  </r>
  <r>
    <n v="173"/>
    <x v="1"/>
    <x v="13"/>
    <x v="3"/>
    <s v="EMS Functional POC Back-up"/>
    <s v="Brewer"/>
    <s v="Justus"/>
    <s v="VHACHABreweJ"/>
    <s v="843-789-5464"/>
    <s v="justus.brewer@va.gov"/>
    <s v="Wave 2"/>
    <n v="3"/>
    <s v="May_2"/>
    <x v="0"/>
    <n v="1"/>
  </r>
  <r>
    <n v="174"/>
    <x v="1"/>
    <x v="13"/>
    <x v="4"/>
    <s v="Primary FM Functional POC "/>
    <s v="Watson"/>
    <s v="Herb"/>
    <s v="VHACHAWatsoH2"/>
    <s v="843-789-6783"/>
    <s v="Herbert.Watson2@va.gov"/>
    <s v="Wave 2"/>
    <n v="4"/>
    <s v="May_2"/>
    <x v="0"/>
    <n v="1"/>
  </r>
  <r>
    <n v="175"/>
    <x v="1"/>
    <x v="13"/>
    <x v="4"/>
    <s v="FM Functional POC Back-up"/>
    <s v="Kurowski"/>
    <s v="Mark"/>
    <s v="VHACHAKurowM"/>
    <s v="843-789-7772"/>
    <s v="Mark.kurowski@va.gov"/>
    <s v="Wave 2"/>
    <n v="6"/>
    <s v="May_2"/>
    <x v="0"/>
    <n v="1"/>
  </r>
  <r>
    <n v="176"/>
    <x v="1"/>
    <x v="13"/>
    <x v="4"/>
    <s v="FM Functional POC Back-up"/>
    <s v="Valdez"/>
    <s v="Juan"/>
    <s v="VHACHAValdeJ1"/>
    <s v="843-789-7386"/>
    <s v="Juan.valdez@va.gov"/>
    <s v="Wave 2"/>
    <n v="1"/>
    <s v="May_2"/>
    <x v="0"/>
    <n v="1"/>
  </r>
  <r>
    <n v="177"/>
    <x v="1"/>
    <x v="13"/>
    <x v="5"/>
    <s v="Primary PPM Functional POC"/>
    <s v="Turner"/>
    <s v="Beth"/>
    <s v="VHACHATurneB"/>
    <s v="843-789-6333"/>
    <s v="Beth.turner@va.gov"/>
    <s v="Wave 2"/>
    <n v="5"/>
    <s v="May_2"/>
    <x v="1"/>
    <n v="1"/>
  </r>
  <r>
    <n v="178"/>
    <x v="1"/>
    <x v="13"/>
    <x v="5"/>
    <s v="PPM Functional POC Back-up"/>
    <s v="Jackson"/>
    <s v="Brenda"/>
    <s v="VHACHAJacksB1"/>
    <s v="843-789-7070"/>
    <s v="brenda.jackson@va.gov"/>
    <s v="Wave 2"/>
    <n v="0"/>
    <s v="May_2"/>
    <x v="0"/>
    <n v="1"/>
  </r>
  <r>
    <n v="179"/>
    <x v="1"/>
    <x v="13"/>
    <x v="6"/>
    <s v="Primary IT Functional POC"/>
    <s v="Carter"/>
    <s v="David"/>
    <s v="VHACHACarteD"/>
    <s v="843-789-7121"/>
    <s v="david.carter4@va.gov"/>
    <s v="Wave 2"/>
    <n v="3"/>
    <s v="May_2"/>
    <x v="0"/>
    <n v="1"/>
  </r>
  <r>
    <n v="180"/>
    <x v="1"/>
    <x v="13"/>
    <x v="6"/>
    <s v="IT Functional POC Back-up"/>
    <s v="Porter"/>
    <s v="Mary Ann"/>
    <s v="VHACHAPorteM"/>
    <s v="843-789-7162"/>
    <s v="mary.porter2@va.gov"/>
    <s v="Wave 2"/>
    <n v="0"/>
    <s v="May_2"/>
    <x v="0"/>
    <n v="1"/>
  </r>
  <r>
    <n v="181"/>
    <x v="1"/>
    <x v="14"/>
    <x v="1"/>
    <s v="Site Lead"/>
    <s v="Jones"/>
    <s v="Adrienne"/>
    <s v="VhaTUAJonesAD"/>
    <s v="205 554-2063"/>
    <s v="Adrienne.jones2@va.gov"/>
    <s v="Wave 2"/>
    <n v="10"/>
    <s v="May_2"/>
    <x v="1"/>
    <n v="1"/>
  </r>
  <r>
    <n v="182"/>
    <x v="1"/>
    <x v="14"/>
    <x v="1"/>
    <s v="Site Lead Back-up"/>
    <s v="Leow"/>
    <s v="Josh"/>
    <s v="VhaTUALeowJ"/>
    <s v="205-554-2000 x 3283"/>
    <s v="Joshua.Leow@va.gov"/>
    <s v="Wave 2"/>
    <n v="7"/>
    <s v="May_2"/>
    <x v="1"/>
    <n v="1"/>
  </r>
  <r>
    <n v="183"/>
    <x v="1"/>
    <x v="14"/>
    <x v="2"/>
    <s v="Primary HTM Functional POC"/>
    <s v="Haynes"/>
    <s v="Dwayne"/>
    <s v="VhaTUAHayneD"/>
    <s v="205-554-2000 x 2667"/>
    <s v="Dwayne.Haynes@va.gov"/>
    <s v="Wave 2"/>
    <n v="8"/>
    <s v="May_2"/>
    <x v="1"/>
    <n v="1"/>
  </r>
  <r>
    <n v="184"/>
    <x v="1"/>
    <x v="14"/>
    <x v="3"/>
    <s v="Primary EMS Functional POC"/>
    <s v="Robinson"/>
    <s v="Tom"/>
    <s v="VhaTUARobinT"/>
    <s v="205-554-2000 x 3777"/>
    <s v="Tom.Robinson2@va.gov"/>
    <s v="Wave 2"/>
    <n v="4"/>
    <s v="May_2"/>
    <x v="0"/>
    <n v="1"/>
  </r>
  <r>
    <n v="185"/>
    <x v="1"/>
    <x v="14"/>
    <x v="4"/>
    <s v="Primary FM Functional POC"/>
    <s v="Jones"/>
    <s v="Adrienne"/>
    <s v="VhaTUAJonesAD"/>
    <s v="205-554-2063"/>
    <s v="Adrienne.Jones2@va.gov"/>
    <s v="Wave 2"/>
    <n v="10"/>
    <s v="May_2"/>
    <x v="1"/>
    <n v="1"/>
  </r>
  <r>
    <n v="186"/>
    <x v="1"/>
    <x v="14"/>
    <x v="5"/>
    <s v="Primary PPM Functional POC"/>
    <s v="Bauknight"/>
    <s v="Dawn"/>
    <s v="VhaBIRBauknD"/>
    <s v="205-554-2000 x 2237"/>
    <s v="Dawn.Bauknight@va.gov"/>
    <s v="Wave 2"/>
    <n v="8"/>
    <s v="May_2"/>
    <x v="1"/>
    <n v="1"/>
  </r>
  <r>
    <n v="187"/>
    <x v="1"/>
    <x v="14"/>
    <x v="6"/>
    <s v="Primary IT Functional POC"/>
    <s v="Lewis"/>
    <s v="Bryant"/>
    <s v="VhaTUALewisBC"/>
    <s v="205-554-2000 x 3660"/>
    <s v="Bryant.Lewis@va.gov"/>
    <s v="Wave 2"/>
    <n v="5"/>
    <s v="May_2"/>
    <x v="0"/>
    <n v="1"/>
  </r>
  <r>
    <n v="188"/>
    <x v="1"/>
    <x v="14"/>
    <x v="6"/>
    <s v="IT Functional POC Back-up"/>
    <s v="Day"/>
    <s v="Charles"/>
    <s v="VhaTUADayC"/>
    <s v="205-554-2000 x 4622"/>
    <s v="Charles.Day3@va.gov"/>
    <s v="Wave 2"/>
    <n v="6"/>
    <s v="May_2"/>
    <x v="0"/>
    <n v="1"/>
  </r>
  <r>
    <n v="189"/>
    <x v="1"/>
    <x v="15"/>
    <x v="1"/>
    <s v="Site Lead"/>
    <s v="Domann"/>
    <s v="Stan"/>
    <s v="VhacmsDomanS"/>
    <s v="(803) 695-6770"/>
    <s v="Stan.Domann@va.gov"/>
    <s v="Wave 2"/>
    <n v="10"/>
    <s v="May_2"/>
    <x v="0"/>
    <n v="1"/>
  </r>
  <r>
    <n v="190"/>
    <x v="1"/>
    <x v="15"/>
    <x v="1"/>
    <s v="Site Lead Back-up"/>
    <s v="Cook"/>
    <s v="James"/>
    <s v="VhacmsCookja"/>
    <s v="(803) 776-4000 x 7559"/>
    <s v="James.Cook8@va.gov"/>
    <s v="Wave 2"/>
    <n v="4"/>
    <s v="May_2"/>
    <x v="0"/>
    <n v="1"/>
  </r>
  <r>
    <n v="191"/>
    <x v="1"/>
    <x v="15"/>
    <x v="2"/>
    <s v="Primary HTM Functional POC"/>
    <s v="Shukla"/>
    <s v="Mahesh"/>
    <s v="VhacmsShuklM1"/>
    <s v="(803) 776-4000 x 7583"/>
    <s v="Mahesh.Shukla2@va.gov"/>
    <s v="Wave 2"/>
    <n v="1"/>
    <s v="May_2"/>
    <x v="0"/>
    <n v="1"/>
  </r>
  <r>
    <n v="192"/>
    <x v="1"/>
    <x v="15"/>
    <x v="2"/>
    <s v="HTM Functional POC Back-up"/>
    <s v="Johnson"/>
    <s v="Jerry"/>
    <s v="VhacmsJohnsJ1"/>
    <s v="(803) 776-4000 x 7580"/>
    <s v="Jerry.Johnson3@va.gov"/>
    <s v="Wave 2"/>
    <n v="1"/>
    <s v="May_2"/>
    <x v="0"/>
    <n v="1"/>
  </r>
  <r>
    <n v="193"/>
    <x v="1"/>
    <x v="15"/>
    <x v="2"/>
    <s v="HTM Functional POC Back-up"/>
    <s v="Masters"/>
    <s v="Russell"/>
    <s v="VhacmsMasteR"/>
    <s v="(803) 776-4000 x 4749"/>
    <s v="Russell.Masters@va.gov"/>
    <s v="Wave 2"/>
    <n v="0"/>
    <s v="May_2"/>
    <x v="0"/>
    <n v="1"/>
  </r>
  <r>
    <n v="194"/>
    <x v="1"/>
    <x v="15"/>
    <x v="3"/>
    <s v="Primary EMS Functional POC"/>
    <s v="Bonds"/>
    <s v="Lincoln"/>
    <s v="Vhacmsbondsl"/>
    <s v="(803) 776-4000 x 6808"/>
    <s v="Lincoln.Bonds@va.gov"/>
    <s v="Wave 2"/>
    <n v="3"/>
    <s v="May_2"/>
    <x v="0"/>
    <n v="1"/>
  </r>
  <r>
    <n v="195"/>
    <x v="1"/>
    <x v="15"/>
    <x v="3"/>
    <s v="EMS Functional POC Back-up"/>
    <s v="Perry"/>
    <s v="Patrice"/>
    <s v="Vhacmsperryp6"/>
    <s v="(803) 776-4000 x 6808"/>
    <s v="Patrice.Perry@va.gov"/>
    <s v="Wave 2"/>
    <n v="0"/>
    <s v="May_2"/>
    <x v="0"/>
    <n v="1"/>
  </r>
  <r>
    <n v="196"/>
    <x v="1"/>
    <x v="15"/>
    <x v="4"/>
    <s v="Primary FM Functional POC"/>
    <s v="Bagley"/>
    <s v="David"/>
    <s v="VhacmsBagleD"/>
    <s v="(803) 776-4000 x 4344"/>
    <s v="David.Bagley2@va.gov"/>
    <s v="Wave 2"/>
    <n v="10"/>
    <s v="May_2"/>
    <x v="1"/>
    <n v="1"/>
  </r>
  <r>
    <n v="197"/>
    <x v="1"/>
    <x v="15"/>
    <x v="4"/>
    <s v="FM Functional POC Back-up"/>
    <s v="Blackwell"/>
    <s v="Joseph"/>
    <s v="VhacmsBlackJW"/>
    <s v="(803) 776-4000 x 7589"/>
    <s v="Joseph.Blackwell@va.gov"/>
    <s v="Wave 2"/>
    <n v="4"/>
    <s v="May_2"/>
    <x v="1"/>
    <n v="1"/>
  </r>
  <r>
    <n v="198"/>
    <x v="1"/>
    <x v="15"/>
    <x v="5"/>
    <s v="Primary PPM Functional POC"/>
    <s v="Mahoney"/>
    <s v="Eathel"/>
    <s v="VhacmsMahonE"/>
    <s v="(803) 776-4000 x 6560"/>
    <s v="Eathel.Mahoney@va.gov"/>
    <s v="Wave 2"/>
    <n v="2"/>
    <s v="May_2"/>
    <x v="0"/>
    <n v="1"/>
  </r>
  <r>
    <n v="199"/>
    <x v="1"/>
    <x v="15"/>
    <x v="5"/>
    <s v="PPM Functional POC Back-up"/>
    <s v="Guice"/>
    <s v="Lynette"/>
    <s v="VhacmsGuiceL"/>
    <s v="(803) 776-4000 x 6492"/>
    <s v="Lynette.Guice@va.gov"/>
    <s v="Wave 2"/>
    <n v="0"/>
    <s v="May_2"/>
    <x v="0"/>
    <n v="1"/>
  </r>
  <r>
    <n v="200"/>
    <x v="1"/>
    <x v="15"/>
    <x v="6"/>
    <s v="Primary IT Funcational POC"/>
    <s v="Wells"/>
    <s v="Mark"/>
    <s v="VHAcmsWellsM"/>
    <s v="(803) 776-4000 x 6311"/>
    <s v="Mark.Wells4@va.gov"/>
    <s v="Wave 2"/>
    <n v="4"/>
    <s v="May_2"/>
    <x v="1"/>
    <n v="1"/>
  </r>
  <r>
    <n v="201"/>
    <x v="1"/>
    <x v="15"/>
    <x v="6"/>
    <s v="IT Functional POC Back-up"/>
    <s v="Tollin"/>
    <s v="Andrew"/>
    <s v="VhacmsTolliA"/>
    <s v="(803) 776-4000 x 6308"/>
    <s v="Andrew.Tollin@va.gov"/>
    <s v="Wave 2"/>
    <n v="0"/>
    <s v="May_2"/>
    <x v="0"/>
    <n v="1"/>
  </r>
  <r>
    <n v="202"/>
    <x v="2"/>
    <x v="0"/>
    <x v="0"/>
    <s v="VISN Deployment Team Lead"/>
    <s v="Schopen"/>
    <s v="Robby"/>
    <s v="VHAMIWSchopR2"/>
    <s v="(414)844-4831"/>
    <s v="Robby.Schopen2@va.gov"/>
    <s v="Wave 2"/>
    <n v="7"/>
    <s v="May_2"/>
    <x v="0"/>
    <n v="1"/>
  </r>
  <r>
    <n v="203"/>
    <x v="2"/>
    <x v="0"/>
    <x v="0"/>
    <s v="Logistics"/>
    <s v="Schopen"/>
    <s v="Robby"/>
    <s v="VHAMIWSchopR2"/>
    <s v="(414)844-4831"/>
    <s v="Robby.Schopen2@va.gov"/>
    <s v="Wave 2"/>
    <n v="7"/>
    <s v="May_2"/>
    <x v="0"/>
    <n v="1"/>
  </r>
  <r>
    <n v="204"/>
    <x v="2"/>
    <x v="0"/>
    <x v="0"/>
    <s v="HTM"/>
    <s v="Houterman"/>
    <s v="Christian (Chris)"/>
    <s v="VHAMIWHouteC"/>
    <s v="(414) 384-2000 x 45186"/>
    <s v="Christian.Houterman@va.gov"/>
    <s v="Wave 2"/>
    <n v="2"/>
    <s v="May_2"/>
    <x v="0"/>
    <n v="1"/>
  </r>
  <r>
    <n v="205"/>
    <x v="2"/>
    <x v="0"/>
    <x v="0"/>
    <s v="CAM"/>
    <s v="Cejka"/>
    <s v="James (Jim)"/>
    <s v="VHAHINCejkaJ"/>
    <s v="(708) 492-3932"/>
    <s v="James.Cejka@va.gov"/>
    <s v="Wave 2"/>
    <n v="0"/>
    <s v="May_2"/>
    <x v="0"/>
    <n v="1"/>
  </r>
  <r>
    <n v="206"/>
    <x v="2"/>
    <x v="0"/>
    <x v="0"/>
    <s v="EMS"/>
    <s v="Aherne"/>
    <s v="Joseph (Joe)"/>
    <s v="VHAHINAhernJ"/>
    <s v="(708) 492-3935"/>
    <s v="Joseph.Aherne@va.gov"/>
    <s v="Wave 2"/>
    <n v="5"/>
    <s v="May_2"/>
    <x v="0"/>
    <n v="1"/>
  </r>
  <r>
    <n v="207"/>
    <x v="2"/>
    <x v="0"/>
    <x v="0"/>
    <s v="Engineering"/>
    <s v="Berry"/>
    <s v="Douglas (Doug)"/>
    <s v="VHAHINBerryD"/>
    <s v="708-267-6138"/>
    <s v="Douglas.Berry@va.gov"/>
    <s v="Wave 2"/>
    <n v="1"/>
    <s v="May_2"/>
    <x v="0"/>
    <n v="1"/>
  </r>
  <r>
    <n v="208"/>
    <x v="2"/>
    <x v="0"/>
    <x v="0"/>
    <s v="OIT"/>
    <s v="Fears"/>
    <s v="Jeffrey (Jeff)"/>
    <s v="VHAV12FearsJ"/>
    <s v="708-492-3987"/>
    <s v="Jeff.Fears@va.gov"/>
    <s v="Wave 2"/>
    <n v="1"/>
    <s v="May_2"/>
    <x v="0"/>
    <n v="1"/>
  </r>
  <r>
    <n v="209"/>
    <x v="2"/>
    <x v="0"/>
    <x v="0"/>
    <s v="Fiscal (Ad Hoc)"/>
    <s v="Keyser"/>
    <s v="Jason"/>
    <s v="VHAMSCKeyseJ"/>
    <s v="414-384-2000 x 45371"/>
    <s v="Jason.Keyser@va.gov"/>
    <s v="Wave 2"/>
    <n v="5"/>
    <s v="May_2"/>
    <x v="0"/>
    <n v="1"/>
  </r>
  <r>
    <n v="210"/>
    <x v="2"/>
    <x v="0"/>
    <x v="0"/>
    <s v="CDW "/>
    <s v="Wright"/>
    <s v="Samantha"/>
    <s v="VHAV12WrighS"/>
    <s v="630-240-7508"/>
    <s v="Samantha.Wright2@va.gov"/>
    <s v="Wave 2"/>
    <n v="0"/>
    <s v="May_2"/>
    <x v="0"/>
    <n v="1"/>
  </r>
  <r>
    <n v="211"/>
    <x v="2"/>
    <x v="16"/>
    <x v="1"/>
    <s v="Site Lead"/>
    <s v="Phillips"/>
    <s v="Annette"/>
    <s v="vhatomphilla"/>
    <s v="608-372-1150"/>
    <s v="Annette.phillips@va.gov"/>
    <s v="Wave 2"/>
    <n v="3"/>
    <s v="May_2"/>
    <x v="0"/>
    <n v="1"/>
  </r>
  <r>
    <n v="212"/>
    <x v="2"/>
    <x v="16"/>
    <x v="1"/>
    <s v="Site Lead Back-up"/>
    <s v="Brande"/>
    <s v="David"/>
    <s v="vhatombrandd"/>
    <s v="608-372-1149"/>
    <s v="David.brande@va.gov"/>
    <s v="Wave 2"/>
    <n v="10"/>
    <s v="May_2"/>
    <x v="1"/>
    <n v="1"/>
  </r>
  <r>
    <n v="213"/>
    <x v="2"/>
    <x v="16"/>
    <x v="2"/>
    <s v="Primary HTM Functional POC"/>
    <s v="Bieniek"/>
    <s v="Eugene"/>
    <s v="vhatombienie"/>
    <s v="608-372-3971 x 68320"/>
    <s v="Eugene.Bieniek@va.gov"/>
    <s v="Wave 2"/>
    <n v="8"/>
    <s v="May_2"/>
    <x v="0"/>
    <n v="1"/>
  </r>
  <r>
    <n v="214"/>
    <x v="2"/>
    <x v="16"/>
    <x v="2"/>
    <s v="HTM Functional POC Back-up"/>
    <s v="Ogle"/>
    <s v="Derek"/>
    <s v="vhatomogleD"/>
    <s v="608-372-1731"/>
    <s v="Derek.ogle@va.gov"/>
    <s v="Wave 2"/>
    <n v="4"/>
    <s v="May_2"/>
    <x v="0"/>
    <n v="1"/>
  </r>
  <r>
    <n v="215"/>
    <x v="2"/>
    <x v="16"/>
    <x v="3"/>
    <s v="Primary EMS Functional POC"/>
    <s v="Evanson"/>
    <s v="Jeffrey"/>
    <s v="vhatomevansj"/>
    <s v="608-372-3971 x 66080"/>
    <s v="Jeffrey.Evanson@va.gov"/>
    <s v="Wave 2"/>
    <n v="0"/>
    <s v="May_2"/>
    <x v="0"/>
    <n v="1"/>
  </r>
  <r>
    <n v="216"/>
    <x v="2"/>
    <x v="16"/>
    <x v="3"/>
    <s v="EMS Functional POC Back-up"/>
    <s v="Martin"/>
    <s v="Andrew"/>
    <s v="vhatommartia"/>
    <s v="608-372-3971 x 60157"/>
    <s v="Andrew.martin7@va.gov"/>
    <s v="Wave 2"/>
    <n v="6"/>
    <s v="May_2"/>
    <x v="1"/>
    <n v="1"/>
  </r>
  <r>
    <n v="217"/>
    <x v="2"/>
    <x v="16"/>
    <x v="4"/>
    <s v="Primary FM Functional POC"/>
    <s v="Adkins"/>
    <s v="Patricia"/>
    <s v="vhatomadkinp"/>
    <s v="608-372-3971 x 66096"/>
    <s v="Patricia.adkins2@va.gov"/>
    <s v="Wave 2"/>
    <n v="10"/>
    <s v="May_2"/>
    <x v="1"/>
    <n v="1"/>
  </r>
  <r>
    <n v="218"/>
    <x v="2"/>
    <x v="16"/>
    <x v="4"/>
    <s v="FM Functional POC Back-up"/>
    <s v="Braun"/>
    <s v="Christopher"/>
    <s v="vhatombraunc"/>
    <s v="608-372-1633"/>
    <s v="Christopher.braun@va.gov"/>
    <s v="Wave 2"/>
    <n v="2"/>
    <s v="May_2"/>
    <x v="0"/>
    <n v="1"/>
  </r>
  <r>
    <n v="219"/>
    <x v="2"/>
    <x v="16"/>
    <x v="5"/>
    <s v="Primary PPM Functional POC"/>
    <s v="Brande"/>
    <s v="David"/>
    <s v="vhatombrandd"/>
    <s v="608-372-1149"/>
    <s v="David.brande@va.gov"/>
    <s v="Wave 2"/>
    <n v="10"/>
    <s v="May_2"/>
    <x v="1"/>
    <n v="1"/>
  </r>
  <r>
    <n v="220"/>
    <x v="2"/>
    <x v="16"/>
    <x v="5"/>
    <s v="PPM Functional POC Back-up"/>
    <s v="Peterson"/>
    <s v="Makensie"/>
    <s v="vhatompeterm"/>
    <s v="608-372-1634"/>
    <s v="Makensie.peterson@va.gov"/>
    <s v="Wave 2"/>
    <n v="7"/>
    <s v="May_2"/>
    <x v="1"/>
    <n v="1"/>
  </r>
  <r>
    <n v="221"/>
    <x v="2"/>
    <x v="16"/>
    <x v="6"/>
    <s v="Primary IT Funcational POC"/>
    <s v="Smith"/>
    <s v="Brendan"/>
    <s v="vhatomsmithb"/>
    <s v="608-372-1124"/>
    <s v="Brendan.smith1@va.gov"/>
    <s v="Wave 2"/>
    <n v="6"/>
    <s v="May_2"/>
    <x v="1"/>
    <n v="1"/>
  </r>
  <r>
    <n v="222"/>
    <x v="2"/>
    <x v="16"/>
    <x v="6"/>
    <s v="IT Functional POC Back-up"/>
    <s v="Kyser"/>
    <s v="Scot"/>
    <s v="vhatomkysers"/>
    <s v="608-372-3971 x 66250"/>
    <s v="Scot.kyser@va.gov"/>
    <s v="Wave 2"/>
    <n v="5"/>
    <s v="May_2"/>
    <x v="0"/>
    <n v="1"/>
  </r>
  <r>
    <n v="223"/>
    <x v="3"/>
    <x v="0"/>
    <x v="0"/>
    <s v="Logistics"/>
    <s v="Wood"/>
    <s v="James"/>
    <s v="VHAECHWoodJa"/>
    <s v="303-202-8184"/>
    <s v="James.wood3@va.gov"/>
    <s v="Wave 2"/>
    <n v="5"/>
    <s v="May_2"/>
    <x v="0"/>
    <n v="1"/>
  </r>
  <r>
    <n v="224"/>
    <x v="3"/>
    <x v="0"/>
    <x v="0"/>
    <s v="HTM"/>
    <s v="Holland"/>
    <s v="Annette"/>
    <s v="vhachyhollaa"/>
    <s v="307-433-3763"/>
    <s v="Annette.holland@va.gov"/>
    <s v="Wave 2"/>
    <n v="2"/>
    <s v="May_2"/>
    <x v="0"/>
    <n v="1"/>
  </r>
  <r>
    <n v="225"/>
    <x v="3"/>
    <x v="0"/>
    <x v="0"/>
    <s v="CAM"/>
    <s v="Eyre"/>
    <s v="David"/>
    <s v="VHAV19EyreD"/>
    <s v="303-202-8162"/>
    <s v="David.Eyre2@va.gov"/>
    <s v="Wave 2"/>
    <n v="0"/>
    <s v="May_2"/>
    <x v="0"/>
    <n v="1"/>
  </r>
  <r>
    <n v="226"/>
    <x v="3"/>
    <x v="0"/>
    <x v="0"/>
    <s v="Engineering"/>
    <s v="Volz"/>
    <s v="Robert"/>
    <s v="VHAOMAVolzRo"/>
    <s v="402-506-1714"/>
    <s v="Robert.volz@va.gov"/>
    <s v="Wave 2"/>
    <n v="0"/>
    <s v="May_2"/>
    <x v="0"/>
    <n v="1"/>
  </r>
  <r>
    <n v="227"/>
    <x v="3"/>
    <x v="0"/>
    <x v="0"/>
    <s v="OIT"/>
    <s v="Leonelli"/>
    <s v="Lisa"/>
    <s v="VHASLCLeoneL"/>
    <s v="801-584-5678"/>
    <s v="Lisa.Leonelli@va.gov"/>
    <s v="Wave 2"/>
    <n v="6"/>
    <s v="May_2"/>
    <x v="1"/>
    <n v="1"/>
  </r>
  <r>
    <n v="228"/>
    <x v="3"/>
    <x v="0"/>
    <x v="0"/>
    <s v="Fiscal"/>
    <s v="VanderStek"/>
    <s v="Eliott"/>
    <s v="VHAV19VandeE"/>
    <s v="303-756-9279"/>
    <s v="Eliott.VanderStek@va.gov"/>
    <s v="Wave 2"/>
    <n v="0"/>
    <s v="May_2"/>
    <x v="0"/>
    <n v="1"/>
  </r>
  <r>
    <n v="229"/>
    <x v="3"/>
    <x v="17"/>
    <x v="1"/>
    <s v="Site Lead"/>
    <s v="Hewett"/>
    <s v="Steven"/>
    <s v="vhagrjhewets"/>
    <s v="(970) 242-0731 x 2039"/>
    <s v="Steven.Hewett@va.gov"/>
    <s v="Wave 2"/>
    <n v="10"/>
    <s v="May_2"/>
    <x v="1"/>
    <n v="1"/>
  </r>
  <r>
    <n v="230"/>
    <x v="3"/>
    <x v="17"/>
    <x v="1"/>
    <s v="Site Lead Back-up"/>
    <s v="Mestas"/>
    <s v="Norma"/>
    <s v="vhagrjmestan"/>
    <s v="(970) 242-0731 x 2539"/>
    <s v="Norma.mestas@va.gov"/>
    <s v="Wave 2"/>
    <n v="1"/>
    <s v="May_2"/>
    <x v="0"/>
    <n v="1"/>
  </r>
  <r>
    <n v="231"/>
    <x v="3"/>
    <x v="17"/>
    <x v="2"/>
    <s v="Primary HTM Functional POC"/>
    <s v="Peacook"/>
    <s v="Jan"/>
    <s v="vhagrjpeacoj"/>
    <s v="(970) 263-5070 x 5015"/>
    <s v="Jan.Peacock@va.gov"/>
    <s v="Wave 2"/>
    <n v="10"/>
    <s v="May_2"/>
    <x v="1"/>
    <n v="1"/>
  </r>
  <r>
    <n v="232"/>
    <x v="3"/>
    <x v="17"/>
    <x v="2"/>
    <s v="HTM Functional POC Back-up"/>
    <s v="Sparks"/>
    <s v="Frank"/>
    <s v="VHAGRJSparkF"/>
    <s v="(970) 263-5035"/>
    <s v="Frank.Sparks@va.gov"/>
    <s v="Wave 2"/>
    <n v="0"/>
    <s v="May_2"/>
    <x v="0"/>
    <n v="1"/>
  </r>
  <r>
    <n v="233"/>
    <x v="3"/>
    <x v="17"/>
    <x v="2"/>
    <s v="HTM Functional POC Back-up"/>
    <s v="Crickmer"/>
    <s v="Anna"/>
    <s v="vhagrjcricka"/>
    <s v="(970) 242-0731"/>
    <s v="Anna.Crickmer@va.gov"/>
    <s v="Wave 2"/>
    <n v="6"/>
    <s v="May_2"/>
    <x v="0"/>
    <n v="1"/>
  </r>
  <r>
    <n v="234"/>
    <x v="3"/>
    <x v="17"/>
    <x v="3"/>
    <s v="Primary EMS Functional POC"/>
    <s v="Hendley"/>
    <s v="Eugene"/>
    <s v="VHAGRJHendlE"/>
    <s v="(970) 242-0731 x 2559"/>
    <s v="Eugene.Hendley@va.gov"/>
    <s v="Wave 2"/>
    <n v="6"/>
    <s v="May_2"/>
    <x v="0"/>
    <n v="1"/>
  </r>
  <r>
    <n v="235"/>
    <x v="3"/>
    <x v="17"/>
    <x v="3"/>
    <s v="EMS Functional POC Back-up"/>
    <s v="Martin"/>
    <s v="Amber"/>
    <s v="vhagrjmartina"/>
    <s v="(970) 242-0731 x 2240"/>
    <s v="Amber.Martin@va.gov"/>
    <s v="Wave 2"/>
    <n v="1"/>
    <s v="May_2"/>
    <x v="0"/>
    <n v="1"/>
  </r>
  <r>
    <n v="236"/>
    <x v="3"/>
    <x v="17"/>
    <x v="4"/>
    <s v="Primary FM Functional POC"/>
    <s v="Murillo"/>
    <s v="Larry"/>
    <s v="vhagrjmurill"/>
    <s v="(970) 242-0731 x 12003"/>
    <s v="Larry.Murillo@va.gov"/>
    <s v="Wave 2"/>
    <n v="3"/>
    <s v="May_2"/>
    <x v="0"/>
    <n v="1"/>
  </r>
  <r>
    <n v="237"/>
    <x v="3"/>
    <x v="17"/>
    <x v="4"/>
    <s v="FM Functional POC Back-up"/>
    <s v="Benjamin"/>
    <s v="Jason"/>
    <s v="vhagrjbenjaj"/>
    <s v="(970) 242-0731 x 12001"/>
    <s v="Jason.Benjamin@va.gov"/>
    <s v="Wave 2"/>
    <n v="2"/>
    <s v="May_2"/>
    <x v="0"/>
    <n v="1"/>
  </r>
  <r>
    <n v="238"/>
    <x v="3"/>
    <x v="17"/>
    <x v="4"/>
    <s v="HTM Functional POC Back-up"/>
    <s v="Montoya"/>
    <s v="Juilana"/>
    <s v="VHAGRJMontoJ"/>
    <s v="(970) 242-0731 x 2052"/>
    <s v="Juliana.Montoya@va.gov"/>
    <s v="Wave 2"/>
    <n v="4"/>
    <s v="May_2"/>
    <x v="0"/>
    <n v="1"/>
  </r>
  <r>
    <n v="239"/>
    <x v="3"/>
    <x v="17"/>
    <x v="5"/>
    <s v="Primary PPM Functional POC"/>
    <s v="Sturgeon"/>
    <s v="Timothy"/>
    <s v="vhagrjsturgt"/>
    <s v="(970) 242-0731 x 1302"/>
    <s v="Timothy.Sturgeon@va.gov"/>
    <s v="Wave 2"/>
    <n v="6"/>
    <s v="May_2"/>
    <x v="1"/>
    <n v="1"/>
  </r>
  <r>
    <n v="240"/>
    <x v="3"/>
    <x v="17"/>
    <x v="5"/>
    <s v="PPM Functional POC Back-up"/>
    <s v="Hewett"/>
    <s v="Steven"/>
    <s v="vhagrjhewets"/>
    <s v="(970) 242-0731 x 2039"/>
    <s v="Steven.Hewett@va.gov"/>
    <s v="Wave 2"/>
    <n v="10"/>
    <s v="May_2"/>
    <x v="1"/>
    <n v="1"/>
  </r>
  <r>
    <n v="241"/>
    <x v="3"/>
    <x v="17"/>
    <x v="6"/>
    <s v="Primary IT Funcational POC"/>
    <s v="Giese"/>
    <s v="Noah"/>
    <s v="VHAGRJgiesen"/>
    <s v="(970) 263-5057"/>
    <s v="Noah.Giese@va.gov"/>
    <s v="Wave 2"/>
    <n v="0"/>
    <s v="May_2"/>
    <x v="0"/>
    <n v="1"/>
  </r>
  <r>
    <n v="242"/>
    <x v="3"/>
    <x v="17"/>
    <x v="6"/>
    <s v="IT Functional POC Back-up"/>
    <s v="Myers"/>
    <s v="Layne"/>
    <s v="vhagrjmyersl"/>
    <s v="(970) 863-5098"/>
    <s v="Layne.myers@va.gov"/>
    <s v="Wave 2"/>
    <n v="0"/>
    <s v="May_2"/>
    <x v="0"/>
    <n v="1"/>
  </r>
  <r>
    <n v="243"/>
    <x v="0"/>
    <x v="0"/>
    <x v="0"/>
    <s v="HTM"/>
    <s v="Anderson-Jackson"/>
    <s v="LaTecia"/>
    <s v="VHAV06ANDERL"/>
    <s v="919-956-5541"/>
    <s v="LaTecia.Anderson-Jackson@va.gov"/>
    <s v="Wave 2"/>
    <n v="7"/>
    <s v="May_2"/>
    <x v="0"/>
    <n v="1"/>
  </r>
  <r>
    <n v="244"/>
    <x v="1"/>
    <x v="12"/>
    <x v="5"/>
    <s v="PPM Functional POC Back-up"/>
    <s v="Carter, III"/>
    <s v="George"/>
    <s v="VHAAUGCarteG1"/>
    <s v="(706) 733-0188 x 7166"/>
    <s v="george.carter3@va.gov"/>
    <s v="Wave 2"/>
    <n v="8"/>
    <s v="May_2"/>
    <x v="1"/>
    <n v="1"/>
  </r>
  <r>
    <n v="245"/>
    <x v="1"/>
    <x v="14"/>
    <x v="5"/>
    <s v="PPM Functional POC Back-up"/>
    <s v="Walker"/>
    <s v="Willie"/>
    <s v="VHABIRWalkeW"/>
    <s v="205-554-2000 x 2829"/>
    <s v="willie.walker2@va.gov"/>
    <s v="Wave 2"/>
    <n v="4"/>
    <s v="May_2"/>
    <x v="0"/>
    <n v="1"/>
  </r>
  <r>
    <n v="246"/>
    <x v="1"/>
    <x v="14"/>
    <x v="2"/>
    <s v="HTM Functional POC Back-up"/>
    <s v="Hutson"/>
    <s v="Sharon"/>
    <s v="VHATUAHutsoS"/>
    <s v="205-554-2000 x2319"/>
    <s v="Sharon.Hutson@va.gov"/>
    <s v="Wave 2"/>
    <n v="9"/>
    <s v="May_2"/>
    <x v="1"/>
    <n v="1"/>
  </r>
  <r>
    <n v="247"/>
    <x v="1"/>
    <x v="14"/>
    <x v="5"/>
    <s v="PPM Functional POC Back-up"/>
    <s v="Friscia"/>
    <s v="Karen"/>
    <s v="VHATUAfrisck"/>
    <s v="205-554-2993"/>
    <s v="karen.friscia@va.gov"/>
    <s v="Wave 2"/>
    <n v="6"/>
    <s v="May_2"/>
    <x v="0"/>
    <n v="1"/>
  </r>
  <r>
    <n v="248"/>
    <x v="0"/>
    <x v="3"/>
    <x v="5"/>
    <s v="PPM Functional POC Back-up"/>
    <s v="Mixon"/>
    <s v="Lindsey"/>
    <s v="VHAFNCMixonL"/>
    <s v="910-488-2120 Ext."/>
    <s v="Lindsey.Mixon@va.gov"/>
    <s v="Wave 2"/>
    <n v="1"/>
    <s v="May_2"/>
    <x v="0"/>
    <n v="1"/>
  </r>
  <r>
    <n v="249"/>
    <x v="0"/>
    <x v="3"/>
    <x v="5"/>
    <s v="PPM Functional POC Back-up"/>
    <s v="McLean"/>
    <s v="Veronica"/>
    <s v="VHAFNCMcLeaV2"/>
    <s v="910-475-6277"/>
    <s v="Veronica.McLean@va.gov"/>
    <s v="Wave 2"/>
    <n v="5"/>
    <s v="May_2"/>
    <x v="1"/>
    <n v="1"/>
  </r>
  <r>
    <n v="250"/>
    <x v="1"/>
    <x v="11"/>
    <x v="3"/>
    <s v="Primary EMS Functional POC"/>
    <s v="Mitchell"/>
    <s v="Debra"/>
    <s v="VHACAVMitchD"/>
    <s v="(334) 727-0550 x3616"/>
    <s v="Debra.Mitchell@va.gov"/>
    <s v="Wave 2"/>
    <n v="3"/>
    <s v="May_2"/>
    <x v="1"/>
    <n v="1"/>
  </r>
  <r>
    <n v="251"/>
    <x v="1"/>
    <x v="14"/>
    <x v="3"/>
    <s v="EMS Functional POC Back-up"/>
    <s v="Wyatt"/>
    <s v="Amy"/>
    <s v="vhatuawyatta"/>
    <s v="+1 (205) 554-2000 X3838"/>
    <s v="amy.wyatt@va.gov"/>
    <s v="Wave 2"/>
    <n v="1"/>
    <s v="May_2"/>
    <x v="0"/>
    <n v="1"/>
  </r>
  <r>
    <n v="252"/>
    <x v="0"/>
    <x v="0"/>
    <x v="0"/>
    <s v="VISN Deployment Team Lead"/>
    <s v="Slade"/>
    <s v="Thomas"/>
    <s v="VHAV06SladeT"/>
    <s v="919-956-5541"/>
    <s v="Thomas.Slade@va.gov"/>
    <s v="Wave 2"/>
    <n v="7"/>
    <s v="April_25"/>
    <x v="2"/>
    <n v="1"/>
  </r>
  <r>
    <n v="253"/>
    <x v="0"/>
    <x v="0"/>
    <x v="0"/>
    <s v="Logistics"/>
    <s v="Horne"/>
    <s v="David"/>
    <s v="VHAV06HorneD"/>
    <s v="919-956-5541"/>
    <s v="David.Horne2@va.gov"/>
    <s v="Wave 2"/>
    <n v="7"/>
    <s v="April_25"/>
    <x v="0"/>
    <n v="1"/>
  </r>
  <r>
    <n v="254"/>
    <x v="0"/>
    <x v="0"/>
    <x v="0"/>
    <s v="HTM"/>
    <s v="Smith-Freshwater"/>
    <s v="Alicia"/>
    <s v="VHAHAMSmithA12345"/>
    <s v="919-956-5541"/>
    <s v="Alicia.Smith-Freshwater@va.gov"/>
    <s v="Wave 2"/>
    <n v="7"/>
    <s v="April_25"/>
    <x v="0"/>
    <n v="1"/>
  </r>
  <r>
    <n v="255"/>
    <x v="0"/>
    <x v="0"/>
    <x v="0"/>
    <s v="CAM"/>
    <s v="Ellis"/>
    <s v="Kyle"/>
    <s v="VHADUREllisK"/>
    <s v="919-956-5541 x 402"/>
    <s v="Kyle.Ellis@va.gov"/>
    <s v="Wave 2"/>
    <n v="6"/>
    <s v="April_25"/>
    <x v="2"/>
    <n v="1"/>
  </r>
  <r>
    <n v="256"/>
    <x v="0"/>
    <x v="0"/>
    <x v="0"/>
    <s v="OIT"/>
    <s v="Harris"/>
    <s v="Milton"/>
    <s v="VHAV06HarriM"/>
    <s v="919-956-5541"/>
    <s v="Milton.Harrison@va.gov"/>
    <s v="Wave 2"/>
    <n v="0"/>
    <s v="April_25"/>
    <x v="0"/>
    <n v="1"/>
  </r>
  <r>
    <n v="257"/>
    <x v="0"/>
    <x v="0"/>
    <x v="0"/>
    <s v="Fiscal"/>
    <s v="Omotosho"/>
    <s v="Timothy"/>
    <s v="vhav06oomotorr"/>
    <s v="919-956-5541"/>
    <s v="Rotimi.Omotosho@va.gov"/>
    <s v="Wave 2"/>
    <n v="0"/>
    <s v="April_25"/>
    <x v="0"/>
    <n v="1"/>
  </r>
  <r>
    <n v="258"/>
    <x v="0"/>
    <x v="0"/>
    <x v="0"/>
    <s v="Budget Analyst"/>
    <s v="Adams"/>
    <s v="Jeffrey "/>
    <s v="VHASAMAdamsJ"/>
    <s v="919-956-5541 x 204"/>
    <s v="Jeffrey.Adams2@va.gov"/>
    <s v="Wave 2"/>
    <n v="4"/>
    <s v="April_25"/>
    <x v="0"/>
    <n v="1"/>
  </r>
  <r>
    <n v="259"/>
    <x v="0"/>
    <x v="1"/>
    <x v="1"/>
    <s v="Site Lead"/>
    <s v="Robinson"/>
    <s v="Susan"/>
    <s v="VHAASHROBINS"/>
    <s v="(828)298-7911 x 5965"/>
    <s v="Susan.robinson2@va.gov"/>
    <s v="Wave 2"/>
    <n v="10"/>
    <s v="April_25"/>
    <x v="2"/>
    <n v="1"/>
  </r>
  <r>
    <n v="260"/>
    <x v="0"/>
    <x v="1"/>
    <x v="1"/>
    <s v="Site Lead Back-up"/>
    <s v="Reece"/>
    <s v="Joyce"/>
    <s v="VHAASHREECEJ"/>
    <s v="(828)298-7911 x 5135"/>
    <s v="Joyce.reece@va.gov"/>
    <s v="Wave 2"/>
    <n v="1"/>
    <s v="April_25"/>
    <x v="0"/>
    <n v="1"/>
  </r>
  <r>
    <n v="261"/>
    <x v="0"/>
    <x v="1"/>
    <x v="2"/>
    <s v="Primary HTM Functional POC"/>
    <s v="Armstrong"/>
    <s v="Paige"/>
    <s v="VHAASHARMSTP1"/>
    <s v="(828)298-7911 x 5994"/>
    <s v="Paige.armstrong@va.gov"/>
    <s v="Wave 2"/>
    <n v="8"/>
    <s v="April_25"/>
    <x v="2"/>
    <n v="1"/>
  </r>
  <r>
    <n v="262"/>
    <x v="0"/>
    <x v="1"/>
    <x v="2"/>
    <s v="HTM Functional POC Back-up"/>
    <s v="Morris"/>
    <s v="Doug"/>
    <s v="VHAASHMORRID"/>
    <s v="(828)298-7911 x 3670"/>
    <s v="Doug.morris@va.gov"/>
    <s v="Wave 2"/>
    <n v="1"/>
    <s v="April_25"/>
    <x v="0"/>
    <n v="1"/>
  </r>
  <r>
    <n v="263"/>
    <x v="0"/>
    <x v="1"/>
    <x v="3"/>
    <s v="Primary EMS Functional POC"/>
    <s v="McDonald"/>
    <s v="Horace"/>
    <s v="VHAASHMCDONH"/>
    <s v="(828)298-7911 x 1976"/>
    <s v="Horace.mcdonald@va.gov"/>
    <s v="Wave 2"/>
    <n v="0"/>
    <s v="April_25"/>
    <x v="0"/>
    <n v="1"/>
  </r>
  <r>
    <n v="264"/>
    <x v="0"/>
    <x v="1"/>
    <x v="3"/>
    <s v="EMS Functional POC Back-up"/>
    <s v="Richardson"/>
    <s v="Fred"/>
    <s v="VHAASHRICHAF"/>
    <s v="(828)298-7911 x 5416"/>
    <s v="Fred.richardson@va.gov"/>
    <s v="Wave 2"/>
    <n v="0"/>
    <s v="April_25"/>
    <x v="0"/>
    <n v="1"/>
  </r>
  <r>
    <n v="265"/>
    <x v="0"/>
    <x v="1"/>
    <x v="4"/>
    <s v="Primary FM Functional POC"/>
    <s v="Dorn"/>
    <s v=" Joey"/>
    <s v="VHAASHDORNJ"/>
    <s v="(828)298-7911 x 5281"/>
    <s v="Joseph.dorn@va.gov"/>
    <s v="Wave 2"/>
    <n v="5"/>
    <s v="April_25"/>
    <x v="2"/>
    <n v="1"/>
  </r>
  <r>
    <n v="266"/>
    <x v="0"/>
    <x v="1"/>
    <x v="4"/>
    <s v="FM Functional POC Back-up"/>
    <s v="Ramsey"/>
    <s v="Edwina"/>
    <s v="VHAASHRAMSEE"/>
    <s v="(828)298-7911 x 3661"/>
    <s v="Edwina.ramsey@va.gov"/>
    <s v="Wave 2"/>
    <n v="0"/>
    <s v="April_25"/>
    <x v="0"/>
    <n v="1"/>
  </r>
  <r>
    <n v="267"/>
    <x v="0"/>
    <x v="1"/>
    <x v="5"/>
    <s v="Primary PPM Functional POC"/>
    <s v="Parton"/>
    <s v="Jeff"/>
    <s v="VHAASHPARTOJ"/>
    <s v="(828)298-7911 x 5664"/>
    <s v="Jeffrey.parton2@va.gov"/>
    <s v="Wave 2"/>
    <n v="2"/>
    <s v="April_25"/>
    <x v="2"/>
    <n v="1"/>
  </r>
  <r>
    <n v="268"/>
    <x v="0"/>
    <x v="1"/>
    <x v="5"/>
    <s v="PPM Functional POC Back-up"/>
    <s v="Doggett"/>
    <s v="Jeff"/>
    <s v="VHAASHDOGGEJ"/>
    <s v="(828)298-7911 x 5746"/>
    <s v="Jeff.doggett@va.gov"/>
    <s v="Wave 2"/>
    <n v="0"/>
    <s v="April_25"/>
    <x v="0"/>
    <n v="1"/>
  </r>
  <r>
    <n v="269"/>
    <x v="0"/>
    <x v="1"/>
    <x v="6"/>
    <s v="Primary IT Functional POC"/>
    <s v="Johnson"/>
    <s v="Jeanette"/>
    <s v="VHAASHJOHNSJ3"/>
    <s v="(828)298-7911 x 4061"/>
    <s v="Jeanette.johnson3@va.gov"/>
    <s v="Wave 2"/>
    <n v="3"/>
    <s v="April_25"/>
    <x v="2"/>
    <n v="1"/>
  </r>
  <r>
    <n v="270"/>
    <x v="0"/>
    <x v="1"/>
    <x v="6"/>
    <s v="IT Functional POC Back-up"/>
    <s v="Ballew"/>
    <s v="Christopher"/>
    <s v="VHAASHBALLEC"/>
    <s v="(828)298-7911 x 1750"/>
    <s v="Christopher.ballew@va.gov"/>
    <s v="Wave 2"/>
    <n v="3"/>
    <s v="April_25"/>
    <x v="2"/>
    <n v="1"/>
  </r>
  <r>
    <n v="271"/>
    <x v="0"/>
    <x v="2"/>
    <x v="1"/>
    <s v="Site Lead"/>
    <s v="Cox"/>
    <s v="Anna Maria"/>
    <s v="VHADURCoxA"/>
    <s v="919-416-5935"/>
    <s v="annamaria.cox@va.gov"/>
    <s v="Wave 2"/>
    <n v="5"/>
    <s v="April_25"/>
    <x v="2"/>
    <n v="1"/>
  </r>
  <r>
    <n v="272"/>
    <x v="0"/>
    <x v="2"/>
    <x v="1"/>
    <s v="Site Lead Back-up"/>
    <s v="Korlewala"/>
    <s v="Korto"/>
    <s v="VHADURKorleK"/>
    <s v="919-286-0411 x 6450"/>
    <s v="Korto.korlewala@va.gov"/>
    <s v="Wave 2"/>
    <n v="0"/>
    <s v="April_25"/>
    <x v="0"/>
    <n v="1"/>
  </r>
  <r>
    <n v="273"/>
    <x v="0"/>
    <x v="2"/>
    <x v="2"/>
    <s v="Primary HTM Functional POC"/>
    <s v="Atabong"/>
    <s v="Asonganyi"/>
    <s v="Vhadurataboa"/>
    <s v="919-286-0411 x 6035"/>
    <s v="Asonganyi.Atabong@va.gov"/>
    <s v="Wave 2"/>
    <n v="11"/>
    <s v="April_25"/>
    <x v="2"/>
    <n v="1"/>
  </r>
  <r>
    <n v="274"/>
    <x v="0"/>
    <x v="2"/>
    <x v="2"/>
    <s v="HTM Functional POC Back-up"/>
    <s v="Hasan"/>
    <s v="Hammam"/>
    <s v="vhadurHasanH"/>
    <s v="919-286-0411 x 6477"/>
    <s v="hammam.hasan@va.gov"/>
    <s v="Wave 2"/>
    <n v="3"/>
    <s v="April_25"/>
    <x v="0"/>
    <n v="1"/>
  </r>
  <r>
    <n v="275"/>
    <x v="0"/>
    <x v="2"/>
    <x v="3"/>
    <s v="Primary EMS Functional POC"/>
    <s v="Robinson"/>
    <s v="Jeffrey"/>
    <s v="VHADURRobinJ1"/>
    <s v="919-286-0411 x 6856"/>
    <s v="Jeffrey.robinson4@va.gov"/>
    <s v="Wave 2"/>
    <n v="0"/>
    <s v="April_25"/>
    <x v="0"/>
    <n v="1"/>
  </r>
  <r>
    <n v="276"/>
    <x v="0"/>
    <x v="2"/>
    <x v="3"/>
    <s v="EMS Functional POC Back-up"/>
    <s v="Heard"/>
    <s v="Eric"/>
    <s v="VHADURHeardE"/>
    <s v="919-286-0411 x 6856"/>
    <s v="eric.heard@va.gov"/>
    <s v="Wave 2"/>
    <n v="0"/>
    <s v="April_25"/>
    <x v="0"/>
    <n v="1"/>
  </r>
  <r>
    <n v="277"/>
    <x v="0"/>
    <x v="2"/>
    <x v="4"/>
    <s v="Primary FM Functional POC"/>
    <s v="Williams"/>
    <s v="Charles"/>
    <s v="VHADURWilliC2"/>
    <s v="919-286-0411 x 6471"/>
    <s v="Charles.williams007@va.gov"/>
    <s v="Wave 2"/>
    <n v="0"/>
    <s v="April_25"/>
    <x v="0"/>
    <n v="1"/>
  </r>
  <r>
    <n v="278"/>
    <x v="0"/>
    <x v="2"/>
    <x v="4"/>
    <s v="FM Functional POC Back-up"/>
    <s v="Santago"/>
    <s v="Alexander"/>
    <s v="VHADURSantaA"/>
    <s v="919-286-0411 x 6483"/>
    <s v="Alexander.santago@va.gov"/>
    <s v="Wave 2"/>
    <n v="1"/>
    <s v="April_25"/>
    <x v="0"/>
    <n v="1"/>
  </r>
  <r>
    <n v="279"/>
    <x v="0"/>
    <x v="2"/>
    <x v="5"/>
    <s v="Primary PPM Functional POC"/>
    <s v="Foley"/>
    <s v="Kristen"/>
    <s v="Vhadurfoleyk"/>
    <s v="919-286-0411 x 6454"/>
    <s v="Kristen.foley2@va.gov"/>
    <s v="Wave 2"/>
    <n v="5"/>
    <s v="April_25"/>
    <x v="0"/>
    <n v="1"/>
  </r>
  <r>
    <n v="280"/>
    <x v="0"/>
    <x v="2"/>
    <x v="5"/>
    <s v="PPM Functional POC Back-up"/>
    <s v="Claus"/>
    <s v="James"/>
    <s v="VHADURClausJ"/>
    <s v="919-286-0411 x 5871"/>
    <s v="James.Claus@va.gov"/>
    <s v="Wave 2"/>
    <n v="5"/>
    <s v="April_25"/>
    <x v="2"/>
    <n v="1"/>
  </r>
  <r>
    <n v="281"/>
    <x v="0"/>
    <x v="2"/>
    <x v="6"/>
    <s v="Primary IT Functional POC"/>
    <s v="Stanfield"/>
    <s v="Steve"/>
    <s v="vhadurstanfs"/>
    <s v="919-810-4569"/>
    <s v="Steve.stanfield@va.gov"/>
    <s v="Wave 2"/>
    <n v="2"/>
    <s v="April_25"/>
    <x v="2"/>
    <n v="1"/>
  </r>
  <r>
    <n v="282"/>
    <x v="0"/>
    <x v="2"/>
    <x v="6"/>
    <s v="IT Functional POC Back-up"/>
    <s v="Crenshaw"/>
    <s v="Jonathan"/>
    <s v="Vhadurcrensj"/>
    <s v="919-521-3652"/>
    <s v="Jonathan.crenshaw@va.gov"/>
    <s v="Wave 2"/>
    <n v="1"/>
    <s v="April_25"/>
    <x v="0"/>
    <n v="1"/>
  </r>
  <r>
    <n v="283"/>
    <x v="0"/>
    <x v="3"/>
    <x v="1"/>
    <s v="Site Lead"/>
    <s v="Boyd"/>
    <s v="Sherron"/>
    <s v="VHAFNCBoydS"/>
    <s v="910-482-5274 x 5274"/>
    <s v="SHERRON.BOYD2@VA.GOV"/>
    <s v="Wave 2"/>
    <n v="3"/>
    <s v="April_25"/>
    <x v="0"/>
    <n v="1"/>
  </r>
  <r>
    <n v="284"/>
    <x v="0"/>
    <x v="3"/>
    <x v="1"/>
    <s v="Site Lead Back-up"/>
    <s v="Paylor"/>
    <s v="Tony"/>
    <s v="VHAFNCPayloT"/>
    <s v="910-488-2120 x 6574"/>
    <s v="Tony.paylor@va.gov"/>
    <s v="Wave 2"/>
    <n v="5"/>
    <s v="April_25"/>
    <x v="0"/>
    <n v="1"/>
  </r>
  <r>
    <n v="285"/>
    <x v="0"/>
    <x v="3"/>
    <x v="2"/>
    <s v="Primary HTM Functional POC"/>
    <s v="Bowen"/>
    <s v="Roscoe"/>
    <s v="VHAFNCBowenR"/>
    <s v="910-488-2120 x 7948"/>
    <s v="ROSCOE.BOWEN@VA.GOV"/>
    <s v="Wave 2"/>
    <n v="5"/>
    <s v="April_25"/>
    <x v="2"/>
    <n v="1"/>
  </r>
  <r>
    <n v="286"/>
    <x v="0"/>
    <x v="3"/>
    <x v="2"/>
    <s v="HTM Functional POC Back-up"/>
    <s v="Gardner"/>
    <s v="Gregory"/>
    <s v="VHAFNCGardnG"/>
    <s v="910-488-2120 x 5127"/>
    <s v="GREGORY.GARDNER3@VA.GOV"/>
    <s v="Wave 2"/>
    <n v="0"/>
    <s v="April_25"/>
    <x v="0"/>
    <n v="1"/>
  </r>
  <r>
    <n v="287"/>
    <x v="0"/>
    <x v="3"/>
    <x v="3"/>
    <s v="Primary EMS Functional POC"/>
    <s v="Sanchez"/>
    <s v="Pedro"/>
    <s v="VHAFNCSanchP"/>
    <s v="910-488-2120 x 5880"/>
    <s v="PEDRO.SANCHEZ@VA.GOV"/>
    <s v="Wave 2"/>
    <n v="2"/>
    <s v="April_25"/>
    <x v="0"/>
    <n v="1"/>
  </r>
  <r>
    <n v="288"/>
    <x v="0"/>
    <x v="3"/>
    <x v="3"/>
    <s v="EMS Functional POC Back-up"/>
    <s v="Fisher"/>
    <s v="Craig"/>
    <s v="VHAFNCFisheC1"/>
    <s v="910-488-2120 x 5444"/>
    <s v="CRAIG.FISHER@VA.GOV"/>
    <s v="Wave 2"/>
    <n v="1"/>
    <s v="April_25"/>
    <x v="2"/>
    <n v="1"/>
  </r>
  <r>
    <n v="289"/>
    <x v="0"/>
    <x v="3"/>
    <x v="4"/>
    <s v="Primary FM Functional POC"/>
    <s v="Gillis"/>
    <s v="Wendy"/>
    <s v="VHAFNCGilliW"/>
    <s v="910-488-2120 x 7933"/>
    <s v="WENDY.GILLIS@VA.GOV"/>
    <s v="Wave 2"/>
    <n v="4"/>
    <s v="April_25"/>
    <x v="0"/>
    <n v="1"/>
  </r>
  <r>
    <n v="290"/>
    <x v="0"/>
    <x v="3"/>
    <x v="4"/>
    <s v="FM Functional POC Back-up"/>
    <s v="Ragland"/>
    <s v="Joseph"/>
    <s v="VHAFNCRaglaJ"/>
    <s v="910-488-2120 x 5234"/>
    <s v="JOSEPH.RAGLAND@VA.GOV"/>
    <s v="Wave 2"/>
    <n v="8"/>
    <s v="April_25"/>
    <x v="2"/>
    <n v="1"/>
  </r>
  <r>
    <n v="291"/>
    <x v="0"/>
    <x v="3"/>
    <x v="5"/>
    <s v="Primary PPM Functional POC"/>
    <s v="Boyd"/>
    <s v="Sherron"/>
    <s v="VHAFNCBoydS"/>
    <s v="910-488-2120 x 5274"/>
    <s v="SHERRON.BOYD2@VA.GOV"/>
    <s v="Wave 2"/>
    <n v="3"/>
    <s v="April_25"/>
    <x v="0"/>
    <n v="1"/>
  </r>
  <r>
    <n v="292"/>
    <x v="0"/>
    <x v="3"/>
    <x v="5"/>
    <s v="PPM Functional POC Back-up"/>
    <s v="Paylor"/>
    <s v="Tony"/>
    <s v="VHAFNCPayloT"/>
    <s v="910-488-2120 x 6574"/>
    <s v="Tony.paylor@va.gov"/>
    <s v="Wave 2"/>
    <n v="5"/>
    <s v="April_25"/>
    <x v="0"/>
    <n v="1"/>
  </r>
  <r>
    <n v="293"/>
    <x v="0"/>
    <x v="3"/>
    <x v="6"/>
    <s v="Primary IT Functional POC"/>
    <s v="Grady"/>
    <s v="Mark"/>
    <s v="VHAFNCGradyM"/>
    <s v="910-488-2120 x 5001"/>
    <s v="MARK.GRADY@VA.GOV"/>
    <s v="Wave 2"/>
    <n v="6"/>
    <s v="April_25"/>
    <x v="2"/>
    <n v="1"/>
  </r>
  <r>
    <n v="294"/>
    <x v="0"/>
    <x v="3"/>
    <x v="6"/>
    <s v="IT Functional POC Back-up"/>
    <s v="Fay"/>
    <s v="Edward"/>
    <s v="VHAFNCFayE"/>
    <s v="910-488-2120 x 5025"/>
    <s v="EDWARD.FAY@VA.GOV"/>
    <s v="Wave 2"/>
    <n v="0"/>
    <s v="April_25"/>
    <x v="0"/>
    <n v="1"/>
  </r>
  <r>
    <n v="295"/>
    <x v="0"/>
    <x v="4"/>
    <x v="1"/>
    <s v="Site Lead"/>
    <s v="Kelly"/>
    <s v="James"/>
    <s v="VHAHAMKellyJ"/>
    <s v="757-722-9961 x 4733"/>
    <s v="James.kelly@va.gov"/>
    <s v="Wave 2"/>
    <n v="2"/>
    <s v="April_25"/>
    <x v="0"/>
    <n v="1"/>
  </r>
  <r>
    <n v="296"/>
    <x v="0"/>
    <x v="4"/>
    <x v="1"/>
    <s v="Site Lead Back-up"/>
    <s v="Marlowe"/>
    <s v="Kevin"/>
    <s v="VHAHAMMarloK"/>
    <s v="(757) 315-2566"/>
    <s v="Kevin.Marlowe@va.gov"/>
    <s v="Wave 2"/>
    <n v="1"/>
    <s v="April_25"/>
    <x v="0"/>
    <n v="1"/>
  </r>
  <r>
    <n v="297"/>
    <x v="0"/>
    <x v="4"/>
    <x v="2"/>
    <s v="Primary HTM Functional POC"/>
    <s v="Johnston"/>
    <s v="James"/>
    <s v="VHAHAMJohnsJ12"/>
    <s v="757-722-9961 x 2375"/>
    <s v="James.Johnston12@va.gov"/>
    <s v="Wave 2"/>
    <n v="3"/>
    <s v="April_25"/>
    <x v="0"/>
    <n v="1"/>
  </r>
  <r>
    <n v="298"/>
    <x v="0"/>
    <x v="4"/>
    <x v="2"/>
    <s v="HTM Functional POC Back-up"/>
    <s v="Jakimjuk"/>
    <s v="Alex"/>
    <s v="VHAHAMJakimA"/>
    <s v="757-722-9961 x 2608"/>
    <s v="Alexander.Jakimjuk@va.gov"/>
    <s v="Wave 2"/>
    <n v="3"/>
    <s v="April_25"/>
    <x v="0"/>
    <n v="1"/>
  </r>
  <r>
    <n v="299"/>
    <x v="0"/>
    <x v="4"/>
    <x v="3"/>
    <s v="Primary EMS Functional POC"/>
    <s v="Curling"/>
    <s v="Anthony"/>
    <s v="VHAHAMCurliA"/>
    <s v="757-722-9961 x 3608"/>
    <s v="Anthony.Curling@va.gov"/>
    <s v="Wave 2"/>
    <n v="1"/>
    <s v="April_25"/>
    <x v="0"/>
    <n v="1"/>
  </r>
  <r>
    <n v="300"/>
    <x v="0"/>
    <x v="4"/>
    <x v="3"/>
    <s v="Primary EMS Functional POC"/>
    <s v="Duggan"/>
    <s v="James"/>
    <s v="VHAHAMDuggaJ"/>
    <s v="757-722-9961 x 4156"/>
    <s v="James.Duggan@va.gov"/>
    <s v="Wave 2"/>
    <n v="5"/>
    <s v="April_25"/>
    <x v="2"/>
    <n v="1"/>
  </r>
  <r>
    <n v="301"/>
    <x v="0"/>
    <x v="4"/>
    <x v="3"/>
    <s v="EMS Functional POC Back-up"/>
    <s v="Blevins"/>
    <s v="Mark"/>
    <s v="VHAHAMBleviM"/>
    <s v="757-722-9961 x 2098"/>
    <s v="Mark.Blevins@va.gov"/>
    <s v="Wave 2"/>
    <n v="1"/>
    <s v="April_25"/>
    <x v="0"/>
    <n v="1"/>
  </r>
  <r>
    <n v="302"/>
    <x v="0"/>
    <x v="4"/>
    <x v="3"/>
    <s v="EMS Functional POC Back-up"/>
    <s v="Gilliam"/>
    <s v="Willie"/>
    <s v="VHAHAMGilliW"/>
    <s v="757-722-9961 x 2255"/>
    <s v="Willie.Gilliam@va.gov"/>
    <s v="Wave 2"/>
    <n v="0"/>
    <s v="April_25"/>
    <x v="0"/>
    <n v="1"/>
  </r>
  <r>
    <n v="303"/>
    <x v="0"/>
    <x v="4"/>
    <x v="4"/>
    <s v="Primary FM Functional POC"/>
    <s v="Brown"/>
    <s v="Scott"/>
    <s v="VHAHAMBrowSc"/>
    <s v="757-728-3121"/>
    <s v="Scott.Brown@va.gov"/>
    <s v="Wave 2"/>
    <n v="5"/>
    <s v="April_25"/>
    <x v="2"/>
    <n v="1"/>
  </r>
  <r>
    <n v="304"/>
    <x v="0"/>
    <x v="4"/>
    <x v="4"/>
    <s v="FM Functional POC Back-up"/>
    <s v="Harlow"/>
    <s v="Jeff"/>
    <s v="VHAHAMharloJ"/>
    <s v="757-722-9961 x 3594"/>
    <s v="Jeffrey.harlow@va.gov"/>
    <s v="Wave 2"/>
    <n v="1"/>
    <s v="April_25"/>
    <x v="0"/>
    <n v="1"/>
  </r>
  <r>
    <n v="305"/>
    <x v="0"/>
    <x v="4"/>
    <x v="5"/>
    <s v="Primary PPM Functional POC"/>
    <s v="Talbird-Petes"/>
    <s v="Tina"/>
    <s v="VHAHAMTalbiT"/>
    <s v="757-722-9961 x 3133"/>
    <s v="Tina.Talbird-Petes@va.gov"/>
    <s v="Wave 2"/>
    <n v="11"/>
    <s v="April_25"/>
    <x v="2"/>
    <n v="1"/>
  </r>
  <r>
    <n v="306"/>
    <x v="0"/>
    <x v="4"/>
    <x v="5"/>
    <s v="PPM Functional POC Back-up"/>
    <s v="Dawson"/>
    <s v="Curtis"/>
    <s v="VHAHAMDawsoC"/>
    <s v="757-315-3924"/>
    <s v="Curtis.Dawson@va.gov"/>
    <s v="Wave 2"/>
    <n v="4"/>
    <s v="April_25"/>
    <x v="0"/>
    <n v="1"/>
  </r>
  <r>
    <n v="307"/>
    <x v="0"/>
    <x v="4"/>
    <x v="6"/>
    <s v="Primary IT Functional POC"/>
    <s v="Lemmie"/>
    <s v="Kirk"/>
    <s v="VHAHAMLemmiK"/>
    <s v="757-722-9961 x 3700"/>
    <s v="Kirk.Lemmie@va.gov"/>
    <s v="Wave 2"/>
    <n v="8"/>
    <s v="April_25"/>
    <x v="2"/>
    <n v="1"/>
  </r>
  <r>
    <n v="308"/>
    <x v="0"/>
    <x v="4"/>
    <x v="6"/>
    <s v="IT Functional POC Back-up"/>
    <s v="Brantley"/>
    <s v="Denny"/>
    <s v="VHAHAMBrantD"/>
    <s v="757-722-9961 x 3700"/>
    <s v="Denny.Brantley@va.gov"/>
    <s v="Wave 2"/>
    <n v="1"/>
    <s v="April_25"/>
    <x v="2"/>
    <n v="1"/>
  </r>
  <r>
    <n v="309"/>
    <x v="0"/>
    <x v="5"/>
    <x v="1"/>
    <s v="Site Lead"/>
    <s v="Hillmer"/>
    <s v="Kimberly"/>
    <s v="VHARICHillmk"/>
    <s v="804-675-5000 x 3828"/>
    <s v="Kimberly.Hillmer@va.gov"/>
    <s v="Wave 2"/>
    <n v="10"/>
    <s v="April_25"/>
    <x v="2"/>
    <n v="1"/>
  </r>
  <r>
    <n v="310"/>
    <x v="0"/>
    <x v="5"/>
    <x v="1"/>
    <s v="Site Lead Back-up"/>
    <s v="Mosher"/>
    <s v="Stephen"/>
    <s v="VHARICMosheS"/>
    <s v="804-675-5168"/>
    <s v="Stephen.Mosher@va.gov"/>
    <s v="Wave 2"/>
    <n v="5"/>
    <s v="April_25"/>
    <x v="0"/>
    <n v="1"/>
  </r>
  <r>
    <n v="311"/>
    <x v="0"/>
    <x v="5"/>
    <x v="2"/>
    <s v="Primary HTM Functional POC"/>
    <s v="Mosher"/>
    <s v="Stephen"/>
    <s v="VHARICMosheS"/>
    <s v="804-675-5168"/>
    <s v="Stephen.Mosher@va.gov"/>
    <s v="Wave 2"/>
    <n v="5"/>
    <s v="April_25"/>
    <x v="0"/>
    <n v="1"/>
  </r>
  <r>
    <n v="312"/>
    <x v="0"/>
    <x v="5"/>
    <x v="2"/>
    <s v="HTM Functional POC Back-up"/>
    <s v="Hillmer"/>
    <s v="Kimberly"/>
    <s v="VHARICHillmk"/>
    <s v="804-675-5000 x 3828"/>
    <s v="Kimberly.Hillmer@va.gov"/>
    <s v="Wave 2"/>
    <n v="10"/>
    <s v="April_25"/>
    <x v="2"/>
    <n v="1"/>
  </r>
  <r>
    <n v="313"/>
    <x v="0"/>
    <x v="5"/>
    <x v="3"/>
    <s v="Primary EMS Functional POC"/>
    <s v="Richardson"/>
    <s v="Brenda"/>
    <s v="VHARICRichaB1"/>
    <s v="804-675-6062"/>
    <s v="Brenda.Richardson3@va.gov"/>
    <s v="Wave 2"/>
    <n v="1"/>
    <s v="April_25"/>
    <x v="0"/>
    <n v="1"/>
  </r>
  <r>
    <n v="314"/>
    <x v="0"/>
    <x v="5"/>
    <x v="3"/>
    <s v="EMS Functional POC Back-up"/>
    <s v="Mcquilla"/>
    <s v="Ralph"/>
    <s v="VHARICMcQuiR"/>
    <s v="804-675-5137"/>
    <s v="Ralph.McQuilla@va.gov"/>
    <s v="Wave 2"/>
    <n v="0"/>
    <s v="April_25"/>
    <x v="0"/>
    <n v="1"/>
  </r>
  <r>
    <n v="315"/>
    <x v="0"/>
    <x v="5"/>
    <x v="4"/>
    <s v="Primary FM Functional POC"/>
    <s v="Dudley"/>
    <s v="James"/>
    <s v="VHARICDudleJ"/>
    <s v="804-675-5138"/>
    <s v="James.Dudley3@va.gov"/>
    <s v="Wave 2"/>
    <n v="1"/>
    <s v="April_25"/>
    <x v="0"/>
    <n v="1"/>
  </r>
  <r>
    <n v="316"/>
    <x v="0"/>
    <x v="5"/>
    <x v="4"/>
    <s v="FM Functional POC Back-up"/>
    <s v="Friedman"/>
    <s v="Dane"/>
    <s v="VHARICFriedD"/>
    <s v="804-675-5138"/>
    <s v="Dane.Friedman@va.gov"/>
    <s v="Wave 2"/>
    <n v="9"/>
    <s v="April_25"/>
    <x v="2"/>
    <n v="1"/>
  </r>
  <r>
    <n v="317"/>
    <x v="0"/>
    <x v="5"/>
    <x v="5"/>
    <s v="Primary PPM Functional POC"/>
    <s v="Buser"/>
    <s v="Kevin"/>
    <s v="VHARICBuserK"/>
    <s v="804-675-5090"/>
    <s v="Kevin.Buser@va.gov"/>
    <s v="Wave 2"/>
    <n v="1"/>
    <s v="April_25"/>
    <x v="0"/>
    <n v="1"/>
  </r>
  <r>
    <n v="318"/>
    <x v="0"/>
    <x v="5"/>
    <x v="5"/>
    <s v="PPM Functional POC Back-up"/>
    <s v="Arnold"/>
    <s v="Marlon"/>
    <s v="VHARICArnolM"/>
    <s v="804-675-5090"/>
    <s v="Marlon.Arnold@va.gov"/>
    <s v="Wave 2"/>
    <n v="2"/>
    <s v="April_25"/>
    <x v="0"/>
    <n v="1"/>
  </r>
  <r>
    <n v="319"/>
    <x v="0"/>
    <x v="5"/>
    <x v="6"/>
    <s v="Primary IT Functional POC"/>
    <s v="Dahlstrand"/>
    <s v="David"/>
    <s v="VHARICDahlsD"/>
    <s v="804-675-5615"/>
    <s v="David.Dahlstrand@va.gov"/>
    <s v="Wave 2"/>
    <n v="5"/>
    <s v="April_25"/>
    <x v="0"/>
    <n v="1"/>
  </r>
  <r>
    <n v="320"/>
    <x v="0"/>
    <x v="5"/>
    <x v="6"/>
    <s v="IT Functional POC Back-up"/>
    <s v="Doyle"/>
    <s v="John"/>
    <s v="VHARICDoyleJ1"/>
    <s v="804-675-6750"/>
    <s v="John.Doyle3@va.gov"/>
    <s v="Wave 2"/>
    <n v="1"/>
    <s v="April_25"/>
    <x v="0"/>
    <n v="1"/>
  </r>
  <r>
    <n v="321"/>
    <x v="0"/>
    <x v="6"/>
    <x v="1"/>
    <s v="Site Lead"/>
    <s v="Carpenter"/>
    <s v="Eric"/>
    <s v="VHASAMCarpeE"/>
    <s v="540-982-2463 x 4126"/>
    <s v="Eric.carpenter@va.gov"/>
    <s v="Wave 2"/>
    <n v="7"/>
    <s v="April_25"/>
    <x v="2"/>
    <n v="1"/>
  </r>
  <r>
    <n v="322"/>
    <x v="0"/>
    <x v="6"/>
    <x v="1"/>
    <s v="Site Lead Back-up"/>
    <s v="Cunningham"/>
    <s v="Michael"/>
    <s v="VHASAMCunnim"/>
    <s v="540-982-2463 x 2646"/>
    <s v="Michael.cunningham7@va.gov"/>
    <s v="Wave 2"/>
    <n v="8"/>
    <s v="April_25"/>
    <x v="2"/>
    <n v="1"/>
  </r>
  <r>
    <n v="323"/>
    <x v="0"/>
    <x v="6"/>
    <x v="2"/>
    <s v="Primary HTM Functional POC"/>
    <s v="Wilder"/>
    <s v="Joseph"/>
    <s v="VHASAMWildeJ"/>
    <s v="540-982-2463 x 1672"/>
    <s v="Joseph.wilder@va.gov"/>
    <s v="Wave 2"/>
    <n v="8"/>
    <s v="April_25"/>
    <x v="2"/>
    <n v="1"/>
  </r>
  <r>
    <n v="324"/>
    <x v="0"/>
    <x v="6"/>
    <x v="2"/>
    <s v="HTM Functional POC Back-up"/>
    <s v="Flanary"/>
    <s v="Karen"/>
    <s v="VHASAMFlanaK"/>
    <s v="540-982-2463 x 1676"/>
    <s v="Karen.flanary@va.gov"/>
    <s v="Wave 2"/>
    <n v="8"/>
    <s v="April_25"/>
    <x v="0"/>
    <n v="1"/>
  </r>
  <r>
    <n v="325"/>
    <x v="0"/>
    <x v="6"/>
    <x v="2"/>
    <s v="HTM Functional POC Back-up"/>
    <s v="Brown"/>
    <s v="Robert"/>
    <s v="VHASAMBrownR"/>
    <s v="540-982-2463 x 1674"/>
    <s v="Robert.brown15@va.gov"/>
    <s v="Wave 2"/>
    <n v="0"/>
    <s v="April_25"/>
    <x v="0"/>
    <n v="1"/>
  </r>
  <r>
    <n v="326"/>
    <x v="0"/>
    <x v="6"/>
    <x v="3"/>
    <s v="Primary EMS Functional POC"/>
    <s v="Mack"/>
    <s v="Naymon"/>
    <s v="VHASAMMackN"/>
    <s v="540-982-2463 x 2865"/>
    <s v="Naymon.mack@va.gov"/>
    <s v="Wave 2"/>
    <n v="0"/>
    <s v="April_25"/>
    <x v="0"/>
    <n v="1"/>
  </r>
  <r>
    <n v="327"/>
    <x v="0"/>
    <x v="6"/>
    <x v="3"/>
    <s v="EMS Functional POC Back-up"/>
    <s v="Morris"/>
    <s v="Tanuel"/>
    <s v="VHASAMMorriT1"/>
    <s v="540-982-2463 x 2878"/>
    <s v="Tanuel.morris@va.gov"/>
    <s v="Wave 2"/>
    <n v="0"/>
    <s v="April_25"/>
    <x v="0"/>
    <n v="1"/>
  </r>
  <r>
    <n v="328"/>
    <x v="0"/>
    <x v="6"/>
    <x v="4"/>
    <s v="Primary FM Functional POC"/>
    <s v="Carpenter"/>
    <s v="Eric"/>
    <s v="VHASAMCarpeE"/>
    <s v="540-982-2463 x 4126"/>
    <s v="Eric.carpenter@va.gov"/>
    <s v="Wave 2"/>
    <n v="7"/>
    <s v="April_25"/>
    <x v="2"/>
    <n v="1"/>
  </r>
  <r>
    <n v="329"/>
    <x v="0"/>
    <x v="6"/>
    <x v="4"/>
    <s v="FM Functional POC Back-up"/>
    <s v="Fralin"/>
    <s v="Brian"/>
    <s v="VHASAMFraliB"/>
    <s v="540-982-2463 x 1247"/>
    <s v="Brian.fralin@va.gov"/>
    <s v="Wave 2"/>
    <n v="6"/>
    <s v="April_25"/>
    <x v="0"/>
    <n v="1"/>
  </r>
  <r>
    <n v="330"/>
    <x v="0"/>
    <x v="6"/>
    <x v="5"/>
    <s v="Primary PPM Functional POC"/>
    <s v="Cunningham"/>
    <s v="Michael"/>
    <s v="VHASAMCunniM"/>
    <s v="540-982-2463 x 2646"/>
    <s v="Michael.cunningham7@va.gov"/>
    <s v="Wave 2"/>
    <n v="8"/>
    <s v="April_25"/>
    <x v="2"/>
    <n v="1"/>
  </r>
  <r>
    <n v="331"/>
    <x v="0"/>
    <x v="6"/>
    <x v="5"/>
    <s v="PPM Functional POC Back-up"/>
    <s v="Burns"/>
    <s v="Benjamin"/>
    <s v="VHASAMBurnsB"/>
    <s v="540-982-2463 x 2966"/>
    <s v="Benjamin.Burns@va.gov "/>
    <s v="Wave 2"/>
    <n v="7"/>
    <s v="April_25"/>
    <x v="0"/>
    <n v="1"/>
  </r>
  <r>
    <n v="332"/>
    <x v="0"/>
    <x v="6"/>
    <x v="6"/>
    <s v="Primary IT Functional POC"/>
    <s v="Poole"/>
    <s v="Steven"/>
    <s v="VHASAMPooleS"/>
    <s v="540-982-2463 x 4537"/>
    <s v="Steven.Poole@va.gov"/>
    <s v="Wave 2"/>
    <n v="1"/>
    <s v="April_25"/>
    <x v="0"/>
    <n v="1"/>
  </r>
  <r>
    <n v="333"/>
    <x v="0"/>
    <x v="6"/>
    <x v="6"/>
    <s v="IT Functional POC Back-up"/>
    <s v="McAnnally"/>
    <s v="Paul"/>
    <s v="VHASAMMcannP"/>
    <s v="540-982-2463 x 5093"/>
    <s v="Paul.McAnnally@va.gov"/>
    <s v="Wave 2"/>
    <n v="0"/>
    <s v="April_25"/>
    <x v="0"/>
    <n v="1"/>
  </r>
  <r>
    <n v="334"/>
    <x v="0"/>
    <x v="7"/>
    <x v="1"/>
    <s v="Site Lead"/>
    <s v="Green"/>
    <s v="Sharod"/>
    <s v="VHASBYGREENS1"/>
    <s v="704-638-9000 x 3498"/>
    <s v="SHAROD.GREEN@VA.GOV"/>
    <s v="Wave 2"/>
    <n v="7"/>
    <s v="April_25"/>
    <x v="2"/>
    <n v="1"/>
  </r>
  <r>
    <n v="335"/>
    <x v="0"/>
    <x v="7"/>
    <x v="1"/>
    <s v="Site Lead Back-up"/>
    <s v="Forrest"/>
    <s v="Robert"/>
    <s v="VHASBYFORRER1"/>
    <s v="704-638-9000 x 3210"/>
    <s v="ROBERT.FORREST@VA.GOV"/>
    <s v="Wave 2"/>
    <n v="2"/>
    <s v="April_25"/>
    <x v="0"/>
    <n v="1"/>
  </r>
  <r>
    <n v="336"/>
    <x v="0"/>
    <x v="7"/>
    <x v="2"/>
    <s v="Primary HTM Functional POC"/>
    <s v="Sledge"/>
    <s v="David"/>
    <s v="VHASBYSLEDGD"/>
    <s v="704-638-9000 x 3120"/>
    <s v="DAVID.SLEDGE2@VA.GOV"/>
    <s v="Wave 2"/>
    <n v="6"/>
    <s v="April_25"/>
    <x v="2"/>
    <n v="1"/>
  </r>
  <r>
    <n v="337"/>
    <x v="0"/>
    <x v="7"/>
    <x v="2"/>
    <s v="HTM Functional POC Back-up"/>
    <s v="Monroe"/>
    <s v="Robert"/>
    <s v="VHASBYMONROR"/>
    <s v="704-638-9000 x 2221"/>
    <s v="ROBERT.MONROE@VA.GOV"/>
    <s v="Wave 2"/>
    <n v="6"/>
    <s v="April_25"/>
    <x v="0"/>
    <n v="1"/>
  </r>
  <r>
    <n v="338"/>
    <x v="0"/>
    <x v="7"/>
    <x v="2"/>
    <s v="HTM Functional POC Back-up"/>
    <s v="Cherry"/>
    <s v="James"/>
    <s v="VHASBYCHERRJ"/>
    <s v="704-638-9000 x 2518"/>
    <s v="JAMES.CHERRY2@VA.GOV"/>
    <s v="Wave 2"/>
    <n v="2"/>
    <s v="April_25"/>
    <x v="2"/>
    <n v="1"/>
  </r>
  <r>
    <n v="339"/>
    <x v="0"/>
    <x v="7"/>
    <x v="3"/>
    <s v="Primary EMS Functional POC"/>
    <s v="Hayes"/>
    <s v="Bruce"/>
    <s v="VHASBYHAYESB"/>
    <s v="704-638-9000 x 2094"/>
    <s v="BRUCE.HAYES@VA.GOV"/>
    <s v="Wave 2"/>
    <n v="0"/>
    <s v="April_25"/>
    <x v="0"/>
    <n v="1"/>
  </r>
  <r>
    <n v="340"/>
    <x v="0"/>
    <x v="7"/>
    <x v="3"/>
    <s v="EMS Functional POC Back-up"/>
    <s v="Hodge"/>
    <s v="Laura"/>
    <s v="VHASBYHODGEL"/>
    <s v="704-638-9000 x 2191"/>
    <s v="LAURA.HODGE@VA.GOV"/>
    <s v="Wave 2"/>
    <n v="0"/>
    <s v="April_25"/>
    <x v="0"/>
    <n v="1"/>
  </r>
  <r>
    <n v="341"/>
    <x v="0"/>
    <x v="7"/>
    <x v="4"/>
    <s v="Primary FM Functional POC"/>
    <s v="Laurer"/>
    <s v="Joseph"/>
    <s v="VHASBYLAUREJ"/>
    <s v="704-638-9000 x 2333"/>
    <s v="JOSEPH.LAURER@VA.GOV"/>
    <s v="Wave 2"/>
    <n v="5"/>
    <s v="April_25"/>
    <x v="2"/>
    <n v="1"/>
  </r>
  <r>
    <n v="342"/>
    <x v="0"/>
    <x v="7"/>
    <x v="4"/>
    <s v="FM Functional POC Back-up"/>
    <s v="Barrier"/>
    <s v="Lonnie"/>
    <s v="VHASBYBARRIL"/>
    <s v="704-638-9000 x 2313"/>
    <s v="LONNIE.BARRIER@VA.GOV"/>
    <s v="Wave 2"/>
    <n v="10"/>
    <s v="April_25"/>
    <x v="2"/>
    <n v="1"/>
  </r>
  <r>
    <n v="343"/>
    <x v="0"/>
    <x v="7"/>
    <x v="5"/>
    <s v="Primary PPM Functional POC"/>
    <s v="White"/>
    <s v="Stanley"/>
    <s v="VHASBYWHITES1"/>
    <s v="704-638-9000 x. 3202"/>
    <s v="STANLEY.WHITE2@VA.GOV"/>
    <s v="Wave 2"/>
    <n v="9"/>
    <s v="April_25"/>
    <x v="2"/>
    <n v="1"/>
  </r>
  <r>
    <n v="344"/>
    <x v="0"/>
    <x v="7"/>
    <x v="5"/>
    <s v="PPM Functional POC Back-up"/>
    <s v="Williams"/>
    <s v="Mashonda"/>
    <s v="VHASBYWILLIM12"/>
    <s v="704-638-9000 x 4765"/>
    <s v="MASHONDA.WILLIAMS@VA.GOV"/>
    <s v="Wave 2"/>
    <n v="6"/>
    <s v="April_25"/>
    <x v="2"/>
    <n v="1"/>
  </r>
  <r>
    <n v="345"/>
    <x v="0"/>
    <x v="7"/>
    <x v="6"/>
    <s v="Primary IT Functional POC"/>
    <s v="Clark"/>
    <s v="Deborah"/>
    <s v="VHASBYCLARKD"/>
    <s v="704-638-9000 x 4847"/>
    <s v="DEBORAH.CLARK6@VA.GOV"/>
    <s v="Wave 2"/>
    <n v="2"/>
    <s v="April_25"/>
    <x v="2"/>
    <n v="1"/>
  </r>
  <r>
    <n v="346"/>
    <x v="0"/>
    <x v="7"/>
    <x v="6"/>
    <s v="IT Functional POC Back-up"/>
    <s v="Nash"/>
    <s v="Ken"/>
    <s v="VHASBYNASHK"/>
    <s v="704-638-9000 x 4853"/>
    <s v="KEN.NASH2@VA.GOV"/>
    <s v="Wave 2"/>
    <n v="1"/>
    <s v="April_25"/>
    <x v="0"/>
    <n v="1"/>
  </r>
  <r>
    <n v="347"/>
    <x v="1"/>
    <x v="0"/>
    <x v="0"/>
    <s v="VISN Deployment Team Lead"/>
    <s v="Gaudio"/>
    <s v="James"/>
    <s v="Vhav07gaudij"/>
    <s v="(678) 924-5710"/>
    <s v="James.gaudio@va.gov"/>
    <s v="Wave 2"/>
    <n v="8"/>
    <s v="April_25"/>
    <x v="0"/>
    <n v="1"/>
  </r>
  <r>
    <n v="348"/>
    <x v="1"/>
    <x v="0"/>
    <x v="0"/>
    <s v="Logistics"/>
    <s v="Townsend-Green"/>
    <s v="Linda"/>
    <s v="VHAV07TownsG"/>
    <s v="(678) 924-5754"/>
    <s v="Linda.townsend-green@va.gov"/>
    <s v="Wave 2"/>
    <n v="5"/>
    <s v="April_25"/>
    <x v="2"/>
    <n v="1"/>
  </r>
  <r>
    <n v="349"/>
    <x v="1"/>
    <x v="0"/>
    <x v="0"/>
    <s v="HTM"/>
    <s v="Jensen"/>
    <s v="Kevin"/>
    <s v="VHACHAJenseK"/>
    <s v="(843) 789-6139"/>
    <s v="Kevin.jensen@va.gov"/>
    <s v="Wave 2"/>
    <n v="6"/>
    <s v="April_25"/>
    <x v="0"/>
    <n v="1"/>
  </r>
  <r>
    <n v="350"/>
    <x v="1"/>
    <x v="0"/>
    <x v="0"/>
    <s v="CAM"/>
    <s v="Gaudio"/>
    <s v="James"/>
    <s v="Vhav07gaudij"/>
    <s v="(678) 924-5710"/>
    <s v="James.gaudio@va.gov"/>
    <s v="Wave 2"/>
    <n v="8"/>
    <s v="April_25"/>
    <x v="0"/>
    <n v="1"/>
  </r>
  <r>
    <n v="351"/>
    <x v="1"/>
    <x v="0"/>
    <x v="0"/>
    <s v="EMS"/>
    <s v="Henrickson"/>
    <s v="Michael"/>
    <s v="VHACMSHenriM"/>
    <s v="(803) 776-4000 x 5752"/>
    <s v="Michael.henrickson@va.gov"/>
    <s v="Wave 2"/>
    <n v="1"/>
    <s v="April_25"/>
    <x v="0"/>
    <n v="1"/>
  </r>
  <r>
    <n v="352"/>
    <x v="1"/>
    <x v="0"/>
    <x v="0"/>
    <s v="Engineering"/>
    <s v="Lyons"/>
    <s v="Tim"/>
    <s v="VHATUALyonsT"/>
    <s v="(205) 554-4593"/>
    <s v="Tim.lyons@va.gov"/>
    <s v="Wave 2"/>
    <n v="8"/>
    <s v="April_25"/>
    <x v="2"/>
    <n v="1"/>
  </r>
  <r>
    <n v="353"/>
    <x v="1"/>
    <x v="0"/>
    <x v="0"/>
    <s v="OIT"/>
    <s v="Greer"/>
    <s v="Bill"/>
    <s v="VHABIRGreerW1"/>
    <s v="(205) 933-8101"/>
    <s v="William.Greer2@va.gov"/>
    <s v="Wave 2"/>
    <n v="0"/>
    <s v="April_25"/>
    <x v="0"/>
    <n v="1"/>
  </r>
  <r>
    <n v="354"/>
    <x v="1"/>
    <x v="0"/>
    <x v="0"/>
    <s v="Fiscal"/>
    <s v="Schmitz"/>
    <s v="Brenda"/>
    <s v="VHAV07SchmiB"/>
    <s v="(678) 924-5731"/>
    <s v="Brenda.schmitz@va.gov"/>
    <s v="Wave 2"/>
    <n v="5"/>
    <s v="April_25"/>
    <x v="0"/>
    <n v="1"/>
  </r>
  <r>
    <n v="355"/>
    <x v="1"/>
    <x v="0"/>
    <x v="0"/>
    <s v="HR"/>
    <s v="Blakeley"/>
    <s v="Claudia"/>
    <s v="VHAV07BlakeC"/>
    <s v="(678) 924-5738"/>
    <s v="Claudia.blakeley@va.gov"/>
    <s v="Wave 2"/>
    <n v="0"/>
    <s v="April_25"/>
    <x v="0"/>
    <n v="1"/>
  </r>
  <r>
    <n v="356"/>
    <x v="1"/>
    <x v="0"/>
    <x v="0"/>
    <s v="Education"/>
    <s v="Mathews"/>
    <s v="Venis"/>
    <s v="VHANBOMatheV1"/>
    <s v="(770) 279-3427"/>
    <s v="Venis.Mathews2@va.gov"/>
    <s v="Wave 2"/>
    <n v="1"/>
    <s v="April_25"/>
    <x v="0"/>
    <n v="1"/>
  </r>
  <r>
    <n v="357"/>
    <x v="1"/>
    <x v="8"/>
    <x v="1"/>
    <s v="Site Lead"/>
    <s v="Browning"/>
    <s v="Louisa"/>
    <s v="VHAATGBROWNL"/>
    <s v="404-321-6111 x4924"/>
    <s v="Louisa.Browning@va.gov"/>
    <s v="Wave 2"/>
    <n v="8"/>
    <s v="April_25"/>
    <x v="2"/>
    <n v="1"/>
  </r>
  <r>
    <n v="358"/>
    <x v="1"/>
    <x v="8"/>
    <x v="1"/>
    <s v="Site Lead Back-up"/>
    <s v="Simmons"/>
    <s v="Cathy"/>
    <s v="VHAATGSIMMOC2"/>
    <s v="404-321-6111 x3027"/>
    <s v="Cathy.simmons@va.gov"/>
    <s v="Wave 2"/>
    <n v="8"/>
    <s v="April_25"/>
    <x v="2"/>
    <n v="1"/>
  </r>
  <r>
    <n v="359"/>
    <x v="1"/>
    <x v="8"/>
    <x v="2"/>
    <s v="Primary HTM Functional POC"/>
    <s v="Cox"/>
    <s v="Michael"/>
    <s v="VHAATGCoxM"/>
    <s v="404-321-6111 x7633"/>
    <s v="Michael.cox@va.gov"/>
    <s v="Wave 2"/>
    <n v="10"/>
    <s v="April_25"/>
    <x v="0"/>
    <n v="1"/>
  </r>
  <r>
    <n v="360"/>
    <x v="1"/>
    <x v="8"/>
    <x v="2"/>
    <s v="HTM Functional POC Back-up"/>
    <s v="Timm"/>
    <s v="Robert"/>
    <s v="VHAAATGTimmR"/>
    <s v="404-321-6111 x2790"/>
    <s v="Robert.timm@va.gov"/>
    <s v="Wave 2"/>
    <n v="1"/>
    <s v="April_25"/>
    <x v="0"/>
    <n v="1"/>
  </r>
  <r>
    <n v="361"/>
    <x v="1"/>
    <x v="8"/>
    <x v="3"/>
    <s v="Primary EMS Functional POC"/>
    <s v="Mincey"/>
    <s v="Dale"/>
    <s v="VHAATGminced"/>
    <s v="404-321-6111 x7646"/>
    <s v="Dale.Mincey@va.gov"/>
    <s v="Wave 2"/>
    <n v="9"/>
    <s v="April_25"/>
    <x v="2"/>
    <n v="1"/>
  </r>
  <r>
    <n v="362"/>
    <x v="1"/>
    <x v="8"/>
    <x v="3"/>
    <s v="EMS Functional POC Back-up"/>
    <s v="Gwaltney"/>
    <s v="Darryl"/>
    <s v="VHAATGgwaltd"/>
    <s v="404-321-6111 x7525"/>
    <s v="Darryl.Gwaltney@va.gov"/>
    <s v="Wave 2"/>
    <n v="0"/>
    <s v="April_25"/>
    <x v="0"/>
    <n v="1"/>
  </r>
  <r>
    <n v="363"/>
    <x v="1"/>
    <x v="8"/>
    <x v="4"/>
    <s v="Primary FM Functional POC"/>
    <s v="Mindley"/>
    <s v="Damian"/>
    <s v="VHAATGMindlD"/>
    <s v="404-321-6111 x7660"/>
    <s v="Damian.mindley@va.gov"/>
    <s v="Wave 2"/>
    <n v="4"/>
    <s v="April_25"/>
    <x v="0"/>
    <n v="1"/>
  </r>
  <r>
    <n v="364"/>
    <x v="1"/>
    <x v="8"/>
    <x v="4"/>
    <s v="FM Functional POC Back-up"/>
    <s v="Sawyer"/>
    <s v="Ricky"/>
    <s v="VHAATGSawyeR"/>
    <s v="404-321-6111 x7660"/>
    <s v="Ricky.sawyer@va.gov"/>
    <s v="Wave 2"/>
    <n v="7"/>
    <s v="April_25"/>
    <x v="2"/>
    <n v="1"/>
  </r>
  <r>
    <n v="365"/>
    <x v="1"/>
    <x v="8"/>
    <x v="5"/>
    <s v="Primary PPM Functional POC"/>
    <s v="Simmons"/>
    <s v="Cathy"/>
    <s v="VHAATGSIMMOC2"/>
    <s v="404-321-6111 x3027"/>
    <s v="Cathy.simmons@va.gov"/>
    <s v="Wave 2"/>
    <n v="8"/>
    <s v="April_25"/>
    <x v="2"/>
    <n v="1"/>
  </r>
  <r>
    <n v="366"/>
    <x v="1"/>
    <x v="8"/>
    <x v="5"/>
    <s v="PPM Functional POC Back-up"/>
    <s v="Browning"/>
    <s v="Louisa"/>
    <s v="VHAATGBROWNL"/>
    <s v="404-321-6111 x4924"/>
    <s v="Louisa.Browning@va.gov"/>
    <s v="Wave 2"/>
    <n v="8"/>
    <s v="April_25"/>
    <x v="2"/>
    <n v="1"/>
  </r>
  <r>
    <n v="367"/>
    <x v="1"/>
    <x v="8"/>
    <x v="6"/>
    <s v="Primary IT Functional POC"/>
    <s v="Lynch"/>
    <s v="Anthony"/>
    <s v="VHAATGLynchA"/>
    <s v="404-321-6111 x1578"/>
    <s v="Anthony.lynch@va.gov"/>
    <s v="Wave 2"/>
    <n v="2"/>
    <s v="April_25"/>
    <x v="0"/>
    <n v="1"/>
  </r>
  <r>
    <n v="368"/>
    <x v="1"/>
    <x v="8"/>
    <x v="6"/>
    <s v="IT Functional POC Back-up"/>
    <s v="Wisdom"/>
    <s v="Zende"/>
    <s v="VHAATGWisdoZ"/>
    <s v="404-321-6111 x7197"/>
    <s v="Zende.wisdom@va.gov  "/>
    <s v="Wave 2"/>
    <n v="2"/>
    <s v="April_25"/>
    <x v="0"/>
    <n v="1"/>
  </r>
  <r>
    <n v="369"/>
    <x v="1"/>
    <x v="9"/>
    <x v="1"/>
    <s v="Site Lead"/>
    <s v="Raggio"/>
    <s v="Matthew"/>
    <s v="VHABIRRaggiM"/>
    <s v="205-933-8101 x 5252"/>
    <s v="Matthew.Raggio@va.gov"/>
    <s v="Wave 2"/>
    <n v="6"/>
    <s v="April_25"/>
    <x v="2"/>
    <n v="1"/>
  </r>
  <r>
    <n v="370"/>
    <x v="1"/>
    <x v="9"/>
    <x v="1"/>
    <s v="Site Lead Back-up"/>
    <s v="Weeks"/>
    <s v="Erica"/>
    <s v="VHABIRWeeksE"/>
    <s v="205-933-8101 x 1350"/>
    <s v="Erica.Weeks@va.gov"/>
    <s v="Wave 2"/>
    <n v="9"/>
    <s v="April_25"/>
    <x v="0"/>
    <n v="1"/>
  </r>
  <r>
    <n v="371"/>
    <x v="1"/>
    <x v="9"/>
    <x v="2"/>
    <s v="Primary HTM Functional POC"/>
    <s v="Raggio"/>
    <s v="Matthew"/>
    <s v="VHABIRRaggiM"/>
    <s v="205-933-8101 x 5252"/>
    <s v="Matthew.Raggio@va.gov"/>
    <s v="Wave 2"/>
    <n v="6"/>
    <s v="April_25"/>
    <x v="2"/>
    <n v="1"/>
  </r>
  <r>
    <n v="372"/>
    <x v="1"/>
    <x v="9"/>
    <x v="2"/>
    <s v="HTM Functional POC Back-up"/>
    <s v="McQuitty"/>
    <s v="William"/>
    <s v="VHABIRMcQuiW"/>
    <s v="205-933-8101 x 4526"/>
    <s v="William.McQuitty@va.gov"/>
    <s v="Wave 2"/>
    <n v="2"/>
    <s v="April_25"/>
    <x v="0"/>
    <n v="1"/>
  </r>
  <r>
    <n v="373"/>
    <x v="1"/>
    <x v="9"/>
    <x v="3"/>
    <s v="Primary EMS Functional POC"/>
    <s v="Irwin"/>
    <s v="David"/>
    <s v="VHABIRIrwinD"/>
    <s v="205-558-4717 x 5416"/>
    <s v="David.Irwin@va.gov"/>
    <s v="Wave 2"/>
    <n v="6"/>
    <s v="April_25"/>
    <x v="0"/>
    <n v="1"/>
  </r>
  <r>
    <n v="374"/>
    <x v="1"/>
    <x v="9"/>
    <x v="3"/>
    <s v="EMS Functional POC Back-up"/>
    <s v="Singleterry"/>
    <s v="Andre"/>
    <s v="VHABIRSinglA"/>
    <s v="205-933-8101 x 6107"/>
    <s v="Andre.Singleterry@va.gov"/>
    <s v="Wave 2"/>
    <n v="8"/>
    <s v="April_25"/>
    <x v="0"/>
    <n v="1"/>
  </r>
  <r>
    <n v="375"/>
    <x v="1"/>
    <x v="9"/>
    <x v="4"/>
    <s v="Primary FM Functional POC"/>
    <s v="Campbell"/>
    <s v="Jaymes"/>
    <s v="VHABIRCampbJ2"/>
    <s v="205-933-8101 x 5013"/>
    <s v="Jaymes.Campbell@va.gov"/>
    <s v="Wave 2"/>
    <n v="7"/>
    <s v="April_25"/>
    <x v="0"/>
    <n v="1"/>
  </r>
  <r>
    <n v="376"/>
    <x v="1"/>
    <x v="9"/>
    <x v="4"/>
    <s v="FM Functional POC Back-up"/>
    <s v="Bugg"/>
    <s v="Randall"/>
    <s v="VHABIRBuggR"/>
    <s v="205-933-4481 x 5275"/>
    <s v="Randall.Bugg@va.gov"/>
    <s v="Wave 2"/>
    <n v="1"/>
    <s v="April_25"/>
    <x v="0"/>
    <n v="1"/>
  </r>
  <r>
    <n v="377"/>
    <x v="1"/>
    <x v="9"/>
    <x v="5"/>
    <s v="Primary PPM Functional POC"/>
    <s v="Jones"/>
    <s v="Alfred"/>
    <s v="VHABIRJonesAT"/>
    <s v="205-933-8101 x 2937"/>
    <s v="Alfred.Jones2@va.gov"/>
    <s v="Wave 2"/>
    <n v="9"/>
    <s v="April_25"/>
    <x v="2"/>
    <n v="1"/>
  </r>
  <r>
    <n v="378"/>
    <x v="1"/>
    <x v="9"/>
    <x v="5"/>
    <s v="PPM Functional POC Back-up"/>
    <s v="Turner"/>
    <s v="Caleb"/>
    <s v="VHABIRTurneC3"/>
    <s v="205-933-8101 x 5371"/>
    <s v="Caleb.Turner3@va.gov"/>
    <s v="Wave 2"/>
    <n v="2"/>
    <s v="April_25"/>
    <x v="0"/>
    <n v="1"/>
  </r>
  <r>
    <n v="379"/>
    <x v="1"/>
    <x v="9"/>
    <x v="6"/>
    <s v="Primary IT Functional POC"/>
    <s v="Young"/>
    <s v="Christopher"/>
    <s v="VHABIRYounC"/>
    <s v="205-933-8101 x 1367"/>
    <s v="Christopher.Young7@va.gov"/>
    <s v="Wave 2"/>
    <n v="0"/>
    <s v="April_25"/>
    <x v="0"/>
    <n v="1"/>
  </r>
  <r>
    <n v="380"/>
    <x v="1"/>
    <x v="9"/>
    <x v="6"/>
    <s v="IT Functional POC Back-up"/>
    <s v="Sturdivant"/>
    <s v="Mervin"/>
    <s v="VHABIRSturdM"/>
    <s v="205-933-8101 x 1334"/>
    <s v="Mervin.Sturdivant@va.gov"/>
    <s v="Wave 2"/>
    <n v="1"/>
    <s v="April_25"/>
    <x v="0"/>
    <n v="1"/>
  </r>
  <r>
    <n v="381"/>
    <x v="1"/>
    <x v="10"/>
    <x v="1"/>
    <s v="Site Lead"/>
    <s v="Deworth"/>
    <s v="Gerald"/>
    <s v="VHADUBDEWORG"/>
    <s v="478-272-1210 x 2902"/>
    <s v="Gerald.deworth@va.gov"/>
    <s v="Wave 2"/>
    <n v="1"/>
    <s v="April_25"/>
    <x v="0"/>
    <n v="1"/>
  </r>
  <r>
    <n v="382"/>
    <x v="1"/>
    <x v="10"/>
    <x v="1"/>
    <s v="Site Lead Back-up"/>
    <s v="Sullivan"/>
    <s v="Diane"/>
    <s v="VHADUBSULLID"/>
    <s v="478-272-1210 x 2902"/>
    <s v="Diane.sullivan@va.gov"/>
    <s v="Wave 2"/>
    <n v="5"/>
    <s v="April_25"/>
    <x v="0"/>
    <n v="1"/>
  </r>
  <r>
    <n v="383"/>
    <x v="1"/>
    <x v="10"/>
    <x v="2"/>
    <s v="Primary HTM Functional POC"/>
    <s v="Snelgrove"/>
    <s v="Michael"/>
    <s v="VHADUBSNELGM"/>
    <s v="478 272-1210 x 2889"/>
    <s v="Michael.snelgrove@va.gov"/>
    <s v="Wave 2"/>
    <n v="2"/>
    <s v="April_25"/>
    <x v="0"/>
    <n v="1"/>
  </r>
  <r>
    <n v="384"/>
    <x v="1"/>
    <x v="10"/>
    <x v="2"/>
    <s v="HTM Functional POC Back-up"/>
    <s v="Orlowsky"/>
    <s v="Alex"/>
    <s v="VHADUBORLOWA"/>
    <s v="478 272-1210 x 3129"/>
    <s v="Alexandra.orlowsky@va.gov"/>
    <s v="Wave 2"/>
    <n v="3"/>
    <s v="April_25"/>
    <x v="2"/>
    <n v="1"/>
  </r>
  <r>
    <n v="385"/>
    <x v="1"/>
    <x v="10"/>
    <x v="3"/>
    <s v="Primary EMS Functional POC"/>
    <s v="Baggett"/>
    <s v="Lee"/>
    <s v="VHADUBBAGGEL"/>
    <s v="478 277 2755"/>
    <s v="Walter.Baggett@va.gov"/>
    <s v="Wave 2"/>
    <n v="3"/>
    <s v="April_25"/>
    <x v="2"/>
    <n v="1"/>
  </r>
  <r>
    <n v="386"/>
    <x v="1"/>
    <x v="10"/>
    <x v="3"/>
    <s v="EMS Functional POC Back-up"/>
    <s v="Kraft"/>
    <s v="Edwin"/>
    <s v="VHADUBKRAFTE"/>
    <s v="478 277 2755"/>
    <s v="Edwin.Kraft@va.gov"/>
    <s v="Wave 2"/>
    <n v="0"/>
    <s v="April_25"/>
    <x v="0"/>
    <n v="1"/>
  </r>
  <r>
    <n v="387"/>
    <x v="1"/>
    <x v="10"/>
    <x v="4"/>
    <s v="Primary FM Functional POC"/>
    <s v="Williams"/>
    <s v="Fred"/>
    <s v="VHADUBWILLIF"/>
    <s v="478 272-1210 x 4355"/>
    <s v="Frederick.williams@va.gov"/>
    <s v="Wave 2"/>
    <n v="4"/>
    <s v="April_25"/>
    <x v="2"/>
    <n v="1"/>
  </r>
  <r>
    <n v="388"/>
    <x v="1"/>
    <x v="10"/>
    <x v="4"/>
    <s v="FM Functional POC Back-up"/>
    <s v="Marshall"/>
    <s v="Sandra"/>
    <s v="VHADUBMARSHS"/>
    <s v="478 272-1210 x 2640"/>
    <s v="Sandra.Marshall10@va.gov"/>
    <s v="Wave 2"/>
    <n v="1"/>
    <s v="April_25"/>
    <x v="0"/>
    <n v="1"/>
  </r>
  <r>
    <n v="389"/>
    <x v="1"/>
    <x v="10"/>
    <x v="5"/>
    <s v="Primary PPM Functional POC"/>
    <s v="Pennymon"/>
    <s v="Dennis"/>
    <s v="VHADUBPENNYD"/>
    <s v="478 272 1210 x 3046"/>
    <s v="Dennis.Pennymon@va.gov"/>
    <s v="Wave 2"/>
    <n v="3"/>
    <s v="April_25"/>
    <x v="0"/>
    <n v="1"/>
  </r>
  <r>
    <n v="390"/>
    <x v="1"/>
    <x v="10"/>
    <x v="5"/>
    <s v="PPM Functional POC Back-up"/>
    <s v="King"/>
    <s v="Anthony"/>
    <s v="VHADUBKingA2"/>
    <s v="478 272 1210 x 2612"/>
    <s v="Anthony.King3@va.gov"/>
    <s v="Wave 2"/>
    <n v="9"/>
    <s v="April_25"/>
    <x v="2"/>
    <n v="1"/>
  </r>
  <r>
    <n v="391"/>
    <x v="1"/>
    <x v="10"/>
    <x v="6"/>
    <s v="Primary IT Functional POC"/>
    <s v="Cowart"/>
    <s v="Mark"/>
    <s v="VHADUBCowarM"/>
    <s v="478-277-6799"/>
    <s v="Mark.Cowart@va.gov"/>
    <s v="Wave 2"/>
    <n v="4"/>
    <s v="April_25"/>
    <x v="2"/>
    <n v="1"/>
  </r>
  <r>
    <n v="392"/>
    <x v="1"/>
    <x v="10"/>
    <x v="6"/>
    <s v="IT Functional POC Back-up"/>
    <s v="Couey"/>
    <s v="Janet"/>
    <s v="VHADUBCoueyJ"/>
    <s v="478-277-2716"/>
    <s v="Janet.Couey@va.gov"/>
    <s v="Wave 2"/>
    <n v="1"/>
    <s v="April_25"/>
    <x v="2"/>
    <n v="1"/>
  </r>
  <r>
    <n v="393"/>
    <x v="1"/>
    <x v="11"/>
    <x v="1"/>
    <s v="Site Lead"/>
    <s v="Piper"/>
    <s v="William"/>
    <s v="VHACAVPiperW"/>
    <s v="334-272-4670 x 4870"/>
    <s v="William.Piper@va.gov"/>
    <s v="Wave 2"/>
    <n v="8"/>
    <s v="April_25"/>
    <x v="0"/>
    <n v="1"/>
  </r>
  <r>
    <n v="394"/>
    <x v="1"/>
    <x v="11"/>
    <x v="1"/>
    <s v="Site Lead Back-up"/>
    <s v="Hall"/>
    <s v="Nicholas"/>
    <s v="VHACAVHallN"/>
    <s v="334-727-0550 x 3289"/>
    <s v="Nicholas.Hall2@va.gov"/>
    <s v="Wave 2"/>
    <n v="5"/>
    <s v="April_25"/>
    <x v="0"/>
    <n v="1"/>
  </r>
  <r>
    <n v="395"/>
    <x v="1"/>
    <x v="11"/>
    <x v="2"/>
    <s v="Primary HTM Functional POC"/>
    <s v="Piper"/>
    <s v="William"/>
    <s v="VHACAVPiperW"/>
    <s v="334-272-4670 x 4870"/>
    <s v="William.Piper@va.gov"/>
    <s v="Wave 2"/>
    <n v="8"/>
    <s v="April_25"/>
    <x v="0"/>
    <n v="1"/>
  </r>
  <r>
    <n v="396"/>
    <x v="1"/>
    <x v="11"/>
    <x v="2"/>
    <s v="HTM Functional POC Back-up"/>
    <s v="Johnson"/>
    <s v="Donnell"/>
    <s v="VHACAVJohnsD2"/>
    <s v="334-272-4670 x 4866"/>
    <s v="Donnell.Johnson2@va.gov"/>
    <s v="Wave 2"/>
    <n v="4"/>
    <s v="April_25"/>
    <x v="0"/>
    <n v="1"/>
  </r>
  <r>
    <n v="397"/>
    <x v="1"/>
    <x v="11"/>
    <x v="3"/>
    <s v="EMS Functional POC Back-up"/>
    <s v="Morgan"/>
    <s v="Darrell"/>
    <s v="VHATUAMORGAD"/>
    <s v="334-272-4670 x 4624"/>
    <s v="Darrell.Morgan2@va.gov"/>
    <s v="Wave 2"/>
    <n v="2"/>
    <s v="April_25"/>
    <x v="0"/>
    <n v="1"/>
  </r>
  <r>
    <n v="398"/>
    <x v="1"/>
    <x v="11"/>
    <x v="3"/>
    <s v="EMS Functional POC Back-up"/>
    <s v="Perry"/>
    <s v="Clifford"/>
    <s v="VHACAVPerryC"/>
    <s v="334-727-0550 x 3667"/>
    <s v="Clifford.Perry@va.gov"/>
    <s v="Wave 2"/>
    <n v="1"/>
    <s v="April_25"/>
    <x v="2"/>
    <n v="1"/>
  </r>
  <r>
    <n v="399"/>
    <x v="1"/>
    <x v="11"/>
    <x v="4"/>
    <s v="Primary FM Functional POC"/>
    <s v="Sharpe"/>
    <s v="Nicole"/>
    <s v="VHACAVSharpN"/>
    <s v="334-260-4108"/>
    <s v="Nicole.Sharpe@va.gov"/>
    <s v="Wave 2"/>
    <n v="9"/>
    <s v="April_25"/>
    <x v="0"/>
    <n v="1"/>
  </r>
  <r>
    <n v="400"/>
    <x v="1"/>
    <x v="11"/>
    <x v="4"/>
    <s v="FM Functional POC Back-up"/>
    <s v="Hall"/>
    <s v="Nicholas"/>
    <s v="VHACAVHallN"/>
    <s v="334-727-0550 x 3289"/>
    <s v="Nicholas.Hall2@va.gov"/>
    <s v="Wave 2"/>
    <n v="5"/>
    <s v="April_25"/>
    <x v="0"/>
    <n v="1"/>
  </r>
  <r>
    <n v="401"/>
    <x v="1"/>
    <x v="11"/>
    <x v="5"/>
    <s v="Primary PPM Functional POC"/>
    <s v="Green"/>
    <s v="Darry"/>
    <s v="VHACAVGreenD"/>
    <s v="334-272-4670 x 2001"/>
    <s v="Darry.Green@va.gov"/>
    <s v="Wave 2"/>
    <n v="11"/>
    <s v="April_25"/>
    <x v="2"/>
    <n v="1"/>
  </r>
  <r>
    <n v="402"/>
    <x v="1"/>
    <x v="11"/>
    <x v="5"/>
    <s v="PPM Functional POC Back-up"/>
    <s v="Davis"/>
    <s v="Johnny"/>
    <s v="VHACAVDavisJ6"/>
    <s v="334-272-4670 x 4482"/>
    <s v="Johnny.Davis6@va.gov"/>
    <s v="Wave 2"/>
    <n v="1"/>
    <s v="April_25"/>
    <x v="0"/>
    <n v="1"/>
  </r>
  <r>
    <n v="403"/>
    <x v="1"/>
    <x v="11"/>
    <x v="6"/>
    <s v="Primary IT Functional POC"/>
    <s v="Magee"/>
    <s v="Elmarko"/>
    <s v="VHACAVMageeE"/>
    <s v="334-725-2532"/>
    <s v="Elmarko.Magee@va.gov"/>
    <s v="Wave 2"/>
    <n v="3"/>
    <s v="April_25"/>
    <x v="0"/>
    <n v="1"/>
  </r>
  <r>
    <n v="404"/>
    <x v="1"/>
    <x v="11"/>
    <x v="6"/>
    <s v="IT Functional POC Back-up"/>
    <s v="Henry"/>
    <s v="Robert"/>
    <s v="VHACAVHenryR"/>
    <s v="334-727-0550 x 3422"/>
    <s v="Robert.Henry3@va.gov"/>
    <s v="Wave 2"/>
    <n v="0"/>
    <s v="April_25"/>
    <x v="0"/>
    <n v="1"/>
  </r>
  <r>
    <n v="405"/>
    <x v="1"/>
    <x v="12"/>
    <x v="1"/>
    <s v="Site Lead"/>
    <s v="Koppen"/>
    <s v="Mark"/>
    <s v="VHAAUGKoppeM"/>
    <s v="(706) 733-0188 x 2871"/>
    <s v="Mark.Koppen@va.gov"/>
    <s v="Wave 2"/>
    <n v="8"/>
    <s v="April_25"/>
    <x v="2"/>
    <n v="1"/>
  </r>
  <r>
    <n v="406"/>
    <x v="1"/>
    <x v="12"/>
    <x v="1"/>
    <s v="Site Lead Back-up"/>
    <s v="Stenger"/>
    <s v="John"/>
    <s v="VHAAUGStengT"/>
    <s v="(706) 733-0188 x 1783/6700"/>
    <s v="John.Stenger@va.gov"/>
    <s v="Wave 2"/>
    <n v="7"/>
    <s v="April_25"/>
    <x v="0"/>
    <n v="1"/>
  </r>
  <r>
    <n v="407"/>
    <x v="1"/>
    <x v="12"/>
    <x v="2"/>
    <s v="Primary HTM Functional POC"/>
    <s v="Ackerman"/>
    <s v="Michael"/>
    <s v="VHAAUGAckerM"/>
    <s v="(706) 733-0188 x 3350"/>
    <s v="Michael.Ackerman@va.gov"/>
    <s v="Wave 2"/>
    <n v="11"/>
    <s v="April_25"/>
    <x v="2"/>
    <n v="1"/>
  </r>
  <r>
    <n v="408"/>
    <x v="1"/>
    <x v="12"/>
    <x v="2"/>
    <s v="HTM Functional POC Back-up"/>
    <s v="Payne"/>
    <s v="Wesley"/>
    <s v="VHAAUGPayneW"/>
    <s v="(706) 733-0188 x 3368"/>
    <s v="Wesley.Payne@va.gov"/>
    <s v="Wave 2"/>
    <n v="0"/>
    <s v="April_25"/>
    <x v="0"/>
    <n v="1"/>
  </r>
  <r>
    <n v="409"/>
    <x v="1"/>
    <x v="12"/>
    <x v="3"/>
    <s v="Primary EMS Functional POC"/>
    <s v="Van Horn"/>
    <s v="Russell"/>
    <s v="VHAAUGVanHoR"/>
    <s v="(706) 733-0188 x 3319"/>
    <s v="Russell.VanHorn@va.gov"/>
    <s v="Wave 2"/>
    <n v="7"/>
    <s v="April_25"/>
    <x v="2"/>
    <n v="1"/>
  </r>
  <r>
    <n v="410"/>
    <x v="1"/>
    <x v="12"/>
    <x v="3"/>
    <s v="EMS Functional POC Back-up"/>
    <s v="Thomas"/>
    <s v="Walter"/>
    <s v="VHAAUGWalteT4"/>
    <s v="(706) 733-0188 x 3319"/>
    <s v="Walter.Thomas4@va.gov"/>
    <s v="Wave 2"/>
    <n v="0"/>
    <s v="April_25"/>
    <x v="0"/>
    <n v="1"/>
  </r>
  <r>
    <n v="411"/>
    <x v="1"/>
    <x v="12"/>
    <x v="4"/>
    <s v="Primary FM Functional POC"/>
    <s v="Harris"/>
    <s v="Timothy"/>
    <s v="VHAAUGHarriT5"/>
    <s v="(706) 733-0188 x 3365/6053"/>
    <s v="Timothy.Harris2@va.gov"/>
    <s v="Wave 2"/>
    <n v="5"/>
    <s v="April_25"/>
    <x v="2"/>
    <n v="1"/>
  </r>
  <r>
    <n v="412"/>
    <x v="1"/>
    <x v="12"/>
    <x v="4"/>
    <s v="FM Functional POC Back-up"/>
    <s v="Payne"/>
    <s v="Wesley"/>
    <s v="VHAAUGPayneW"/>
    <s v="(706) 733-0188 x 3368"/>
    <s v="Wesley.Payne@va.gov"/>
    <s v="Wave 2"/>
    <n v="0"/>
    <s v="April_25"/>
    <x v="0"/>
    <n v="1"/>
  </r>
  <r>
    <n v="413"/>
    <x v="1"/>
    <x v="12"/>
    <x v="5"/>
    <s v="Primary PPM Functional POC"/>
    <s v="Fox"/>
    <s v="Mark"/>
    <s v="VHAAUGFoxM"/>
    <s v="(706) 733-0188 x 7829"/>
    <s v="Mark.Fox@va.gov"/>
    <s v="Wave 2"/>
    <n v="6"/>
    <s v="April_25"/>
    <x v="0"/>
    <n v="1"/>
  </r>
  <r>
    <n v="414"/>
    <x v="1"/>
    <x v="12"/>
    <x v="5"/>
    <s v="PPM Functional POC Back-up"/>
    <s v="Askew"/>
    <s v="Janice"/>
    <s v="VHAAUGAskewJ"/>
    <s v="(706) 733-0188 x 7169"/>
    <s v="Janice.Askew@va.gov"/>
    <s v="Wave 2"/>
    <n v="2"/>
    <s v="April_25"/>
    <x v="0"/>
    <n v="1"/>
  </r>
  <r>
    <n v="415"/>
    <x v="1"/>
    <x v="12"/>
    <x v="6"/>
    <s v="Primary IT Functional POC"/>
    <s v="Hedgepeth"/>
    <s v="Rick"/>
    <s v="VHAAUGHedgeR"/>
    <s v="(706) 733-0188 x 6750"/>
    <s v="Ricky.Hedgepeth@va.gov"/>
    <s v="Wave 2"/>
    <n v="1"/>
    <s v="April_25"/>
    <x v="0"/>
    <n v="1"/>
  </r>
  <r>
    <n v="416"/>
    <x v="1"/>
    <x v="12"/>
    <x v="6"/>
    <s v="IT Functional POC Back-up"/>
    <s v="Northington"/>
    <s v="Elizabeth"/>
    <s v="VHAAUGNorthE"/>
    <s v="(706) 733-0188 x 7637"/>
    <s v="Elizabeth.Northington@va.gov"/>
    <s v="Wave 2"/>
    <n v="9"/>
    <s v="April_25"/>
    <x v="2"/>
    <n v="1"/>
  </r>
  <r>
    <n v="417"/>
    <x v="1"/>
    <x v="13"/>
    <x v="1"/>
    <s v="Site Lead"/>
    <s v="Hensley"/>
    <s v="Anthony"/>
    <s v="VHACHAHenslA"/>
    <s v="843-789-7788"/>
    <s v="anthony.hensley@va.gov"/>
    <s v="Wave 2"/>
    <n v="9"/>
    <s v="April_25"/>
    <x v="0"/>
    <n v="1"/>
  </r>
  <r>
    <n v="418"/>
    <x v="1"/>
    <x v="13"/>
    <x v="1"/>
    <s v="Site Lead Back-up"/>
    <s v="Pinard"/>
    <s v="Randall"/>
    <s v="VHACHAPinarR"/>
    <s v="843-789-7789"/>
    <s v="randall.pinard@va.gov"/>
    <s v="Wave 2"/>
    <n v="9"/>
    <s v="April_25"/>
    <x v="2"/>
    <n v="1"/>
  </r>
  <r>
    <n v="419"/>
    <x v="1"/>
    <x v="13"/>
    <x v="2"/>
    <s v="Primary HTM Functional POC"/>
    <s v="Cross"/>
    <s v="Carl"/>
    <s v="VHACHACrossC"/>
    <s v="843-789-7005"/>
    <s v="Carl.Cross@va.gov"/>
    <s v="Wave 2"/>
    <n v="7"/>
    <s v="April_25"/>
    <x v="0"/>
    <n v="1"/>
  </r>
  <r>
    <n v="420"/>
    <x v="1"/>
    <x v="13"/>
    <x v="2"/>
    <s v="HTM Functional POC Back-up"/>
    <s v="McCaskill"/>
    <s v="Britton"/>
    <s v="VHACHAMcCasB"/>
    <s v="843-789-6046"/>
    <s v="Britton.McCaskill@va.gov"/>
    <s v="Wave 2"/>
    <n v="7"/>
    <s v="April_25"/>
    <x v="0"/>
    <n v="1"/>
  </r>
  <r>
    <n v="421"/>
    <x v="1"/>
    <x v="13"/>
    <x v="2"/>
    <s v="HTM Functional POC Back-up"/>
    <s v="Marsh"/>
    <s v="Lucas"/>
    <s v="VHACHAMarshL"/>
    <s v="843-789-7712"/>
    <s v="Lucas.Marsh@va.gov"/>
    <s v="Wave 2"/>
    <n v="2"/>
    <s v="April_25"/>
    <x v="0"/>
    <n v="1"/>
  </r>
  <r>
    <n v="422"/>
    <x v="1"/>
    <x v="13"/>
    <x v="2"/>
    <s v="HTM Functional POC Back-up"/>
    <s v="Tellis"/>
    <s v="Brandi"/>
    <s v="VHACHATelliB"/>
    <s v="843-789-6620"/>
    <s v="Brandi.Tellis@va.gov"/>
    <s v="Wave 2"/>
    <n v="1"/>
    <s v="April_25"/>
    <x v="0"/>
    <n v="1"/>
  </r>
  <r>
    <n v="423"/>
    <x v="1"/>
    <x v="13"/>
    <x v="3"/>
    <s v="Primary EMS Functional POC"/>
    <s v="Stenson"/>
    <s v="Darfet (Lee)"/>
    <s v="VHACHAStensD"/>
    <s v="843- 789-6157"/>
    <s v="darfet.stenson@va.gov"/>
    <s v="Wave 2"/>
    <n v="3"/>
    <s v="April_25"/>
    <x v="2"/>
    <n v="1"/>
  </r>
  <r>
    <n v="424"/>
    <x v="1"/>
    <x v="13"/>
    <x v="3"/>
    <s v="EMS Functional POC Back-up"/>
    <s v="Brewer"/>
    <s v="Justus"/>
    <s v="VHACHABreweJ"/>
    <s v="843-789-5464"/>
    <s v="justus.brewer@va.gov"/>
    <s v="Wave 2"/>
    <n v="3"/>
    <s v="April_25"/>
    <x v="0"/>
    <n v="1"/>
  </r>
  <r>
    <n v="425"/>
    <x v="1"/>
    <x v="13"/>
    <x v="4"/>
    <s v="Primary FM Functional POC "/>
    <s v="Watson"/>
    <s v="Herb"/>
    <s v="VHACHAWatsoH2"/>
    <s v="843-789-6783"/>
    <s v="Herbert.Watson2@va.gov"/>
    <s v="Wave 2"/>
    <n v="4"/>
    <s v="April_25"/>
    <x v="0"/>
    <n v="1"/>
  </r>
  <r>
    <n v="426"/>
    <x v="1"/>
    <x v="13"/>
    <x v="4"/>
    <s v="FM Functional POC Back-up"/>
    <s v="Kurowski"/>
    <s v="Mark"/>
    <s v="VHACHAKurowM"/>
    <s v="843-789-7772"/>
    <s v="Mark.kurowski@va.gov"/>
    <s v="Wave 2"/>
    <n v="6"/>
    <s v="April_25"/>
    <x v="2"/>
    <n v="1"/>
  </r>
  <r>
    <n v="427"/>
    <x v="1"/>
    <x v="13"/>
    <x v="4"/>
    <s v="FM Functional POC Back-up"/>
    <s v="Valdez"/>
    <s v="Juan"/>
    <s v="VHACHAValdeJ1"/>
    <s v="843-789-7386"/>
    <s v="Juan.valdez@va.gov"/>
    <s v="Wave 2"/>
    <n v="1"/>
    <s v="April_25"/>
    <x v="0"/>
    <n v="1"/>
  </r>
  <r>
    <n v="428"/>
    <x v="1"/>
    <x v="13"/>
    <x v="5"/>
    <s v="Primary PPM Functional POC"/>
    <s v="Turner"/>
    <s v="Beth"/>
    <s v="VHACHATurneB"/>
    <s v="843-789-6333"/>
    <s v="Beth.turner@va.gov"/>
    <s v="Wave 2"/>
    <n v="5"/>
    <s v="April_25"/>
    <x v="2"/>
    <n v="1"/>
  </r>
  <r>
    <n v="429"/>
    <x v="1"/>
    <x v="13"/>
    <x v="5"/>
    <s v="PPM Functional POC Back-up"/>
    <s v="Jackson"/>
    <s v="Brenda"/>
    <s v="VHACHAJacksB1"/>
    <s v="843-789-7070"/>
    <s v="brenda.jackson@va.gov"/>
    <s v="Wave 2"/>
    <n v="0"/>
    <s v="April_25"/>
    <x v="0"/>
    <n v="1"/>
  </r>
  <r>
    <n v="430"/>
    <x v="1"/>
    <x v="13"/>
    <x v="6"/>
    <s v="Primary IT Functional POC"/>
    <s v="Carter"/>
    <s v="David"/>
    <s v="VHACHACarteD"/>
    <s v="843-789-7121"/>
    <s v="david.carter4@va.gov"/>
    <s v="Wave 2"/>
    <n v="3"/>
    <s v="April_25"/>
    <x v="0"/>
    <n v="1"/>
  </r>
  <r>
    <n v="431"/>
    <x v="1"/>
    <x v="13"/>
    <x v="6"/>
    <s v="IT Functional POC Back-up"/>
    <s v="Porter"/>
    <s v="Mary Ann"/>
    <s v="VHACHAPorteM"/>
    <s v="843-789-7162"/>
    <s v="mary.porter2@va.gov"/>
    <s v="Wave 2"/>
    <n v="0"/>
    <s v="April_25"/>
    <x v="0"/>
    <n v="1"/>
  </r>
  <r>
    <n v="432"/>
    <x v="1"/>
    <x v="14"/>
    <x v="1"/>
    <s v="Site Lead"/>
    <s v="Jones"/>
    <s v="Adrienne"/>
    <s v="VhaTUAJonesAD"/>
    <s v="205 554-2063"/>
    <s v="Adrienne.jones2@va.gov"/>
    <s v="Wave 2"/>
    <n v="10"/>
    <s v="April_25"/>
    <x v="2"/>
    <n v="1"/>
  </r>
  <r>
    <n v="433"/>
    <x v="1"/>
    <x v="14"/>
    <x v="1"/>
    <s v="Site Lead Back-up"/>
    <s v="Leow"/>
    <s v="Josh"/>
    <s v="VhaTUALeowJ"/>
    <s v="205-554-2000 x 3283"/>
    <s v="Joshua.Leow@va.gov"/>
    <s v="Wave 2"/>
    <n v="7"/>
    <s v="April_25"/>
    <x v="2"/>
    <n v="1"/>
  </r>
  <r>
    <n v="434"/>
    <x v="1"/>
    <x v="14"/>
    <x v="2"/>
    <s v="Primary HTM Functional POC"/>
    <s v="Haynes"/>
    <s v="Dwayne"/>
    <s v="VhaTUAHayneD"/>
    <s v="205-554-2000 x 2667"/>
    <s v="Dwayne.Haynes@va.gov"/>
    <s v="Wave 2"/>
    <n v="8"/>
    <s v="April_25"/>
    <x v="0"/>
    <n v="1"/>
  </r>
  <r>
    <n v="435"/>
    <x v="1"/>
    <x v="14"/>
    <x v="3"/>
    <s v="Primary EMS Functional POC"/>
    <s v="Robinson"/>
    <s v="Tom"/>
    <s v="VhaTUARobinT"/>
    <s v="205-554-2000 x 3777"/>
    <s v="Tom.Robinson2@va.gov"/>
    <s v="Wave 2"/>
    <n v="4"/>
    <s v="April_25"/>
    <x v="2"/>
    <n v="1"/>
  </r>
  <r>
    <n v="436"/>
    <x v="1"/>
    <x v="14"/>
    <x v="4"/>
    <s v="Primary FM Functional POC"/>
    <s v="Jones"/>
    <s v="Adrienne"/>
    <s v="VhaTUAJonesAD"/>
    <s v="205-554-2063"/>
    <s v="Adrienne.Jones2@va.gov"/>
    <s v="Wave 2"/>
    <n v="10"/>
    <s v="April_25"/>
    <x v="2"/>
    <n v="1"/>
  </r>
  <r>
    <n v="437"/>
    <x v="1"/>
    <x v="14"/>
    <x v="5"/>
    <s v="Primary PPM Functional POC"/>
    <s v="Bauknight"/>
    <s v="Dawn"/>
    <s v="VhaBIRBauknD"/>
    <s v="205-554-2000 x 2237"/>
    <s v="Dawn.Bauknight@va.gov"/>
    <s v="Wave 2"/>
    <n v="8"/>
    <s v="April_25"/>
    <x v="0"/>
    <n v="1"/>
  </r>
  <r>
    <n v="438"/>
    <x v="1"/>
    <x v="14"/>
    <x v="6"/>
    <s v="Primary IT Functional POC"/>
    <s v="Lewis"/>
    <s v="Bryant"/>
    <s v="VhaTUALewisBC"/>
    <s v="205-554-2000 x 3660"/>
    <s v="Bryant.Lewis@va.gov"/>
    <s v="Wave 2"/>
    <n v="5"/>
    <s v="April_25"/>
    <x v="2"/>
    <n v="1"/>
  </r>
  <r>
    <n v="439"/>
    <x v="1"/>
    <x v="14"/>
    <x v="6"/>
    <s v="IT Functional POC Back-up"/>
    <s v="Day"/>
    <s v="Charles"/>
    <s v="VhaTUADayC"/>
    <s v="205-554-2000 x 4622"/>
    <s v="Charles.Day3@va.gov"/>
    <s v="Wave 2"/>
    <n v="6"/>
    <s v="April_25"/>
    <x v="2"/>
    <n v="1"/>
  </r>
  <r>
    <n v="440"/>
    <x v="1"/>
    <x v="15"/>
    <x v="1"/>
    <s v="Site Lead"/>
    <s v="Domann"/>
    <s v="Stan"/>
    <s v="VhacmsDomanS"/>
    <s v="(803) 695-6770"/>
    <s v="Stan.Domann@va.gov"/>
    <s v="Wave 2"/>
    <n v="10"/>
    <s v="April_25"/>
    <x v="2"/>
    <n v="1"/>
  </r>
  <r>
    <n v="441"/>
    <x v="1"/>
    <x v="15"/>
    <x v="1"/>
    <s v="Site Lead Back-up"/>
    <s v="Cook"/>
    <s v="James"/>
    <s v="VhacmsCookja"/>
    <s v="(803) 776-4000 x 7559"/>
    <s v="James.Cook8@va.gov"/>
    <s v="Wave 2"/>
    <n v="4"/>
    <s v="April_25"/>
    <x v="2"/>
    <n v="1"/>
  </r>
  <r>
    <n v="442"/>
    <x v="1"/>
    <x v="15"/>
    <x v="2"/>
    <s v="Primary HTM Functional POC"/>
    <s v="Shukla"/>
    <s v="Mahesh"/>
    <s v="VhacmsShuklM1"/>
    <s v="(803) 776-4000 x 7583"/>
    <s v="Mahesh.Shukla2@va.gov"/>
    <s v="Wave 2"/>
    <n v="1"/>
    <s v="April_25"/>
    <x v="0"/>
    <n v="1"/>
  </r>
  <r>
    <n v="443"/>
    <x v="1"/>
    <x v="15"/>
    <x v="2"/>
    <s v="HTM Functional POC Back-up"/>
    <s v="Johnson"/>
    <s v="Jerry"/>
    <s v="VhacmsJohnsJ1"/>
    <s v="(803) 776-4000 x 7580"/>
    <s v="Jerry.Johnson3@va.gov"/>
    <s v="Wave 2"/>
    <n v="1"/>
    <s v="April_25"/>
    <x v="0"/>
    <n v="1"/>
  </r>
  <r>
    <n v="444"/>
    <x v="1"/>
    <x v="15"/>
    <x v="2"/>
    <s v="HTM Functional POC Back-up"/>
    <s v="Masters"/>
    <s v="Russell"/>
    <s v="VhacmsMasteR"/>
    <s v="(803) 776-4000 x 4749"/>
    <s v="Russell.Masters@va.gov"/>
    <s v="Wave 2"/>
    <n v="0"/>
    <s v="April_25"/>
    <x v="0"/>
    <n v="1"/>
  </r>
  <r>
    <n v="445"/>
    <x v="1"/>
    <x v="15"/>
    <x v="3"/>
    <s v="Primary EMS Functional POC"/>
    <s v="Bonds"/>
    <s v="Lincoln"/>
    <s v="Vhacmsbondsl"/>
    <s v="(803) 776-4000 x 6808"/>
    <s v="Lincoln.Bonds@va.gov"/>
    <s v="Wave 2"/>
    <n v="3"/>
    <s v="April_25"/>
    <x v="0"/>
    <n v="1"/>
  </r>
  <r>
    <n v="446"/>
    <x v="1"/>
    <x v="15"/>
    <x v="3"/>
    <s v="EMS Functional POC Back-up"/>
    <s v="Perry"/>
    <s v="Patrice"/>
    <s v="Vhacmsperryp6"/>
    <s v="(803) 776-4000 x 6808"/>
    <s v="Patrice.Perry@va.gov"/>
    <s v="Wave 2"/>
    <n v="0"/>
    <s v="April_25"/>
    <x v="0"/>
    <n v="1"/>
  </r>
  <r>
    <n v="447"/>
    <x v="1"/>
    <x v="15"/>
    <x v="4"/>
    <s v="Primary FM Functional POC"/>
    <s v="Bagley"/>
    <s v="David"/>
    <s v="VhacmsBagleD"/>
    <s v="(803) 776-4000 x 4344"/>
    <s v="David.Bagley2@va.gov"/>
    <s v="Wave 2"/>
    <n v="10"/>
    <s v="April_25"/>
    <x v="2"/>
    <n v="1"/>
  </r>
  <r>
    <n v="448"/>
    <x v="1"/>
    <x v="15"/>
    <x v="4"/>
    <s v="FM Functional POC Back-up"/>
    <s v="Blackwell"/>
    <s v="Joseph"/>
    <s v="VhacmsBlackJW"/>
    <s v="(803) 776-4000 x 7589"/>
    <s v="Joseph.Blackwell@va.gov"/>
    <s v="Wave 2"/>
    <n v="4"/>
    <s v="April_25"/>
    <x v="0"/>
    <n v="1"/>
  </r>
  <r>
    <n v="449"/>
    <x v="1"/>
    <x v="15"/>
    <x v="5"/>
    <s v="Primary PPM Functional POC"/>
    <s v="Mahoney"/>
    <s v="Eathel"/>
    <s v="VhacmsMahonE"/>
    <s v="(803) 776-4000 x 6560"/>
    <s v="Eathel.Mahoney@va.gov"/>
    <s v="Wave 2"/>
    <n v="2"/>
    <s v="April_25"/>
    <x v="0"/>
    <n v="1"/>
  </r>
  <r>
    <n v="450"/>
    <x v="1"/>
    <x v="15"/>
    <x v="5"/>
    <s v="PPM Functional POC Back-up"/>
    <s v="Guice"/>
    <s v="Lynette"/>
    <s v="VhacmsGuiceL"/>
    <s v="(803) 776-4000 x 6492"/>
    <s v="Lynette.Guice@va.gov"/>
    <s v="Wave 2"/>
    <n v="0"/>
    <s v="April_25"/>
    <x v="0"/>
    <n v="1"/>
  </r>
  <r>
    <n v="451"/>
    <x v="1"/>
    <x v="15"/>
    <x v="6"/>
    <s v="Primary IT Funcational POC"/>
    <s v="Wells"/>
    <s v="Mark"/>
    <s v="VHAcmsWellsM"/>
    <s v="(803) 776-4000 x 6311"/>
    <s v="Mark.Wells4@va.gov"/>
    <s v="Wave 2"/>
    <n v="4"/>
    <s v="April_25"/>
    <x v="0"/>
    <n v="1"/>
  </r>
  <r>
    <n v="452"/>
    <x v="1"/>
    <x v="15"/>
    <x v="6"/>
    <s v="IT Functional POC Back-up"/>
    <s v="Tollin"/>
    <s v="Andrew"/>
    <s v="VhacmsTolliA"/>
    <s v="(803) 776-4000 x 6308"/>
    <s v="Andrew.Tollin@va.gov"/>
    <s v="Wave 2"/>
    <n v="0"/>
    <s v="April_25"/>
    <x v="0"/>
    <n v="1"/>
  </r>
  <r>
    <n v="453"/>
    <x v="2"/>
    <x v="0"/>
    <x v="0"/>
    <s v="VISN Deployment Team Lead"/>
    <s v="Schopen"/>
    <s v="Robby"/>
    <s v="VHAMIWSchopR2"/>
    <s v="(414)844-4831"/>
    <s v="Robby.Schopen2@va.gov"/>
    <s v="Wave 2"/>
    <n v="7"/>
    <s v="April_25"/>
    <x v="0"/>
    <n v="1"/>
  </r>
  <r>
    <n v="454"/>
    <x v="2"/>
    <x v="0"/>
    <x v="0"/>
    <s v="Logistics"/>
    <s v="Schopen"/>
    <s v="Robby"/>
    <s v="VHAMIWSchopR2"/>
    <s v="(414)844-4831"/>
    <s v="Robby.Schopen2@va.gov"/>
    <s v="Wave 2"/>
    <n v="7"/>
    <s v="April_25"/>
    <x v="0"/>
    <n v="1"/>
  </r>
  <r>
    <n v="455"/>
    <x v="2"/>
    <x v="0"/>
    <x v="0"/>
    <s v="HTM"/>
    <s v="Houterman"/>
    <s v="Christian (Chris)"/>
    <s v="VHAMIWHouteC"/>
    <s v="(414) 384-2000 x 45186"/>
    <s v="Christian.Houterman@va.gov"/>
    <s v="Wave 2"/>
    <n v="2"/>
    <s v="April_25"/>
    <x v="0"/>
    <n v="1"/>
  </r>
  <r>
    <n v="456"/>
    <x v="2"/>
    <x v="0"/>
    <x v="0"/>
    <s v="CAM"/>
    <s v="Cejka"/>
    <s v="James (Jim)"/>
    <s v="VHAHINCejkaJ"/>
    <s v="(708) 492-3932"/>
    <s v="James.Cejka@va.gov"/>
    <s v="Wave 2"/>
    <n v="0"/>
    <s v="April_25"/>
    <x v="0"/>
    <n v="1"/>
  </r>
  <r>
    <n v="457"/>
    <x v="2"/>
    <x v="0"/>
    <x v="0"/>
    <s v="EMS"/>
    <s v="Aherne"/>
    <s v="Joseph (Joe)"/>
    <s v="VHAHINAhernJ"/>
    <s v="(708) 492-3935"/>
    <s v="Joseph.Aherne@va.gov"/>
    <s v="Wave 2"/>
    <n v="5"/>
    <s v="April_25"/>
    <x v="0"/>
    <n v="1"/>
  </r>
  <r>
    <n v="458"/>
    <x v="2"/>
    <x v="0"/>
    <x v="0"/>
    <s v="Engineering"/>
    <s v="Berry"/>
    <s v="Douglas (Doug)"/>
    <s v="VHAHINBerryD"/>
    <s v="708-267-6138"/>
    <s v="Douglas.Berry@va.gov"/>
    <s v="Wave 2"/>
    <n v="1"/>
    <s v="April_25"/>
    <x v="0"/>
    <n v="1"/>
  </r>
  <r>
    <n v="459"/>
    <x v="2"/>
    <x v="0"/>
    <x v="0"/>
    <s v="OIT"/>
    <s v="Fears"/>
    <s v="Jeffrey (Jeff)"/>
    <s v="VHAV12FearsJ"/>
    <s v="708-492-3987"/>
    <s v="Jeff.Fears@va.gov"/>
    <s v="Wave 2"/>
    <n v="1"/>
    <s v="April_25"/>
    <x v="0"/>
    <n v="1"/>
  </r>
  <r>
    <n v="460"/>
    <x v="2"/>
    <x v="0"/>
    <x v="0"/>
    <s v="Fiscal (Ad Hoc)"/>
    <s v="Keyser"/>
    <s v="Jason"/>
    <s v="VHAMSCKeyseJ"/>
    <s v="414-384-2000 x 45371"/>
    <s v="Jason.Keyser@va.gov"/>
    <s v="Wave 2"/>
    <n v="5"/>
    <s v="April_25"/>
    <x v="2"/>
    <n v="1"/>
  </r>
  <r>
    <n v="461"/>
    <x v="2"/>
    <x v="0"/>
    <x v="0"/>
    <s v="CDW "/>
    <s v="Wright"/>
    <s v="Samantha"/>
    <s v="VHAV12WrighS"/>
    <s v="630-240-7508"/>
    <s v="Samantha.Wright2@va.gov"/>
    <s v="Wave 2"/>
    <n v="0"/>
    <s v="April_25"/>
    <x v="0"/>
    <n v="1"/>
  </r>
  <r>
    <n v="462"/>
    <x v="2"/>
    <x v="16"/>
    <x v="1"/>
    <s v="Site Lead"/>
    <s v="Phillips"/>
    <s v="Annette"/>
    <s v="vhatomphilla"/>
    <s v="608-372-1150"/>
    <s v="Annette.phillips@va.gov"/>
    <s v="Wave 2"/>
    <n v="3"/>
    <s v="April_25"/>
    <x v="0"/>
    <n v="1"/>
  </r>
  <r>
    <n v="463"/>
    <x v="2"/>
    <x v="16"/>
    <x v="1"/>
    <s v="Site Lead Back-up"/>
    <s v="Brande"/>
    <s v="David"/>
    <s v="vhatombrandd"/>
    <s v="608-372-1149"/>
    <s v="David.brande@va.gov"/>
    <s v="Wave 2"/>
    <n v="10"/>
    <s v="April_25"/>
    <x v="2"/>
    <n v="1"/>
  </r>
  <r>
    <n v="464"/>
    <x v="2"/>
    <x v="16"/>
    <x v="2"/>
    <s v="Primary HTM Functional POC"/>
    <s v="Bieniek"/>
    <s v="Eugene"/>
    <s v="vhatombienie"/>
    <s v="608-372-3971 x 68320"/>
    <s v="Eugene.Bieniek@va.gov"/>
    <s v="Wave 2"/>
    <n v="8"/>
    <s v="April_25"/>
    <x v="2"/>
    <n v="1"/>
  </r>
  <r>
    <n v="465"/>
    <x v="2"/>
    <x v="16"/>
    <x v="2"/>
    <s v="HTM Functional POC Back-up"/>
    <s v="Ogle"/>
    <s v="Derek"/>
    <s v="vhatomogleD"/>
    <s v="608-372-1731"/>
    <s v="Derek.ogle@va.gov"/>
    <s v="Wave 2"/>
    <n v="4"/>
    <s v="April_25"/>
    <x v="0"/>
    <n v="1"/>
  </r>
  <r>
    <n v="466"/>
    <x v="2"/>
    <x v="16"/>
    <x v="3"/>
    <s v="Primary EMS Functional POC"/>
    <s v="Evanson"/>
    <s v="Jeffrey"/>
    <s v="vhatomevansj"/>
    <s v="608-372-3971 x 66080"/>
    <s v="Jeffrey.Evanson@va.gov"/>
    <s v="Wave 2"/>
    <n v="0"/>
    <s v="April_25"/>
    <x v="0"/>
    <n v="1"/>
  </r>
  <r>
    <n v="467"/>
    <x v="2"/>
    <x v="16"/>
    <x v="3"/>
    <s v="EMS Functional POC Back-up"/>
    <s v="Martin"/>
    <s v="Andrew"/>
    <s v="vhatommartia"/>
    <s v="608-372-3971 x 60157"/>
    <s v="Andrew.martin7@va.gov"/>
    <s v="Wave 2"/>
    <n v="6"/>
    <s v="April_25"/>
    <x v="2"/>
    <n v="1"/>
  </r>
  <r>
    <n v="468"/>
    <x v="2"/>
    <x v="16"/>
    <x v="4"/>
    <s v="Primary FM Functional POC"/>
    <s v="Adkins"/>
    <s v="Patricia"/>
    <s v="vhatomadkinp"/>
    <s v="608-372-3971 x 66096"/>
    <s v="Patricia.adkins2@va.gov"/>
    <s v="Wave 2"/>
    <n v="10"/>
    <s v="April_25"/>
    <x v="2"/>
    <n v="1"/>
  </r>
  <r>
    <n v="469"/>
    <x v="2"/>
    <x v="16"/>
    <x v="4"/>
    <s v="FM Functional POC Back-up"/>
    <s v="Braun"/>
    <s v="Christopher"/>
    <s v="vhatombraunc"/>
    <s v="608-372-1633"/>
    <s v="Christopher.braun@va.gov"/>
    <s v="Wave 2"/>
    <n v="2"/>
    <s v="April_25"/>
    <x v="0"/>
    <n v="1"/>
  </r>
  <r>
    <n v="470"/>
    <x v="2"/>
    <x v="16"/>
    <x v="5"/>
    <s v="Primary PPM Functional POC"/>
    <s v="Brande"/>
    <s v="David"/>
    <s v="vhatombrandd"/>
    <s v="608-372-1149"/>
    <s v="David.brande@va.gov"/>
    <s v="Wave 2"/>
    <n v="10"/>
    <s v="April_25"/>
    <x v="2"/>
    <n v="1"/>
  </r>
  <r>
    <n v="471"/>
    <x v="2"/>
    <x v="16"/>
    <x v="5"/>
    <s v="PPM Functional POC Back-up"/>
    <s v="Peterson"/>
    <s v="Makensie"/>
    <s v="vhatompeterm"/>
    <s v="608-372-1634"/>
    <s v="Makensie.peterson@va.gov"/>
    <s v="Wave 2"/>
    <n v="7"/>
    <s v="April_25"/>
    <x v="0"/>
    <n v="1"/>
  </r>
  <r>
    <n v="472"/>
    <x v="2"/>
    <x v="16"/>
    <x v="6"/>
    <s v="Primary IT Funcational POC"/>
    <s v="Smith"/>
    <s v="Brendan"/>
    <s v="vhatomsmithb"/>
    <s v="608-372-1124"/>
    <s v="Brendan.smith1@va.gov"/>
    <s v="Wave 2"/>
    <n v="6"/>
    <s v="April_25"/>
    <x v="0"/>
    <n v="1"/>
  </r>
  <r>
    <n v="473"/>
    <x v="2"/>
    <x v="16"/>
    <x v="6"/>
    <s v="IT Functional POC Back-up"/>
    <s v="Kyser"/>
    <s v="Scot"/>
    <s v="vhatomkysers"/>
    <s v="608-372-3971 x 66250"/>
    <s v="Scot.kyser@va.gov"/>
    <s v="Wave 2"/>
    <n v="5"/>
    <s v="April_25"/>
    <x v="0"/>
    <n v="1"/>
  </r>
  <r>
    <n v="474"/>
    <x v="3"/>
    <x v="0"/>
    <x v="0"/>
    <s v="Logistics"/>
    <s v="Wood"/>
    <s v="James"/>
    <s v="VHAECHWoodJa"/>
    <s v="303-202-8184"/>
    <s v="James.wood3@va.gov"/>
    <s v="Wave 2"/>
    <n v="5"/>
    <s v="April_25"/>
    <x v="0"/>
    <n v="1"/>
  </r>
  <r>
    <n v="475"/>
    <x v="3"/>
    <x v="0"/>
    <x v="0"/>
    <s v="HTM"/>
    <s v="Holland"/>
    <s v="Annette"/>
    <s v="vhachyhollaa"/>
    <s v="307-433-3763"/>
    <s v="Annette.holland@va.gov"/>
    <s v="Wave 2"/>
    <n v="2"/>
    <s v="April_25"/>
    <x v="0"/>
    <n v="1"/>
  </r>
  <r>
    <n v="476"/>
    <x v="3"/>
    <x v="0"/>
    <x v="0"/>
    <s v="CAM"/>
    <s v="Eyre"/>
    <s v="David"/>
    <s v="VHAV19EyreD"/>
    <s v="303-202-8162"/>
    <s v="David.Eyre2@va.gov"/>
    <s v="Wave 2"/>
    <n v="0"/>
    <s v="April_25"/>
    <x v="0"/>
    <n v="1"/>
  </r>
  <r>
    <n v="477"/>
    <x v="3"/>
    <x v="0"/>
    <x v="0"/>
    <s v="Engineering"/>
    <s v="Volz"/>
    <s v="Robert"/>
    <s v="VHAOMAVolzRo"/>
    <s v="402-506-1714"/>
    <s v="Robert.volz@va.gov"/>
    <s v="Wave 2"/>
    <n v="0"/>
    <s v="April_25"/>
    <x v="0"/>
    <n v="1"/>
  </r>
  <r>
    <n v="478"/>
    <x v="3"/>
    <x v="0"/>
    <x v="0"/>
    <s v="OIT"/>
    <s v="Leonelli"/>
    <s v="Lisa"/>
    <s v="VHASLCLeoneL"/>
    <s v="801-584-5678"/>
    <s v="Lisa.Leonelli@va.gov"/>
    <s v="Wave 2"/>
    <n v="6"/>
    <s v="April_25"/>
    <x v="0"/>
    <n v="1"/>
  </r>
  <r>
    <n v="479"/>
    <x v="3"/>
    <x v="0"/>
    <x v="0"/>
    <s v="Fiscal"/>
    <s v="VanderStek"/>
    <s v="Eliott"/>
    <s v="VHAV19VandeE"/>
    <s v="303-756-9279"/>
    <s v="Eliott.VanderStek@va.gov"/>
    <s v="Wave 2"/>
    <n v="0"/>
    <s v="April_25"/>
    <x v="0"/>
    <n v="1"/>
  </r>
  <r>
    <n v="480"/>
    <x v="3"/>
    <x v="17"/>
    <x v="1"/>
    <s v="Site Lead"/>
    <s v="Hewett"/>
    <s v="Steven"/>
    <s v="vhagrjhewets"/>
    <s v="(970) 242-0731 x 2039"/>
    <s v="Steven.Hewett@va.gov"/>
    <s v="Wave 2"/>
    <n v="10"/>
    <s v="April_25"/>
    <x v="2"/>
    <n v="1"/>
  </r>
  <r>
    <n v="481"/>
    <x v="3"/>
    <x v="17"/>
    <x v="1"/>
    <s v="Site Lead Back-up"/>
    <s v="Mestas"/>
    <s v="Norma"/>
    <s v="vhagrjmestan"/>
    <s v="(970) 242-0731 x 2539"/>
    <s v="Norma.mestas@va.gov"/>
    <s v="Wave 2"/>
    <n v="1"/>
    <s v="April_25"/>
    <x v="0"/>
    <n v="1"/>
  </r>
  <r>
    <n v="482"/>
    <x v="3"/>
    <x v="17"/>
    <x v="2"/>
    <s v="Primary HTM Functional POC"/>
    <s v="Peacook"/>
    <s v="Jan"/>
    <s v="vhagrjpeacoj"/>
    <s v="(970) 263-5070 x 5015"/>
    <s v="Jan.Peacock@va.gov"/>
    <s v="Wave 2"/>
    <n v="10"/>
    <s v="April_25"/>
    <x v="2"/>
    <n v="1"/>
  </r>
  <r>
    <n v="483"/>
    <x v="3"/>
    <x v="17"/>
    <x v="2"/>
    <s v="HTM Functional POC Back-up"/>
    <s v="Sparks"/>
    <s v="Frank"/>
    <s v="VHAGRJSparkF"/>
    <s v="(970) 263-5035"/>
    <s v="Frank.Sparks@va.gov"/>
    <s v="Wave 2"/>
    <n v="0"/>
    <s v="April_25"/>
    <x v="0"/>
    <n v="1"/>
  </r>
  <r>
    <n v="484"/>
    <x v="3"/>
    <x v="17"/>
    <x v="2"/>
    <s v="HTM Functional POC Back-up"/>
    <s v="Crickmer"/>
    <s v="Anna"/>
    <s v="vhagrjcricka"/>
    <s v="(970) 242-0731"/>
    <s v="Anna.Crickmer@va.gov"/>
    <s v="Wave 2"/>
    <n v="6"/>
    <s v="April_25"/>
    <x v="2"/>
    <n v="1"/>
  </r>
  <r>
    <n v="485"/>
    <x v="3"/>
    <x v="17"/>
    <x v="3"/>
    <s v="Primary EMS Functional POC"/>
    <s v="Hendley"/>
    <s v="Eugene"/>
    <s v="VHAGRJHendlE"/>
    <s v="(970) 242-0731 x 2559"/>
    <s v="Eugene.Hendley@va.gov"/>
    <s v="Wave 2"/>
    <n v="6"/>
    <s v="April_25"/>
    <x v="2"/>
    <n v="1"/>
  </r>
  <r>
    <n v="486"/>
    <x v="3"/>
    <x v="17"/>
    <x v="3"/>
    <s v="EMS Functional POC Back-up"/>
    <s v="Martin"/>
    <s v="Amber"/>
    <s v="vhagrjmartina"/>
    <s v="(970) 242-0731 x 2240"/>
    <s v="Amber.Martin@va.gov"/>
    <s v="Wave 2"/>
    <n v="1"/>
    <s v="April_25"/>
    <x v="0"/>
    <n v="1"/>
  </r>
  <r>
    <n v="487"/>
    <x v="3"/>
    <x v="17"/>
    <x v="4"/>
    <s v="Primary FM Functional POC"/>
    <s v="Murillo"/>
    <s v="Larry"/>
    <s v="vhagrjmurill"/>
    <s v="(970) 242-0731 x 12003"/>
    <s v="Larry.Murillo@va.gov"/>
    <s v="Wave 2"/>
    <n v="3"/>
    <s v="April_25"/>
    <x v="2"/>
    <n v="1"/>
  </r>
  <r>
    <n v="488"/>
    <x v="3"/>
    <x v="17"/>
    <x v="4"/>
    <s v="FM Functional POC Back-up"/>
    <s v="Benjamin"/>
    <s v="Jason"/>
    <s v="vhagrjbenjaj"/>
    <s v="(970) 242-0731 x 12001"/>
    <s v="Jason.Benjamin@va.gov"/>
    <s v="Wave 2"/>
    <n v="2"/>
    <s v="April_25"/>
    <x v="0"/>
    <n v="1"/>
  </r>
  <r>
    <n v="489"/>
    <x v="3"/>
    <x v="17"/>
    <x v="4"/>
    <s v="HTM Functional POC Back-up"/>
    <s v="Montoya"/>
    <s v="Juilana"/>
    <s v="VHAGRJMontoJ"/>
    <s v="(970) 242-0731 x 2052"/>
    <s v="Juliana.Montoya@va.gov"/>
    <s v="Wave 2"/>
    <n v="4"/>
    <s v="April_25"/>
    <x v="0"/>
    <n v="1"/>
  </r>
  <r>
    <n v="490"/>
    <x v="3"/>
    <x v="17"/>
    <x v="5"/>
    <s v="Primary PPM Functional POC"/>
    <s v="Sturgeon"/>
    <s v="Timothy"/>
    <s v="vhagrjsturgt"/>
    <s v="(970) 242-0731 x 1302"/>
    <s v="Timothy.Sturgeon@va.gov"/>
    <s v="Wave 2"/>
    <n v="6"/>
    <s v="April_25"/>
    <x v="2"/>
    <n v="1"/>
  </r>
  <r>
    <n v="491"/>
    <x v="3"/>
    <x v="17"/>
    <x v="5"/>
    <s v="PPM Functional POC Back-up"/>
    <s v="Hewett"/>
    <s v="Steven"/>
    <s v="vhagrjhewets"/>
    <s v="(970) 242-0731 x 2039"/>
    <s v="Steven.Hewett@va.gov"/>
    <s v="Wave 2"/>
    <n v="10"/>
    <s v="April_25"/>
    <x v="2"/>
    <n v="1"/>
  </r>
  <r>
    <n v="492"/>
    <x v="3"/>
    <x v="17"/>
    <x v="6"/>
    <s v="Primary IT Funcational POC"/>
    <s v="Giese"/>
    <s v="Noah"/>
    <s v="VHAGRJgiesen"/>
    <s v="(970) 263-5057"/>
    <s v="Noah.Giese@va.gov"/>
    <s v="Wave 2"/>
    <n v="0"/>
    <s v="April_25"/>
    <x v="0"/>
    <n v="1"/>
  </r>
  <r>
    <n v="493"/>
    <x v="3"/>
    <x v="17"/>
    <x v="6"/>
    <s v="IT Functional POC Back-up"/>
    <s v="Myers"/>
    <s v="Layne"/>
    <s v="vhagrjmyersl"/>
    <s v="(970) 863-5098"/>
    <s v="Layne.myers@va.gov"/>
    <s v="Wave 2"/>
    <n v="0"/>
    <s v="April_25"/>
    <x v="0"/>
    <n v="1"/>
  </r>
  <r>
    <n v="494"/>
    <x v="0"/>
    <x v="0"/>
    <x v="0"/>
    <s v="HTM"/>
    <s v="Anderson-Jackson"/>
    <s v="LaTecia"/>
    <s v="VHAV06ANDERL"/>
    <s v="919-956-5541"/>
    <s v="LaTecia.Anderson-Jackson@va.gov"/>
    <s v="Wave 2"/>
    <n v="7"/>
    <s v="April_25"/>
    <x v="0"/>
    <n v="1"/>
  </r>
  <r>
    <n v="495"/>
    <x v="1"/>
    <x v="12"/>
    <x v="5"/>
    <s v="PPM Functional POC Back-up"/>
    <s v="Carter, III"/>
    <s v="George"/>
    <s v="VHAAUGCarteG1"/>
    <s v="(706) 733-0188 x 7166"/>
    <s v="george.carter3@va.gov"/>
    <s v="Wave 2"/>
    <n v="8"/>
    <s v="April_25"/>
    <x v="2"/>
    <n v="1"/>
  </r>
  <r>
    <n v="496"/>
    <x v="1"/>
    <x v="14"/>
    <x v="5"/>
    <s v="PPM Functional POC Back-up"/>
    <s v="Walker"/>
    <s v="Willie"/>
    <s v="VHABIRWalkeW"/>
    <s v="205-554-2000 x 2829"/>
    <s v="willie.walker2@va.gov"/>
    <s v="Wave 2"/>
    <n v="4"/>
    <s v="April_25"/>
    <x v="0"/>
    <n v="1"/>
  </r>
  <r>
    <n v="497"/>
    <x v="1"/>
    <x v="14"/>
    <x v="2"/>
    <s v="HTM Functional POC Back-up"/>
    <s v="Hutson"/>
    <s v="Sharon"/>
    <s v="VHATUAHutsoS"/>
    <s v="205-554-2000 x2319"/>
    <s v="Sharon.Hutson@va.gov"/>
    <s v="Wave 2"/>
    <n v="9"/>
    <s v="April_25"/>
    <x v="2"/>
    <n v="1"/>
  </r>
  <r>
    <n v="498"/>
    <x v="1"/>
    <x v="14"/>
    <x v="5"/>
    <s v="PPM Functional POC Back-up"/>
    <s v="Friscia"/>
    <s v="Karen"/>
    <s v="VHATUAfrisck"/>
    <s v="205-554-2993"/>
    <s v="karen.friscia@va.gov"/>
    <s v="Wave 2"/>
    <n v="6"/>
    <s v="April_25"/>
    <x v="0"/>
    <n v="1"/>
  </r>
  <r>
    <n v="499"/>
    <x v="0"/>
    <x v="3"/>
    <x v="5"/>
    <s v="PPM Functional POC Back-up"/>
    <s v="Mixon"/>
    <s v="Lindsey"/>
    <s v="VHAFNCMixonL"/>
    <s v="910-488-2120 Ext."/>
    <s v="Lindsey.Mixon@va.gov"/>
    <s v="Wave 2"/>
    <n v="1"/>
    <s v="April_25"/>
    <x v="0"/>
    <n v="1"/>
  </r>
  <r>
    <n v="500"/>
    <x v="0"/>
    <x v="3"/>
    <x v="5"/>
    <s v="PPM Functional POC Back-up"/>
    <s v="McLean"/>
    <s v="Veronica"/>
    <s v="VHAFNCMcLeaV2"/>
    <s v="910-475-6277"/>
    <s v="Veronica.McLean@va.gov"/>
    <s v="Wave 2"/>
    <n v="5"/>
    <s v="April_25"/>
    <x v="2"/>
    <n v="1"/>
  </r>
  <r>
    <n v="501"/>
    <x v="1"/>
    <x v="11"/>
    <x v="3"/>
    <s v="Primary EMS Functional POC"/>
    <s v="Mitchell"/>
    <s v="Debra"/>
    <s v="VHACAVMitchD"/>
    <s v="(334) 727-0550 x3616"/>
    <s v="Debra.Mitchell@va.gov"/>
    <s v="Wave 2"/>
    <n v="3"/>
    <s v="April_25"/>
    <x v="2"/>
    <n v="1"/>
  </r>
  <r>
    <n v="502"/>
    <x v="1"/>
    <x v="14"/>
    <x v="3"/>
    <s v="EMS Functional POC Back-up"/>
    <s v="Wyatt"/>
    <s v="Amy"/>
    <s v="vhatuawyatta"/>
    <s v="+1 (205) 554-2000 X3838"/>
    <s v="amy.wyatt@va.gov"/>
    <s v="Wave 2"/>
    <n v="1"/>
    <s v="April_25"/>
    <x v="2"/>
    <n v="1"/>
  </r>
  <r>
    <n v="503"/>
    <x v="0"/>
    <x v="0"/>
    <x v="0"/>
    <s v="VISN Deployment Team Lead"/>
    <s v="Slade"/>
    <s v="Thomas"/>
    <s v="VHAV06SladeT"/>
    <s v="919-956-5541"/>
    <s v="Thomas.Slade@va.gov"/>
    <s v="Wave 2"/>
    <n v="7"/>
    <s v="April_18"/>
    <x v="0"/>
    <n v="1"/>
  </r>
  <r>
    <n v="504"/>
    <x v="0"/>
    <x v="0"/>
    <x v="0"/>
    <s v="Logistics"/>
    <s v="Horne"/>
    <s v="David"/>
    <s v="VHAV06HorneD"/>
    <s v="919-956-5541"/>
    <s v="David.Horne2@va.gov"/>
    <s v="Wave 2"/>
    <n v="7"/>
    <s v="April_18"/>
    <x v="3"/>
    <n v="1"/>
  </r>
  <r>
    <n v="505"/>
    <x v="0"/>
    <x v="0"/>
    <x v="0"/>
    <s v="HTM"/>
    <s v="Smith-Freshwater"/>
    <s v="Alicia"/>
    <s v="VHAHAMSmithA12345"/>
    <s v="919-956-5541"/>
    <s v="Alicia.Smith-Freshwater@va.gov"/>
    <s v="Wave 2"/>
    <n v="7"/>
    <s v="April_18"/>
    <x v="0"/>
    <n v="1"/>
  </r>
  <r>
    <n v="506"/>
    <x v="0"/>
    <x v="0"/>
    <x v="0"/>
    <s v="CAM"/>
    <s v="Ellis"/>
    <s v="Kyle"/>
    <s v="VHADUREllisK"/>
    <s v="919-956-5541 x 402"/>
    <s v="Kyle.Ellis@va.gov"/>
    <s v="Wave 2"/>
    <n v="6"/>
    <s v="April_18"/>
    <x v="0"/>
    <n v="1"/>
  </r>
  <r>
    <n v="507"/>
    <x v="0"/>
    <x v="0"/>
    <x v="0"/>
    <s v="OIT"/>
    <s v="Harris"/>
    <s v="Milton"/>
    <s v="VHAV06HarriM"/>
    <s v="919-956-5541"/>
    <s v="Milton.Harrison@va.gov"/>
    <s v="Wave 2"/>
    <n v="0"/>
    <s v="April_18"/>
    <x v="0"/>
    <n v="1"/>
  </r>
  <r>
    <n v="508"/>
    <x v="0"/>
    <x v="0"/>
    <x v="0"/>
    <s v="Fiscal"/>
    <s v="Omotosho"/>
    <s v="Timothy"/>
    <s v="vhav06oomotorr"/>
    <s v="919-956-5541"/>
    <s v="Rotimi.Omotosho@va.gov"/>
    <s v="Wave 2"/>
    <n v="0"/>
    <s v="April_18"/>
    <x v="0"/>
    <n v="1"/>
  </r>
  <r>
    <n v="509"/>
    <x v="0"/>
    <x v="0"/>
    <x v="0"/>
    <s v="Budget Analyst"/>
    <s v="Adams"/>
    <s v="Jeffrey "/>
    <s v="VHASAMAdamsJ"/>
    <s v="919-956-5541 x 204"/>
    <s v="Jeffrey.Adams2@va.gov"/>
    <s v="Wave 2"/>
    <n v="4"/>
    <s v="April_18"/>
    <x v="3"/>
    <n v="1"/>
  </r>
  <r>
    <n v="510"/>
    <x v="0"/>
    <x v="1"/>
    <x v="1"/>
    <s v="Site Lead"/>
    <s v="Robinson"/>
    <s v="Susan"/>
    <s v="VHAASHROBINS"/>
    <s v="(828)298-7911 x 5965"/>
    <s v="Susan.robinson2@va.gov"/>
    <s v="Wave 2"/>
    <n v="10"/>
    <s v="April_18"/>
    <x v="3"/>
    <n v="1"/>
  </r>
  <r>
    <n v="511"/>
    <x v="0"/>
    <x v="1"/>
    <x v="1"/>
    <s v="Site Lead Back-up"/>
    <s v="Reece"/>
    <s v="Joyce"/>
    <s v="VHAASHREECEJ"/>
    <s v="(828)298-7911 x 5135"/>
    <s v="Joyce.reece@va.gov"/>
    <s v="Wave 2"/>
    <n v="1"/>
    <s v="April_18"/>
    <x v="3"/>
    <n v="1"/>
  </r>
  <r>
    <n v="512"/>
    <x v="0"/>
    <x v="1"/>
    <x v="2"/>
    <s v="Primary HTM Functional POC"/>
    <s v="Armstrong"/>
    <s v="Paige"/>
    <s v="VHAASHARMSTP1"/>
    <s v="(828)298-7911 x 5994"/>
    <s v="Paige.armstrong@va.gov"/>
    <s v="Wave 2"/>
    <n v="8"/>
    <s v="April_18"/>
    <x v="3"/>
    <n v="1"/>
  </r>
  <r>
    <n v="513"/>
    <x v="0"/>
    <x v="1"/>
    <x v="2"/>
    <s v="HTM Functional POC Back-up"/>
    <s v="Morris"/>
    <s v="Doug"/>
    <s v="VHAASHMORRID"/>
    <s v="(828)298-7911 x 3670"/>
    <s v="Doug.morris@va.gov"/>
    <s v="Wave 2"/>
    <n v="1"/>
    <s v="April_18"/>
    <x v="0"/>
    <n v="1"/>
  </r>
  <r>
    <n v="514"/>
    <x v="0"/>
    <x v="1"/>
    <x v="3"/>
    <s v="Primary EMS Functional POC"/>
    <s v="McDonald"/>
    <s v="Horace"/>
    <s v="VHAASHMCDONH"/>
    <s v="(828)298-7911 x 1976"/>
    <s v="Horace.mcdonald@va.gov"/>
    <s v="Wave 2"/>
    <n v="0"/>
    <s v="April_18"/>
    <x v="0"/>
    <n v="1"/>
  </r>
  <r>
    <n v="515"/>
    <x v="0"/>
    <x v="1"/>
    <x v="3"/>
    <s v="EMS Functional POC Back-up"/>
    <s v="Richardson"/>
    <s v="Fred"/>
    <s v="VHAASHRICHAF"/>
    <s v="(828)298-7911 x 5416"/>
    <s v="Fred.richardson@va.gov"/>
    <s v="Wave 2"/>
    <n v="0"/>
    <s v="April_18"/>
    <x v="0"/>
    <n v="1"/>
  </r>
  <r>
    <n v="516"/>
    <x v="0"/>
    <x v="1"/>
    <x v="4"/>
    <s v="Primary FM Functional POC"/>
    <s v="Dorn"/>
    <s v=" Joey"/>
    <s v="VHAASHDORNJ"/>
    <s v="(828)298-7911 x 5281"/>
    <s v="Joseph.dorn@va.gov"/>
    <s v="Wave 2"/>
    <n v="5"/>
    <s v="April_18"/>
    <x v="0"/>
    <n v="1"/>
  </r>
  <r>
    <n v="517"/>
    <x v="0"/>
    <x v="1"/>
    <x v="4"/>
    <s v="FM Functional POC Back-up"/>
    <s v="Ramsey"/>
    <s v="Edwina"/>
    <s v="VHAASHRAMSEE"/>
    <s v="(828)298-7911 x 3661"/>
    <s v="Edwina.ramsey@va.gov"/>
    <s v="Wave 2"/>
    <n v="0"/>
    <s v="April_18"/>
    <x v="0"/>
    <n v="1"/>
  </r>
  <r>
    <n v="518"/>
    <x v="0"/>
    <x v="1"/>
    <x v="5"/>
    <s v="Primary PPM Functional POC"/>
    <s v="Parton"/>
    <s v="Jeff"/>
    <s v="VHAASHPARTOJ"/>
    <s v="(828)298-7911 x 5664"/>
    <s v="Jeffrey.parton2@va.gov"/>
    <s v="Wave 2"/>
    <n v="2"/>
    <s v="April_18"/>
    <x v="0"/>
    <n v="1"/>
  </r>
  <r>
    <n v="519"/>
    <x v="0"/>
    <x v="1"/>
    <x v="5"/>
    <s v="PPM Functional POC Back-up"/>
    <s v="Doggett"/>
    <s v="Jeff"/>
    <s v="VHAASHDOGGEJ"/>
    <s v="(828)298-7911 x 5746"/>
    <s v="Jeff.doggett@va.gov"/>
    <s v="Wave 2"/>
    <n v="0"/>
    <s v="April_18"/>
    <x v="0"/>
    <n v="1"/>
  </r>
  <r>
    <n v="520"/>
    <x v="0"/>
    <x v="1"/>
    <x v="6"/>
    <s v="Primary IT Functional POC"/>
    <s v="Johnson"/>
    <s v="Jeanette"/>
    <s v="VHAASHJOHNSJ3"/>
    <s v="(828)298-7911 x 4061"/>
    <s v="Jeanette.johnson3@va.gov"/>
    <s v="Wave 2"/>
    <n v="3"/>
    <s v="April_18"/>
    <x v="0"/>
    <n v="1"/>
  </r>
  <r>
    <n v="521"/>
    <x v="0"/>
    <x v="1"/>
    <x v="6"/>
    <s v="IT Functional POC Back-up"/>
    <s v="Ballew"/>
    <s v="Christopher"/>
    <s v="VHAASHBALLEC"/>
    <s v="(828)298-7911 x 1750"/>
    <s v="Christopher.ballew@va.gov"/>
    <s v="Wave 2"/>
    <n v="3"/>
    <s v="April_18"/>
    <x v="0"/>
    <n v="1"/>
  </r>
  <r>
    <n v="522"/>
    <x v="0"/>
    <x v="2"/>
    <x v="1"/>
    <s v="Site Lead"/>
    <s v="Cox"/>
    <s v="Anna Maria"/>
    <s v="VHADURCoxA"/>
    <s v="919-416-5935"/>
    <s v="annamaria.cox@va.gov"/>
    <s v="Wave 2"/>
    <n v="5"/>
    <s v="April_18"/>
    <x v="0"/>
    <n v="1"/>
  </r>
  <r>
    <n v="523"/>
    <x v="0"/>
    <x v="2"/>
    <x v="1"/>
    <s v="Site Lead Back-up"/>
    <s v="Korlewala"/>
    <s v="Korto"/>
    <s v="VHADURKorleK"/>
    <s v="919-286-0411 x 6450"/>
    <s v="Korto.korlewala@va.gov"/>
    <s v="Wave 2"/>
    <n v="0"/>
    <s v="April_18"/>
    <x v="0"/>
    <n v="1"/>
  </r>
  <r>
    <n v="524"/>
    <x v="0"/>
    <x v="2"/>
    <x v="2"/>
    <s v="Primary HTM Functional POC"/>
    <s v="Atabong"/>
    <s v="Asonganyi"/>
    <s v="Vhadurataboa"/>
    <s v="919-286-0411 x 6035"/>
    <s v="Asonganyi.Atabong@va.gov"/>
    <s v="Wave 2"/>
    <n v="11"/>
    <s v="April_18"/>
    <x v="3"/>
    <n v="1"/>
  </r>
  <r>
    <n v="525"/>
    <x v="0"/>
    <x v="2"/>
    <x v="2"/>
    <s v="HTM Functional POC Back-up"/>
    <s v="Hasan"/>
    <s v="Hammam"/>
    <s v="vhadurHasanH"/>
    <s v="919-286-0411 x 6477"/>
    <s v="hammam.hasan@va.gov"/>
    <s v="Wave 2"/>
    <n v="3"/>
    <s v="April_18"/>
    <x v="0"/>
    <n v="1"/>
  </r>
  <r>
    <n v="526"/>
    <x v="0"/>
    <x v="2"/>
    <x v="3"/>
    <s v="Primary EMS Functional POC"/>
    <s v="Robinson"/>
    <s v="Jeffrey"/>
    <s v="VHADURRobinJ1"/>
    <s v="919-286-0411 x 6856"/>
    <s v="Jeffrey.robinson4@va.gov"/>
    <s v="Wave 2"/>
    <n v="0"/>
    <s v="April_18"/>
    <x v="0"/>
    <n v="1"/>
  </r>
  <r>
    <n v="527"/>
    <x v="0"/>
    <x v="2"/>
    <x v="3"/>
    <s v="EMS Functional POC Back-up"/>
    <s v="Heard"/>
    <s v="Eric"/>
    <s v="VHADURHeardE"/>
    <s v="919-286-0411 x 6856"/>
    <s v="eric.heard@va.gov"/>
    <s v="Wave 2"/>
    <n v="0"/>
    <s v="April_18"/>
    <x v="0"/>
    <n v="1"/>
  </r>
  <r>
    <n v="528"/>
    <x v="0"/>
    <x v="2"/>
    <x v="4"/>
    <s v="Primary FM Functional POC"/>
    <s v="Williams"/>
    <s v="Charles"/>
    <s v="VHADURWilliC2"/>
    <s v="919-286-0411 x 6471"/>
    <s v="Charles.williams007@va.gov"/>
    <s v="Wave 2"/>
    <n v="0"/>
    <s v="April_18"/>
    <x v="0"/>
    <n v="1"/>
  </r>
  <r>
    <n v="529"/>
    <x v="0"/>
    <x v="2"/>
    <x v="4"/>
    <s v="FM Functional POC Back-up"/>
    <s v="Santago"/>
    <s v="Alexander"/>
    <s v="VHADURSantaA"/>
    <s v="919-286-0411 x 6483"/>
    <s v="Alexander.santago@va.gov"/>
    <s v="Wave 2"/>
    <n v="1"/>
    <s v="April_18"/>
    <x v="0"/>
    <n v="1"/>
  </r>
  <r>
    <n v="530"/>
    <x v="0"/>
    <x v="2"/>
    <x v="5"/>
    <s v="Primary PPM Functional POC"/>
    <s v="Foley"/>
    <s v="Kristen"/>
    <s v="Vhadurfoleyk"/>
    <s v="919-286-0411 x 6454"/>
    <s v="Kristen.foley2@va.gov"/>
    <s v="Wave 2"/>
    <n v="5"/>
    <s v="April_18"/>
    <x v="3"/>
    <n v="1"/>
  </r>
  <r>
    <n v="531"/>
    <x v="0"/>
    <x v="2"/>
    <x v="5"/>
    <s v="PPM Functional POC Back-up"/>
    <s v="Claus"/>
    <s v="James"/>
    <s v="VHADURClausJ"/>
    <s v="919-286-0411 x 5871"/>
    <s v="James.Claus@va.gov"/>
    <s v="Wave 2"/>
    <n v="5"/>
    <s v="April_18"/>
    <x v="0"/>
    <n v="1"/>
  </r>
  <r>
    <n v="532"/>
    <x v="0"/>
    <x v="2"/>
    <x v="6"/>
    <s v="Primary IT Functional POC"/>
    <s v="Stanfield"/>
    <s v="Steve"/>
    <s v="vhadurstanfs"/>
    <s v="919-810-4569"/>
    <s v="Steve.stanfield@va.gov"/>
    <s v="Wave 2"/>
    <n v="2"/>
    <s v="April_18"/>
    <x v="0"/>
    <n v="1"/>
  </r>
  <r>
    <n v="533"/>
    <x v="0"/>
    <x v="2"/>
    <x v="6"/>
    <s v="IT Functional POC Back-up"/>
    <s v="Crenshaw"/>
    <s v="Jonathan"/>
    <s v="Vhadurcrensj"/>
    <s v="919-521-3652"/>
    <s v="Jonathan.crenshaw@va.gov"/>
    <s v="Wave 2"/>
    <n v="1"/>
    <s v="April_18"/>
    <x v="0"/>
    <n v="1"/>
  </r>
  <r>
    <n v="534"/>
    <x v="0"/>
    <x v="3"/>
    <x v="1"/>
    <s v="Site Lead"/>
    <s v="Boyd"/>
    <s v="Sherron"/>
    <s v="VHAFNCBoydS"/>
    <s v="910-482-5274 x 5274"/>
    <s v="SHERRON.BOYD2@VA.GOV"/>
    <s v="Wave 2"/>
    <n v="3"/>
    <s v="April_18"/>
    <x v="3"/>
    <n v="1"/>
  </r>
  <r>
    <n v="535"/>
    <x v="0"/>
    <x v="3"/>
    <x v="1"/>
    <s v="Site Lead Back-up"/>
    <s v="Paylor"/>
    <s v="Tony"/>
    <s v="VHAFNCPayloT"/>
    <s v="910-488-2120 x 6574"/>
    <s v="Tony.paylor@va.gov"/>
    <s v="Wave 2"/>
    <n v="5"/>
    <s v="April_18"/>
    <x v="3"/>
    <n v="1"/>
  </r>
  <r>
    <n v="536"/>
    <x v="0"/>
    <x v="3"/>
    <x v="2"/>
    <s v="Primary HTM Functional POC"/>
    <s v="Bowen"/>
    <s v="Roscoe"/>
    <s v="VHAFNCBowenR"/>
    <s v="910-488-2120 x 7948"/>
    <s v="ROSCOE.BOWEN@VA.GOV"/>
    <s v="Wave 2"/>
    <n v="5"/>
    <s v="April_18"/>
    <x v="3"/>
    <n v="1"/>
  </r>
  <r>
    <n v="537"/>
    <x v="0"/>
    <x v="3"/>
    <x v="2"/>
    <s v="HTM Functional POC Back-up"/>
    <s v="Gardner"/>
    <s v="Gregory"/>
    <s v="VHAFNCGardnG"/>
    <s v="910-488-2120 x 5127"/>
    <s v="GREGORY.GARDNER3@VA.GOV"/>
    <s v="Wave 2"/>
    <n v="0"/>
    <s v="April_18"/>
    <x v="0"/>
    <n v="1"/>
  </r>
  <r>
    <n v="538"/>
    <x v="0"/>
    <x v="3"/>
    <x v="3"/>
    <s v="Primary EMS Functional POC"/>
    <s v="Sanchez"/>
    <s v="Pedro"/>
    <s v="VHAFNCSanchP"/>
    <s v="910-488-2120 x 5880"/>
    <s v="PEDRO.SANCHEZ@VA.GOV"/>
    <s v="Wave 2"/>
    <n v="2"/>
    <s v="April_18"/>
    <x v="0"/>
    <n v="1"/>
  </r>
  <r>
    <n v="539"/>
    <x v="0"/>
    <x v="3"/>
    <x v="3"/>
    <s v="EMS Functional POC Back-up"/>
    <s v="Fisher"/>
    <s v="Craig"/>
    <s v="VHAFNCFisheC1"/>
    <s v="910-488-2120 x 5444"/>
    <s v="CRAIG.FISHER@VA.GOV"/>
    <s v="Wave 2"/>
    <n v="1"/>
    <s v="April_18"/>
    <x v="0"/>
    <n v="1"/>
  </r>
  <r>
    <n v="540"/>
    <x v="0"/>
    <x v="3"/>
    <x v="4"/>
    <s v="Primary FM Functional POC"/>
    <s v="Gillis"/>
    <s v="Wendy"/>
    <s v="VHAFNCGilliW"/>
    <s v="910-488-2120 x 7933"/>
    <s v="WENDY.GILLIS@VA.GOV"/>
    <s v="Wave 2"/>
    <n v="4"/>
    <s v="April_18"/>
    <x v="3"/>
    <n v="1"/>
  </r>
  <r>
    <n v="541"/>
    <x v="0"/>
    <x v="3"/>
    <x v="4"/>
    <s v="FM Functional POC Back-up"/>
    <s v="Ragland"/>
    <s v="Joseph"/>
    <s v="VHAFNCRaglaJ"/>
    <s v="910-488-2120 x 5234"/>
    <s v="JOSEPH.RAGLAND@VA.GOV"/>
    <s v="Wave 2"/>
    <n v="8"/>
    <s v="April_18"/>
    <x v="3"/>
    <n v="1"/>
  </r>
  <r>
    <n v="542"/>
    <x v="0"/>
    <x v="3"/>
    <x v="5"/>
    <s v="Primary PPM Functional POC"/>
    <s v="Boyd"/>
    <s v="Sherron"/>
    <s v="VHAFNCBoydS"/>
    <s v="910-488-2120 x 5274"/>
    <s v="SHERRON.BOYD2@VA.GOV"/>
    <s v="Wave 2"/>
    <n v="3"/>
    <s v="April_18"/>
    <x v="3"/>
    <n v="1"/>
  </r>
  <r>
    <n v="543"/>
    <x v="0"/>
    <x v="3"/>
    <x v="5"/>
    <s v="PPM Functional POC Back-up"/>
    <s v="Paylor"/>
    <s v="Tony"/>
    <s v="VHAFNCPayloT"/>
    <s v="910-488-2120 x 6574"/>
    <s v="Tony.paylor@va.gov"/>
    <s v="Wave 2"/>
    <n v="5"/>
    <s v="April_18"/>
    <x v="3"/>
    <n v="1"/>
  </r>
  <r>
    <n v="544"/>
    <x v="0"/>
    <x v="3"/>
    <x v="6"/>
    <s v="Primary IT Functional POC"/>
    <s v="Grady"/>
    <s v="Mark"/>
    <s v="VHAFNCGradyM"/>
    <s v="910-488-2120 x 5001"/>
    <s v="MARK.GRADY@VA.GOV"/>
    <s v="Wave 2"/>
    <n v="6"/>
    <s v="April_18"/>
    <x v="0"/>
    <n v="1"/>
  </r>
  <r>
    <n v="545"/>
    <x v="0"/>
    <x v="3"/>
    <x v="6"/>
    <s v="IT Functional POC Back-up"/>
    <s v="Fay"/>
    <s v="Edward"/>
    <s v="VHAFNCFayE"/>
    <s v="910-488-2120 x 5025"/>
    <s v="EDWARD.FAY@VA.GOV"/>
    <s v="Wave 2"/>
    <n v="0"/>
    <s v="April_18"/>
    <x v="0"/>
    <n v="1"/>
  </r>
  <r>
    <n v="546"/>
    <x v="0"/>
    <x v="4"/>
    <x v="1"/>
    <s v="Site Lead"/>
    <s v="Kelly"/>
    <s v="James"/>
    <s v="VHAHAMKellyJ"/>
    <s v="757-722-9961 x 4733"/>
    <s v="James.kelly@va.gov"/>
    <s v="Wave 2"/>
    <n v="2"/>
    <s v="April_18"/>
    <x v="0"/>
    <n v="1"/>
  </r>
  <r>
    <n v="547"/>
    <x v="0"/>
    <x v="4"/>
    <x v="1"/>
    <s v="Site Lead Back-up"/>
    <s v="Marlowe"/>
    <s v="Kevin"/>
    <s v="VHAHAMMarloK"/>
    <s v="(757) 315-2566"/>
    <s v="Kevin.Marlowe@va.gov"/>
    <s v="Wave 2"/>
    <n v="1"/>
    <s v="April_18"/>
    <x v="0"/>
    <n v="1"/>
  </r>
  <r>
    <n v="548"/>
    <x v="0"/>
    <x v="4"/>
    <x v="2"/>
    <s v="Primary HTM Functional POC"/>
    <s v="Johnston"/>
    <s v="James"/>
    <s v="VHAHAMJohnsJ12"/>
    <s v="757-722-9961 x 2375"/>
    <s v="James.Johnston12@va.gov"/>
    <s v="Wave 2"/>
    <n v="3"/>
    <s v="April_18"/>
    <x v="0"/>
    <n v="1"/>
  </r>
  <r>
    <n v="549"/>
    <x v="0"/>
    <x v="4"/>
    <x v="2"/>
    <s v="HTM Functional POC Back-up"/>
    <s v="Jakimjuk"/>
    <s v="Alex"/>
    <s v="VHAHAMJakimA"/>
    <s v="757-722-9961 x 2608"/>
    <s v="Alexander.Jakimjuk@va.gov"/>
    <s v="Wave 2"/>
    <n v="3"/>
    <s v="April_18"/>
    <x v="0"/>
    <n v="1"/>
  </r>
  <r>
    <n v="550"/>
    <x v="0"/>
    <x v="4"/>
    <x v="3"/>
    <s v="Primary EMS Functional POC"/>
    <s v="Curling"/>
    <s v="Anthony"/>
    <s v="VHAHAMCurliA"/>
    <s v="757-722-9961 x 3608"/>
    <s v="Anthony.Curling@va.gov"/>
    <s v="Wave 2"/>
    <n v="1"/>
    <s v="April_18"/>
    <x v="0"/>
    <n v="1"/>
  </r>
  <r>
    <n v="551"/>
    <x v="0"/>
    <x v="4"/>
    <x v="3"/>
    <s v="Primary EMS Functional POC"/>
    <s v="Duggan"/>
    <s v="James"/>
    <s v="VHAHAMDuggaJ"/>
    <s v="757-722-9961 x 4156"/>
    <s v="James.Duggan@va.gov"/>
    <s v="Wave 2"/>
    <n v="5"/>
    <s v="April_18"/>
    <x v="3"/>
    <n v="1"/>
  </r>
  <r>
    <n v="552"/>
    <x v="0"/>
    <x v="4"/>
    <x v="3"/>
    <s v="EMS Functional POC Back-up"/>
    <s v="Blevins"/>
    <s v="Mark"/>
    <s v="VHAHAMBleviM"/>
    <s v="757-722-9961 x 2098"/>
    <s v="Mark.Blevins@va.gov"/>
    <s v="Wave 2"/>
    <n v="1"/>
    <s v="April_18"/>
    <x v="0"/>
    <n v="1"/>
  </r>
  <r>
    <n v="553"/>
    <x v="0"/>
    <x v="4"/>
    <x v="3"/>
    <s v="EMS Functional POC Back-up"/>
    <s v="Gilliam"/>
    <s v="Willie"/>
    <s v="VHAHAMGilliW"/>
    <s v="757-722-9961 x 2255"/>
    <s v="Willie.Gilliam@va.gov"/>
    <s v="Wave 2"/>
    <n v="0"/>
    <s v="April_18"/>
    <x v="0"/>
    <n v="1"/>
  </r>
  <r>
    <n v="554"/>
    <x v="0"/>
    <x v="4"/>
    <x v="4"/>
    <s v="Primary FM Functional POC"/>
    <s v="Brown"/>
    <s v="Scott"/>
    <s v="VHAHAMBrowSc"/>
    <s v="757-728-3121"/>
    <s v="Scott.Brown@va.gov"/>
    <s v="Wave 2"/>
    <n v="5"/>
    <s v="April_18"/>
    <x v="0"/>
    <n v="1"/>
  </r>
  <r>
    <n v="555"/>
    <x v="0"/>
    <x v="4"/>
    <x v="4"/>
    <s v="FM Functional POC Back-up"/>
    <s v="Harlow"/>
    <s v="Jeff"/>
    <s v="VHAHAMharloJ"/>
    <s v="757-722-9961 x 3594"/>
    <s v="Jeffrey.harlow@va.gov"/>
    <s v="Wave 2"/>
    <n v="1"/>
    <s v="April_18"/>
    <x v="0"/>
    <n v="1"/>
  </r>
  <r>
    <n v="556"/>
    <x v="0"/>
    <x v="4"/>
    <x v="5"/>
    <s v="Primary PPM Functional POC"/>
    <s v="Talbird-Petes"/>
    <s v="Tina"/>
    <s v="VHAHAMTalbiT"/>
    <s v="757-722-9961 x 3133"/>
    <s v="Tina.Talbird-Petes@va.gov"/>
    <s v="Wave 2"/>
    <n v="11"/>
    <s v="April_18"/>
    <x v="3"/>
    <n v="1"/>
  </r>
  <r>
    <n v="557"/>
    <x v="0"/>
    <x v="4"/>
    <x v="5"/>
    <s v="PPM Functional POC Back-up"/>
    <s v="Dawson"/>
    <s v="Curtis"/>
    <s v="VHAHAMDawsoC"/>
    <s v="757-315-3924"/>
    <s v="Curtis.Dawson@va.gov"/>
    <s v="Wave 2"/>
    <n v="4"/>
    <s v="April_18"/>
    <x v="0"/>
    <n v="1"/>
  </r>
  <r>
    <n v="558"/>
    <x v="0"/>
    <x v="4"/>
    <x v="6"/>
    <s v="Primary IT Functional POC"/>
    <s v="Lemmie"/>
    <s v="Kirk"/>
    <s v="VHAHAMLemmiK"/>
    <s v="757-722-9961 x 3700"/>
    <s v="Kirk.Lemmie@va.gov"/>
    <s v="Wave 2"/>
    <n v="8"/>
    <s v="April_18"/>
    <x v="0"/>
    <n v="1"/>
  </r>
  <r>
    <n v="559"/>
    <x v="0"/>
    <x v="4"/>
    <x v="6"/>
    <s v="IT Functional POC Back-up"/>
    <s v="Brantley"/>
    <s v="Denny"/>
    <s v="VHAHAMBrantD"/>
    <s v="757-722-9961 x 3700"/>
    <s v="Denny.Brantley@va.gov"/>
    <s v="Wave 2"/>
    <n v="1"/>
    <s v="April_18"/>
    <x v="0"/>
    <n v="1"/>
  </r>
  <r>
    <n v="560"/>
    <x v="0"/>
    <x v="5"/>
    <x v="1"/>
    <s v="Site Lead"/>
    <s v="Hillmer"/>
    <s v="Kimberly"/>
    <s v="VHARICHillmk"/>
    <s v="804-675-5000 x 3828"/>
    <s v="Kimberly.Hillmer@va.gov"/>
    <s v="Wave 2"/>
    <n v="10"/>
    <s v="April_18"/>
    <x v="3"/>
    <n v="1"/>
  </r>
  <r>
    <n v="561"/>
    <x v="0"/>
    <x v="5"/>
    <x v="1"/>
    <s v="Site Lead Back-up"/>
    <s v="Mosher"/>
    <s v="Stephen"/>
    <s v="VHARICMosheS"/>
    <s v="804-675-5168"/>
    <s v="Stephen.Mosher@va.gov"/>
    <s v="Wave 2"/>
    <n v="5"/>
    <s v="April_18"/>
    <x v="3"/>
    <n v="1"/>
  </r>
  <r>
    <n v="562"/>
    <x v="0"/>
    <x v="5"/>
    <x v="2"/>
    <s v="Primary HTM Functional POC"/>
    <s v="Mosher"/>
    <s v="Stephen"/>
    <s v="VHARICMosheS"/>
    <s v="804-675-5168"/>
    <s v="Stephen.Mosher@va.gov"/>
    <s v="Wave 2"/>
    <n v="5"/>
    <s v="April_18"/>
    <x v="3"/>
    <n v="1"/>
  </r>
  <r>
    <n v="563"/>
    <x v="0"/>
    <x v="5"/>
    <x v="2"/>
    <s v="HTM Functional POC Back-up"/>
    <s v="Hillmer"/>
    <s v="Kimberly"/>
    <s v="VHARICHillmk"/>
    <s v="804-675-5000 x 3828"/>
    <s v="Kimberly.Hillmer@va.gov"/>
    <s v="Wave 2"/>
    <n v="10"/>
    <s v="April_18"/>
    <x v="3"/>
    <n v="1"/>
  </r>
  <r>
    <n v="564"/>
    <x v="0"/>
    <x v="5"/>
    <x v="3"/>
    <s v="Primary EMS Functional POC"/>
    <s v="Richardson"/>
    <s v="Brenda"/>
    <s v="VHARICRichaB1"/>
    <s v="804-675-6062"/>
    <s v="Brenda.Richardson3@va.gov"/>
    <s v="Wave 2"/>
    <n v="1"/>
    <s v="April_18"/>
    <x v="0"/>
    <n v="1"/>
  </r>
  <r>
    <n v="565"/>
    <x v="0"/>
    <x v="5"/>
    <x v="3"/>
    <s v="EMS Functional POC Back-up"/>
    <s v="Mcquilla"/>
    <s v="Ralph"/>
    <s v="VHARICMcQuiR"/>
    <s v="804-675-5137"/>
    <s v="Ralph.McQuilla@va.gov"/>
    <s v="Wave 2"/>
    <n v="0"/>
    <s v="April_18"/>
    <x v="0"/>
    <n v="1"/>
  </r>
  <r>
    <n v="566"/>
    <x v="0"/>
    <x v="5"/>
    <x v="4"/>
    <s v="Primary FM Functional POC"/>
    <s v="Dudley"/>
    <s v="James"/>
    <s v="VHARICDudleJ"/>
    <s v="804-675-5138"/>
    <s v="James.Dudley3@va.gov"/>
    <s v="Wave 2"/>
    <n v="1"/>
    <s v="April_18"/>
    <x v="0"/>
    <n v="1"/>
  </r>
  <r>
    <n v="567"/>
    <x v="0"/>
    <x v="5"/>
    <x v="4"/>
    <s v="FM Functional POC Back-up"/>
    <s v="Friedman"/>
    <s v="Dane"/>
    <s v="VHARICFriedD"/>
    <s v="804-675-5138"/>
    <s v="Dane.Friedman@va.gov"/>
    <s v="Wave 2"/>
    <n v="9"/>
    <s v="April_18"/>
    <x v="3"/>
    <n v="1"/>
  </r>
  <r>
    <n v="568"/>
    <x v="0"/>
    <x v="5"/>
    <x v="5"/>
    <s v="Primary PPM Functional POC"/>
    <s v="Buser"/>
    <s v="Kevin"/>
    <s v="VHARICBuserK"/>
    <s v="804-675-5090"/>
    <s v="Kevin.Buser@va.gov"/>
    <s v="Wave 2"/>
    <n v="1"/>
    <s v="April_18"/>
    <x v="0"/>
    <n v="1"/>
  </r>
  <r>
    <n v="569"/>
    <x v="0"/>
    <x v="5"/>
    <x v="5"/>
    <s v="PPM Functional POC Back-up"/>
    <s v="Arnold"/>
    <s v="Marlon"/>
    <s v="VHARICArnolM"/>
    <s v="804-675-5090"/>
    <s v="Marlon.Arnold@va.gov"/>
    <s v="Wave 2"/>
    <n v="2"/>
    <s v="April_18"/>
    <x v="0"/>
    <n v="1"/>
  </r>
  <r>
    <n v="570"/>
    <x v="0"/>
    <x v="5"/>
    <x v="6"/>
    <s v="Primary IT Functional POC"/>
    <s v="Dahlstrand"/>
    <s v="David"/>
    <s v="VHARICDahlsD"/>
    <s v="804-675-5615"/>
    <s v="David.Dahlstrand@va.gov"/>
    <s v="Wave 2"/>
    <n v="5"/>
    <s v="April_18"/>
    <x v="3"/>
    <n v="1"/>
  </r>
  <r>
    <n v="571"/>
    <x v="0"/>
    <x v="5"/>
    <x v="6"/>
    <s v="IT Functional POC Back-up"/>
    <s v="Doyle"/>
    <s v="John"/>
    <s v="VHARICDoyleJ1"/>
    <s v="804-675-6750"/>
    <s v="John.Doyle3@va.gov"/>
    <s v="Wave 2"/>
    <n v="1"/>
    <s v="April_18"/>
    <x v="0"/>
    <n v="1"/>
  </r>
  <r>
    <n v="572"/>
    <x v="0"/>
    <x v="6"/>
    <x v="1"/>
    <s v="Site Lead"/>
    <s v="Carpenter"/>
    <s v="Eric"/>
    <s v="VHASAMCarpeE"/>
    <s v="540-982-2463 x 4126"/>
    <s v="Eric.carpenter@va.gov"/>
    <s v="Wave 2"/>
    <n v="7"/>
    <s v="April_18"/>
    <x v="3"/>
    <n v="1"/>
  </r>
  <r>
    <n v="573"/>
    <x v="0"/>
    <x v="6"/>
    <x v="1"/>
    <s v="Site Lead Back-up"/>
    <s v="Cunningham"/>
    <s v="Michael"/>
    <s v="VHASAMCunnim"/>
    <s v="540-982-2463 x 2646"/>
    <s v="Michael.cunningham7@va.gov"/>
    <s v="Wave 2"/>
    <n v="8"/>
    <s v="April_18"/>
    <x v="3"/>
    <n v="1"/>
  </r>
  <r>
    <n v="574"/>
    <x v="0"/>
    <x v="6"/>
    <x v="2"/>
    <s v="Primary HTM Functional POC"/>
    <s v="Wilder"/>
    <s v="Joseph"/>
    <s v="VHASAMWildeJ"/>
    <s v="540-982-2463 x 1672"/>
    <s v="Joseph.wilder@va.gov"/>
    <s v="Wave 2"/>
    <n v="8"/>
    <s v="April_18"/>
    <x v="3"/>
    <n v="1"/>
  </r>
  <r>
    <n v="575"/>
    <x v="0"/>
    <x v="6"/>
    <x v="2"/>
    <s v="HTM Functional POC Back-up"/>
    <s v="Flanary"/>
    <s v="Karen"/>
    <s v="VHASAMFlanaK"/>
    <s v="540-982-2463 x 1676"/>
    <s v="Karen.flanary@va.gov"/>
    <s v="Wave 2"/>
    <n v="8"/>
    <s v="April_18"/>
    <x v="3"/>
    <n v="1"/>
  </r>
  <r>
    <n v="576"/>
    <x v="0"/>
    <x v="6"/>
    <x v="2"/>
    <s v="HTM Functional POC Back-up"/>
    <s v="Brown"/>
    <s v="Robert"/>
    <s v="VHASAMBrownR"/>
    <s v="540-982-2463 x 1674"/>
    <s v="Robert.brown15@va.gov"/>
    <s v="Wave 2"/>
    <n v="0"/>
    <s v="April_18"/>
    <x v="0"/>
    <n v="1"/>
  </r>
  <r>
    <n v="577"/>
    <x v="0"/>
    <x v="6"/>
    <x v="3"/>
    <s v="Primary EMS Functional POC"/>
    <s v="Mack"/>
    <s v="Naymon"/>
    <s v="VHASAMMackN"/>
    <s v="540-982-2463 x 2865"/>
    <s v="Naymon.mack@va.gov"/>
    <s v="Wave 2"/>
    <n v="0"/>
    <s v="April_18"/>
    <x v="0"/>
    <n v="1"/>
  </r>
  <r>
    <n v="578"/>
    <x v="0"/>
    <x v="6"/>
    <x v="3"/>
    <s v="EMS Functional POC Back-up"/>
    <s v="Morris"/>
    <s v="Tanuel"/>
    <s v="VHASAMMorriT1"/>
    <s v="540-982-2463 x 2878"/>
    <s v="Tanuel.morris@va.gov"/>
    <s v="Wave 2"/>
    <n v="0"/>
    <s v="April_18"/>
    <x v="0"/>
    <n v="1"/>
  </r>
  <r>
    <n v="579"/>
    <x v="0"/>
    <x v="6"/>
    <x v="4"/>
    <s v="Primary FM Functional POC"/>
    <s v="Carpenter"/>
    <s v="Eric"/>
    <s v="VHASAMCarpeE"/>
    <s v="540-982-2463 x 4126"/>
    <s v="Eric.carpenter@va.gov"/>
    <s v="Wave 2"/>
    <n v="7"/>
    <s v="April_18"/>
    <x v="3"/>
    <n v="1"/>
  </r>
  <r>
    <n v="580"/>
    <x v="0"/>
    <x v="6"/>
    <x v="4"/>
    <s v="FM Functional POC Back-up"/>
    <s v="Fralin"/>
    <s v="Brian"/>
    <s v="VHASAMFraliB"/>
    <s v="540-982-2463 x 1247"/>
    <s v="Brian.fralin@va.gov"/>
    <s v="Wave 2"/>
    <n v="6"/>
    <s v="April_18"/>
    <x v="3"/>
    <n v="1"/>
  </r>
  <r>
    <n v="581"/>
    <x v="0"/>
    <x v="6"/>
    <x v="5"/>
    <s v="Primary PPM Functional POC"/>
    <s v="Cunningham"/>
    <s v="Michael"/>
    <s v="VHASAMCunniM"/>
    <s v="540-982-2463 x 2646"/>
    <s v="Michael.cunningham7@va.gov"/>
    <s v="Wave 2"/>
    <n v="8"/>
    <s v="April_18"/>
    <x v="3"/>
    <n v="1"/>
  </r>
  <r>
    <n v="582"/>
    <x v="0"/>
    <x v="6"/>
    <x v="5"/>
    <s v="PPM Functional POC Back-up"/>
    <s v="Burns"/>
    <s v="Benjamin"/>
    <s v="VHASAMBurnsB"/>
    <s v="540-982-2463 x 2966"/>
    <s v="Benjamin.Burns@va.gov "/>
    <s v="Wave 2"/>
    <n v="7"/>
    <s v="April_18"/>
    <x v="3"/>
    <n v="1"/>
  </r>
  <r>
    <n v="583"/>
    <x v="0"/>
    <x v="6"/>
    <x v="6"/>
    <s v="Primary IT Functional POC"/>
    <s v="Poole"/>
    <s v="Steven"/>
    <s v="VHASAMPooleS"/>
    <s v="540-982-2463 x 4537"/>
    <s v="Steven.Poole@va.gov"/>
    <s v="Wave 2"/>
    <n v="1"/>
    <s v="April_18"/>
    <x v="0"/>
    <n v="1"/>
  </r>
  <r>
    <n v="584"/>
    <x v="0"/>
    <x v="6"/>
    <x v="6"/>
    <s v="IT Functional POC Back-up"/>
    <s v="McAnnally"/>
    <s v="Paul"/>
    <s v="VHASAMMcannP"/>
    <s v="540-982-2463 x 5093"/>
    <s v="Paul.McAnnally@va.gov"/>
    <s v="Wave 2"/>
    <n v="0"/>
    <s v="April_18"/>
    <x v="0"/>
    <n v="1"/>
  </r>
  <r>
    <n v="585"/>
    <x v="0"/>
    <x v="7"/>
    <x v="1"/>
    <s v="Site Lead"/>
    <s v="Green"/>
    <s v="Sharod"/>
    <s v="VHASBYGREENS1"/>
    <s v="704-638-9000 x 3498"/>
    <s v="SHAROD.GREEN@VA.GOV"/>
    <s v="Wave 2"/>
    <n v="7"/>
    <s v="April_18"/>
    <x v="3"/>
    <n v="1"/>
  </r>
  <r>
    <n v="586"/>
    <x v="0"/>
    <x v="7"/>
    <x v="1"/>
    <s v="Site Lead Back-up"/>
    <s v="Forrest"/>
    <s v="Robert"/>
    <s v="VHASBYFORRER1"/>
    <s v="704-638-9000 x 3210"/>
    <s v="ROBERT.FORREST@VA.GOV"/>
    <s v="Wave 2"/>
    <n v="2"/>
    <s v="April_18"/>
    <x v="0"/>
    <n v="1"/>
  </r>
  <r>
    <n v="587"/>
    <x v="0"/>
    <x v="7"/>
    <x v="2"/>
    <s v="Primary HTM Functional POC"/>
    <s v="Sledge"/>
    <s v="David"/>
    <s v="VHASBYSLEDGD"/>
    <s v="704-638-9000 x 3120"/>
    <s v="DAVID.SLEDGE2@VA.GOV"/>
    <s v="Wave 2"/>
    <n v="6"/>
    <s v="April_18"/>
    <x v="3"/>
    <n v="1"/>
  </r>
  <r>
    <n v="588"/>
    <x v="0"/>
    <x v="7"/>
    <x v="2"/>
    <s v="HTM Functional POC Back-up"/>
    <s v="Monroe"/>
    <s v="Robert"/>
    <s v="VHASBYMONROR"/>
    <s v="704-638-9000 x 2221"/>
    <s v="ROBERT.MONROE@VA.GOV"/>
    <s v="Wave 2"/>
    <n v="6"/>
    <s v="April_18"/>
    <x v="0"/>
    <n v="1"/>
  </r>
  <r>
    <n v="589"/>
    <x v="0"/>
    <x v="7"/>
    <x v="2"/>
    <s v="HTM Functional POC Back-up"/>
    <s v="Cherry"/>
    <s v="James"/>
    <s v="VHASBYCHERRJ"/>
    <s v="704-638-9000 x 2518"/>
    <s v="JAMES.CHERRY2@VA.GOV"/>
    <s v="Wave 2"/>
    <n v="2"/>
    <s v="April_18"/>
    <x v="0"/>
    <n v="1"/>
  </r>
  <r>
    <n v="590"/>
    <x v="0"/>
    <x v="7"/>
    <x v="3"/>
    <s v="Primary EMS Functional POC"/>
    <s v="Hayes"/>
    <s v="Bruce"/>
    <s v="VHASBYHAYESB"/>
    <s v="704-638-9000 x 2094"/>
    <s v="BRUCE.HAYES@VA.GOV"/>
    <s v="Wave 2"/>
    <n v="0"/>
    <s v="April_18"/>
    <x v="0"/>
    <n v="1"/>
  </r>
  <r>
    <n v="591"/>
    <x v="0"/>
    <x v="7"/>
    <x v="3"/>
    <s v="EMS Functional POC Back-up"/>
    <s v="Hodge"/>
    <s v="Laura"/>
    <s v="VHASBYHODGEL"/>
    <s v="704-638-9000 x 2191"/>
    <s v="LAURA.HODGE@VA.GOV"/>
    <s v="Wave 2"/>
    <n v="0"/>
    <s v="April_18"/>
    <x v="0"/>
    <n v="1"/>
  </r>
  <r>
    <n v="592"/>
    <x v="0"/>
    <x v="7"/>
    <x v="4"/>
    <s v="Primary FM Functional POC"/>
    <s v="Laurer"/>
    <s v="Joseph"/>
    <s v="VHASBYLAUREJ"/>
    <s v="704-638-9000 x 2333"/>
    <s v="JOSEPH.LAURER@VA.GOV"/>
    <s v="Wave 2"/>
    <n v="5"/>
    <s v="April_18"/>
    <x v="0"/>
    <n v="1"/>
  </r>
  <r>
    <n v="593"/>
    <x v="0"/>
    <x v="7"/>
    <x v="4"/>
    <s v="FM Functional POC Back-up"/>
    <s v="Barrier"/>
    <s v="Lonnie"/>
    <s v="VHASBYBARRIL"/>
    <s v="704-638-9000 x 2313"/>
    <s v="LONNIE.BARRIER@VA.GOV"/>
    <s v="Wave 2"/>
    <n v="10"/>
    <s v="April_18"/>
    <x v="3"/>
    <n v="1"/>
  </r>
  <r>
    <n v="594"/>
    <x v="0"/>
    <x v="7"/>
    <x v="5"/>
    <s v="Primary PPM Functional POC"/>
    <s v="White"/>
    <s v="Stanley"/>
    <s v="VHASBYWHITES1"/>
    <s v="704-638-9000 x. 3202"/>
    <s v="STANLEY.WHITE2@VA.GOV"/>
    <s v="Wave 2"/>
    <n v="9"/>
    <s v="April_18"/>
    <x v="3"/>
    <n v="1"/>
  </r>
  <r>
    <n v="595"/>
    <x v="0"/>
    <x v="7"/>
    <x v="5"/>
    <s v="PPM Functional POC Back-up"/>
    <s v="Williams"/>
    <s v="Mashonda"/>
    <s v="VHASBYWILLIM12"/>
    <s v="704-638-9000 x 4765"/>
    <s v="MASHONDA.WILLIAMS@VA.GOV"/>
    <s v="Wave 2"/>
    <n v="6"/>
    <s v="April_18"/>
    <x v="3"/>
    <n v="1"/>
  </r>
  <r>
    <n v="596"/>
    <x v="0"/>
    <x v="7"/>
    <x v="6"/>
    <s v="Primary IT Functional POC"/>
    <s v="Clark"/>
    <s v="Deborah"/>
    <s v="VHASBYCLARKD"/>
    <s v="704-638-9000 x 4847"/>
    <s v="DEBORAH.CLARK6@VA.GOV"/>
    <s v="Wave 2"/>
    <n v="2"/>
    <s v="April_18"/>
    <x v="0"/>
    <n v="1"/>
  </r>
  <r>
    <n v="597"/>
    <x v="0"/>
    <x v="7"/>
    <x v="6"/>
    <s v="IT Functional POC Back-up"/>
    <s v="Nash"/>
    <s v="Ken"/>
    <s v="VHASBYNASHK"/>
    <s v="704-638-9000 x 4853"/>
    <s v="KEN.NASH2@VA.GOV"/>
    <s v="Wave 2"/>
    <n v="1"/>
    <s v="April_18"/>
    <x v="0"/>
    <n v="1"/>
  </r>
  <r>
    <n v="598"/>
    <x v="1"/>
    <x v="0"/>
    <x v="0"/>
    <s v="VISN Deployment Team Lead"/>
    <s v="Gaudio"/>
    <s v="James"/>
    <s v="Vhav07gaudij"/>
    <s v="(678) 924-5710"/>
    <s v="James.gaudio@va.gov"/>
    <s v="Wave 2"/>
    <n v="8"/>
    <s v="April_18"/>
    <x v="3"/>
    <n v="1"/>
  </r>
  <r>
    <n v="599"/>
    <x v="1"/>
    <x v="0"/>
    <x v="0"/>
    <s v="Logistics"/>
    <s v="Townsend-Green"/>
    <s v="Linda"/>
    <s v="VHAV07TownsG"/>
    <s v="(678) 924-5754"/>
    <s v="Linda.townsend-green@va.gov"/>
    <s v="Wave 2"/>
    <n v="5"/>
    <s v="April_18"/>
    <x v="0"/>
    <n v="1"/>
  </r>
  <r>
    <n v="600"/>
    <x v="1"/>
    <x v="0"/>
    <x v="0"/>
    <s v="HTM"/>
    <s v="Jensen"/>
    <s v="Kevin"/>
    <s v="VHACHAJenseK"/>
    <s v="(843) 789-6139"/>
    <s v="Kevin.jensen@va.gov"/>
    <s v="Wave 2"/>
    <n v="6"/>
    <s v="April_18"/>
    <x v="0"/>
    <n v="1"/>
  </r>
  <r>
    <n v="601"/>
    <x v="1"/>
    <x v="0"/>
    <x v="0"/>
    <s v="CAM"/>
    <s v="Gaudio"/>
    <s v="James"/>
    <s v="Vhav07gaudij"/>
    <s v="(678) 924-5710"/>
    <s v="James.gaudio@va.gov"/>
    <s v="Wave 2"/>
    <n v="8"/>
    <s v="April_18"/>
    <x v="3"/>
    <n v="1"/>
  </r>
  <r>
    <n v="602"/>
    <x v="1"/>
    <x v="0"/>
    <x v="0"/>
    <s v="EMS"/>
    <s v="Henrickson"/>
    <s v="Michael"/>
    <s v="VHACMSHenriM"/>
    <s v="(803) 776-4000 x 5752"/>
    <s v="Michael.henrickson@va.gov"/>
    <s v="Wave 2"/>
    <n v="1"/>
    <s v="April_18"/>
    <x v="0"/>
    <n v="1"/>
  </r>
  <r>
    <n v="603"/>
    <x v="1"/>
    <x v="0"/>
    <x v="0"/>
    <s v="Engineering"/>
    <s v="Lyons"/>
    <s v="Tim"/>
    <s v="VHATUALyonsT"/>
    <s v="(205) 554-4593"/>
    <s v="Tim.lyons@va.gov"/>
    <s v="Wave 2"/>
    <n v="8"/>
    <s v="April_18"/>
    <x v="3"/>
    <n v="1"/>
  </r>
  <r>
    <n v="604"/>
    <x v="1"/>
    <x v="0"/>
    <x v="0"/>
    <s v="OIT"/>
    <s v="Greer"/>
    <s v="Bill"/>
    <s v="VHABIRGreerW1"/>
    <s v="(205) 933-8101"/>
    <s v="William.Greer2@va.gov"/>
    <s v="Wave 2"/>
    <n v="0"/>
    <s v="April_18"/>
    <x v="0"/>
    <n v="1"/>
  </r>
  <r>
    <n v="605"/>
    <x v="1"/>
    <x v="0"/>
    <x v="0"/>
    <s v="Fiscal"/>
    <s v="Schmitz"/>
    <s v="Brenda"/>
    <s v="VHAV07SchmiB"/>
    <s v="(678) 924-5731"/>
    <s v="Brenda.schmitz@va.gov"/>
    <s v="Wave 2"/>
    <n v="5"/>
    <s v="April_18"/>
    <x v="0"/>
    <n v="1"/>
  </r>
  <r>
    <n v="606"/>
    <x v="1"/>
    <x v="0"/>
    <x v="0"/>
    <s v="HR"/>
    <s v="Blakeley"/>
    <s v="Claudia"/>
    <s v="VHAV07BlakeC"/>
    <s v="(678) 924-5738"/>
    <s v="Claudia.blakeley@va.gov"/>
    <s v="Wave 2"/>
    <n v="0"/>
    <s v="April_18"/>
    <x v="0"/>
    <n v="1"/>
  </r>
  <r>
    <n v="607"/>
    <x v="1"/>
    <x v="0"/>
    <x v="0"/>
    <s v="Education"/>
    <s v="Mathews"/>
    <s v="Venis"/>
    <s v="VHANBOMatheV1"/>
    <s v="(770) 279-3427"/>
    <s v="Venis.Mathews2@va.gov"/>
    <s v="Wave 2"/>
    <n v="1"/>
    <s v="April_18"/>
    <x v="0"/>
    <n v="1"/>
  </r>
  <r>
    <n v="608"/>
    <x v="1"/>
    <x v="8"/>
    <x v="1"/>
    <s v="Site Lead"/>
    <s v="Browning"/>
    <s v="Louisa"/>
    <s v="VHAATGBROWNL"/>
    <s v="404-321-6111 x4924"/>
    <s v="Louisa.Browning@va.gov"/>
    <s v="Wave 2"/>
    <n v="8"/>
    <s v="April_18"/>
    <x v="3"/>
    <n v="1"/>
  </r>
  <r>
    <n v="609"/>
    <x v="1"/>
    <x v="8"/>
    <x v="1"/>
    <s v="Site Lead Back-up"/>
    <s v="Simmons"/>
    <s v="Cathy"/>
    <s v="VHAATGSIMMOC2"/>
    <s v="404-321-6111 x3027"/>
    <s v="Cathy.simmons@va.gov"/>
    <s v="Wave 2"/>
    <n v="8"/>
    <s v="April_18"/>
    <x v="3"/>
    <n v="1"/>
  </r>
  <r>
    <n v="610"/>
    <x v="1"/>
    <x v="8"/>
    <x v="2"/>
    <s v="Primary HTM Functional POC"/>
    <s v="Cox"/>
    <s v="Michael"/>
    <s v="VHAATGCoxM"/>
    <s v="404-321-6111 x7633"/>
    <s v="Michael.cox@va.gov"/>
    <s v="Wave 2"/>
    <n v="10"/>
    <s v="April_18"/>
    <x v="3"/>
    <n v="1"/>
  </r>
  <r>
    <n v="611"/>
    <x v="1"/>
    <x v="8"/>
    <x v="2"/>
    <s v="HTM Functional POC Back-up"/>
    <s v="Timm"/>
    <s v="Robert"/>
    <s v="VHAAATGTimmR"/>
    <s v="404-321-6111 x2790"/>
    <s v="Robert.timm@va.gov"/>
    <s v="Wave 2"/>
    <n v="1"/>
    <s v="April_18"/>
    <x v="0"/>
    <n v="1"/>
  </r>
  <r>
    <n v="612"/>
    <x v="1"/>
    <x v="8"/>
    <x v="3"/>
    <s v="Primary EMS Functional POC"/>
    <s v="Mincey"/>
    <s v="Dale"/>
    <s v="VHAATGminced"/>
    <s v="404-321-6111 x7646"/>
    <s v="Dale.Mincey@va.gov"/>
    <s v="Wave 2"/>
    <n v="9"/>
    <s v="April_18"/>
    <x v="3"/>
    <n v="1"/>
  </r>
  <r>
    <n v="613"/>
    <x v="1"/>
    <x v="8"/>
    <x v="3"/>
    <s v="EMS Functional POC Back-up"/>
    <s v="Gwaltney"/>
    <s v="Darryl"/>
    <s v="VHAATGgwaltd"/>
    <s v="404-321-6111 x7525"/>
    <s v="Darryl.Gwaltney@va.gov"/>
    <s v="Wave 2"/>
    <n v="0"/>
    <s v="April_18"/>
    <x v="0"/>
    <n v="1"/>
  </r>
  <r>
    <n v="614"/>
    <x v="1"/>
    <x v="8"/>
    <x v="4"/>
    <s v="Primary FM Functional POC"/>
    <s v="Mindley"/>
    <s v="Damian"/>
    <s v="VHAATGMindlD"/>
    <s v="404-321-6111 x7660"/>
    <s v="Damian.mindley@va.gov"/>
    <s v="Wave 2"/>
    <n v="4"/>
    <s v="April_18"/>
    <x v="0"/>
    <n v="1"/>
  </r>
  <r>
    <n v="615"/>
    <x v="1"/>
    <x v="8"/>
    <x v="4"/>
    <s v="FM Functional POC Back-up"/>
    <s v="Sawyer"/>
    <s v="Ricky"/>
    <s v="VHAATGSawyeR"/>
    <s v="404-321-6111 x7660"/>
    <s v="Ricky.sawyer@va.gov"/>
    <s v="Wave 2"/>
    <n v="7"/>
    <s v="April_18"/>
    <x v="0"/>
    <n v="1"/>
  </r>
  <r>
    <n v="616"/>
    <x v="1"/>
    <x v="8"/>
    <x v="5"/>
    <s v="Primary PPM Functional POC"/>
    <s v="Simmons"/>
    <s v="Cathy"/>
    <s v="VHAATGSIMMOC2"/>
    <s v="404-321-6111 x3027"/>
    <s v="Cathy.simmons@va.gov"/>
    <s v="Wave 2"/>
    <n v="8"/>
    <s v="April_18"/>
    <x v="3"/>
    <n v="1"/>
  </r>
  <r>
    <n v="617"/>
    <x v="1"/>
    <x v="8"/>
    <x v="5"/>
    <s v="PPM Functional POC Back-up"/>
    <s v="Browning"/>
    <s v="Louisa"/>
    <s v="VHAATGBROWNL"/>
    <s v="404-321-6111 x4924"/>
    <s v="Louisa.Browning@va.gov"/>
    <s v="Wave 2"/>
    <n v="8"/>
    <s v="April_18"/>
    <x v="3"/>
    <n v="1"/>
  </r>
  <r>
    <n v="618"/>
    <x v="1"/>
    <x v="8"/>
    <x v="6"/>
    <s v="Primary IT Functional POC"/>
    <s v="Lynch"/>
    <s v="Anthony"/>
    <s v="VHAATGLynchA"/>
    <s v="404-321-6111 x1578"/>
    <s v="Anthony.lynch@va.gov"/>
    <s v="Wave 2"/>
    <n v="2"/>
    <s v="April_18"/>
    <x v="0"/>
    <n v="1"/>
  </r>
  <r>
    <n v="619"/>
    <x v="1"/>
    <x v="8"/>
    <x v="6"/>
    <s v="IT Functional POC Back-up"/>
    <s v="Wisdom"/>
    <s v="Zende"/>
    <s v="VHAATGWisdoZ"/>
    <s v="404-321-6111 x7197"/>
    <s v="Zende.wisdom@va.gov  "/>
    <s v="Wave 2"/>
    <n v="2"/>
    <s v="April_18"/>
    <x v="0"/>
    <n v="1"/>
  </r>
  <r>
    <n v="620"/>
    <x v="1"/>
    <x v="9"/>
    <x v="1"/>
    <s v="Site Lead"/>
    <s v="Raggio"/>
    <s v="Matthew"/>
    <s v="VHABIRRaggiM"/>
    <s v="205-933-8101 x 5252"/>
    <s v="Matthew.Raggio@va.gov"/>
    <s v="Wave 2"/>
    <n v="6"/>
    <s v="April_18"/>
    <x v="3"/>
    <n v="1"/>
  </r>
  <r>
    <n v="621"/>
    <x v="1"/>
    <x v="9"/>
    <x v="1"/>
    <s v="Site Lead Back-up"/>
    <s v="Weeks"/>
    <s v="Erica"/>
    <s v="VHABIRWeeksE"/>
    <s v="205-933-8101 x 1350"/>
    <s v="Erica.Weeks@va.gov"/>
    <s v="Wave 2"/>
    <n v="9"/>
    <s v="April_18"/>
    <x v="3"/>
    <n v="1"/>
  </r>
  <r>
    <n v="622"/>
    <x v="1"/>
    <x v="9"/>
    <x v="2"/>
    <s v="Primary HTM Functional POC"/>
    <s v="Raggio"/>
    <s v="Matthew"/>
    <s v="VHABIRRaggiM"/>
    <s v="205-933-8101 x 5252"/>
    <s v="Matthew.Raggio@va.gov"/>
    <s v="Wave 2"/>
    <n v="6"/>
    <s v="April_18"/>
    <x v="3"/>
    <n v="1"/>
  </r>
  <r>
    <n v="623"/>
    <x v="1"/>
    <x v="9"/>
    <x v="2"/>
    <s v="HTM Functional POC Back-up"/>
    <s v="McQuitty"/>
    <s v="William"/>
    <s v="VHABIRMcQuiW"/>
    <s v="205-933-8101 x 4526"/>
    <s v="William.McQuitty@va.gov"/>
    <s v="Wave 2"/>
    <n v="2"/>
    <s v="April_18"/>
    <x v="0"/>
    <n v="1"/>
  </r>
  <r>
    <n v="624"/>
    <x v="1"/>
    <x v="9"/>
    <x v="3"/>
    <s v="Primary EMS Functional POC"/>
    <s v="Irwin"/>
    <s v="David"/>
    <s v="VHABIRIrwinD"/>
    <s v="205-558-4717 x 5416"/>
    <s v="David.Irwin@va.gov"/>
    <s v="Wave 2"/>
    <n v="6"/>
    <s v="April_18"/>
    <x v="0"/>
    <n v="1"/>
  </r>
  <r>
    <n v="625"/>
    <x v="1"/>
    <x v="9"/>
    <x v="3"/>
    <s v="EMS Functional POC Back-up"/>
    <s v="Singleterry"/>
    <s v="Andre"/>
    <s v="VHABIRSinglA"/>
    <s v="205-933-8101 x 6107"/>
    <s v="Andre.Singleterry@va.gov"/>
    <s v="Wave 2"/>
    <n v="8"/>
    <s v="April_18"/>
    <x v="3"/>
    <n v="1"/>
  </r>
  <r>
    <n v="626"/>
    <x v="1"/>
    <x v="9"/>
    <x v="4"/>
    <s v="Primary FM Functional POC"/>
    <s v="Campbell"/>
    <s v="Jaymes"/>
    <s v="VHABIRCampbJ2"/>
    <s v="205-933-8101 x 5013"/>
    <s v="Jaymes.Campbell@va.gov"/>
    <s v="Wave 2"/>
    <n v="7"/>
    <s v="April_18"/>
    <x v="3"/>
    <n v="1"/>
  </r>
  <r>
    <n v="627"/>
    <x v="1"/>
    <x v="9"/>
    <x v="4"/>
    <s v="FM Functional POC Back-up"/>
    <s v="Bugg"/>
    <s v="Randall"/>
    <s v="VHABIRBuggR"/>
    <s v="205-933-4481 x 5275"/>
    <s v="Randall.Bugg@va.gov"/>
    <s v="Wave 2"/>
    <n v="1"/>
    <s v="April_18"/>
    <x v="0"/>
    <n v="1"/>
  </r>
  <r>
    <n v="628"/>
    <x v="1"/>
    <x v="9"/>
    <x v="5"/>
    <s v="Primary PPM Functional POC"/>
    <s v="Jones"/>
    <s v="Alfred"/>
    <s v="VHABIRJonesAT"/>
    <s v="205-933-8101 x 2937"/>
    <s v="Alfred.Jones2@va.gov"/>
    <s v="Wave 2"/>
    <n v="9"/>
    <s v="April_18"/>
    <x v="3"/>
    <n v="1"/>
  </r>
  <r>
    <n v="629"/>
    <x v="1"/>
    <x v="9"/>
    <x v="5"/>
    <s v="PPM Functional POC Back-up"/>
    <s v="Turner"/>
    <s v="Caleb"/>
    <s v="VHABIRTurneC3"/>
    <s v="205-933-8101 x 5371"/>
    <s v="Caleb.Turner3@va.gov"/>
    <s v="Wave 2"/>
    <n v="2"/>
    <s v="April_18"/>
    <x v="0"/>
    <n v="1"/>
  </r>
  <r>
    <n v="630"/>
    <x v="1"/>
    <x v="9"/>
    <x v="6"/>
    <s v="Primary IT Functional POC"/>
    <s v="Young"/>
    <s v="Christopher"/>
    <s v="VHABIRYounC"/>
    <s v="205-933-8101 x 1367"/>
    <s v="Christopher.Young7@va.gov"/>
    <s v="Wave 2"/>
    <n v="0"/>
    <s v="April_18"/>
    <x v="0"/>
    <n v="1"/>
  </r>
  <r>
    <n v="631"/>
    <x v="1"/>
    <x v="9"/>
    <x v="6"/>
    <s v="IT Functional POC Back-up"/>
    <s v="Sturdivant"/>
    <s v="Mervin"/>
    <s v="VHABIRSturdM"/>
    <s v="205-933-8101 x 1334"/>
    <s v="Mervin.Sturdivant@va.gov"/>
    <s v="Wave 2"/>
    <n v="1"/>
    <s v="April_18"/>
    <x v="0"/>
    <n v="1"/>
  </r>
  <r>
    <n v="632"/>
    <x v="1"/>
    <x v="10"/>
    <x v="1"/>
    <s v="Site Lead"/>
    <s v="Deworth"/>
    <s v="Gerald"/>
    <s v="VHADUBDEWORG"/>
    <s v="478-272-1210 x 2902"/>
    <s v="Gerald.deworth@va.gov"/>
    <s v="Wave 2"/>
    <n v="1"/>
    <s v="April_18"/>
    <x v="0"/>
    <n v="1"/>
  </r>
  <r>
    <n v="633"/>
    <x v="1"/>
    <x v="10"/>
    <x v="1"/>
    <s v="Site Lead Back-up"/>
    <s v="Sullivan"/>
    <s v="Diane"/>
    <s v="VHADUBSULLID"/>
    <s v="478-272-1210 x 2902"/>
    <s v="Diane.sullivan@va.gov"/>
    <s v="Wave 2"/>
    <n v="5"/>
    <s v="April_18"/>
    <x v="0"/>
    <n v="1"/>
  </r>
  <r>
    <n v="634"/>
    <x v="1"/>
    <x v="10"/>
    <x v="2"/>
    <s v="Primary HTM Functional POC"/>
    <s v="Snelgrove"/>
    <s v="Michael"/>
    <s v="VHADUBSNELGM"/>
    <s v="478 272-1210 x 2889"/>
    <s v="Michael.snelgrove@va.gov"/>
    <s v="Wave 2"/>
    <n v="2"/>
    <s v="April_18"/>
    <x v="0"/>
    <n v="1"/>
  </r>
  <r>
    <n v="635"/>
    <x v="1"/>
    <x v="10"/>
    <x v="2"/>
    <s v="HTM Functional POC Back-up"/>
    <s v="Orlowsky"/>
    <s v="Alex"/>
    <s v="VHADUBORLOWA"/>
    <s v="478 272-1210 x 3129"/>
    <s v="Alexandra.orlowsky@va.gov"/>
    <s v="Wave 2"/>
    <n v="3"/>
    <s v="April_18"/>
    <x v="0"/>
    <n v="1"/>
  </r>
  <r>
    <n v="636"/>
    <x v="1"/>
    <x v="10"/>
    <x v="3"/>
    <s v="Primary EMS Functional POC"/>
    <s v="Baggett"/>
    <s v="Lee"/>
    <s v="VHADUBBAGGEL"/>
    <s v="478 277 2755"/>
    <s v="Walter.Baggett@va.gov"/>
    <s v="Wave 2"/>
    <n v="3"/>
    <s v="April_18"/>
    <x v="0"/>
    <n v="1"/>
  </r>
  <r>
    <n v="637"/>
    <x v="1"/>
    <x v="10"/>
    <x v="3"/>
    <s v="EMS Functional POC Back-up"/>
    <s v="Kraft"/>
    <s v="Edwin"/>
    <s v="VHADUBKRAFTE"/>
    <s v="478 277 2755"/>
    <s v="Edwin.Kraft@va.gov"/>
    <s v="Wave 2"/>
    <n v="0"/>
    <s v="April_18"/>
    <x v="0"/>
    <n v="1"/>
  </r>
  <r>
    <n v="638"/>
    <x v="1"/>
    <x v="10"/>
    <x v="4"/>
    <s v="Primary FM Functional POC"/>
    <s v="Williams"/>
    <s v="Fred"/>
    <s v="VHADUBWILLIF"/>
    <s v="478 272-1210 x 4355"/>
    <s v="Frederick.williams@va.gov"/>
    <s v="Wave 2"/>
    <n v="4"/>
    <s v="April_18"/>
    <x v="0"/>
    <n v="1"/>
  </r>
  <r>
    <n v="639"/>
    <x v="1"/>
    <x v="10"/>
    <x v="4"/>
    <s v="FM Functional POC Back-up"/>
    <s v="Marshall"/>
    <s v="Sandra"/>
    <s v="VHADUBMARSHS"/>
    <s v="478 272-1210 x 2640"/>
    <s v="Sandra.Marshall10@va.gov"/>
    <s v="Wave 2"/>
    <n v="1"/>
    <s v="April_18"/>
    <x v="0"/>
    <n v="1"/>
  </r>
  <r>
    <n v="640"/>
    <x v="1"/>
    <x v="10"/>
    <x v="5"/>
    <s v="Primary PPM Functional POC"/>
    <s v="Pennymon"/>
    <s v="Dennis"/>
    <s v="VHADUBPENNYD"/>
    <s v="478 272 1210 x 3046"/>
    <s v="Dennis.Pennymon@va.gov"/>
    <s v="Wave 2"/>
    <n v="3"/>
    <s v="April_18"/>
    <x v="0"/>
    <n v="1"/>
  </r>
  <r>
    <n v="641"/>
    <x v="1"/>
    <x v="10"/>
    <x v="5"/>
    <s v="PPM Functional POC Back-up"/>
    <s v="King"/>
    <s v="Anthony"/>
    <s v="VHADUBKingA2"/>
    <s v="478 272 1210 x 2612"/>
    <s v="Anthony.King3@va.gov"/>
    <s v="Wave 2"/>
    <n v="9"/>
    <s v="April_18"/>
    <x v="3"/>
    <n v="1"/>
  </r>
  <r>
    <n v="642"/>
    <x v="1"/>
    <x v="10"/>
    <x v="6"/>
    <s v="Primary IT Functional POC"/>
    <s v="Cowart"/>
    <s v="Mark"/>
    <s v="VHADUBCowarM"/>
    <s v="478-277-6799"/>
    <s v="Mark.Cowart@va.gov"/>
    <s v="Wave 2"/>
    <n v="4"/>
    <s v="April_18"/>
    <x v="0"/>
    <n v="1"/>
  </r>
  <r>
    <n v="643"/>
    <x v="1"/>
    <x v="10"/>
    <x v="6"/>
    <s v="IT Functional POC Back-up"/>
    <s v="Couey"/>
    <s v="Janet"/>
    <s v="VHADUBCoueyJ"/>
    <s v="478-277-2716"/>
    <s v="Janet.Couey@va.gov"/>
    <s v="Wave 2"/>
    <n v="1"/>
    <s v="April_18"/>
    <x v="0"/>
    <n v="1"/>
  </r>
  <r>
    <n v="644"/>
    <x v="1"/>
    <x v="11"/>
    <x v="1"/>
    <s v="Site Lead"/>
    <s v="Piper"/>
    <s v="William"/>
    <s v="VHACAVPiperW"/>
    <s v="334-272-4670 x 4870"/>
    <s v="William.Piper@va.gov"/>
    <s v="Wave 2"/>
    <n v="8"/>
    <s v="April_18"/>
    <x v="3"/>
    <n v="1"/>
  </r>
  <r>
    <n v="645"/>
    <x v="1"/>
    <x v="11"/>
    <x v="1"/>
    <s v="Site Lead Back-up"/>
    <s v="Hall"/>
    <s v="Nicholas"/>
    <s v="VHACAVHallN"/>
    <s v="334-727-0550 x 3289"/>
    <s v="Nicholas.Hall2@va.gov"/>
    <s v="Wave 2"/>
    <n v="5"/>
    <s v="April_18"/>
    <x v="0"/>
    <n v="1"/>
  </r>
  <r>
    <n v="646"/>
    <x v="1"/>
    <x v="11"/>
    <x v="2"/>
    <s v="Primary HTM Functional POC"/>
    <s v="Piper"/>
    <s v="William"/>
    <s v="VHACAVPiperW"/>
    <s v="334-272-4670 x 4870"/>
    <s v="William.Piper@va.gov"/>
    <s v="Wave 2"/>
    <n v="8"/>
    <s v="April_18"/>
    <x v="3"/>
    <n v="1"/>
  </r>
  <r>
    <n v="647"/>
    <x v="1"/>
    <x v="11"/>
    <x v="2"/>
    <s v="HTM Functional POC Back-up"/>
    <s v="Johnson"/>
    <s v="Donnell"/>
    <s v="VHACAVJohnsD2"/>
    <s v="334-272-4670 x 4866"/>
    <s v="Donnell.Johnson2@va.gov"/>
    <s v="Wave 2"/>
    <n v="4"/>
    <s v="April_18"/>
    <x v="0"/>
    <n v="1"/>
  </r>
  <r>
    <n v="648"/>
    <x v="1"/>
    <x v="11"/>
    <x v="3"/>
    <s v="EMS Functional POC Back-up"/>
    <s v="Morgan"/>
    <s v="Darrell"/>
    <s v="VHATUAMORGAD"/>
    <s v="334-272-4670 x 4624"/>
    <s v="Darrell.Morgan2@va.gov"/>
    <s v="Wave 2"/>
    <n v="2"/>
    <s v="April_18"/>
    <x v="3"/>
    <n v="1"/>
  </r>
  <r>
    <n v="649"/>
    <x v="1"/>
    <x v="11"/>
    <x v="3"/>
    <s v="EMS Functional POC Back-up"/>
    <s v="Perry"/>
    <s v="Clifford"/>
    <s v="VHACAVPerryC"/>
    <s v="334-727-0550 x 3667"/>
    <s v="Clifford.Perry@va.gov"/>
    <s v="Wave 2"/>
    <n v="1"/>
    <s v="April_18"/>
    <x v="0"/>
    <n v="1"/>
  </r>
  <r>
    <n v="650"/>
    <x v="1"/>
    <x v="11"/>
    <x v="4"/>
    <s v="Primary FM Functional POC"/>
    <s v="Sharpe"/>
    <s v="Nicole"/>
    <s v="VHACAVSharpN"/>
    <s v="334-260-4108"/>
    <s v="Nicole.Sharpe@va.gov"/>
    <s v="Wave 2"/>
    <n v="9"/>
    <s v="April_18"/>
    <x v="3"/>
    <n v="1"/>
  </r>
  <r>
    <n v="651"/>
    <x v="1"/>
    <x v="11"/>
    <x v="4"/>
    <s v="FM Functional POC Back-up"/>
    <s v="Hall"/>
    <s v="Nicholas"/>
    <s v="VHACAVHallN"/>
    <s v="334-727-0550 x 3289"/>
    <s v="Nicholas.Hall2@va.gov"/>
    <s v="Wave 2"/>
    <n v="5"/>
    <s v="April_18"/>
    <x v="0"/>
    <n v="1"/>
  </r>
  <r>
    <n v="652"/>
    <x v="1"/>
    <x v="11"/>
    <x v="5"/>
    <s v="Primary PPM Functional POC"/>
    <s v="Green"/>
    <s v="Darry"/>
    <s v="VHACAVGreenD"/>
    <s v="334-272-4670 x 2001"/>
    <s v="Darry.Green@va.gov"/>
    <s v="Wave 2"/>
    <n v="11"/>
    <s v="April_18"/>
    <x v="3"/>
    <n v="1"/>
  </r>
  <r>
    <n v="653"/>
    <x v="1"/>
    <x v="11"/>
    <x v="5"/>
    <s v="PPM Functional POC Back-up"/>
    <s v="Davis"/>
    <s v="Johnny"/>
    <s v="VHACAVDavisJ6"/>
    <s v="334-272-4670 x 4482"/>
    <s v="Johnny.Davis6@va.gov"/>
    <s v="Wave 2"/>
    <n v="1"/>
    <s v="April_18"/>
    <x v="0"/>
    <n v="1"/>
  </r>
  <r>
    <n v="654"/>
    <x v="1"/>
    <x v="11"/>
    <x v="6"/>
    <s v="Primary IT Functional POC"/>
    <s v="Magee"/>
    <s v="Elmarko"/>
    <s v="VHACAVMageeE"/>
    <s v="334-725-2532"/>
    <s v="Elmarko.Magee@va.gov"/>
    <s v="Wave 2"/>
    <n v="3"/>
    <s v="April_18"/>
    <x v="0"/>
    <n v="1"/>
  </r>
  <r>
    <n v="655"/>
    <x v="1"/>
    <x v="11"/>
    <x v="6"/>
    <s v="IT Functional POC Back-up"/>
    <s v="Henry"/>
    <s v="Robert"/>
    <s v="VHACAVHenryR"/>
    <s v="334-727-0550 x 3422"/>
    <s v="Robert.Henry3@va.gov"/>
    <s v="Wave 2"/>
    <n v="0"/>
    <s v="April_18"/>
    <x v="0"/>
    <n v="1"/>
  </r>
  <r>
    <n v="656"/>
    <x v="1"/>
    <x v="12"/>
    <x v="1"/>
    <s v="Site Lead"/>
    <s v="Koppen"/>
    <s v="Mark"/>
    <s v="VHAAUGKoppeM"/>
    <s v="(706) 733-0188 x 2871"/>
    <s v="Mark.Koppen@va.gov"/>
    <s v="Wave 2"/>
    <n v="8"/>
    <s v="April_18"/>
    <x v="3"/>
    <n v="1"/>
  </r>
  <r>
    <n v="657"/>
    <x v="1"/>
    <x v="12"/>
    <x v="1"/>
    <s v="Site Lead Back-up"/>
    <s v="Stenger"/>
    <s v="John"/>
    <s v="VHAAUGStengT"/>
    <s v="(706) 733-0188 x 1783/6700"/>
    <s v="John.Stenger@va.gov"/>
    <s v="Wave 2"/>
    <n v="7"/>
    <s v="April_18"/>
    <x v="3"/>
    <n v="1"/>
  </r>
  <r>
    <n v="658"/>
    <x v="1"/>
    <x v="12"/>
    <x v="2"/>
    <s v="Primary HTM Functional POC"/>
    <s v="Ackerman"/>
    <s v="Michael"/>
    <s v="VHAAUGAckerM"/>
    <s v="(706) 733-0188 x 3350"/>
    <s v="Michael.Ackerman@va.gov"/>
    <s v="Wave 2"/>
    <n v="11"/>
    <s v="April_18"/>
    <x v="3"/>
    <n v="1"/>
  </r>
  <r>
    <n v="659"/>
    <x v="1"/>
    <x v="12"/>
    <x v="2"/>
    <s v="HTM Functional POC Back-up"/>
    <s v="Payne"/>
    <s v="Wesley"/>
    <s v="VHAAUGPayneW"/>
    <s v="(706) 733-0188 x 3368"/>
    <s v="Wesley.Payne@va.gov"/>
    <s v="Wave 2"/>
    <n v="0"/>
    <s v="April_18"/>
    <x v="0"/>
    <n v="1"/>
  </r>
  <r>
    <n v="660"/>
    <x v="1"/>
    <x v="12"/>
    <x v="3"/>
    <s v="Primary EMS Functional POC"/>
    <s v="Van Horn"/>
    <s v="Russell"/>
    <s v="VHAAUGVanHoR"/>
    <s v="(706) 733-0188 x 3319"/>
    <s v="Russell.VanHorn@va.gov"/>
    <s v="Wave 2"/>
    <n v="7"/>
    <s v="April_18"/>
    <x v="3"/>
    <n v="1"/>
  </r>
  <r>
    <n v="661"/>
    <x v="1"/>
    <x v="12"/>
    <x v="3"/>
    <s v="EMS Functional POC Back-up"/>
    <s v="Thomas"/>
    <s v="Walter"/>
    <s v="VHAAUGWalteT4"/>
    <s v="(706) 733-0188 x 3319"/>
    <s v="Walter.Thomas4@va.gov"/>
    <s v="Wave 2"/>
    <n v="0"/>
    <s v="April_18"/>
    <x v="0"/>
    <n v="1"/>
  </r>
  <r>
    <n v="662"/>
    <x v="1"/>
    <x v="12"/>
    <x v="4"/>
    <s v="Primary FM Functional POC"/>
    <s v="Harris"/>
    <s v="Timothy"/>
    <s v="VHAAUGHarriT5"/>
    <s v="(706) 733-0188 x 3365/6053"/>
    <s v="Timothy.Harris2@va.gov"/>
    <s v="Wave 2"/>
    <n v="5"/>
    <s v="April_18"/>
    <x v="0"/>
    <n v="1"/>
  </r>
  <r>
    <n v="663"/>
    <x v="1"/>
    <x v="12"/>
    <x v="4"/>
    <s v="FM Functional POC Back-up"/>
    <s v="Payne"/>
    <s v="Wesley"/>
    <s v="VHAAUGPayneW"/>
    <s v="(706) 733-0188 x 3368"/>
    <s v="Wesley.Payne@va.gov"/>
    <s v="Wave 2"/>
    <n v="0"/>
    <s v="April_18"/>
    <x v="0"/>
    <n v="1"/>
  </r>
  <r>
    <n v="664"/>
    <x v="1"/>
    <x v="12"/>
    <x v="5"/>
    <s v="Primary PPM Functional POC"/>
    <s v="Fox"/>
    <s v="Mark"/>
    <s v="VHAAUGFoxM"/>
    <s v="(706) 733-0188 x 7829"/>
    <s v="Mark.Fox@va.gov"/>
    <s v="Wave 2"/>
    <n v="6"/>
    <s v="April_18"/>
    <x v="3"/>
    <n v="1"/>
  </r>
  <r>
    <n v="665"/>
    <x v="1"/>
    <x v="12"/>
    <x v="5"/>
    <s v="PPM Functional POC Back-up"/>
    <s v="Askew"/>
    <s v="Janice"/>
    <s v="VHAAUGAskewJ"/>
    <s v="(706) 733-0188 x 7169"/>
    <s v="Janice.Askew@va.gov"/>
    <s v="Wave 2"/>
    <n v="2"/>
    <s v="April_18"/>
    <x v="0"/>
    <n v="1"/>
  </r>
  <r>
    <n v="666"/>
    <x v="1"/>
    <x v="12"/>
    <x v="6"/>
    <s v="Primary IT Functional POC"/>
    <s v="Hedgepeth"/>
    <s v="Rick"/>
    <s v="VHAAUGHedgeR"/>
    <s v="(706) 733-0188 x 6750"/>
    <s v="Ricky.Hedgepeth@va.gov"/>
    <s v="Wave 2"/>
    <n v="1"/>
    <s v="April_18"/>
    <x v="0"/>
    <n v="1"/>
  </r>
  <r>
    <n v="667"/>
    <x v="1"/>
    <x v="12"/>
    <x v="6"/>
    <s v="IT Functional POC Back-up"/>
    <s v="Northington"/>
    <s v="Elizabeth"/>
    <s v="VHAAUGNorthE"/>
    <s v="(706) 733-0188 x 7637"/>
    <s v="Elizabeth.Northington@va.gov"/>
    <s v="Wave 2"/>
    <n v="9"/>
    <s v="April_18"/>
    <x v="3"/>
    <n v="1"/>
  </r>
  <r>
    <n v="668"/>
    <x v="1"/>
    <x v="13"/>
    <x v="1"/>
    <s v="Site Lead"/>
    <s v="Hensley"/>
    <s v="Anthony"/>
    <s v="VHACHAHenslA"/>
    <s v="843-789-7788"/>
    <s v="anthony.hensley@va.gov"/>
    <s v="Wave 2"/>
    <n v="9"/>
    <s v="April_18"/>
    <x v="3"/>
    <n v="1"/>
  </r>
  <r>
    <n v="669"/>
    <x v="1"/>
    <x v="13"/>
    <x v="1"/>
    <s v="Site Lead Back-up"/>
    <s v="Pinard"/>
    <s v="Randall"/>
    <s v="VHACHAPinarR"/>
    <s v="843-789-7789"/>
    <s v="randall.pinard@va.gov"/>
    <s v="Wave 2"/>
    <n v="9"/>
    <s v="April_18"/>
    <x v="3"/>
    <n v="1"/>
  </r>
  <r>
    <n v="670"/>
    <x v="1"/>
    <x v="13"/>
    <x v="2"/>
    <s v="Primary HTM Functional POC"/>
    <s v="Cross"/>
    <s v="Carl"/>
    <s v="VHACHACrossC"/>
    <s v="843-789-7005"/>
    <s v="Carl.Cross@va.gov"/>
    <s v="Wave 2"/>
    <n v="7"/>
    <s v="April_18"/>
    <x v="3"/>
    <n v="1"/>
  </r>
  <r>
    <n v="671"/>
    <x v="1"/>
    <x v="13"/>
    <x v="2"/>
    <s v="HTM Functional POC Back-up"/>
    <s v="McCaskill"/>
    <s v="Britton"/>
    <s v="VHACHAMcCasB"/>
    <s v="843-789-6046"/>
    <s v="Britton.McCaskill@va.gov"/>
    <s v="Wave 2"/>
    <n v="7"/>
    <s v="April_18"/>
    <x v="0"/>
    <n v="1"/>
  </r>
  <r>
    <n v="672"/>
    <x v="1"/>
    <x v="13"/>
    <x v="2"/>
    <s v="HTM Functional POC Back-up"/>
    <s v="Marsh"/>
    <s v="Lucas"/>
    <s v="VHACHAMarshL"/>
    <s v="843-789-7712"/>
    <s v="Lucas.Marsh@va.gov"/>
    <s v="Wave 2"/>
    <n v="2"/>
    <s v="April_18"/>
    <x v="0"/>
    <n v="1"/>
  </r>
  <r>
    <n v="673"/>
    <x v="1"/>
    <x v="13"/>
    <x v="2"/>
    <s v="HTM Functional POC Back-up"/>
    <s v="Tellis"/>
    <s v="Brandi"/>
    <s v="VHACHATelliB"/>
    <s v="843-789-6620"/>
    <s v="Brandi.Tellis@va.gov"/>
    <s v="Wave 2"/>
    <n v="1"/>
    <s v="April_18"/>
    <x v="0"/>
    <n v="1"/>
  </r>
  <r>
    <n v="674"/>
    <x v="1"/>
    <x v="13"/>
    <x v="3"/>
    <s v="Primary EMS Functional POC"/>
    <s v="Stenson"/>
    <s v="Darfet (Lee)"/>
    <s v="VHACHAStensD"/>
    <s v="843- 789-6157"/>
    <s v="darfet.stenson@va.gov"/>
    <s v="Wave 2"/>
    <n v="3"/>
    <s v="April_18"/>
    <x v="0"/>
    <n v="1"/>
  </r>
  <r>
    <n v="675"/>
    <x v="1"/>
    <x v="13"/>
    <x v="3"/>
    <s v="EMS Functional POC Back-up"/>
    <s v="Brewer"/>
    <s v="Justus"/>
    <s v="VHACHABreweJ"/>
    <s v="843-789-5464"/>
    <s v="justus.brewer@va.gov"/>
    <s v="Wave 2"/>
    <n v="3"/>
    <s v="April_18"/>
    <x v="0"/>
    <n v="1"/>
  </r>
  <r>
    <n v="676"/>
    <x v="1"/>
    <x v="13"/>
    <x v="4"/>
    <s v="Primary FM Functional POC "/>
    <s v="Watson"/>
    <s v="Herb"/>
    <s v="VHACHAWatsoH2"/>
    <s v="843-789-6783"/>
    <s v="Herbert.Watson2@va.gov"/>
    <s v="Wave 2"/>
    <n v="4"/>
    <s v="April_18"/>
    <x v="0"/>
    <n v="1"/>
  </r>
  <r>
    <n v="677"/>
    <x v="1"/>
    <x v="13"/>
    <x v="4"/>
    <s v="FM Functional POC Back-up"/>
    <s v="Kurowski"/>
    <s v="Mark"/>
    <s v="VHACHAKurowM"/>
    <s v="843-789-7772"/>
    <s v="Mark.kurowski@va.gov"/>
    <s v="Wave 2"/>
    <n v="6"/>
    <s v="April_18"/>
    <x v="3"/>
    <n v="1"/>
  </r>
  <r>
    <n v="678"/>
    <x v="1"/>
    <x v="13"/>
    <x v="4"/>
    <s v="FM Functional POC Back-up"/>
    <s v="Valdez"/>
    <s v="Juan"/>
    <s v="VHACHAValdeJ1"/>
    <s v="843-789-7386"/>
    <s v="Juan.valdez@va.gov"/>
    <s v="Wave 2"/>
    <n v="1"/>
    <s v="April_18"/>
    <x v="0"/>
    <n v="1"/>
  </r>
  <r>
    <n v="679"/>
    <x v="1"/>
    <x v="13"/>
    <x v="5"/>
    <s v="Primary PPM Functional POC"/>
    <s v="Turner"/>
    <s v="Beth"/>
    <s v="VHACHATurneB"/>
    <s v="843-789-6333"/>
    <s v="Beth.turner@va.gov"/>
    <s v="Wave 2"/>
    <n v="5"/>
    <s v="April_18"/>
    <x v="0"/>
    <n v="1"/>
  </r>
  <r>
    <n v="680"/>
    <x v="1"/>
    <x v="13"/>
    <x v="5"/>
    <s v="PPM Functional POC Back-up"/>
    <s v="Jackson"/>
    <s v="Brenda"/>
    <s v="VHACHAJacksB1"/>
    <s v="843-789-7070"/>
    <s v="brenda.jackson@va.gov"/>
    <s v="Wave 2"/>
    <n v="0"/>
    <s v="April_18"/>
    <x v="0"/>
    <n v="1"/>
  </r>
  <r>
    <n v="681"/>
    <x v="1"/>
    <x v="13"/>
    <x v="6"/>
    <s v="Primary IT Functional POC"/>
    <s v="Carter"/>
    <s v="David"/>
    <s v="VHACHACarteD"/>
    <s v="843-789-7121"/>
    <s v="david.carter4@va.gov"/>
    <s v="Wave 2"/>
    <n v="3"/>
    <s v="April_18"/>
    <x v="0"/>
    <n v="1"/>
  </r>
  <r>
    <n v="682"/>
    <x v="1"/>
    <x v="13"/>
    <x v="6"/>
    <s v="IT Functional POC Back-up"/>
    <s v="Porter"/>
    <s v="Mary Ann"/>
    <s v="VHACHAPorteM"/>
    <s v="843-789-7162"/>
    <s v="mary.porter2@va.gov"/>
    <s v="Wave 2"/>
    <n v="0"/>
    <s v="April_18"/>
    <x v="0"/>
    <n v="1"/>
  </r>
  <r>
    <n v="683"/>
    <x v="1"/>
    <x v="14"/>
    <x v="1"/>
    <s v="Site Lead"/>
    <s v="Jones"/>
    <s v="Adrienne"/>
    <s v="VhaTUAJonesAD"/>
    <s v="205 554-2063"/>
    <s v="Adrienne.jones2@va.gov"/>
    <s v="Wave 2"/>
    <n v="10"/>
    <s v="April_18"/>
    <x v="3"/>
    <n v="1"/>
  </r>
  <r>
    <n v="684"/>
    <x v="1"/>
    <x v="14"/>
    <x v="1"/>
    <s v="Site Lead Back-up"/>
    <s v="Leow"/>
    <s v="Josh"/>
    <s v="VhaTUALeowJ"/>
    <s v="205-554-2000 x 3283"/>
    <s v="Joshua.Leow@va.gov"/>
    <s v="Wave 2"/>
    <n v="7"/>
    <s v="April_18"/>
    <x v="0"/>
    <n v="1"/>
  </r>
  <r>
    <n v="685"/>
    <x v="1"/>
    <x v="14"/>
    <x v="2"/>
    <s v="Primary HTM Functional POC"/>
    <s v="Haynes"/>
    <s v="Dwayne"/>
    <s v="VhaTUAHayneD"/>
    <s v="205-554-2000 x 2667"/>
    <s v="Dwayne.Haynes@va.gov"/>
    <s v="Wave 2"/>
    <n v="8"/>
    <s v="April_18"/>
    <x v="3"/>
    <n v="1"/>
  </r>
  <r>
    <n v="686"/>
    <x v="1"/>
    <x v="14"/>
    <x v="3"/>
    <s v="Primary EMS Functional POC"/>
    <s v="Robinson"/>
    <s v="Tom"/>
    <s v="VhaTUARobinT"/>
    <s v="205-554-2000 x 3777"/>
    <s v="Tom.Robinson2@va.gov"/>
    <s v="Wave 2"/>
    <n v="4"/>
    <s v="April_18"/>
    <x v="3"/>
    <n v="1"/>
  </r>
  <r>
    <n v="687"/>
    <x v="1"/>
    <x v="14"/>
    <x v="4"/>
    <s v="Primary FM Functional POC"/>
    <s v="Jones"/>
    <s v="Adrienne"/>
    <s v="VhaTUAJonesAD"/>
    <s v="205-554-2063"/>
    <s v="Adrienne.Jones2@va.gov"/>
    <s v="Wave 2"/>
    <n v="10"/>
    <s v="April_18"/>
    <x v="3"/>
    <n v="1"/>
  </r>
  <r>
    <n v="688"/>
    <x v="1"/>
    <x v="14"/>
    <x v="5"/>
    <s v="Primary PPM Functional POC"/>
    <s v="Bauknight"/>
    <s v="Dawn"/>
    <s v="VhaBIRBauknD"/>
    <s v="205-554-2000 x 2237"/>
    <s v="Dawn.Bauknight@va.gov"/>
    <s v="Wave 2"/>
    <n v="8"/>
    <s v="April_18"/>
    <x v="3"/>
    <n v="1"/>
  </r>
  <r>
    <n v="689"/>
    <x v="1"/>
    <x v="14"/>
    <x v="6"/>
    <s v="Primary IT Functional POC"/>
    <s v="Lewis"/>
    <s v="Bryant"/>
    <s v="VhaTUALewisBC"/>
    <s v="205-554-2000 x 3660"/>
    <s v="Bryant.Lewis@va.gov"/>
    <s v="Wave 2"/>
    <n v="5"/>
    <s v="April_18"/>
    <x v="0"/>
    <n v="1"/>
  </r>
  <r>
    <n v="690"/>
    <x v="1"/>
    <x v="14"/>
    <x v="6"/>
    <s v="IT Functional POC Back-up"/>
    <s v="Day"/>
    <s v="Charles"/>
    <s v="VhaTUADayC"/>
    <s v="205-554-2000 x 4622"/>
    <s v="Charles.Day3@va.gov"/>
    <s v="Wave 2"/>
    <n v="6"/>
    <s v="April_18"/>
    <x v="0"/>
    <n v="1"/>
  </r>
  <r>
    <n v="691"/>
    <x v="1"/>
    <x v="15"/>
    <x v="1"/>
    <s v="Site Lead"/>
    <s v="Domann"/>
    <s v="Stan"/>
    <s v="VhacmsDomanS"/>
    <s v="(803) 695-6770"/>
    <s v="Stan.Domann@va.gov"/>
    <s v="Wave 2"/>
    <n v="10"/>
    <s v="April_18"/>
    <x v="3"/>
    <n v="1"/>
  </r>
  <r>
    <n v="692"/>
    <x v="1"/>
    <x v="15"/>
    <x v="1"/>
    <s v="Site Lead Back-up"/>
    <s v="Cook"/>
    <s v="James"/>
    <s v="VhacmsCookja"/>
    <s v="(803) 776-4000 x 7559"/>
    <s v="James.Cook8@va.gov"/>
    <s v="Wave 2"/>
    <n v="4"/>
    <s v="April_18"/>
    <x v="3"/>
    <n v="1"/>
  </r>
  <r>
    <n v="693"/>
    <x v="1"/>
    <x v="15"/>
    <x v="2"/>
    <s v="Primary HTM Functional POC"/>
    <s v="Shukla"/>
    <s v="Mahesh"/>
    <s v="VhacmsShuklM1"/>
    <s v="(803) 776-4000 x 7583"/>
    <s v="Mahesh.Shukla2@va.gov"/>
    <s v="Wave 2"/>
    <n v="1"/>
    <s v="April_18"/>
    <x v="0"/>
    <n v="1"/>
  </r>
  <r>
    <n v="694"/>
    <x v="1"/>
    <x v="15"/>
    <x v="2"/>
    <s v="HTM Functional POC Back-up"/>
    <s v="Johnson"/>
    <s v="Jerry"/>
    <s v="VhacmsJohnsJ1"/>
    <s v="(803) 776-4000 x 7580"/>
    <s v="Jerry.Johnson3@va.gov"/>
    <s v="Wave 2"/>
    <n v="1"/>
    <s v="April_18"/>
    <x v="0"/>
    <n v="1"/>
  </r>
  <r>
    <n v="695"/>
    <x v="1"/>
    <x v="15"/>
    <x v="2"/>
    <s v="HTM Functional POC Back-up"/>
    <s v="Masters"/>
    <s v="Russell"/>
    <s v="VhacmsMasteR"/>
    <s v="(803) 776-4000 x 4749"/>
    <s v="Russell.Masters@va.gov"/>
    <s v="Wave 2"/>
    <n v="0"/>
    <s v="April_18"/>
    <x v="0"/>
    <n v="1"/>
  </r>
  <r>
    <n v="696"/>
    <x v="1"/>
    <x v="15"/>
    <x v="3"/>
    <s v="Primary EMS Functional POC"/>
    <s v="Bonds"/>
    <s v="Lincoln"/>
    <s v="Vhacmsbondsl"/>
    <s v="(803) 776-4000 x 6808"/>
    <s v="Lincoln.Bonds@va.gov"/>
    <s v="Wave 2"/>
    <n v="3"/>
    <s v="April_18"/>
    <x v="0"/>
    <n v="1"/>
  </r>
  <r>
    <n v="697"/>
    <x v="1"/>
    <x v="15"/>
    <x v="3"/>
    <s v="EMS Functional POC Back-up"/>
    <s v="Perry"/>
    <s v="Patrice"/>
    <s v="Vhacmsperryp6"/>
    <s v="(803) 776-4000 x 6808"/>
    <s v="Patrice.Perry@va.gov"/>
    <s v="Wave 2"/>
    <n v="0"/>
    <s v="April_18"/>
    <x v="0"/>
    <n v="1"/>
  </r>
  <r>
    <n v="698"/>
    <x v="1"/>
    <x v="15"/>
    <x v="4"/>
    <s v="Primary FM Functional POC"/>
    <s v="Bagley"/>
    <s v="David"/>
    <s v="VhacmsBagleD"/>
    <s v="(803) 776-4000 x 4344"/>
    <s v="David.Bagley2@va.gov"/>
    <s v="Wave 2"/>
    <n v="10"/>
    <s v="April_18"/>
    <x v="3"/>
    <n v="1"/>
  </r>
  <r>
    <n v="699"/>
    <x v="1"/>
    <x v="15"/>
    <x v="4"/>
    <s v="FM Functional POC Back-up"/>
    <s v="Blackwell"/>
    <s v="Joseph"/>
    <s v="VhacmsBlackJW"/>
    <s v="(803) 776-4000 x 7589"/>
    <s v="Joseph.Blackwell@va.gov"/>
    <s v="Wave 2"/>
    <n v="4"/>
    <s v="April_18"/>
    <x v="3"/>
    <n v="1"/>
  </r>
  <r>
    <n v="700"/>
    <x v="1"/>
    <x v="15"/>
    <x v="5"/>
    <s v="Primary PPM Functional POC"/>
    <s v="Mahoney"/>
    <s v="Eathel"/>
    <s v="VhacmsMahonE"/>
    <s v="(803) 776-4000 x 6560"/>
    <s v="Eathel.Mahoney@va.gov"/>
    <s v="Wave 2"/>
    <n v="2"/>
    <s v="April_18"/>
    <x v="0"/>
    <n v="1"/>
  </r>
  <r>
    <n v="701"/>
    <x v="1"/>
    <x v="15"/>
    <x v="5"/>
    <s v="PPM Functional POC Back-up"/>
    <s v="Guice"/>
    <s v="Lynette"/>
    <s v="VhacmsGuiceL"/>
    <s v="(803) 776-4000 x 6492"/>
    <s v="Lynette.Guice@va.gov"/>
    <s v="Wave 2"/>
    <n v="0"/>
    <s v="April_18"/>
    <x v="0"/>
    <n v="1"/>
  </r>
  <r>
    <n v="702"/>
    <x v="1"/>
    <x v="15"/>
    <x v="6"/>
    <s v="Primary IT Funcational POC"/>
    <s v="Wells"/>
    <s v="Mark"/>
    <s v="VHAcmsWellsM"/>
    <s v="(803) 776-4000 x 6311"/>
    <s v="Mark.Wells4@va.gov"/>
    <s v="Wave 2"/>
    <n v="4"/>
    <s v="April_18"/>
    <x v="0"/>
    <n v="1"/>
  </r>
  <r>
    <n v="703"/>
    <x v="1"/>
    <x v="15"/>
    <x v="6"/>
    <s v="IT Functional POC Back-up"/>
    <s v="Tollin"/>
    <s v="Andrew"/>
    <s v="VhacmsTolliA"/>
    <s v="(803) 776-4000 x 6308"/>
    <s v="Andrew.Tollin@va.gov"/>
    <s v="Wave 2"/>
    <n v="0"/>
    <s v="April_18"/>
    <x v="0"/>
    <n v="1"/>
  </r>
  <r>
    <n v="704"/>
    <x v="2"/>
    <x v="0"/>
    <x v="0"/>
    <s v="VISN Deployment Team Lead"/>
    <s v="Schopen"/>
    <s v="Robby"/>
    <s v="VHAMIWSchopR2"/>
    <s v="(414)844-4831"/>
    <s v="Robby.Schopen2@va.gov"/>
    <s v="Wave 2"/>
    <n v="7"/>
    <s v="April_18"/>
    <x v="0"/>
    <n v="1"/>
  </r>
  <r>
    <n v="705"/>
    <x v="2"/>
    <x v="0"/>
    <x v="0"/>
    <s v="Logistics"/>
    <s v="Schopen"/>
    <s v="Robby"/>
    <s v="VHAMIWSchopR2"/>
    <s v="(414)844-4831"/>
    <s v="Robby.Schopen2@va.gov"/>
    <s v="Wave 2"/>
    <n v="7"/>
    <s v="April_18"/>
    <x v="0"/>
    <n v="1"/>
  </r>
  <r>
    <n v="706"/>
    <x v="2"/>
    <x v="0"/>
    <x v="0"/>
    <s v="HTM"/>
    <s v="Houterman"/>
    <s v="Christian (Chris)"/>
    <s v="VHAMIWHouteC"/>
    <s v="(414) 384-2000 x 45186"/>
    <s v="Christian.Houterman@va.gov"/>
    <s v="Wave 2"/>
    <n v="2"/>
    <s v="April_18"/>
    <x v="0"/>
    <n v="1"/>
  </r>
  <r>
    <n v="707"/>
    <x v="2"/>
    <x v="0"/>
    <x v="0"/>
    <s v="CAM"/>
    <s v="Cejka"/>
    <s v="James (Jim)"/>
    <s v="VHAHINCejkaJ"/>
    <s v="(708) 492-3932"/>
    <s v="James.Cejka@va.gov"/>
    <s v="Wave 2"/>
    <n v="0"/>
    <s v="April_18"/>
    <x v="0"/>
    <n v="1"/>
  </r>
  <r>
    <n v="708"/>
    <x v="2"/>
    <x v="0"/>
    <x v="0"/>
    <s v="EMS"/>
    <s v="Aherne"/>
    <s v="Joseph (Joe)"/>
    <s v="VHAHINAhernJ"/>
    <s v="(708) 492-3935"/>
    <s v="Joseph.Aherne@va.gov"/>
    <s v="Wave 2"/>
    <n v="5"/>
    <s v="April_18"/>
    <x v="3"/>
    <n v="1"/>
  </r>
  <r>
    <n v="709"/>
    <x v="2"/>
    <x v="0"/>
    <x v="0"/>
    <s v="Engineering"/>
    <s v="Berry"/>
    <s v="Douglas (Doug)"/>
    <s v="VHAHINBerryD"/>
    <s v="708-267-6138"/>
    <s v="Douglas.Berry@va.gov"/>
    <s v="Wave 2"/>
    <n v="1"/>
    <s v="April_18"/>
    <x v="0"/>
    <n v="1"/>
  </r>
  <r>
    <n v="710"/>
    <x v="2"/>
    <x v="0"/>
    <x v="0"/>
    <s v="OIT"/>
    <s v="Fears"/>
    <s v="Jeffrey (Jeff)"/>
    <s v="VHAV12FearsJ"/>
    <s v="708-492-3987"/>
    <s v="Jeff.Fears@va.gov"/>
    <s v="Wave 2"/>
    <n v="1"/>
    <s v="April_18"/>
    <x v="0"/>
    <n v="1"/>
  </r>
  <r>
    <n v="711"/>
    <x v="2"/>
    <x v="0"/>
    <x v="0"/>
    <s v="Fiscal (Ad Hoc)"/>
    <s v="Keyser"/>
    <s v="Jason"/>
    <s v="VHAMSCKeyseJ"/>
    <s v="414-384-2000 x 45371"/>
    <s v="Jason.Keyser@va.gov"/>
    <s v="Wave 2"/>
    <n v="5"/>
    <s v="April_18"/>
    <x v="0"/>
    <n v="1"/>
  </r>
  <r>
    <n v="712"/>
    <x v="2"/>
    <x v="0"/>
    <x v="0"/>
    <s v="CDW "/>
    <s v="Wright"/>
    <s v="Samantha"/>
    <s v="VHAV12WrighS"/>
    <s v="630-240-7508"/>
    <s v="Samantha.Wright2@va.gov"/>
    <s v="Wave 2"/>
    <n v="0"/>
    <s v="April_18"/>
    <x v="0"/>
    <n v="1"/>
  </r>
  <r>
    <n v="713"/>
    <x v="2"/>
    <x v="16"/>
    <x v="1"/>
    <s v="Site Lead"/>
    <s v="Phillips"/>
    <s v="Annette"/>
    <s v="vhatomphilla"/>
    <s v="608-372-1150"/>
    <s v="Annette.phillips@va.gov"/>
    <s v="Wave 2"/>
    <n v="3"/>
    <s v="April_18"/>
    <x v="3"/>
    <n v="1"/>
  </r>
  <r>
    <n v="714"/>
    <x v="2"/>
    <x v="16"/>
    <x v="1"/>
    <s v="Site Lead Back-up"/>
    <s v="Brande"/>
    <s v="David"/>
    <s v="vhatombrandd"/>
    <s v="608-372-1149"/>
    <s v="David.brande@va.gov"/>
    <s v="Wave 2"/>
    <n v="10"/>
    <s v="April_18"/>
    <x v="3"/>
    <n v="1"/>
  </r>
  <r>
    <n v="715"/>
    <x v="2"/>
    <x v="16"/>
    <x v="2"/>
    <s v="Primary HTM Functional POC"/>
    <s v="Bieniek"/>
    <s v="Eugene"/>
    <s v="vhatombienie"/>
    <s v="608-372-3971 x 68320"/>
    <s v="Eugene.Bieniek@va.gov"/>
    <s v="Wave 2"/>
    <n v="8"/>
    <s v="April_18"/>
    <x v="0"/>
    <n v="1"/>
  </r>
  <r>
    <n v="716"/>
    <x v="2"/>
    <x v="16"/>
    <x v="2"/>
    <s v="HTM Functional POC Back-up"/>
    <s v="Ogle"/>
    <s v="Derek"/>
    <s v="vhatomogleD"/>
    <s v="608-372-1731"/>
    <s v="Derek.ogle@va.gov"/>
    <s v="Wave 2"/>
    <n v="4"/>
    <s v="April_18"/>
    <x v="0"/>
    <n v="1"/>
  </r>
  <r>
    <n v="717"/>
    <x v="2"/>
    <x v="16"/>
    <x v="3"/>
    <s v="Primary EMS Functional POC"/>
    <s v="Evanson"/>
    <s v="Jeffrey"/>
    <s v="vhatomevansj"/>
    <s v="608-372-3971 x 66080"/>
    <s v="Jeffrey.Evanson@va.gov"/>
    <s v="Wave 2"/>
    <n v="0"/>
    <s v="April_18"/>
    <x v="0"/>
    <n v="1"/>
  </r>
  <r>
    <n v="718"/>
    <x v="2"/>
    <x v="16"/>
    <x v="3"/>
    <s v="EMS Functional POC Back-up"/>
    <s v="Martin"/>
    <s v="Andrew"/>
    <s v="vhatommartia"/>
    <s v="608-372-3971 x 60157"/>
    <s v="Andrew.martin7@va.gov"/>
    <s v="Wave 2"/>
    <n v="6"/>
    <s v="April_18"/>
    <x v="3"/>
    <n v="1"/>
  </r>
  <r>
    <n v="719"/>
    <x v="2"/>
    <x v="16"/>
    <x v="4"/>
    <s v="Primary FM Functional POC"/>
    <s v="Adkins"/>
    <s v="Patricia"/>
    <s v="vhatomadkinp"/>
    <s v="608-372-3971 x 66096"/>
    <s v="Patricia.adkins2@va.gov"/>
    <s v="Wave 2"/>
    <n v="10"/>
    <s v="April_18"/>
    <x v="3"/>
    <n v="1"/>
  </r>
  <r>
    <n v="720"/>
    <x v="2"/>
    <x v="16"/>
    <x v="4"/>
    <s v="FM Functional POC Back-up"/>
    <s v="Braun"/>
    <s v="Christopher"/>
    <s v="vhatombraunc"/>
    <s v="608-372-1633"/>
    <s v="Christopher.braun@va.gov"/>
    <s v="Wave 2"/>
    <n v="2"/>
    <s v="April_18"/>
    <x v="0"/>
    <n v="1"/>
  </r>
  <r>
    <n v="721"/>
    <x v="2"/>
    <x v="16"/>
    <x v="5"/>
    <s v="Primary PPM Functional POC"/>
    <s v="Brande"/>
    <s v="David"/>
    <s v="vhatombrandd"/>
    <s v="608-372-1149"/>
    <s v="David.brande@va.gov"/>
    <s v="Wave 2"/>
    <n v="10"/>
    <s v="April_18"/>
    <x v="3"/>
    <n v="1"/>
  </r>
  <r>
    <n v="722"/>
    <x v="2"/>
    <x v="16"/>
    <x v="5"/>
    <s v="PPM Functional POC Back-up"/>
    <s v="Peterson"/>
    <s v="Makensie"/>
    <s v="vhatompeterm"/>
    <s v="608-372-1634"/>
    <s v="Makensie.peterson@va.gov"/>
    <s v="Wave 2"/>
    <n v="7"/>
    <s v="April_18"/>
    <x v="3"/>
    <n v="1"/>
  </r>
  <r>
    <n v="723"/>
    <x v="2"/>
    <x v="16"/>
    <x v="6"/>
    <s v="Primary IT Funcational POC"/>
    <s v="Smith"/>
    <s v="Brendan"/>
    <s v="vhatomsmithb"/>
    <s v="608-372-1124"/>
    <s v="Brendan.smith1@va.gov"/>
    <s v="Wave 2"/>
    <n v="6"/>
    <s v="April_18"/>
    <x v="3"/>
    <n v="1"/>
  </r>
  <r>
    <n v="724"/>
    <x v="2"/>
    <x v="16"/>
    <x v="6"/>
    <s v="IT Functional POC Back-up"/>
    <s v="Kyser"/>
    <s v="Scot"/>
    <s v="vhatomkysers"/>
    <s v="608-372-3971 x 66250"/>
    <s v="Scot.kyser@va.gov"/>
    <s v="Wave 2"/>
    <n v="5"/>
    <s v="April_18"/>
    <x v="0"/>
    <n v="1"/>
  </r>
  <r>
    <n v="725"/>
    <x v="3"/>
    <x v="0"/>
    <x v="0"/>
    <s v="Logistics"/>
    <s v="Wood"/>
    <s v="James"/>
    <s v="VHAECHWoodJa"/>
    <s v="303-202-8184"/>
    <s v="James.wood3@va.gov"/>
    <s v="Wave 2"/>
    <n v="5"/>
    <s v="April_18"/>
    <x v="3"/>
    <n v="1"/>
  </r>
  <r>
    <n v="726"/>
    <x v="3"/>
    <x v="0"/>
    <x v="0"/>
    <s v="HTM"/>
    <s v="Holland"/>
    <s v="Annette"/>
    <s v="vhachyhollaa"/>
    <s v="307-433-3763"/>
    <s v="Annette.holland@va.gov"/>
    <s v="Wave 2"/>
    <n v="2"/>
    <s v="April_18"/>
    <x v="0"/>
    <n v="1"/>
  </r>
  <r>
    <n v="727"/>
    <x v="3"/>
    <x v="0"/>
    <x v="0"/>
    <s v="CAM"/>
    <s v="Eyre"/>
    <s v="David"/>
    <s v="VHAV19EyreD"/>
    <s v="303-202-8162"/>
    <s v="David.Eyre2@va.gov"/>
    <s v="Wave 2"/>
    <n v="0"/>
    <s v="April_18"/>
    <x v="0"/>
    <n v="1"/>
  </r>
  <r>
    <n v="728"/>
    <x v="3"/>
    <x v="0"/>
    <x v="0"/>
    <s v="Engineering"/>
    <s v="Volz"/>
    <s v="Robert"/>
    <s v="VHAOMAVolzRo"/>
    <s v="402-506-1714"/>
    <s v="Robert.volz@va.gov"/>
    <s v="Wave 2"/>
    <n v="0"/>
    <s v="April_18"/>
    <x v="0"/>
    <n v="1"/>
  </r>
  <r>
    <n v="729"/>
    <x v="3"/>
    <x v="0"/>
    <x v="0"/>
    <s v="OIT"/>
    <s v="Leonelli"/>
    <s v="Lisa"/>
    <s v="VHASLCLeoneL"/>
    <s v="801-584-5678"/>
    <s v="Lisa.Leonelli@va.gov"/>
    <s v="Wave 2"/>
    <n v="6"/>
    <s v="April_18"/>
    <x v="0"/>
    <n v="1"/>
  </r>
  <r>
    <n v="730"/>
    <x v="3"/>
    <x v="0"/>
    <x v="0"/>
    <s v="Fiscal"/>
    <s v="VanderStek"/>
    <s v="Eliott"/>
    <s v="VHAV19VandeE"/>
    <s v="303-756-9279"/>
    <s v="Eliott.VanderStek@va.gov"/>
    <s v="Wave 2"/>
    <n v="0"/>
    <s v="April_18"/>
    <x v="0"/>
    <n v="1"/>
  </r>
  <r>
    <n v="731"/>
    <x v="3"/>
    <x v="17"/>
    <x v="1"/>
    <s v="Site Lead"/>
    <s v="Hewett"/>
    <s v="Steven"/>
    <s v="vhagrjhewets"/>
    <s v="(970) 242-0731 x 2039"/>
    <s v="Steven.Hewett@va.gov"/>
    <s v="Wave 2"/>
    <n v="10"/>
    <s v="April_18"/>
    <x v="0"/>
    <n v="1"/>
  </r>
  <r>
    <n v="732"/>
    <x v="3"/>
    <x v="17"/>
    <x v="1"/>
    <s v="Site Lead Back-up"/>
    <s v="Mestas"/>
    <s v="Norma"/>
    <s v="vhagrjmestan"/>
    <s v="(970) 242-0731 x 2539"/>
    <s v="Norma.mestas@va.gov"/>
    <s v="Wave 2"/>
    <n v="1"/>
    <s v="April_18"/>
    <x v="0"/>
    <n v="1"/>
  </r>
  <r>
    <n v="733"/>
    <x v="3"/>
    <x v="17"/>
    <x v="2"/>
    <s v="Primary HTM Functional POC"/>
    <s v="Peacook"/>
    <s v="Jan"/>
    <s v="vhagrjpeacoj"/>
    <s v="(970) 263-5070 x 5015"/>
    <s v="Jan.Peacock@va.gov"/>
    <s v="Wave 2"/>
    <n v="10"/>
    <s v="April_18"/>
    <x v="3"/>
    <n v="1"/>
  </r>
  <r>
    <n v="734"/>
    <x v="3"/>
    <x v="17"/>
    <x v="2"/>
    <s v="HTM Functional POC Back-up"/>
    <s v="Sparks"/>
    <s v="Frank"/>
    <s v="VHAGRJSparkF"/>
    <s v="(970) 263-5035"/>
    <s v="Frank.Sparks@va.gov"/>
    <s v="Wave 2"/>
    <n v="0"/>
    <s v="April_18"/>
    <x v="0"/>
    <n v="1"/>
  </r>
  <r>
    <n v="735"/>
    <x v="3"/>
    <x v="17"/>
    <x v="2"/>
    <s v="HTM Functional POC Back-up"/>
    <s v="Crickmer"/>
    <s v="Anna"/>
    <s v="vhagrjcricka"/>
    <s v="(970) 242-0731"/>
    <s v="Anna.Crickmer@va.gov"/>
    <s v="Wave 2"/>
    <n v="6"/>
    <s v="April_18"/>
    <x v="3"/>
    <n v="1"/>
  </r>
  <r>
    <n v="736"/>
    <x v="3"/>
    <x v="17"/>
    <x v="3"/>
    <s v="Primary EMS Functional POC"/>
    <s v="Hendley"/>
    <s v="Eugene"/>
    <s v="VHAGRJHendlE"/>
    <s v="(970) 242-0731 x 2559"/>
    <s v="Eugene.Hendley@va.gov"/>
    <s v="Wave 2"/>
    <n v="6"/>
    <s v="April_18"/>
    <x v="0"/>
    <n v="1"/>
  </r>
  <r>
    <n v="737"/>
    <x v="3"/>
    <x v="17"/>
    <x v="3"/>
    <s v="EMS Functional POC Back-up"/>
    <s v="Martin"/>
    <s v="Amber"/>
    <s v="vhagrjmartina"/>
    <s v="(970) 242-0731 x 2240"/>
    <s v="Amber.Martin@va.gov"/>
    <s v="Wave 2"/>
    <n v="1"/>
    <s v="April_18"/>
    <x v="0"/>
    <n v="1"/>
  </r>
  <r>
    <n v="738"/>
    <x v="3"/>
    <x v="17"/>
    <x v="4"/>
    <s v="Primary FM Functional POC"/>
    <s v="Murillo"/>
    <s v="Larry"/>
    <s v="vhagrjmurill"/>
    <s v="(970) 242-0731 x 12003"/>
    <s v="Larry.Murillo@va.gov"/>
    <s v="Wave 2"/>
    <n v="3"/>
    <s v="April_18"/>
    <x v="0"/>
    <n v="1"/>
  </r>
  <r>
    <n v="739"/>
    <x v="3"/>
    <x v="17"/>
    <x v="4"/>
    <s v="FM Functional POC Back-up"/>
    <s v="Benjamin"/>
    <s v="Jason"/>
    <s v="vhagrjbenjaj"/>
    <s v="(970) 242-0731 x 12001"/>
    <s v="Jason.Benjamin@va.gov"/>
    <s v="Wave 2"/>
    <n v="2"/>
    <s v="April_18"/>
    <x v="0"/>
    <n v="1"/>
  </r>
  <r>
    <n v="740"/>
    <x v="3"/>
    <x v="17"/>
    <x v="4"/>
    <s v="HTM Functional POC Back-up"/>
    <s v="Montoya"/>
    <s v="Juilana"/>
    <s v="VHAGRJMontoJ"/>
    <s v="(970) 242-0731 x 2052"/>
    <s v="Juliana.Montoya@va.gov"/>
    <s v="Wave 2"/>
    <n v="4"/>
    <s v="April_18"/>
    <x v="0"/>
    <n v="1"/>
  </r>
  <r>
    <n v="741"/>
    <x v="3"/>
    <x v="17"/>
    <x v="5"/>
    <s v="Primary PPM Functional POC"/>
    <s v="Sturgeon"/>
    <s v="Timothy"/>
    <s v="vhagrjsturgt"/>
    <s v="(970) 242-0731 x 1302"/>
    <s v="Timothy.Sturgeon@va.gov"/>
    <s v="Wave 2"/>
    <n v="6"/>
    <s v="April_18"/>
    <x v="3"/>
    <n v="1"/>
  </r>
  <r>
    <n v="742"/>
    <x v="3"/>
    <x v="17"/>
    <x v="5"/>
    <s v="PPM Functional POC Back-up"/>
    <s v="Hewett"/>
    <s v="Steven"/>
    <s v="vhagrjhewets"/>
    <s v="(970) 242-0731 x 2039"/>
    <s v="Steven.Hewett@va.gov"/>
    <s v="Wave 2"/>
    <n v="10"/>
    <s v="April_18"/>
    <x v="0"/>
    <n v="1"/>
  </r>
  <r>
    <n v="743"/>
    <x v="3"/>
    <x v="17"/>
    <x v="6"/>
    <s v="Primary IT Funcational POC"/>
    <s v="Giese"/>
    <s v="Noah"/>
    <s v="VHAGRJgiesen"/>
    <s v="(970) 263-5057"/>
    <s v="Noah.Giese@va.gov"/>
    <s v="Wave 2"/>
    <n v="0"/>
    <s v="April_18"/>
    <x v="0"/>
    <n v="1"/>
  </r>
  <r>
    <n v="744"/>
    <x v="3"/>
    <x v="17"/>
    <x v="6"/>
    <s v="IT Functional POC Back-up"/>
    <s v="Myers"/>
    <s v="Layne"/>
    <s v="vhagrjmyersl"/>
    <s v="(970) 863-5098"/>
    <s v="Layne.myers@va.gov"/>
    <s v="Wave 2"/>
    <n v="0"/>
    <s v="April_18"/>
    <x v="0"/>
    <n v="1"/>
  </r>
  <r>
    <n v="745"/>
    <x v="0"/>
    <x v="0"/>
    <x v="0"/>
    <s v="HTM"/>
    <s v="Anderson-Jackson"/>
    <s v="LaTecia"/>
    <s v="VHAV06ANDERL"/>
    <s v="919-956-5541"/>
    <s v="LaTecia.Anderson-Jackson@va.gov"/>
    <s v="Wave 2"/>
    <n v="7"/>
    <s v="April_18"/>
    <x v="3"/>
    <n v="1"/>
  </r>
  <r>
    <n v="746"/>
    <x v="1"/>
    <x v="12"/>
    <x v="5"/>
    <s v="PPM Functional POC Back-up"/>
    <s v="Carter, III"/>
    <s v="George"/>
    <s v="VHAAUGCarteG1"/>
    <s v="(706) 733-0188 x 7166"/>
    <s v="george.carter3@va.gov"/>
    <s v="Wave 2"/>
    <n v="8"/>
    <s v="April_18"/>
    <x v="0"/>
    <n v="1"/>
  </r>
  <r>
    <n v="747"/>
    <x v="1"/>
    <x v="14"/>
    <x v="5"/>
    <s v="PPM Functional POC Back-up"/>
    <s v="Walker"/>
    <s v="Willie"/>
    <s v="VHABIRWalkeW"/>
    <s v="205-554-2000 x 2829"/>
    <s v="willie.walker2@va.gov"/>
    <s v="Wave 2"/>
    <n v="4"/>
    <s v="April_18"/>
    <x v="0"/>
    <n v="1"/>
  </r>
  <r>
    <n v="748"/>
    <x v="1"/>
    <x v="14"/>
    <x v="2"/>
    <s v="HTM Functional POC Back-up"/>
    <s v="Hutson"/>
    <s v="Sharon"/>
    <s v="VHATUAHutsoS"/>
    <s v="205-554-2000 x2319"/>
    <s v="Sharon.Hutson@va.gov"/>
    <s v="Wave 2"/>
    <n v="9"/>
    <s v="April_18"/>
    <x v="0"/>
    <n v="1"/>
  </r>
  <r>
    <n v="749"/>
    <x v="1"/>
    <x v="14"/>
    <x v="5"/>
    <s v="PPM Functional POC Back-up"/>
    <s v="Friscia"/>
    <s v="Karen"/>
    <s v="VHATUAfrisck"/>
    <s v="205-554-2993"/>
    <s v="karen.friscia@va.gov"/>
    <s v="Wave 2"/>
    <n v="6"/>
    <s v="April_18"/>
    <x v="3"/>
    <n v="1"/>
  </r>
  <r>
    <n v="750"/>
    <x v="0"/>
    <x v="3"/>
    <x v="5"/>
    <s v="PPM Functional POC Back-up"/>
    <s v="Mixon"/>
    <s v="Lindsey"/>
    <s v="VHAFNCMixonL"/>
    <s v="910-488-2120 Ext."/>
    <s v="Lindsey.Mixon@va.gov"/>
    <s v="Wave 2"/>
    <n v="1"/>
    <s v="April_18"/>
    <x v="3"/>
    <n v="1"/>
  </r>
  <r>
    <n v="751"/>
    <x v="0"/>
    <x v="3"/>
    <x v="5"/>
    <s v="PPM Functional POC Back-up"/>
    <s v="McLean"/>
    <s v="Veronica"/>
    <s v="VHAFNCMcLeaV2"/>
    <s v="910-475-6277"/>
    <s v="Veronica.McLean@va.gov"/>
    <s v="Wave 2"/>
    <n v="5"/>
    <s v="April_18"/>
    <x v="3"/>
    <n v="1"/>
  </r>
  <r>
    <n v="752"/>
    <x v="1"/>
    <x v="11"/>
    <x v="3"/>
    <s v="Primary EMS Functional POC"/>
    <s v="Mitchell"/>
    <s v="Debra"/>
    <s v="VHACAVMitchD"/>
    <s v="(334) 727-0550 x3616"/>
    <s v="Debra.Mitchell@va.gov"/>
    <s v="Wave 2"/>
    <n v="3"/>
    <s v="April_18"/>
    <x v="3"/>
    <n v="1"/>
  </r>
  <r>
    <n v="753"/>
    <x v="1"/>
    <x v="14"/>
    <x v="3"/>
    <s v="EMS Functional POC Back-up"/>
    <s v="Wyatt"/>
    <s v="Amy"/>
    <s v="vhatuawyatta"/>
    <s v="+1 (205) 554-2000 X3838"/>
    <s v="amy.wyatt@va.gov"/>
    <s v="Wave 2"/>
    <n v="1"/>
    <s v="April_18"/>
    <x v="0"/>
    <n v="1"/>
  </r>
  <r>
    <n v="754"/>
    <x v="0"/>
    <x v="0"/>
    <x v="0"/>
    <s v="VISN Deployment Team Lead"/>
    <s v="Slade"/>
    <s v="Thomas"/>
    <s v="VHAV06SladeT"/>
    <s v="919-956-5541"/>
    <s v="Thomas.Slade@va.gov"/>
    <s v="Wave 2"/>
    <n v="7"/>
    <s v="April_11"/>
    <x v="0"/>
    <n v="1"/>
  </r>
  <r>
    <n v="755"/>
    <x v="0"/>
    <x v="0"/>
    <x v="0"/>
    <s v="Logistics"/>
    <s v="Horne"/>
    <s v="David"/>
    <s v="VHAV06HorneD"/>
    <s v="919-956-5541"/>
    <s v="David.Horne2@va.gov"/>
    <s v="Wave 2"/>
    <n v="7"/>
    <s v="April_11"/>
    <x v="0"/>
    <n v="1"/>
  </r>
  <r>
    <n v="756"/>
    <x v="0"/>
    <x v="0"/>
    <x v="0"/>
    <s v="HTM"/>
    <s v="Smith-Freshwater"/>
    <s v="Alicia"/>
    <s v="VHAHAMSmithA12345"/>
    <s v="919-956-5541"/>
    <s v="Alicia.Smith-Freshwater@va.gov"/>
    <s v="Wave 2"/>
    <n v="7"/>
    <s v="April_11"/>
    <x v="4"/>
    <n v="1"/>
  </r>
  <r>
    <n v="757"/>
    <x v="0"/>
    <x v="0"/>
    <x v="0"/>
    <s v="CAM"/>
    <s v="Ellis"/>
    <s v="Kyle"/>
    <s v="VHADUREllisK"/>
    <s v="919-956-5541 x 402"/>
    <s v="Kyle.Ellis@va.gov"/>
    <s v="Wave 2"/>
    <n v="6"/>
    <s v="April_11"/>
    <x v="4"/>
    <n v="1"/>
  </r>
  <r>
    <n v="758"/>
    <x v="0"/>
    <x v="0"/>
    <x v="0"/>
    <s v="OIT"/>
    <s v="Harris"/>
    <s v="Milton"/>
    <s v="VHAV06HarriM"/>
    <s v="919-956-5541"/>
    <s v="Milton.Harrison@va.gov"/>
    <s v="Wave 2"/>
    <n v="0"/>
    <s v="April_11"/>
    <x v="0"/>
    <n v="1"/>
  </r>
  <r>
    <n v="759"/>
    <x v="0"/>
    <x v="0"/>
    <x v="0"/>
    <s v="Fiscal"/>
    <s v="Omotosho"/>
    <s v="Timothy"/>
    <s v="vhav06oomotorr"/>
    <s v="919-956-5541"/>
    <s v="Rotimi.Omotosho@va.gov"/>
    <s v="Wave 2"/>
    <n v="0"/>
    <s v="April_11"/>
    <x v="0"/>
    <n v="1"/>
  </r>
  <r>
    <n v="760"/>
    <x v="0"/>
    <x v="0"/>
    <x v="0"/>
    <s v="Budget Analyst"/>
    <s v="Adams"/>
    <s v="Jeffrey "/>
    <s v="VHASAMAdamsJ"/>
    <s v="919-956-5541 x 204"/>
    <s v="Jeffrey.Adams2@va.gov"/>
    <s v="Wave 2"/>
    <n v="4"/>
    <s v="April_11"/>
    <x v="0"/>
    <n v="1"/>
  </r>
  <r>
    <n v="761"/>
    <x v="0"/>
    <x v="1"/>
    <x v="1"/>
    <s v="Site Lead"/>
    <s v="Robinson"/>
    <s v="Susan"/>
    <s v="VHAASHROBINS"/>
    <s v="(828)298-7911 x 5965"/>
    <s v="Susan.robinson2@va.gov"/>
    <s v="Wave 2"/>
    <n v="10"/>
    <s v="April_11"/>
    <x v="0"/>
    <n v="1"/>
  </r>
  <r>
    <n v="762"/>
    <x v="0"/>
    <x v="1"/>
    <x v="1"/>
    <s v="Site Lead Back-up"/>
    <s v="Reece"/>
    <s v="Joyce"/>
    <s v="VHAASHREECEJ"/>
    <s v="(828)298-7911 x 5135"/>
    <s v="Joyce.reece@va.gov"/>
    <s v="Wave 2"/>
    <n v="1"/>
    <s v="April_11"/>
    <x v="0"/>
    <n v="1"/>
  </r>
  <r>
    <n v="763"/>
    <x v="0"/>
    <x v="1"/>
    <x v="2"/>
    <s v="Primary HTM Functional POC"/>
    <s v="Armstrong"/>
    <s v="Paige"/>
    <s v="VHAASHARMSTP1"/>
    <s v="(828)298-7911 x 5994"/>
    <s v="Paige.armstrong@va.gov"/>
    <s v="Wave 2"/>
    <n v="8"/>
    <s v="April_11"/>
    <x v="0"/>
    <n v="1"/>
  </r>
  <r>
    <n v="764"/>
    <x v="0"/>
    <x v="1"/>
    <x v="2"/>
    <s v="HTM Functional POC Back-up"/>
    <s v="Morris"/>
    <s v="Doug"/>
    <s v="VHAASHMORRID"/>
    <s v="(828)298-7911 x 3670"/>
    <s v="Doug.morris@va.gov"/>
    <s v="Wave 2"/>
    <n v="1"/>
    <s v="April_11"/>
    <x v="0"/>
    <n v="1"/>
  </r>
  <r>
    <n v="765"/>
    <x v="0"/>
    <x v="1"/>
    <x v="3"/>
    <s v="Primary EMS Functional POC"/>
    <s v="McDonald"/>
    <s v="Horace"/>
    <s v="VHAASHMCDONH"/>
    <s v="(828)298-7911 x 1976"/>
    <s v="Horace.mcdonald@va.gov"/>
    <s v="Wave 2"/>
    <n v="0"/>
    <s v="April_11"/>
    <x v="0"/>
    <n v="1"/>
  </r>
  <r>
    <n v="766"/>
    <x v="0"/>
    <x v="1"/>
    <x v="3"/>
    <s v="EMS Functional POC Back-up"/>
    <s v="Richardson"/>
    <s v="Fred"/>
    <s v="VHAASHRICHAF"/>
    <s v="(828)298-7911 x 5416"/>
    <s v="Fred.richardson@va.gov"/>
    <s v="Wave 2"/>
    <n v="0"/>
    <s v="April_11"/>
    <x v="0"/>
    <n v="1"/>
  </r>
  <r>
    <n v="767"/>
    <x v="0"/>
    <x v="1"/>
    <x v="4"/>
    <s v="Primary FM Functional POC"/>
    <s v="Dorn"/>
    <s v=" Joey"/>
    <s v="VHAASHDORNJ"/>
    <s v="(828)298-7911 x 5281"/>
    <s v="Joseph.dorn@va.gov"/>
    <s v="Wave 2"/>
    <n v="5"/>
    <s v="April_11"/>
    <x v="4"/>
    <n v="1"/>
  </r>
  <r>
    <n v="768"/>
    <x v="0"/>
    <x v="1"/>
    <x v="4"/>
    <s v="FM Functional POC Back-up"/>
    <s v="Ramsey"/>
    <s v="Edwina"/>
    <s v="VHAASHRAMSEE"/>
    <s v="(828)298-7911 x 3661"/>
    <s v="Edwina.ramsey@va.gov"/>
    <s v="Wave 2"/>
    <n v="0"/>
    <s v="April_11"/>
    <x v="0"/>
    <n v="1"/>
  </r>
  <r>
    <n v="769"/>
    <x v="0"/>
    <x v="1"/>
    <x v="5"/>
    <s v="Primary PPM Functional POC"/>
    <s v="Parton"/>
    <s v="Jeff"/>
    <s v="VHAASHPARTOJ"/>
    <s v="(828)298-7911 x 5664"/>
    <s v="Jeffrey.parton2@va.gov"/>
    <s v="Wave 2"/>
    <n v="2"/>
    <s v="April_11"/>
    <x v="0"/>
    <n v="1"/>
  </r>
  <r>
    <n v="770"/>
    <x v="0"/>
    <x v="1"/>
    <x v="5"/>
    <s v="PPM Functional POC Back-up"/>
    <s v="Doggett"/>
    <s v="Jeff"/>
    <s v="VHAASHDOGGEJ"/>
    <s v="(828)298-7911 x 5746"/>
    <s v="Jeff.doggett@va.gov"/>
    <s v="Wave 2"/>
    <n v="0"/>
    <s v="April_11"/>
    <x v="0"/>
    <n v="1"/>
  </r>
  <r>
    <n v="771"/>
    <x v="0"/>
    <x v="1"/>
    <x v="6"/>
    <s v="Primary IT Functional POC"/>
    <s v="Johnson"/>
    <s v="Jeanette"/>
    <s v="VHAASHJOHNSJ3"/>
    <s v="(828)298-7911 x 4061"/>
    <s v="Jeanette.johnson3@va.gov"/>
    <s v="Wave 2"/>
    <n v="3"/>
    <s v="April_11"/>
    <x v="4"/>
    <n v="1"/>
  </r>
  <r>
    <n v="772"/>
    <x v="0"/>
    <x v="1"/>
    <x v="6"/>
    <s v="IT Functional POC Back-up"/>
    <s v="Ballew"/>
    <s v="Christopher"/>
    <s v="VHAASHBALLEC"/>
    <s v="(828)298-7911 x 1750"/>
    <s v="Christopher.ballew@va.gov"/>
    <s v="Wave 2"/>
    <n v="3"/>
    <s v="April_11"/>
    <x v="4"/>
    <n v="1"/>
  </r>
  <r>
    <n v="773"/>
    <x v="0"/>
    <x v="2"/>
    <x v="1"/>
    <s v="Site Lead"/>
    <s v="Cox"/>
    <s v="Anna Maria"/>
    <s v="VHADURCoxA"/>
    <s v="919-416-5935"/>
    <s v="annamaria.cox@va.gov"/>
    <s v="Wave 2"/>
    <n v="5"/>
    <s v="April_11"/>
    <x v="0"/>
    <n v="1"/>
  </r>
  <r>
    <n v="774"/>
    <x v="0"/>
    <x v="2"/>
    <x v="1"/>
    <s v="Site Lead Back-up"/>
    <s v="Korlewala"/>
    <s v="Korto"/>
    <s v="VHADURKorleK"/>
    <s v="919-286-0411 x 6450"/>
    <s v="Korto.korlewala@va.gov"/>
    <s v="Wave 2"/>
    <n v="0"/>
    <s v="April_11"/>
    <x v="0"/>
    <n v="1"/>
  </r>
  <r>
    <n v="775"/>
    <x v="0"/>
    <x v="2"/>
    <x v="2"/>
    <s v="Primary HTM Functional POC"/>
    <s v="Atabong"/>
    <s v="Asonganyi"/>
    <s v="Vhadurataboa"/>
    <s v="919-286-0411 x 6035"/>
    <s v="Asonganyi.Atabong@va.gov"/>
    <s v="Wave 2"/>
    <n v="11"/>
    <s v="April_11"/>
    <x v="4"/>
    <n v="1"/>
  </r>
  <r>
    <n v="776"/>
    <x v="0"/>
    <x v="2"/>
    <x v="2"/>
    <s v="HTM Functional POC Back-up"/>
    <s v="Hasan"/>
    <s v="Hammam"/>
    <s v="vhadurHasanH"/>
    <s v="919-286-0411 x 6477"/>
    <s v="hammam.hasan@va.gov"/>
    <s v="Wave 2"/>
    <n v="3"/>
    <s v="April_11"/>
    <x v="0"/>
    <n v="1"/>
  </r>
  <r>
    <n v="777"/>
    <x v="0"/>
    <x v="2"/>
    <x v="3"/>
    <s v="Primary EMS Functional POC"/>
    <s v="Robinson"/>
    <s v="Jeffrey"/>
    <s v="VHADURRobinJ1"/>
    <s v="919-286-0411 x 6856"/>
    <s v="Jeffrey.robinson4@va.gov"/>
    <s v="Wave 2"/>
    <n v="0"/>
    <s v="April_11"/>
    <x v="0"/>
    <n v="1"/>
  </r>
  <r>
    <n v="778"/>
    <x v="0"/>
    <x v="2"/>
    <x v="3"/>
    <s v="EMS Functional POC Back-up"/>
    <s v="Heard"/>
    <s v="Eric"/>
    <s v="VHADURHeardE"/>
    <s v="919-286-0411 x 6856"/>
    <s v="eric.heard@va.gov"/>
    <s v="Wave 2"/>
    <n v="0"/>
    <s v="April_11"/>
    <x v="0"/>
    <n v="1"/>
  </r>
  <r>
    <n v="779"/>
    <x v="0"/>
    <x v="2"/>
    <x v="4"/>
    <s v="Primary FM Functional POC"/>
    <s v="Williams"/>
    <s v="Charles"/>
    <s v="VHADURWilliC2"/>
    <s v="919-286-0411 x 6471"/>
    <s v="Charles.williams007@va.gov"/>
    <s v="Wave 2"/>
    <n v="0"/>
    <s v="April_11"/>
    <x v="0"/>
    <n v="1"/>
  </r>
  <r>
    <n v="780"/>
    <x v="0"/>
    <x v="2"/>
    <x v="4"/>
    <s v="FM Functional POC Back-up"/>
    <s v="Santago"/>
    <s v="Alexander"/>
    <s v="VHADURSantaA"/>
    <s v="919-286-0411 x 6483"/>
    <s v="Alexander.santago@va.gov"/>
    <s v="Wave 2"/>
    <n v="1"/>
    <s v="April_11"/>
    <x v="0"/>
    <n v="1"/>
  </r>
  <r>
    <n v="781"/>
    <x v="0"/>
    <x v="2"/>
    <x v="5"/>
    <s v="Primary PPM Functional POC"/>
    <s v="Foley"/>
    <s v="Kristen"/>
    <s v="Vhadurfoleyk"/>
    <s v="919-286-0411 x 6454"/>
    <s v="Kristen.foley2@va.gov"/>
    <s v="Wave 2"/>
    <n v="5"/>
    <s v="April_11"/>
    <x v="4"/>
    <n v="1"/>
  </r>
  <r>
    <n v="782"/>
    <x v="0"/>
    <x v="2"/>
    <x v="5"/>
    <s v="PPM Functional POC Back-up"/>
    <s v="Claus"/>
    <s v="James"/>
    <s v="VHADURClausJ"/>
    <s v="919-286-0411 x 5871"/>
    <s v="James.Claus@va.gov"/>
    <s v="Wave 2"/>
    <n v="5"/>
    <s v="April_11"/>
    <x v="0"/>
    <n v="1"/>
  </r>
  <r>
    <n v="783"/>
    <x v="0"/>
    <x v="2"/>
    <x v="6"/>
    <s v="Primary IT Functional POC"/>
    <s v="Stanfield"/>
    <s v="Steve"/>
    <s v="vhadurstanfs"/>
    <s v="919-810-4569"/>
    <s v="Steve.stanfield@va.gov"/>
    <s v="Wave 2"/>
    <n v="2"/>
    <s v="April_11"/>
    <x v="0"/>
    <n v="1"/>
  </r>
  <r>
    <n v="784"/>
    <x v="0"/>
    <x v="2"/>
    <x v="6"/>
    <s v="IT Functional POC Back-up"/>
    <s v="Crenshaw"/>
    <s v="Jonathan"/>
    <s v="Vhadurcrensj"/>
    <s v="919-521-3652"/>
    <s v="Jonathan.crenshaw@va.gov"/>
    <s v="Wave 2"/>
    <n v="1"/>
    <s v="April_11"/>
    <x v="0"/>
    <n v="1"/>
  </r>
  <r>
    <n v="785"/>
    <x v="0"/>
    <x v="3"/>
    <x v="1"/>
    <s v="Site Lead"/>
    <s v="Boyd"/>
    <s v="Sherron"/>
    <s v="VHAFNCBoydS"/>
    <s v="910-482-5274 x 5274"/>
    <s v="SHERRON.BOYD2@VA.GOV"/>
    <s v="Wave 2"/>
    <n v="3"/>
    <s v="April_11"/>
    <x v="0"/>
    <n v="1"/>
  </r>
  <r>
    <n v="786"/>
    <x v="0"/>
    <x v="3"/>
    <x v="1"/>
    <s v="Site Lead Back-up"/>
    <s v="Paylor"/>
    <s v="Tony"/>
    <s v="VHAFNCPayloT"/>
    <s v="910-488-2120 x 6574"/>
    <s v="Tony.paylor@va.gov"/>
    <s v="Wave 2"/>
    <n v="5"/>
    <s v="April_11"/>
    <x v="4"/>
    <n v="1"/>
  </r>
  <r>
    <n v="787"/>
    <x v="0"/>
    <x v="3"/>
    <x v="2"/>
    <s v="Primary HTM Functional POC"/>
    <s v="Bowen"/>
    <s v="Roscoe"/>
    <s v="VHAFNCBowenR"/>
    <s v="910-488-2120 x 7948"/>
    <s v="ROSCOE.BOWEN@VA.GOV"/>
    <s v="Wave 2"/>
    <n v="5"/>
    <s v="April_11"/>
    <x v="0"/>
    <n v="1"/>
  </r>
  <r>
    <n v="788"/>
    <x v="0"/>
    <x v="3"/>
    <x v="2"/>
    <s v="HTM Functional POC Back-up"/>
    <s v="Gardner"/>
    <s v="Gregory"/>
    <s v="VHAFNCGardnG"/>
    <s v="910-488-2120 x 5127"/>
    <s v="GREGORY.GARDNER3@VA.GOV"/>
    <s v="Wave 2"/>
    <n v="0"/>
    <s v="April_11"/>
    <x v="0"/>
    <n v="1"/>
  </r>
  <r>
    <n v="789"/>
    <x v="0"/>
    <x v="3"/>
    <x v="3"/>
    <s v="Primary EMS Functional POC"/>
    <s v="Sanchez"/>
    <s v="Pedro"/>
    <s v="VHAFNCSanchP"/>
    <s v="910-488-2120 x 5880"/>
    <s v="PEDRO.SANCHEZ@VA.GOV"/>
    <s v="Wave 2"/>
    <n v="2"/>
    <s v="April_11"/>
    <x v="0"/>
    <n v="1"/>
  </r>
  <r>
    <n v="790"/>
    <x v="0"/>
    <x v="3"/>
    <x v="3"/>
    <s v="EMS Functional POC Back-up"/>
    <s v="Fisher"/>
    <s v="Craig"/>
    <s v="VHAFNCFisheC1"/>
    <s v="910-488-2120 x 5444"/>
    <s v="CRAIG.FISHER@VA.GOV"/>
    <s v="Wave 2"/>
    <n v="1"/>
    <s v="April_11"/>
    <x v="0"/>
    <n v="1"/>
  </r>
  <r>
    <n v="791"/>
    <x v="0"/>
    <x v="3"/>
    <x v="4"/>
    <s v="Primary FM Functional POC"/>
    <s v="Gillis"/>
    <s v="Wendy"/>
    <s v="VHAFNCGilliW"/>
    <s v="910-488-2120 x 7933"/>
    <s v="WENDY.GILLIS@VA.GOV"/>
    <s v="Wave 2"/>
    <n v="4"/>
    <s v="April_11"/>
    <x v="4"/>
    <n v="1"/>
  </r>
  <r>
    <n v="792"/>
    <x v="0"/>
    <x v="3"/>
    <x v="4"/>
    <s v="FM Functional POC Back-up"/>
    <s v="Ragland"/>
    <s v="Joseph"/>
    <s v="VHAFNCRaglaJ"/>
    <s v="910-488-2120 x 5234"/>
    <s v="JOSEPH.RAGLAND@VA.GOV"/>
    <s v="Wave 2"/>
    <n v="8"/>
    <s v="April_11"/>
    <x v="4"/>
    <n v="1"/>
  </r>
  <r>
    <n v="793"/>
    <x v="0"/>
    <x v="3"/>
    <x v="5"/>
    <s v="Primary PPM Functional POC"/>
    <s v="Boyd"/>
    <s v="Sherron"/>
    <s v="VHAFNCBoydS"/>
    <s v="910-488-2120 x 5274"/>
    <s v="SHERRON.BOYD2@VA.GOV"/>
    <s v="Wave 2"/>
    <n v="3"/>
    <s v="April_11"/>
    <x v="0"/>
    <n v="1"/>
  </r>
  <r>
    <n v="794"/>
    <x v="0"/>
    <x v="3"/>
    <x v="5"/>
    <s v="PPM Functional POC Back-up"/>
    <s v="Paylor"/>
    <s v="Tony"/>
    <s v="VHAFNCPayloT"/>
    <s v="910-488-2120 x 6574"/>
    <s v="Tony.paylor@va.gov"/>
    <s v="Wave 2"/>
    <n v="5"/>
    <s v="April_11"/>
    <x v="4"/>
    <n v="1"/>
  </r>
  <r>
    <n v="795"/>
    <x v="0"/>
    <x v="3"/>
    <x v="6"/>
    <s v="Primary IT Functional POC"/>
    <s v="Grady"/>
    <s v="Mark"/>
    <s v="VHAFNCGradyM"/>
    <s v="910-488-2120 x 5001"/>
    <s v="MARK.GRADY@VA.GOV"/>
    <s v="Wave 2"/>
    <n v="6"/>
    <s v="April_11"/>
    <x v="0"/>
    <n v="1"/>
  </r>
  <r>
    <n v="796"/>
    <x v="0"/>
    <x v="3"/>
    <x v="6"/>
    <s v="IT Functional POC Back-up"/>
    <s v="Fay"/>
    <s v="Edward"/>
    <s v="VHAFNCFayE"/>
    <s v="910-488-2120 x 5025"/>
    <s v="EDWARD.FAY@VA.GOV"/>
    <s v="Wave 2"/>
    <n v="0"/>
    <s v="April_11"/>
    <x v="0"/>
    <n v="1"/>
  </r>
  <r>
    <n v="797"/>
    <x v="0"/>
    <x v="4"/>
    <x v="1"/>
    <s v="Site Lead"/>
    <s v="Kelly"/>
    <s v="James"/>
    <s v="VHAHAMKellyJ"/>
    <s v="757-722-9961 x 4733"/>
    <s v="James.kelly@va.gov"/>
    <s v="Wave 2"/>
    <n v="2"/>
    <s v="April_11"/>
    <x v="0"/>
    <n v="1"/>
  </r>
  <r>
    <n v="798"/>
    <x v="0"/>
    <x v="4"/>
    <x v="1"/>
    <s v="Site Lead Back-up"/>
    <s v="Marlowe"/>
    <s v="Kevin"/>
    <s v="VHAHAMMarloK"/>
    <s v="(757) 315-2566"/>
    <s v="Kevin.Marlowe@va.gov"/>
    <s v="Wave 2"/>
    <n v="1"/>
    <s v="April_11"/>
    <x v="0"/>
    <n v="1"/>
  </r>
  <r>
    <n v="799"/>
    <x v="0"/>
    <x v="4"/>
    <x v="2"/>
    <s v="Primary HTM Functional POC"/>
    <s v="Johnston"/>
    <s v="James"/>
    <s v="VHAHAMJohnsJ12"/>
    <s v="757-722-9961 x 2375"/>
    <s v="James.Johnston12@va.gov"/>
    <s v="Wave 2"/>
    <n v="3"/>
    <s v="April_11"/>
    <x v="0"/>
    <n v="1"/>
  </r>
  <r>
    <n v="800"/>
    <x v="0"/>
    <x v="4"/>
    <x v="2"/>
    <s v="HTM Functional POC Back-up"/>
    <s v="Jakimjuk"/>
    <s v="Alex"/>
    <s v="VHAHAMJakimA"/>
    <s v="757-722-9961 x 2608"/>
    <s v="Alexander.Jakimjuk@va.gov"/>
    <s v="Wave 2"/>
    <n v="3"/>
    <s v="April_11"/>
    <x v="0"/>
    <n v="1"/>
  </r>
  <r>
    <n v="801"/>
    <x v="0"/>
    <x v="4"/>
    <x v="3"/>
    <s v="Primary EMS Functional POC"/>
    <s v="Curling"/>
    <s v="Anthony"/>
    <s v="VHAHAMCurliA"/>
    <s v="757-722-9961 x 3608"/>
    <s v="Anthony.Curling@va.gov"/>
    <s v="Wave 2"/>
    <n v="1"/>
    <s v="April_11"/>
    <x v="0"/>
    <n v="1"/>
  </r>
  <r>
    <n v="802"/>
    <x v="0"/>
    <x v="4"/>
    <x v="3"/>
    <s v="Primary EMS Functional POC"/>
    <s v="Duggan"/>
    <s v="James"/>
    <s v="VHAHAMDuggaJ"/>
    <s v="757-722-9961 x 4156"/>
    <s v="James.Duggan@va.gov"/>
    <s v="Wave 2"/>
    <n v="5"/>
    <s v="April_11"/>
    <x v="4"/>
    <n v="1"/>
  </r>
  <r>
    <n v="803"/>
    <x v="0"/>
    <x v="4"/>
    <x v="3"/>
    <s v="EMS Functional POC Back-up"/>
    <s v="Blevins"/>
    <s v="Mark"/>
    <s v="VHAHAMBleviM"/>
    <s v="757-722-9961 x 2098"/>
    <s v="Mark.Blevins@va.gov"/>
    <s v="Wave 2"/>
    <n v="1"/>
    <s v="April_11"/>
    <x v="0"/>
    <n v="1"/>
  </r>
  <r>
    <n v="804"/>
    <x v="0"/>
    <x v="4"/>
    <x v="3"/>
    <s v="EMS Functional POC Back-up"/>
    <s v="Gilliam"/>
    <s v="Willie"/>
    <s v="VHAHAMGilliW"/>
    <s v="757-722-9961 x 2255"/>
    <s v="Willie.Gilliam@va.gov"/>
    <s v="Wave 2"/>
    <n v="0"/>
    <s v="April_11"/>
    <x v="0"/>
    <n v="1"/>
  </r>
  <r>
    <n v="805"/>
    <x v="0"/>
    <x v="4"/>
    <x v="4"/>
    <s v="Primary FM Functional POC"/>
    <s v="Brown"/>
    <s v="Scott"/>
    <s v="VHAHAMBrowSc"/>
    <s v="757-728-3121"/>
    <s v="Scott.Brown@va.gov"/>
    <s v="Wave 2"/>
    <n v="5"/>
    <s v="April_11"/>
    <x v="4"/>
    <n v="1"/>
  </r>
  <r>
    <n v="806"/>
    <x v="0"/>
    <x v="4"/>
    <x v="4"/>
    <s v="FM Functional POC Back-up"/>
    <s v="Harlow"/>
    <s v="Jeff"/>
    <s v="VHAHAMharloJ"/>
    <s v="757-722-9961 x 3594"/>
    <s v="Jeffrey.harlow@va.gov"/>
    <s v="Wave 2"/>
    <n v="1"/>
    <s v="April_11"/>
    <x v="0"/>
    <n v="1"/>
  </r>
  <r>
    <n v="807"/>
    <x v="0"/>
    <x v="4"/>
    <x v="5"/>
    <s v="Primary PPM Functional POC"/>
    <s v="Talbird-Petes"/>
    <s v="Tina"/>
    <s v="VHAHAMTalbiT"/>
    <s v="757-722-9961 x 3133"/>
    <s v="Tina.Talbird-Petes@va.gov"/>
    <s v="Wave 2"/>
    <n v="11"/>
    <s v="April_11"/>
    <x v="4"/>
    <n v="1"/>
  </r>
  <r>
    <n v="808"/>
    <x v="0"/>
    <x v="4"/>
    <x v="5"/>
    <s v="PPM Functional POC Back-up"/>
    <s v="Dawson"/>
    <s v="Curtis"/>
    <s v="VHAHAMDawsoC"/>
    <s v="757-315-3924"/>
    <s v="Curtis.Dawson@va.gov"/>
    <s v="Wave 2"/>
    <n v="4"/>
    <s v="April_11"/>
    <x v="4"/>
    <n v="1"/>
  </r>
  <r>
    <n v="809"/>
    <x v="0"/>
    <x v="4"/>
    <x v="6"/>
    <s v="Primary IT Functional POC"/>
    <s v="Lemmie"/>
    <s v="Kirk"/>
    <s v="VHAHAMLemmiK"/>
    <s v="757-722-9961 x 3700"/>
    <s v="Kirk.Lemmie@va.gov"/>
    <s v="Wave 2"/>
    <n v="8"/>
    <s v="April_11"/>
    <x v="4"/>
    <n v="1"/>
  </r>
  <r>
    <n v="810"/>
    <x v="0"/>
    <x v="4"/>
    <x v="6"/>
    <s v="IT Functional POC Back-up"/>
    <s v="Brantley"/>
    <s v="Denny"/>
    <s v="VHAHAMBrantD"/>
    <s v="757-722-9961 x 3700"/>
    <s v="Denny.Brantley@va.gov"/>
    <s v="Wave 2"/>
    <n v="1"/>
    <s v="April_11"/>
    <x v="0"/>
    <n v="1"/>
  </r>
  <r>
    <n v="811"/>
    <x v="0"/>
    <x v="5"/>
    <x v="1"/>
    <s v="Site Lead"/>
    <s v="Hillmer"/>
    <s v="Kimberly"/>
    <s v="VHARICHillmk"/>
    <s v="804-675-5000 x 3828"/>
    <s v="Kimberly.Hillmer@va.gov"/>
    <s v="Wave 2"/>
    <n v="10"/>
    <s v="April_11"/>
    <x v="4"/>
    <n v="1"/>
  </r>
  <r>
    <n v="812"/>
    <x v="0"/>
    <x v="5"/>
    <x v="1"/>
    <s v="Site Lead Back-up"/>
    <s v="Mosher"/>
    <s v="Stephen"/>
    <s v="VHARICMosheS"/>
    <s v="804-675-5168"/>
    <s v="Stephen.Mosher@va.gov"/>
    <s v="Wave 2"/>
    <n v="5"/>
    <s v="April_11"/>
    <x v="4"/>
    <n v="1"/>
  </r>
  <r>
    <n v="813"/>
    <x v="0"/>
    <x v="5"/>
    <x v="2"/>
    <s v="Primary HTM Functional POC"/>
    <s v="Mosher"/>
    <s v="Stephen"/>
    <s v="VHARICMosheS"/>
    <s v="804-675-5168"/>
    <s v="Stephen.Mosher@va.gov"/>
    <s v="Wave 2"/>
    <n v="5"/>
    <s v="April_11"/>
    <x v="4"/>
    <n v="1"/>
  </r>
  <r>
    <n v="814"/>
    <x v="0"/>
    <x v="5"/>
    <x v="2"/>
    <s v="HTM Functional POC Back-up"/>
    <s v="Hillmer"/>
    <s v="Kimberly"/>
    <s v="VHARICHillmk"/>
    <s v="804-675-5000 x 3828"/>
    <s v="Kimberly.Hillmer@va.gov"/>
    <s v="Wave 2"/>
    <n v="10"/>
    <s v="April_11"/>
    <x v="4"/>
    <n v="1"/>
  </r>
  <r>
    <n v="815"/>
    <x v="0"/>
    <x v="5"/>
    <x v="3"/>
    <s v="Primary EMS Functional POC"/>
    <s v="Richardson"/>
    <s v="Brenda"/>
    <s v="VHARICRichaB1"/>
    <s v="804-675-6062"/>
    <s v="Brenda.Richardson3@va.gov"/>
    <s v="Wave 2"/>
    <n v="1"/>
    <s v="April_11"/>
    <x v="4"/>
    <n v="1"/>
  </r>
  <r>
    <n v="816"/>
    <x v="0"/>
    <x v="5"/>
    <x v="3"/>
    <s v="EMS Functional POC Back-up"/>
    <s v="Mcquilla"/>
    <s v="Ralph"/>
    <s v="VHARICMcQuiR"/>
    <s v="804-675-5137"/>
    <s v="Ralph.McQuilla@va.gov"/>
    <s v="Wave 2"/>
    <n v="0"/>
    <s v="April_11"/>
    <x v="0"/>
    <n v="1"/>
  </r>
  <r>
    <n v="817"/>
    <x v="0"/>
    <x v="5"/>
    <x v="4"/>
    <s v="Primary FM Functional POC"/>
    <s v="Dudley"/>
    <s v="James"/>
    <s v="VHARICDudleJ"/>
    <s v="804-675-5138"/>
    <s v="James.Dudley3@va.gov"/>
    <s v="Wave 2"/>
    <n v="1"/>
    <s v="April_11"/>
    <x v="4"/>
    <n v="1"/>
  </r>
  <r>
    <n v="818"/>
    <x v="0"/>
    <x v="5"/>
    <x v="4"/>
    <s v="FM Functional POC Back-up"/>
    <s v="Friedman"/>
    <s v="Dane"/>
    <s v="VHARICFriedD"/>
    <s v="804-675-5138"/>
    <s v="Dane.Friedman@va.gov"/>
    <s v="Wave 2"/>
    <n v="9"/>
    <s v="April_11"/>
    <x v="4"/>
    <n v="1"/>
  </r>
  <r>
    <n v="819"/>
    <x v="0"/>
    <x v="5"/>
    <x v="5"/>
    <s v="Primary PPM Functional POC"/>
    <s v="Buser"/>
    <s v="Kevin"/>
    <s v="VHARICBuserK"/>
    <s v="804-675-5090"/>
    <s v="Kevin.Buser@va.gov"/>
    <s v="Wave 2"/>
    <n v="1"/>
    <s v="April_11"/>
    <x v="0"/>
    <n v="1"/>
  </r>
  <r>
    <n v="820"/>
    <x v="0"/>
    <x v="5"/>
    <x v="5"/>
    <s v="PPM Functional POC Back-up"/>
    <s v="Arnold"/>
    <s v="Marlon"/>
    <s v="VHARICArnolM"/>
    <s v="804-675-5090"/>
    <s v="Marlon.Arnold@va.gov"/>
    <s v="Wave 2"/>
    <n v="2"/>
    <s v="April_11"/>
    <x v="0"/>
    <n v="1"/>
  </r>
  <r>
    <n v="821"/>
    <x v="0"/>
    <x v="5"/>
    <x v="6"/>
    <s v="Primary IT Functional POC"/>
    <s v="Dahlstrand"/>
    <s v="David"/>
    <s v="VHARICDahlsD"/>
    <s v="804-675-5615"/>
    <s v="David.Dahlstrand@va.gov"/>
    <s v="Wave 2"/>
    <n v="5"/>
    <s v="April_11"/>
    <x v="4"/>
    <n v="1"/>
  </r>
  <r>
    <n v="822"/>
    <x v="0"/>
    <x v="5"/>
    <x v="6"/>
    <s v="IT Functional POC Back-up"/>
    <s v="Doyle"/>
    <s v="John"/>
    <s v="VHARICDoyleJ1"/>
    <s v="804-675-6750"/>
    <s v="John.Doyle3@va.gov"/>
    <s v="Wave 2"/>
    <n v="1"/>
    <s v="April_11"/>
    <x v="0"/>
    <n v="1"/>
  </r>
  <r>
    <n v="823"/>
    <x v="0"/>
    <x v="6"/>
    <x v="1"/>
    <s v="Site Lead"/>
    <s v="Carpenter"/>
    <s v="Eric"/>
    <s v="VHASAMCarpeE"/>
    <s v="540-982-2463 x 4126"/>
    <s v="Eric.carpenter@va.gov"/>
    <s v="Wave 2"/>
    <n v="7"/>
    <s v="April_11"/>
    <x v="4"/>
    <n v="1"/>
  </r>
  <r>
    <n v="824"/>
    <x v="0"/>
    <x v="6"/>
    <x v="1"/>
    <s v="Site Lead Back-up"/>
    <s v="Cunningham"/>
    <s v="Michael"/>
    <s v="VHASAMCunnim"/>
    <s v="540-982-2463 x 2646"/>
    <s v="Michael.cunningham7@va.gov"/>
    <s v="Wave 2"/>
    <n v="8"/>
    <s v="April_11"/>
    <x v="4"/>
    <n v="1"/>
  </r>
  <r>
    <n v="825"/>
    <x v="0"/>
    <x v="6"/>
    <x v="2"/>
    <s v="Primary HTM Functional POC"/>
    <s v="Wilder"/>
    <s v="Joseph"/>
    <s v="VHASAMWildeJ"/>
    <s v="540-982-2463 x 1672"/>
    <s v="Joseph.wilder@va.gov"/>
    <s v="Wave 2"/>
    <n v="8"/>
    <s v="April_11"/>
    <x v="4"/>
    <n v="1"/>
  </r>
  <r>
    <n v="826"/>
    <x v="0"/>
    <x v="6"/>
    <x v="2"/>
    <s v="HTM Functional POC Back-up"/>
    <s v="Flanary"/>
    <s v="Karen"/>
    <s v="VHASAMFlanaK"/>
    <s v="540-982-2463 x 1676"/>
    <s v="Karen.flanary@va.gov"/>
    <s v="Wave 2"/>
    <n v="8"/>
    <s v="April_11"/>
    <x v="4"/>
    <n v="1"/>
  </r>
  <r>
    <n v="827"/>
    <x v="0"/>
    <x v="6"/>
    <x v="2"/>
    <s v="HTM Functional POC Back-up"/>
    <s v="Brown"/>
    <s v="Robert"/>
    <s v="VHASAMBrownR"/>
    <s v="540-982-2463 x 1674"/>
    <s v="Robert.brown15@va.gov"/>
    <s v="Wave 2"/>
    <n v="0"/>
    <s v="April_11"/>
    <x v="0"/>
    <n v="1"/>
  </r>
  <r>
    <n v="828"/>
    <x v="0"/>
    <x v="6"/>
    <x v="3"/>
    <s v="Primary EMS Functional POC"/>
    <s v="Mack"/>
    <s v="Naymon"/>
    <s v="VHASAMMackN"/>
    <s v="540-982-2463 x 2865"/>
    <s v="Naymon.mack@va.gov"/>
    <s v="Wave 2"/>
    <n v="0"/>
    <s v="April_11"/>
    <x v="0"/>
    <n v="1"/>
  </r>
  <r>
    <n v="829"/>
    <x v="0"/>
    <x v="6"/>
    <x v="3"/>
    <s v="EMS Functional POC Back-up"/>
    <s v="Morris"/>
    <s v="Tanuel"/>
    <s v="VHASAMMorriT1"/>
    <s v="540-982-2463 x 2878"/>
    <s v="Tanuel.morris@va.gov"/>
    <s v="Wave 2"/>
    <n v="0"/>
    <s v="April_11"/>
    <x v="0"/>
    <n v="1"/>
  </r>
  <r>
    <n v="830"/>
    <x v="0"/>
    <x v="6"/>
    <x v="4"/>
    <s v="Primary FM Functional POC"/>
    <s v="Carpenter"/>
    <s v="Eric"/>
    <s v="VHASAMCarpeE"/>
    <s v="540-982-2463 x 4126"/>
    <s v="Eric.carpenter@va.gov"/>
    <s v="Wave 2"/>
    <n v="7"/>
    <s v="April_11"/>
    <x v="4"/>
    <n v="1"/>
  </r>
  <r>
    <n v="831"/>
    <x v="0"/>
    <x v="6"/>
    <x v="4"/>
    <s v="FM Functional POC Back-up"/>
    <s v="Fralin"/>
    <s v="Brian"/>
    <s v="VHASAMFraliB"/>
    <s v="540-982-2463 x 1247"/>
    <s v="Brian.fralin@va.gov"/>
    <s v="Wave 2"/>
    <n v="6"/>
    <s v="April_11"/>
    <x v="4"/>
    <n v="1"/>
  </r>
  <r>
    <n v="832"/>
    <x v="0"/>
    <x v="6"/>
    <x v="5"/>
    <s v="Primary PPM Functional POC"/>
    <s v="Cunningham"/>
    <s v="Michael"/>
    <s v="VHASAMCunniM"/>
    <s v="540-982-2463 x 2646"/>
    <s v="Michael.cunningham7@va.gov"/>
    <s v="Wave 2"/>
    <n v="8"/>
    <s v="April_11"/>
    <x v="4"/>
    <n v="1"/>
  </r>
  <r>
    <n v="833"/>
    <x v="0"/>
    <x v="6"/>
    <x v="5"/>
    <s v="PPM Functional POC Back-up"/>
    <s v="Burns"/>
    <s v="Benjamin"/>
    <s v="VHASAMBurnsB"/>
    <s v="540-982-2463 x 2966"/>
    <s v="Benjamin.Burns@va.gov "/>
    <s v="Wave 2"/>
    <n v="7"/>
    <s v="April_11"/>
    <x v="4"/>
    <n v="1"/>
  </r>
  <r>
    <n v="834"/>
    <x v="0"/>
    <x v="6"/>
    <x v="6"/>
    <s v="Primary IT Functional POC"/>
    <s v="Poole"/>
    <s v="Steven"/>
    <s v="VHASAMPooleS"/>
    <s v="540-982-2463 x 4537"/>
    <s v="Steven.Poole@va.gov"/>
    <s v="Wave 2"/>
    <n v="1"/>
    <s v="April_11"/>
    <x v="0"/>
    <n v="1"/>
  </r>
  <r>
    <n v="835"/>
    <x v="0"/>
    <x v="6"/>
    <x v="6"/>
    <s v="IT Functional POC Back-up"/>
    <s v="McAnnally"/>
    <s v="Paul"/>
    <s v="VHASAMMcannP"/>
    <s v="540-982-2463 x 5093"/>
    <s v="Paul.McAnnally@va.gov"/>
    <s v="Wave 2"/>
    <n v="0"/>
    <s v="April_11"/>
    <x v="0"/>
    <n v="1"/>
  </r>
  <r>
    <n v="836"/>
    <x v="0"/>
    <x v="7"/>
    <x v="1"/>
    <s v="Site Lead"/>
    <s v="Green"/>
    <s v="Sharod"/>
    <s v="VHASBYGREENS1"/>
    <s v="704-638-9000 x 3498"/>
    <s v="SHAROD.GREEN@VA.GOV"/>
    <s v="Wave 2"/>
    <n v="7"/>
    <s v="April_11"/>
    <x v="4"/>
    <n v="1"/>
  </r>
  <r>
    <n v="837"/>
    <x v="0"/>
    <x v="7"/>
    <x v="1"/>
    <s v="Site Lead Back-up"/>
    <s v="Forrest"/>
    <s v="Robert"/>
    <s v="VHASBYFORRER1"/>
    <s v="704-638-9000 x 3210"/>
    <s v="ROBERT.FORREST@VA.GOV"/>
    <s v="Wave 2"/>
    <n v="2"/>
    <s v="April_11"/>
    <x v="0"/>
    <n v="1"/>
  </r>
  <r>
    <n v="838"/>
    <x v="0"/>
    <x v="7"/>
    <x v="2"/>
    <s v="Primary HTM Functional POC"/>
    <s v="Sledge"/>
    <s v="David"/>
    <s v="VHASBYSLEDGD"/>
    <s v="704-638-9000 x 3120"/>
    <s v="DAVID.SLEDGE2@VA.GOV"/>
    <s v="Wave 2"/>
    <n v="6"/>
    <s v="April_11"/>
    <x v="0"/>
    <n v="1"/>
  </r>
  <r>
    <n v="839"/>
    <x v="0"/>
    <x v="7"/>
    <x v="2"/>
    <s v="HTM Functional POC Back-up"/>
    <s v="Monroe"/>
    <s v="Robert"/>
    <s v="VHASBYMONROR"/>
    <s v="704-638-9000 x 2221"/>
    <s v="ROBERT.MONROE@VA.GOV"/>
    <s v="Wave 2"/>
    <n v="6"/>
    <s v="April_11"/>
    <x v="4"/>
    <n v="1"/>
  </r>
  <r>
    <n v="840"/>
    <x v="0"/>
    <x v="7"/>
    <x v="2"/>
    <s v="HTM Functional POC Back-up"/>
    <s v="Cherry"/>
    <s v="James"/>
    <s v="VHASBYCHERRJ"/>
    <s v="704-638-9000 x 2518"/>
    <s v="JAMES.CHERRY2@VA.GOV"/>
    <s v="Wave 2"/>
    <n v="2"/>
    <s v="April_11"/>
    <x v="0"/>
    <n v="1"/>
  </r>
  <r>
    <n v="841"/>
    <x v="0"/>
    <x v="7"/>
    <x v="3"/>
    <s v="Primary EMS Functional POC"/>
    <s v="Hayes"/>
    <s v="Bruce"/>
    <s v="VHASBYHAYESB"/>
    <s v="704-638-9000 x 2094"/>
    <s v="BRUCE.HAYES@VA.GOV"/>
    <s v="Wave 2"/>
    <n v="0"/>
    <s v="April_11"/>
    <x v="0"/>
    <n v="1"/>
  </r>
  <r>
    <n v="842"/>
    <x v="0"/>
    <x v="7"/>
    <x v="3"/>
    <s v="EMS Functional POC Back-up"/>
    <s v="Hodge"/>
    <s v="Laura"/>
    <s v="VHASBYHODGEL"/>
    <s v="704-638-9000 x 2191"/>
    <s v="LAURA.HODGE@VA.GOV"/>
    <s v="Wave 2"/>
    <n v="0"/>
    <s v="April_11"/>
    <x v="0"/>
    <n v="1"/>
  </r>
  <r>
    <n v="843"/>
    <x v="0"/>
    <x v="7"/>
    <x v="4"/>
    <s v="Primary FM Functional POC"/>
    <s v="Laurer"/>
    <s v="Joseph"/>
    <s v="VHASBYLAUREJ"/>
    <s v="704-638-9000 x 2333"/>
    <s v="JOSEPH.LAURER@VA.GOV"/>
    <s v="Wave 2"/>
    <n v="5"/>
    <s v="April_11"/>
    <x v="0"/>
    <n v="1"/>
  </r>
  <r>
    <n v="844"/>
    <x v="0"/>
    <x v="7"/>
    <x v="4"/>
    <s v="FM Functional POC Back-up"/>
    <s v="Barrier"/>
    <s v="Lonnie"/>
    <s v="VHASBYBARRIL"/>
    <s v="704-638-9000 x 2313"/>
    <s v="LONNIE.BARRIER@VA.GOV"/>
    <s v="Wave 2"/>
    <n v="10"/>
    <s v="April_11"/>
    <x v="4"/>
    <n v="1"/>
  </r>
  <r>
    <n v="845"/>
    <x v="0"/>
    <x v="7"/>
    <x v="5"/>
    <s v="Primary PPM Functional POC"/>
    <s v="White"/>
    <s v="Stanley"/>
    <s v="VHASBYWHITES1"/>
    <s v="704-638-9000 x. 3202"/>
    <s v="STANLEY.WHITE2@VA.GOV"/>
    <s v="Wave 2"/>
    <n v="9"/>
    <s v="April_11"/>
    <x v="4"/>
    <n v="1"/>
  </r>
  <r>
    <n v="846"/>
    <x v="0"/>
    <x v="7"/>
    <x v="5"/>
    <s v="PPM Functional POC Back-up"/>
    <s v="Williams"/>
    <s v="Mashonda"/>
    <s v="VHASBYWILLIM12"/>
    <s v="704-638-9000 x 4765"/>
    <s v="MASHONDA.WILLIAMS@VA.GOV"/>
    <s v="Wave 2"/>
    <n v="6"/>
    <s v="April_11"/>
    <x v="0"/>
    <n v="1"/>
  </r>
  <r>
    <n v="847"/>
    <x v="0"/>
    <x v="7"/>
    <x v="6"/>
    <s v="Primary IT Functional POC"/>
    <s v="Clark"/>
    <s v="Deborah"/>
    <s v="VHASBYCLARKD"/>
    <s v="704-638-9000 x 4847"/>
    <s v="DEBORAH.CLARK6@VA.GOV"/>
    <s v="Wave 2"/>
    <n v="2"/>
    <s v="April_11"/>
    <x v="0"/>
    <n v="1"/>
  </r>
  <r>
    <n v="848"/>
    <x v="0"/>
    <x v="7"/>
    <x v="6"/>
    <s v="IT Functional POC Back-up"/>
    <s v="Nash"/>
    <s v="Ken"/>
    <s v="VHASBYNASHK"/>
    <s v="704-638-9000 x 4853"/>
    <s v="KEN.NASH2@VA.GOV"/>
    <s v="Wave 2"/>
    <n v="1"/>
    <s v="April_11"/>
    <x v="0"/>
    <n v="1"/>
  </r>
  <r>
    <n v="849"/>
    <x v="1"/>
    <x v="0"/>
    <x v="0"/>
    <s v="VISN Deployment Team Lead"/>
    <s v="Gaudio"/>
    <s v="James"/>
    <s v="Vhav07gaudij"/>
    <s v="(678) 924-5710"/>
    <s v="James.gaudio@va.gov"/>
    <s v="Wave 2"/>
    <n v="8"/>
    <s v="April_11"/>
    <x v="4"/>
    <n v="1"/>
  </r>
  <r>
    <n v="850"/>
    <x v="1"/>
    <x v="0"/>
    <x v="0"/>
    <s v="Logistics"/>
    <s v="Townsend-Green"/>
    <s v="Linda"/>
    <s v="VHAV07TownsG"/>
    <s v="(678) 924-5754"/>
    <s v="Linda.townsend-green@va.gov"/>
    <s v="Wave 2"/>
    <n v="5"/>
    <s v="April_11"/>
    <x v="4"/>
    <n v="1"/>
  </r>
  <r>
    <n v="851"/>
    <x v="1"/>
    <x v="0"/>
    <x v="0"/>
    <s v="HTM"/>
    <s v="Jensen"/>
    <s v="Kevin"/>
    <s v="VHACHAJenseK"/>
    <s v="(843) 789-6139"/>
    <s v="Kevin.jensen@va.gov"/>
    <s v="Wave 2"/>
    <n v="6"/>
    <s v="April_11"/>
    <x v="0"/>
    <n v="1"/>
  </r>
  <r>
    <n v="852"/>
    <x v="1"/>
    <x v="0"/>
    <x v="0"/>
    <s v="CAM"/>
    <s v="Gaudio"/>
    <s v="James"/>
    <s v="Vhav07gaudij"/>
    <s v="(678) 924-5710"/>
    <s v="James.gaudio@va.gov"/>
    <s v="Wave 2"/>
    <n v="8"/>
    <s v="April_11"/>
    <x v="4"/>
    <n v="1"/>
  </r>
  <r>
    <n v="853"/>
    <x v="1"/>
    <x v="0"/>
    <x v="0"/>
    <s v="EMS"/>
    <s v="Henrickson"/>
    <s v="Michael"/>
    <s v="VHACMSHenriM"/>
    <s v="(803) 776-4000 x 5752"/>
    <s v="Michael.henrickson@va.gov"/>
    <s v="Wave 2"/>
    <n v="1"/>
    <s v="April_11"/>
    <x v="0"/>
    <n v="1"/>
  </r>
  <r>
    <n v="854"/>
    <x v="1"/>
    <x v="0"/>
    <x v="0"/>
    <s v="Engineering"/>
    <s v="Lyons"/>
    <s v="Tim"/>
    <s v="VHATUALyonsT"/>
    <s v="(205) 554-4593"/>
    <s v="Tim.lyons@va.gov"/>
    <s v="Wave 2"/>
    <n v="8"/>
    <s v="April_11"/>
    <x v="0"/>
    <n v="1"/>
  </r>
  <r>
    <n v="855"/>
    <x v="1"/>
    <x v="0"/>
    <x v="0"/>
    <s v="OIT"/>
    <s v="Greer"/>
    <s v="Bill"/>
    <s v="VHABIRGreerW1"/>
    <s v="(205) 933-8101"/>
    <s v="William.Greer2@va.gov"/>
    <s v="Wave 2"/>
    <n v="0"/>
    <s v="April_11"/>
    <x v="0"/>
    <n v="1"/>
  </r>
  <r>
    <n v="856"/>
    <x v="1"/>
    <x v="0"/>
    <x v="0"/>
    <s v="Fiscal"/>
    <s v="Schmitz"/>
    <s v="Brenda"/>
    <s v="VHAV07SchmiB"/>
    <s v="(678) 924-5731"/>
    <s v="Brenda.schmitz@va.gov"/>
    <s v="Wave 2"/>
    <n v="5"/>
    <s v="April_11"/>
    <x v="4"/>
    <n v="1"/>
  </r>
  <r>
    <n v="857"/>
    <x v="1"/>
    <x v="0"/>
    <x v="0"/>
    <s v="HR"/>
    <s v="Blakeley"/>
    <s v="Claudia"/>
    <s v="VHAV07BlakeC"/>
    <s v="(678) 924-5738"/>
    <s v="Claudia.blakeley@va.gov"/>
    <s v="Wave 2"/>
    <n v="0"/>
    <s v="April_11"/>
    <x v="0"/>
    <n v="1"/>
  </r>
  <r>
    <n v="858"/>
    <x v="1"/>
    <x v="0"/>
    <x v="0"/>
    <s v="Education"/>
    <s v="Mathews"/>
    <s v="Venis"/>
    <s v="VHANBOMatheV1"/>
    <s v="(770) 279-3427"/>
    <s v="Venis.Mathews2@va.gov"/>
    <s v="Wave 2"/>
    <n v="1"/>
    <s v="April_11"/>
    <x v="0"/>
    <n v="1"/>
  </r>
  <r>
    <n v="859"/>
    <x v="1"/>
    <x v="8"/>
    <x v="1"/>
    <s v="Site Lead"/>
    <s v="Browning"/>
    <s v="Louisa"/>
    <s v="VHAATGBROWNL"/>
    <s v="404-321-6111 x4924"/>
    <s v="Louisa.Browning@va.gov"/>
    <s v="Wave 2"/>
    <n v="8"/>
    <s v="April_11"/>
    <x v="4"/>
    <n v="1"/>
  </r>
  <r>
    <n v="860"/>
    <x v="1"/>
    <x v="8"/>
    <x v="1"/>
    <s v="Site Lead Back-up"/>
    <s v="Simmons"/>
    <s v="Cathy"/>
    <s v="VHAATGSIMMOC2"/>
    <s v="404-321-6111 x3027"/>
    <s v="Cathy.simmons@va.gov"/>
    <s v="Wave 2"/>
    <n v="8"/>
    <s v="April_11"/>
    <x v="4"/>
    <n v="1"/>
  </r>
  <r>
    <n v="861"/>
    <x v="1"/>
    <x v="8"/>
    <x v="2"/>
    <s v="Primary HTM Functional POC"/>
    <s v="Cox"/>
    <s v="Michael"/>
    <s v="VHAATGCoxM"/>
    <s v="404-321-6111 x7633"/>
    <s v="Michael.cox@va.gov"/>
    <s v="Wave 2"/>
    <n v="10"/>
    <s v="April_11"/>
    <x v="4"/>
    <n v="1"/>
  </r>
  <r>
    <n v="862"/>
    <x v="1"/>
    <x v="8"/>
    <x v="2"/>
    <s v="HTM Functional POC Back-up"/>
    <s v="Timm"/>
    <s v="Robert"/>
    <s v="VHAAATGTimmR"/>
    <s v="404-321-6111 x2790"/>
    <s v="Robert.timm@va.gov"/>
    <s v="Wave 2"/>
    <n v="1"/>
    <s v="April_11"/>
    <x v="0"/>
    <n v="1"/>
  </r>
  <r>
    <n v="863"/>
    <x v="1"/>
    <x v="8"/>
    <x v="3"/>
    <s v="Primary EMS Functional POC"/>
    <s v="Mincey"/>
    <s v="Dale"/>
    <s v="VHAATGminced"/>
    <s v="404-321-6111 x7646"/>
    <s v="Dale.Mincey@va.gov"/>
    <s v="Wave 2"/>
    <n v="9"/>
    <s v="April_11"/>
    <x v="4"/>
    <n v="1"/>
  </r>
  <r>
    <n v="864"/>
    <x v="1"/>
    <x v="8"/>
    <x v="3"/>
    <s v="EMS Functional POC Back-up"/>
    <s v="Gwaltney"/>
    <s v="Darryl"/>
    <s v="VHAATGgwaltd"/>
    <s v="404-321-6111 x7525"/>
    <s v="Darryl.Gwaltney@va.gov"/>
    <s v="Wave 2"/>
    <n v="0"/>
    <s v="April_11"/>
    <x v="0"/>
    <n v="1"/>
  </r>
  <r>
    <n v="865"/>
    <x v="1"/>
    <x v="8"/>
    <x v="4"/>
    <s v="Primary FM Functional POC"/>
    <s v="Mindley"/>
    <s v="Damian"/>
    <s v="VHAATGMindlD"/>
    <s v="404-321-6111 x7660"/>
    <s v="Damian.mindley@va.gov"/>
    <s v="Wave 2"/>
    <n v="4"/>
    <s v="April_11"/>
    <x v="4"/>
    <n v="1"/>
  </r>
  <r>
    <n v="866"/>
    <x v="1"/>
    <x v="8"/>
    <x v="4"/>
    <s v="FM Functional POC Back-up"/>
    <s v="Sawyer"/>
    <s v="Ricky"/>
    <s v="VHAATGSawyeR"/>
    <s v="404-321-6111 x7660"/>
    <s v="Ricky.sawyer@va.gov"/>
    <s v="Wave 2"/>
    <n v="7"/>
    <s v="April_11"/>
    <x v="4"/>
    <n v="1"/>
  </r>
  <r>
    <n v="867"/>
    <x v="1"/>
    <x v="8"/>
    <x v="5"/>
    <s v="Primary PPM Functional POC"/>
    <s v="Simmons"/>
    <s v="Cathy"/>
    <s v="VHAATGSIMMOC2"/>
    <s v="404-321-6111 x3027"/>
    <s v="Cathy.simmons@va.gov"/>
    <s v="Wave 2"/>
    <n v="8"/>
    <s v="April_11"/>
    <x v="4"/>
    <n v="1"/>
  </r>
  <r>
    <n v="868"/>
    <x v="1"/>
    <x v="8"/>
    <x v="5"/>
    <s v="PPM Functional POC Back-up"/>
    <s v="Browning"/>
    <s v="Louisa"/>
    <s v="VHAATGBROWNL"/>
    <s v="404-321-6111 x4924"/>
    <s v="Louisa.Browning@va.gov"/>
    <s v="Wave 2"/>
    <n v="8"/>
    <s v="April_11"/>
    <x v="4"/>
    <n v="1"/>
  </r>
  <r>
    <n v="869"/>
    <x v="1"/>
    <x v="8"/>
    <x v="6"/>
    <s v="Primary IT Functional POC"/>
    <s v="Lynch"/>
    <s v="Anthony"/>
    <s v="VHAATGLynchA"/>
    <s v="404-321-6111 x1578"/>
    <s v="Anthony.lynch@va.gov"/>
    <s v="Wave 2"/>
    <n v="2"/>
    <s v="April_11"/>
    <x v="0"/>
    <n v="1"/>
  </r>
  <r>
    <n v="870"/>
    <x v="1"/>
    <x v="8"/>
    <x v="6"/>
    <s v="IT Functional POC Back-up"/>
    <s v="Wisdom"/>
    <s v="Zende"/>
    <s v="VHAATGWisdoZ"/>
    <s v="404-321-6111 x7197"/>
    <s v="Zende.wisdom@va.gov  "/>
    <s v="Wave 2"/>
    <n v="2"/>
    <s v="April_11"/>
    <x v="0"/>
    <n v="1"/>
  </r>
  <r>
    <n v="871"/>
    <x v="1"/>
    <x v="9"/>
    <x v="1"/>
    <s v="Site Lead"/>
    <s v="Raggio"/>
    <s v="Matthew"/>
    <s v="VHABIRRaggiM"/>
    <s v="205-933-8101 x 5252"/>
    <s v="Matthew.Raggio@va.gov"/>
    <s v="Wave 2"/>
    <n v="6"/>
    <s v="April_11"/>
    <x v="0"/>
    <n v="1"/>
  </r>
  <r>
    <n v="872"/>
    <x v="1"/>
    <x v="9"/>
    <x v="1"/>
    <s v="Site Lead Back-up"/>
    <s v="Weeks"/>
    <s v="Erica"/>
    <s v="VHABIRWeeksE"/>
    <s v="205-933-8101 x 1350"/>
    <s v="Erica.Weeks@va.gov"/>
    <s v="Wave 2"/>
    <n v="9"/>
    <s v="April_11"/>
    <x v="4"/>
    <n v="1"/>
  </r>
  <r>
    <n v="873"/>
    <x v="1"/>
    <x v="9"/>
    <x v="2"/>
    <s v="Primary HTM Functional POC"/>
    <s v="Raggio"/>
    <s v="Matthew"/>
    <s v="VHABIRRaggiM"/>
    <s v="205-933-8101 x 5252"/>
    <s v="Matthew.Raggio@va.gov"/>
    <s v="Wave 2"/>
    <n v="6"/>
    <s v="April_11"/>
    <x v="0"/>
    <n v="1"/>
  </r>
  <r>
    <n v="874"/>
    <x v="1"/>
    <x v="9"/>
    <x v="2"/>
    <s v="HTM Functional POC Back-up"/>
    <s v="McQuitty"/>
    <s v="William"/>
    <s v="VHABIRMcQuiW"/>
    <s v="205-933-8101 x 4526"/>
    <s v="William.McQuitty@va.gov"/>
    <s v="Wave 2"/>
    <n v="2"/>
    <s v="April_11"/>
    <x v="0"/>
    <n v="1"/>
  </r>
  <r>
    <n v="875"/>
    <x v="1"/>
    <x v="9"/>
    <x v="3"/>
    <s v="Primary EMS Functional POC"/>
    <s v="Irwin"/>
    <s v="David"/>
    <s v="VHABIRIrwinD"/>
    <s v="205-558-4717 x 5416"/>
    <s v="David.Irwin@va.gov"/>
    <s v="Wave 2"/>
    <n v="6"/>
    <s v="April_11"/>
    <x v="4"/>
    <n v="1"/>
  </r>
  <r>
    <n v="876"/>
    <x v="1"/>
    <x v="9"/>
    <x v="3"/>
    <s v="EMS Functional POC Back-up"/>
    <s v="Singleterry"/>
    <s v="Andre"/>
    <s v="VHABIRSinglA"/>
    <s v="205-933-8101 x 6107"/>
    <s v="Andre.Singleterry@va.gov"/>
    <s v="Wave 2"/>
    <n v="8"/>
    <s v="April_11"/>
    <x v="4"/>
    <n v="1"/>
  </r>
  <r>
    <n v="877"/>
    <x v="1"/>
    <x v="9"/>
    <x v="4"/>
    <s v="Primary FM Functional POC"/>
    <s v="Campbell"/>
    <s v="Jaymes"/>
    <s v="VHABIRCampbJ2"/>
    <s v="205-933-8101 x 5013"/>
    <s v="Jaymes.Campbell@va.gov"/>
    <s v="Wave 2"/>
    <n v="7"/>
    <s v="April_11"/>
    <x v="4"/>
    <n v="1"/>
  </r>
  <r>
    <n v="878"/>
    <x v="1"/>
    <x v="9"/>
    <x v="4"/>
    <s v="FM Functional POC Back-up"/>
    <s v="Bugg"/>
    <s v="Randall"/>
    <s v="VHABIRBuggR"/>
    <s v="205-933-4481 x 5275"/>
    <s v="Randall.Bugg@va.gov"/>
    <s v="Wave 2"/>
    <n v="1"/>
    <s v="April_11"/>
    <x v="0"/>
    <n v="1"/>
  </r>
  <r>
    <n v="879"/>
    <x v="1"/>
    <x v="9"/>
    <x v="5"/>
    <s v="Primary PPM Functional POC"/>
    <s v="Jones"/>
    <s v="Alfred"/>
    <s v="VHABIRJonesAT"/>
    <s v="205-933-8101 x 2937"/>
    <s v="Alfred.Jones2@va.gov"/>
    <s v="Wave 2"/>
    <n v="9"/>
    <s v="April_11"/>
    <x v="4"/>
    <n v="1"/>
  </r>
  <r>
    <n v="880"/>
    <x v="1"/>
    <x v="9"/>
    <x v="5"/>
    <s v="PPM Functional POC Back-up"/>
    <s v="Turner"/>
    <s v="Caleb"/>
    <s v="VHABIRTurneC3"/>
    <s v="205-933-8101 x 5371"/>
    <s v="Caleb.Turner3@va.gov"/>
    <s v="Wave 2"/>
    <n v="2"/>
    <s v="April_11"/>
    <x v="0"/>
    <n v="1"/>
  </r>
  <r>
    <n v="881"/>
    <x v="1"/>
    <x v="9"/>
    <x v="6"/>
    <s v="Primary IT Functional POC"/>
    <s v="Young"/>
    <s v="Christopher"/>
    <s v="VHABIRYounC"/>
    <s v="205-933-8101 x 1367"/>
    <s v="Christopher.Young7@va.gov"/>
    <s v="Wave 2"/>
    <n v="0"/>
    <s v="April_11"/>
    <x v="0"/>
    <n v="1"/>
  </r>
  <r>
    <n v="882"/>
    <x v="1"/>
    <x v="9"/>
    <x v="6"/>
    <s v="IT Functional POC Back-up"/>
    <s v="Sturdivant"/>
    <s v="Mervin"/>
    <s v="VHABIRSturdM"/>
    <s v="205-933-8101 x 1334"/>
    <s v="Mervin.Sturdivant@va.gov"/>
    <s v="Wave 2"/>
    <n v="1"/>
    <s v="April_11"/>
    <x v="0"/>
    <n v="1"/>
  </r>
  <r>
    <n v="883"/>
    <x v="1"/>
    <x v="10"/>
    <x v="1"/>
    <s v="Site Lead"/>
    <s v="Deworth"/>
    <s v="Gerald"/>
    <s v="VHADUBDEWORG"/>
    <s v="478-272-1210 x 2902"/>
    <s v="Gerald.deworth@va.gov"/>
    <s v="Wave 2"/>
    <n v="1"/>
    <s v="April_11"/>
    <x v="0"/>
    <n v="1"/>
  </r>
  <r>
    <n v="884"/>
    <x v="1"/>
    <x v="10"/>
    <x v="1"/>
    <s v="Site Lead Back-up"/>
    <s v="Sullivan"/>
    <s v="Diane"/>
    <s v="VHADUBSULLID"/>
    <s v="478-272-1210 x 2902"/>
    <s v="Diane.sullivan@va.gov"/>
    <s v="Wave 2"/>
    <n v="5"/>
    <s v="April_11"/>
    <x v="0"/>
    <n v="1"/>
  </r>
  <r>
    <n v="885"/>
    <x v="1"/>
    <x v="10"/>
    <x v="2"/>
    <s v="Primary HTM Functional POC"/>
    <s v="Snelgrove"/>
    <s v="Michael"/>
    <s v="VHADUBSNELGM"/>
    <s v="478 272-1210 x 2889"/>
    <s v="Michael.snelgrove@va.gov"/>
    <s v="Wave 2"/>
    <n v="2"/>
    <s v="April_11"/>
    <x v="0"/>
    <n v="1"/>
  </r>
  <r>
    <n v="886"/>
    <x v="1"/>
    <x v="10"/>
    <x v="2"/>
    <s v="HTM Functional POC Back-up"/>
    <s v="Orlowsky"/>
    <s v="Alex"/>
    <s v="VHADUBORLOWA"/>
    <s v="478 272-1210 x 3129"/>
    <s v="Alexandra.orlowsky@va.gov"/>
    <s v="Wave 2"/>
    <n v="3"/>
    <s v="April_11"/>
    <x v="0"/>
    <n v="1"/>
  </r>
  <r>
    <n v="887"/>
    <x v="1"/>
    <x v="10"/>
    <x v="3"/>
    <s v="Primary EMS Functional POC"/>
    <s v="Baggett"/>
    <s v="Lee"/>
    <s v="VHADUBBAGGEL"/>
    <s v="478 277 2755"/>
    <s v="Walter.Baggett@va.gov"/>
    <s v="Wave 2"/>
    <n v="3"/>
    <s v="April_11"/>
    <x v="4"/>
    <n v="1"/>
  </r>
  <r>
    <n v="888"/>
    <x v="1"/>
    <x v="10"/>
    <x v="3"/>
    <s v="EMS Functional POC Back-up"/>
    <s v="Kraft"/>
    <s v="Edwin"/>
    <s v="VHADUBKRAFTE"/>
    <s v="478 277 2755"/>
    <s v="Edwin.Kraft@va.gov"/>
    <s v="Wave 2"/>
    <n v="0"/>
    <s v="April_11"/>
    <x v="0"/>
    <n v="1"/>
  </r>
  <r>
    <n v="889"/>
    <x v="1"/>
    <x v="10"/>
    <x v="4"/>
    <s v="Primary FM Functional POC"/>
    <s v="Williams"/>
    <s v="Fred"/>
    <s v="VHADUBWILLIF"/>
    <s v="478 272-1210 x 4355"/>
    <s v="Frederick.williams@va.gov"/>
    <s v="Wave 2"/>
    <n v="4"/>
    <s v="April_11"/>
    <x v="0"/>
    <n v="1"/>
  </r>
  <r>
    <n v="890"/>
    <x v="1"/>
    <x v="10"/>
    <x v="4"/>
    <s v="FM Functional POC Back-up"/>
    <s v="Marshall"/>
    <s v="Sandra"/>
    <s v="VHADUBMARSHS"/>
    <s v="478 272-1210 x 2640"/>
    <s v="Sandra.Marshall10@va.gov"/>
    <s v="Wave 2"/>
    <n v="1"/>
    <s v="April_11"/>
    <x v="0"/>
    <n v="1"/>
  </r>
  <r>
    <n v="891"/>
    <x v="1"/>
    <x v="10"/>
    <x v="5"/>
    <s v="Primary PPM Functional POC"/>
    <s v="Pennymon"/>
    <s v="Dennis"/>
    <s v="VHADUBPENNYD"/>
    <s v="478 272 1210 x 3046"/>
    <s v="Dennis.Pennymon@va.gov"/>
    <s v="Wave 2"/>
    <n v="3"/>
    <s v="April_11"/>
    <x v="0"/>
    <n v="1"/>
  </r>
  <r>
    <n v="892"/>
    <x v="1"/>
    <x v="10"/>
    <x v="5"/>
    <s v="PPM Functional POC Back-up"/>
    <s v="King"/>
    <s v="Anthony"/>
    <s v="VHADUBKingA2"/>
    <s v="478 272 1210 x 2612"/>
    <s v="Anthony.King3@va.gov"/>
    <s v="Wave 2"/>
    <n v="9"/>
    <s v="April_11"/>
    <x v="4"/>
    <n v="1"/>
  </r>
  <r>
    <n v="893"/>
    <x v="1"/>
    <x v="10"/>
    <x v="6"/>
    <s v="Primary IT Functional POC"/>
    <s v="Cowart"/>
    <s v="Mark"/>
    <s v="VHADUBCowarM"/>
    <s v="478-277-6799"/>
    <s v="Mark.Cowart@va.gov"/>
    <s v="Wave 2"/>
    <n v="4"/>
    <s v="April_11"/>
    <x v="0"/>
    <n v="1"/>
  </r>
  <r>
    <n v="894"/>
    <x v="1"/>
    <x v="10"/>
    <x v="6"/>
    <s v="IT Functional POC Back-up"/>
    <s v="Couey"/>
    <s v="Janet"/>
    <s v="VHADUBCoueyJ"/>
    <s v="478-277-2716"/>
    <s v="Janet.Couey@va.gov"/>
    <s v="Wave 2"/>
    <n v="1"/>
    <s v="April_11"/>
    <x v="0"/>
    <n v="1"/>
  </r>
  <r>
    <n v="895"/>
    <x v="1"/>
    <x v="11"/>
    <x v="1"/>
    <s v="Site Lead"/>
    <s v="Piper"/>
    <s v="William"/>
    <s v="VHACAVPiperW"/>
    <s v="334-272-4670 x 4870"/>
    <s v="William.Piper@va.gov"/>
    <s v="Wave 2"/>
    <n v="8"/>
    <s v="April_11"/>
    <x v="4"/>
    <n v="1"/>
  </r>
  <r>
    <n v="896"/>
    <x v="1"/>
    <x v="11"/>
    <x v="1"/>
    <s v="Site Lead Back-up"/>
    <s v="Hall"/>
    <s v="Nicholas"/>
    <s v="VHACAVHallN"/>
    <s v="334-727-0550 x 3289"/>
    <s v="Nicholas.Hall2@va.gov"/>
    <s v="Wave 2"/>
    <n v="5"/>
    <s v="April_11"/>
    <x v="4"/>
    <n v="1"/>
  </r>
  <r>
    <n v="897"/>
    <x v="1"/>
    <x v="11"/>
    <x v="2"/>
    <s v="Primary HTM Functional POC"/>
    <s v="Piper"/>
    <s v="William"/>
    <s v="VHACAVPiperW"/>
    <s v="334-272-4670 x 4870"/>
    <s v="William.Piper@va.gov"/>
    <s v="Wave 2"/>
    <n v="8"/>
    <s v="April_11"/>
    <x v="4"/>
    <n v="1"/>
  </r>
  <r>
    <n v="898"/>
    <x v="1"/>
    <x v="11"/>
    <x v="2"/>
    <s v="HTM Functional POC Back-up"/>
    <s v="Johnson"/>
    <s v="Donnell"/>
    <s v="VHACAVJohnsD2"/>
    <s v="334-272-4670 x 4866"/>
    <s v="Donnell.Johnson2@va.gov"/>
    <s v="Wave 2"/>
    <n v="4"/>
    <s v="April_11"/>
    <x v="4"/>
    <n v="1"/>
  </r>
  <r>
    <n v="899"/>
    <x v="1"/>
    <x v="11"/>
    <x v="3"/>
    <s v="EMS Functional POC Back-up"/>
    <s v="Morgan"/>
    <s v="Darrell"/>
    <s v="VHATUAMORGAD"/>
    <s v="334-272-4670 x 4624"/>
    <s v="Darrell.Morgan2@va.gov"/>
    <s v="Wave 2"/>
    <n v="2"/>
    <s v="April_11"/>
    <x v="0"/>
    <n v="1"/>
  </r>
  <r>
    <n v="900"/>
    <x v="1"/>
    <x v="11"/>
    <x v="3"/>
    <s v="EMS Functional POC Back-up"/>
    <s v="Perry"/>
    <s v="Clifford"/>
    <s v="VHACAVPerryC"/>
    <s v="334-727-0550 x 3667"/>
    <s v="Clifford.Perry@va.gov"/>
    <s v="Wave 2"/>
    <n v="1"/>
    <s v="April_11"/>
    <x v="0"/>
    <n v="1"/>
  </r>
  <r>
    <n v="901"/>
    <x v="1"/>
    <x v="11"/>
    <x v="4"/>
    <s v="Primary FM Functional POC"/>
    <s v="Sharpe"/>
    <s v="Nicole"/>
    <s v="VHACAVSharpN"/>
    <s v="334-260-4108"/>
    <s v="Nicole.Sharpe@va.gov"/>
    <s v="Wave 2"/>
    <n v="9"/>
    <s v="April_11"/>
    <x v="4"/>
    <n v="1"/>
  </r>
  <r>
    <n v="902"/>
    <x v="1"/>
    <x v="11"/>
    <x v="4"/>
    <s v="FM Functional POC Back-up"/>
    <s v="Hall"/>
    <s v="Nicholas"/>
    <s v="VHACAVHallN"/>
    <s v="334-727-0550 x 3289"/>
    <s v="Nicholas.Hall2@va.gov"/>
    <s v="Wave 2"/>
    <n v="5"/>
    <s v="April_11"/>
    <x v="4"/>
    <n v="1"/>
  </r>
  <r>
    <n v="903"/>
    <x v="1"/>
    <x v="11"/>
    <x v="5"/>
    <s v="Primary PPM Functional POC"/>
    <s v="Green"/>
    <s v="Darry"/>
    <s v="VHACAVGreenD"/>
    <s v="334-272-4670 x 2001"/>
    <s v="Darry.Green@va.gov"/>
    <s v="Wave 2"/>
    <n v="11"/>
    <s v="April_11"/>
    <x v="4"/>
    <n v="1"/>
  </r>
  <r>
    <n v="904"/>
    <x v="1"/>
    <x v="11"/>
    <x v="5"/>
    <s v="PPM Functional POC Back-up"/>
    <s v="Davis"/>
    <s v="Johnny"/>
    <s v="VHACAVDavisJ6"/>
    <s v="334-272-4670 x 4482"/>
    <s v="Johnny.Davis6@va.gov"/>
    <s v="Wave 2"/>
    <n v="1"/>
    <s v="April_11"/>
    <x v="4"/>
    <n v="1"/>
  </r>
  <r>
    <n v="905"/>
    <x v="1"/>
    <x v="11"/>
    <x v="6"/>
    <s v="Primary IT Functional POC"/>
    <s v="Magee"/>
    <s v="Elmarko"/>
    <s v="VHACAVMageeE"/>
    <s v="334-725-2532"/>
    <s v="Elmarko.Magee@va.gov"/>
    <s v="Wave 2"/>
    <n v="3"/>
    <s v="April_11"/>
    <x v="0"/>
    <n v="1"/>
  </r>
  <r>
    <n v="906"/>
    <x v="1"/>
    <x v="11"/>
    <x v="6"/>
    <s v="IT Functional POC Back-up"/>
    <s v="Henry"/>
    <s v="Robert"/>
    <s v="VHACAVHenryR"/>
    <s v="334-727-0550 x 3422"/>
    <s v="Robert.Henry3@va.gov"/>
    <s v="Wave 2"/>
    <n v="0"/>
    <s v="April_11"/>
    <x v="0"/>
    <n v="1"/>
  </r>
  <r>
    <n v="907"/>
    <x v="1"/>
    <x v="12"/>
    <x v="1"/>
    <s v="Site Lead"/>
    <s v="Koppen"/>
    <s v="Mark"/>
    <s v="VHAAUGKoppeM"/>
    <s v="(706) 733-0188 x 2871"/>
    <s v="Mark.Koppen@va.gov"/>
    <s v="Wave 2"/>
    <n v="8"/>
    <s v="April_11"/>
    <x v="4"/>
    <n v="1"/>
  </r>
  <r>
    <n v="908"/>
    <x v="1"/>
    <x v="12"/>
    <x v="1"/>
    <s v="Site Lead Back-up"/>
    <s v="Stenger"/>
    <s v="John"/>
    <s v="VHAAUGStengT"/>
    <s v="(706) 733-0188 x 1783/6700"/>
    <s v="John.Stenger@va.gov"/>
    <s v="Wave 2"/>
    <n v="7"/>
    <s v="April_11"/>
    <x v="4"/>
    <n v="1"/>
  </r>
  <r>
    <n v="909"/>
    <x v="1"/>
    <x v="12"/>
    <x v="2"/>
    <s v="Primary HTM Functional POC"/>
    <s v="Ackerman"/>
    <s v="Michael"/>
    <s v="VHAAUGAckerM"/>
    <s v="(706) 733-0188 x 3350"/>
    <s v="Michael.Ackerman@va.gov"/>
    <s v="Wave 2"/>
    <n v="11"/>
    <s v="April_11"/>
    <x v="4"/>
    <n v="1"/>
  </r>
  <r>
    <n v="910"/>
    <x v="1"/>
    <x v="12"/>
    <x v="2"/>
    <s v="HTM Functional POC Back-up"/>
    <s v="Payne"/>
    <s v="Wesley"/>
    <s v="VHAAUGPayneW"/>
    <s v="(706) 733-0188 x 3368"/>
    <s v="Wesley.Payne@va.gov"/>
    <s v="Wave 2"/>
    <n v="0"/>
    <s v="April_11"/>
    <x v="0"/>
    <n v="1"/>
  </r>
  <r>
    <n v="911"/>
    <x v="1"/>
    <x v="12"/>
    <x v="3"/>
    <s v="Primary EMS Functional POC"/>
    <s v="Van Horn"/>
    <s v="Russell"/>
    <s v="VHAAUGVanHoR"/>
    <s v="(706) 733-0188 x 3319"/>
    <s v="Russell.VanHorn@va.gov"/>
    <s v="Wave 2"/>
    <n v="7"/>
    <s v="April_11"/>
    <x v="0"/>
    <n v="1"/>
  </r>
  <r>
    <n v="912"/>
    <x v="1"/>
    <x v="12"/>
    <x v="3"/>
    <s v="EMS Functional POC Back-up"/>
    <s v="Thomas"/>
    <s v="Walter"/>
    <s v="VHAAUGWalteT4"/>
    <s v="(706) 733-0188 x 3319"/>
    <s v="Walter.Thomas4@va.gov"/>
    <s v="Wave 2"/>
    <n v="0"/>
    <s v="April_11"/>
    <x v="0"/>
    <n v="1"/>
  </r>
  <r>
    <n v="913"/>
    <x v="1"/>
    <x v="12"/>
    <x v="4"/>
    <s v="Primary FM Functional POC"/>
    <s v="Harris"/>
    <s v="Timothy"/>
    <s v="VHAAUGHarriT5"/>
    <s v="(706) 733-0188 x 3365/6053"/>
    <s v="Timothy.Harris2@va.gov"/>
    <s v="Wave 2"/>
    <n v="5"/>
    <s v="April_11"/>
    <x v="4"/>
    <n v="1"/>
  </r>
  <r>
    <n v="914"/>
    <x v="1"/>
    <x v="12"/>
    <x v="4"/>
    <s v="FM Functional POC Back-up"/>
    <s v="Payne"/>
    <s v="Wesley"/>
    <s v="VHAAUGPayneW"/>
    <s v="(706) 733-0188 x 3368"/>
    <s v="Wesley.Payne@va.gov"/>
    <s v="Wave 2"/>
    <n v="0"/>
    <s v="April_11"/>
    <x v="0"/>
    <n v="1"/>
  </r>
  <r>
    <n v="915"/>
    <x v="1"/>
    <x v="12"/>
    <x v="5"/>
    <s v="Primary PPM Functional POC"/>
    <s v="Fox"/>
    <s v="Mark"/>
    <s v="VHAAUGFoxM"/>
    <s v="(706) 733-0188 x 7829"/>
    <s v="Mark.Fox@va.gov"/>
    <s v="Wave 2"/>
    <n v="6"/>
    <s v="April_11"/>
    <x v="4"/>
    <n v="1"/>
  </r>
  <r>
    <n v="916"/>
    <x v="1"/>
    <x v="12"/>
    <x v="5"/>
    <s v="PPM Functional POC Back-up"/>
    <s v="Askew"/>
    <s v="Janice"/>
    <s v="VHAAUGAskewJ"/>
    <s v="(706) 733-0188 x 7169"/>
    <s v="Janice.Askew@va.gov"/>
    <s v="Wave 2"/>
    <n v="2"/>
    <s v="April_11"/>
    <x v="0"/>
    <n v="1"/>
  </r>
  <r>
    <n v="917"/>
    <x v="1"/>
    <x v="12"/>
    <x v="6"/>
    <s v="Primary IT Functional POC"/>
    <s v="Hedgepeth"/>
    <s v="Rick"/>
    <s v="VHAAUGHedgeR"/>
    <s v="(706) 733-0188 x 6750"/>
    <s v="Ricky.Hedgepeth@va.gov"/>
    <s v="Wave 2"/>
    <n v="1"/>
    <s v="April_11"/>
    <x v="0"/>
    <n v="1"/>
  </r>
  <r>
    <n v="918"/>
    <x v="1"/>
    <x v="12"/>
    <x v="6"/>
    <s v="IT Functional POC Back-up"/>
    <s v="Northington"/>
    <s v="Elizabeth"/>
    <s v="VHAAUGNorthE"/>
    <s v="(706) 733-0188 x 7637"/>
    <s v="Elizabeth.Northington@va.gov"/>
    <s v="Wave 2"/>
    <n v="9"/>
    <s v="April_11"/>
    <x v="4"/>
    <n v="1"/>
  </r>
  <r>
    <n v="919"/>
    <x v="1"/>
    <x v="13"/>
    <x v="1"/>
    <s v="Site Lead"/>
    <s v="Hensley"/>
    <s v="Anthony"/>
    <s v="VHACHAHenslA"/>
    <s v="843-789-7788"/>
    <s v="anthony.hensley@va.gov"/>
    <s v="Wave 2"/>
    <n v="9"/>
    <s v="April_11"/>
    <x v="4"/>
    <n v="1"/>
  </r>
  <r>
    <n v="920"/>
    <x v="1"/>
    <x v="13"/>
    <x v="1"/>
    <s v="Site Lead Back-up"/>
    <s v="Pinard"/>
    <s v="Randall"/>
    <s v="VHACHAPinarR"/>
    <s v="843-789-7789"/>
    <s v="randall.pinard@va.gov"/>
    <s v="Wave 2"/>
    <n v="9"/>
    <s v="April_11"/>
    <x v="4"/>
    <n v="1"/>
  </r>
  <r>
    <n v="921"/>
    <x v="1"/>
    <x v="13"/>
    <x v="2"/>
    <s v="Primary HTM Functional POC"/>
    <s v="Cross"/>
    <s v="Carl"/>
    <s v="VHACHACrossC"/>
    <s v="843-789-7005"/>
    <s v="Carl.Cross@va.gov"/>
    <s v="Wave 2"/>
    <n v="7"/>
    <s v="April_11"/>
    <x v="4"/>
    <n v="1"/>
  </r>
  <r>
    <n v="922"/>
    <x v="1"/>
    <x v="13"/>
    <x v="2"/>
    <s v="HTM Functional POC Back-up"/>
    <s v="McCaskill"/>
    <s v="Britton"/>
    <s v="VHACHAMcCasB"/>
    <s v="843-789-6046"/>
    <s v="Britton.McCaskill@va.gov"/>
    <s v="Wave 2"/>
    <n v="7"/>
    <s v="April_11"/>
    <x v="4"/>
    <n v="1"/>
  </r>
  <r>
    <n v="923"/>
    <x v="1"/>
    <x v="13"/>
    <x v="2"/>
    <s v="HTM Functional POC Back-up"/>
    <s v="Marsh"/>
    <s v="Lucas"/>
    <s v="VHACHAMarshL"/>
    <s v="843-789-7712"/>
    <s v="Lucas.Marsh@va.gov"/>
    <s v="Wave 2"/>
    <n v="2"/>
    <s v="April_11"/>
    <x v="0"/>
    <n v="1"/>
  </r>
  <r>
    <n v="924"/>
    <x v="1"/>
    <x v="13"/>
    <x v="2"/>
    <s v="HTM Functional POC Back-up"/>
    <s v="Tellis"/>
    <s v="Brandi"/>
    <s v="VHACHATelliB"/>
    <s v="843-789-6620"/>
    <s v="Brandi.Tellis@va.gov"/>
    <s v="Wave 2"/>
    <n v="1"/>
    <s v="April_11"/>
    <x v="0"/>
    <n v="1"/>
  </r>
  <r>
    <n v="925"/>
    <x v="1"/>
    <x v="13"/>
    <x v="3"/>
    <s v="Primary EMS Functional POC"/>
    <s v="Stenson"/>
    <s v="Darfet (Lee)"/>
    <s v="VHACHAStensD"/>
    <s v="843- 789-6157"/>
    <s v="darfet.stenson@va.gov"/>
    <s v="Wave 2"/>
    <n v="3"/>
    <s v="April_11"/>
    <x v="4"/>
    <n v="1"/>
  </r>
  <r>
    <n v="926"/>
    <x v="1"/>
    <x v="13"/>
    <x v="3"/>
    <s v="EMS Functional POC Back-up"/>
    <s v="Brewer"/>
    <s v="Justus"/>
    <s v="VHACHABreweJ"/>
    <s v="843-789-5464"/>
    <s v="justus.brewer@va.gov"/>
    <s v="Wave 2"/>
    <n v="3"/>
    <s v="April_11"/>
    <x v="0"/>
    <n v="1"/>
  </r>
  <r>
    <n v="927"/>
    <x v="1"/>
    <x v="13"/>
    <x v="4"/>
    <s v="Primary FM Functional POC "/>
    <s v="Watson"/>
    <s v="Herb"/>
    <s v="VHACHAWatsoH2"/>
    <s v="843-789-6783"/>
    <s v="Herbert.Watson2@va.gov"/>
    <s v="Wave 2"/>
    <n v="4"/>
    <s v="April_11"/>
    <x v="4"/>
    <n v="1"/>
  </r>
  <r>
    <n v="928"/>
    <x v="1"/>
    <x v="13"/>
    <x v="4"/>
    <s v="FM Functional POC Back-up"/>
    <s v="Kurowski"/>
    <s v="Mark"/>
    <s v="VHACHAKurowM"/>
    <s v="843-789-7772"/>
    <s v="Mark.kurowski@va.gov"/>
    <s v="Wave 2"/>
    <n v="6"/>
    <s v="April_11"/>
    <x v="4"/>
    <n v="1"/>
  </r>
  <r>
    <n v="929"/>
    <x v="1"/>
    <x v="13"/>
    <x v="4"/>
    <s v="FM Functional POC Back-up"/>
    <s v="Valdez"/>
    <s v="Juan"/>
    <s v="VHACHAValdeJ1"/>
    <s v="843-789-7386"/>
    <s v="Juan.valdez@va.gov"/>
    <s v="Wave 2"/>
    <n v="1"/>
    <s v="April_11"/>
    <x v="0"/>
    <n v="1"/>
  </r>
  <r>
    <n v="930"/>
    <x v="1"/>
    <x v="13"/>
    <x v="5"/>
    <s v="Primary PPM Functional POC"/>
    <s v="Turner"/>
    <s v="Beth"/>
    <s v="VHACHATurneB"/>
    <s v="843-789-6333"/>
    <s v="Beth.turner@va.gov"/>
    <s v="Wave 2"/>
    <n v="5"/>
    <s v="April_11"/>
    <x v="0"/>
    <n v="1"/>
  </r>
  <r>
    <n v="931"/>
    <x v="1"/>
    <x v="13"/>
    <x v="5"/>
    <s v="PPM Functional POC Back-up"/>
    <s v="Jackson"/>
    <s v="Brenda"/>
    <s v="VHACHAJacksB1"/>
    <s v="843-789-7070"/>
    <s v="brenda.jackson@va.gov"/>
    <s v="Wave 2"/>
    <n v="0"/>
    <s v="April_11"/>
    <x v="0"/>
    <n v="1"/>
  </r>
  <r>
    <n v="932"/>
    <x v="1"/>
    <x v="13"/>
    <x v="6"/>
    <s v="Primary IT Functional POC"/>
    <s v="Carter"/>
    <s v="David"/>
    <s v="VHACHACarteD"/>
    <s v="843-789-7121"/>
    <s v="david.carter4@va.gov"/>
    <s v="Wave 2"/>
    <n v="3"/>
    <s v="April_11"/>
    <x v="4"/>
    <n v="1"/>
  </r>
  <r>
    <n v="933"/>
    <x v="1"/>
    <x v="13"/>
    <x v="6"/>
    <s v="IT Functional POC Back-up"/>
    <s v="Porter"/>
    <s v="Mary Ann"/>
    <s v="VHACHAPorteM"/>
    <s v="843-789-7162"/>
    <s v="mary.porter2@va.gov"/>
    <s v="Wave 2"/>
    <n v="0"/>
    <s v="April_11"/>
    <x v="0"/>
    <n v="1"/>
  </r>
  <r>
    <n v="934"/>
    <x v="1"/>
    <x v="14"/>
    <x v="1"/>
    <s v="Site Lead"/>
    <s v="Jones"/>
    <s v="Adrienne"/>
    <s v="VhaTUAJonesAD"/>
    <s v="205 554-2063"/>
    <s v="Adrienne.jones2@va.gov"/>
    <s v="Wave 2"/>
    <n v="10"/>
    <s v="April_11"/>
    <x v="4"/>
    <n v="1"/>
  </r>
  <r>
    <n v="935"/>
    <x v="1"/>
    <x v="14"/>
    <x v="1"/>
    <s v="Site Lead Back-up"/>
    <s v="Leow"/>
    <s v="Josh"/>
    <s v="VhaTUALeowJ"/>
    <s v="205-554-2000 x 3283"/>
    <s v="Joshua.Leow@va.gov"/>
    <s v="Wave 2"/>
    <n v="7"/>
    <s v="April_11"/>
    <x v="4"/>
    <n v="1"/>
  </r>
  <r>
    <n v="936"/>
    <x v="1"/>
    <x v="14"/>
    <x v="2"/>
    <s v="Primary HTM Functional POC"/>
    <s v="Haynes"/>
    <s v="Dwayne"/>
    <s v="VhaTUAHayneD"/>
    <s v="205-554-2000 x 2667"/>
    <s v="Dwayne.Haynes@va.gov"/>
    <s v="Wave 2"/>
    <n v="8"/>
    <s v="April_11"/>
    <x v="4"/>
    <n v="1"/>
  </r>
  <r>
    <n v="937"/>
    <x v="1"/>
    <x v="14"/>
    <x v="3"/>
    <s v="Primary EMS Functional POC"/>
    <s v="Robinson"/>
    <s v="Tom"/>
    <s v="VhaTUARobinT"/>
    <s v="205-554-2000 x 3777"/>
    <s v="Tom.Robinson2@va.gov"/>
    <s v="Wave 2"/>
    <n v="4"/>
    <s v="April_11"/>
    <x v="0"/>
    <n v="1"/>
  </r>
  <r>
    <n v="938"/>
    <x v="1"/>
    <x v="14"/>
    <x v="4"/>
    <s v="Primary FM Functional POC"/>
    <s v="Jones"/>
    <s v="Adrienne"/>
    <s v="VhaTUAJonesAD"/>
    <s v="205-554-2063"/>
    <s v="Adrienne.Jones2@va.gov"/>
    <s v="Wave 2"/>
    <n v="10"/>
    <s v="April_11"/>
    <x v="4"/>
    <n v="1"/>
  </r>
  <r>
    <n v="939"/>
    <x v="1"/>
    <x v="14"/>
    <x v="5"/>
    <s v="Primary PPM Functional POC"/>
    <s v="Bauknight"/>
    <s v="Dawn"/>
    <s v="VhaBIRBauknD"/>
    <s v="205-554-2000 x 2237"/>
    <s v="Dawn.Bauknight@va.gov"/>
    <s v="Wave 2"/>
    <n v="8"/>
    <s v="April_11"/>
    <x v="4"/>
    <n v="1"/>
  </r>
  <r>
    <n v="940"/>
    <x v="1"/>
    <x v="14"/>
    <x v="6"/>
    <s v="Primary IT Functional POC"/>
    <s v="Lewis"/>
    <s v="Bryant"/>
    <s v="VhaTUALewisBC"/>
    <s v="205-554-2000 x 3660"/>
    <s v="Bryant.Lewis@va.gov"/>
    <s v="Wave 2"/>
    <n v="5"/>
    <s v="April_11"/>
    <x v="0"/>
    <n v="1"/>
  </r>
  <r>
    <n v="941"/>
    <x v="1"/>
    <x v="14"/>
    <x v="6"/>
    <s v="IT Functional POC Back-up"/>
    <s v="Day"/>
    <s v="Charles"/>
    <s v="VhaTUADayC"/>
    <s v="205-554-2000 x 4622"/>
    <s v="Charles.Day3@va.gov"/>
    <s v="Wave 2"/>
    <n v="6"/>
    <s v="April_11"/>
    <x v="4"/>
    <n v="1"/>
  </r>
  <r>
    <n v="942"/>
    <x v="1"/>
    <x v="15"/>
    <x v="1"/>
    <s v="Site Lead"/>
    <s v="Domann"/>
    <s v="Stan"/>
    <s v="VhacmsDomanS"/>
    <s v="(803) 695-6770"/>
    <s v="Stan.Domann@va.gov"/>
    <s v="Wave 2"/>
    <n v="10"/>
    <s v="April_11"/>
    <x v="4"/>
    <n v="1"/>
  </r>
  <r>
    <n v="943"/>
    <x v="1"/>
    <x v="15"/>
    <x v="1"/>
    <s v="Site Lead Back-up"/>
    <s v="Cook"/>
    <s v="James"/>
    <s v="VhacmsCookja"/>
    <s v="(803) 776-4000 x 7559"/>
    <s v="James.Cook8@va.gov"/>
    <s v="Wave 2"/>
    <n v="4"/>
    <s v="April_11"/>
    <x v="0"/>
    <n v="1"/>
  </r>
  <r>
    <n v="944"/>
    <x v="1"/>
    <x v="15"/>
    <x v="2"/>
    <s v="Primary HTM Functional POC"/>
    <s v="Shukla"/>
    <s v="Mahesh"/>
    <s v="VhacmsShuklM1"/>
    <s v="(803) 776-4000 x 7583"/>
    <s v="Mahesh.Shukla2@va.gov"/>
    <s v="Wave 2"/>
    <n v="1"/>
    <s v="April_11"/>
    <x v="0"/>
    <n v="1"/>
  </r>
  <r>
    <n v="945"/>
    <x v="1"/>
    <x v="15"/>
    <x v="2"/>
    <s v="HTM Functional POC Back-up"/>
    <s v="Johnson"/>
    <s v="Jerry"/>
    <s v="VhacmsJohnsJ1"/>
    <s v="(803) 776-4000 x 7580"/>
    <s v="Jerry.Johnson3@va.gov"/>
    <s v="Wave 2"/>
    <n v="1"/>
    <s v="April_11"/>
    <x v="0"/>
    <n v="1"/>
  </r>
  <r>
    <n v="946"/>
    <x v="1"/>
    <x v="15"/>
    <x v="2"/>
    <s v="HTM Functional POC Back-up"/>
    <s v="Masters"/>
    <s v="Russell"/>
    <s v="VhacmsMasteR"/>
    <s v="(803) 776-4000 x 4749"/>
    <s v="Russell.Masters@va.gov"/>
    <s v="Wave 2"/>
    <n v="0"/>
    <s v="April_11"/>
    <x v="0"/>
    <n v="1"/>
  </r>
  <r>
    <n v="947"/>
    <x v="1"/>
    <x v="15"/>
    <x v="3"/>
    <s v="Primary EMS Functional POC"/>
    <s v="Bonds"/>
    <s v="Lincoln"/>
    <s v="Vhacmsbondsl"/>
    <s v="(803) 776-4000 x 6808"/>
    <s v="Lincoln.Bonds@va.gov"/>
    <s v="Wave 2"/>
    <n v="3"/>
    <s v="April_11"/>
    <x v="0"/>
    <n v="1"/>
  </r>
  <r>
    <n v="948"/>
    <x v="1"/>
    <x v="15"/>
    <x v="3"/>
    <s v="EMS Functional POC Back-up"/>
    <s v="Perry"/>
    <s v="Patrice"/>
    <s v="Vhacmsperryp6"/>
    <s v="(803) 776-4000 x 6808"/>
    <s v="Patrice.Perry@va.gov"/>
    <s v="Wave 2"/>
    <n v="0"/>
    <s v="April_11"/>
    <x v="0"/>
    <n v="1"/>
  </r>
  <r>
    <n v="949"/>
    <x v="1"/>
    <x v="15"/>
    <x v="4"/>
    <s v="Primary FM Functional POC"/>
    <s v="Bagley"/>
    <s v="David"/>
    <s v="VhacmsBagleD"/>
    <s v="(803) 776-4000 x 4344"/>
    <s v="David.Bagley2@va.gov"/>
    <s v="Wave 2"/>
    <n v="10"/>
    <s v="April_11"/>
    <x v="4"/>
    <n v="1"/>
  </r>
  <r>
    <n v="950"/>
    <x v="1"/>
    <x v="15"/>
    <x v="4"/>
    <s v="FM Functional POC Back-up"/>
    <s v="Blackwell"/>
    <s v="Joseph"/>
    <s v="VhacmsBlackJW"/>
    <s v="(803) 776-4000 x 7589"/>
    <s v="Joseph.Blackwell@va.gov"/>
    <s v="Wave 2"/>
    <n v="4"/>
    <s v="April_11"/>
    <x v="4"/>
    <n v="1"/>
  </r>
  <r>
    <n v="951"/>
    <x v="1"/>
    <x v="15"/>
    <x v="5"/>
    <s v="Primary PPM Functional POC"/>
    <s v="Mahoney"/>
    <s v="Eathel"/>
    <s v="VhacmsMahonE"/>
    <s v="(803) 776-4000 x 6560"/>
    <s v="Eathel.Mahoney@va.gov"/>
    <s v="Wave 2"/>
    <n v="2"/>
    <s v="April_11"/>
    <x v="0"/>
    <n v="1"/>
  </r>
  <r>
    <n v="952"/>
    <x v="1"/>
    <x v="15"/>
    <x v="5"/>
    <s v="PPM Functional POC Back-up"/>
    <s v="Guice"/>
    <s v="Lynette"/>
    <s v="VhacmsGuiceL"/>
    <s v="(803) 776-4000 x 6492"/>
    <s v="Lynette.Guice@va.gov"/>
    <s v="Wave 2"/>
    <n v="0"/>
    <s v="April_11"/>
    <x v="0"/>
    <n v="1"/>
  </r>
  <r>
    <n v="953"/>
    <x v="1"/>
    <x v="15"/>
    <x v="6"/>
    <s v="Primary IT Funcational POC"/>
    <s v="Wells"/>
    <s v="Mark"/>
    <s v="VHAcmsWellsM"/>
    <s v="(803) 776-4000 x 6311"/>
    <s v="Mark.Wells4@va.gov"/>
    <s v="Wave 2"/>
    <n v="4"/>
    <s v="April_11"/>
    <x v="4"/>
    <n v="1"/>
  </r>
  <r>
    <n v="954"/>
    <x v="1"/>
    <x v="15"/>
    <x v="6"/>
    <s v="IT Functional POC Back-up"/>
    <s v="Tollin"/>
    <s v="Andrew"/>
    <s v="VhacmsTolliA"/>
    <s v="(803) 776-4000 x 6308"/>
    <s v="Andrew.Tollin@va.gov"/>
    <s v="Wave 2"/>
    <n v="0"/>
    <s v="April_11"/>
    <x v="0"/>
    <n v="1"/>
  </r>
  <r>
    <n v="955"/>
    <x v="2"/>
    <x v="0"/>
    <x v="0"/>
    <s v="VISN Deployment Team Lead"/>
    <s v="Schopen"/>
    <s v="Robby"/>
    <s v="VHAMIWSchopR2"/>
    <s v="(414)844-4831"/>
    <s v="Robby.Schopen2@va.gov"/>
    <s v="Wave 2"/>
    <n v="7"/>
    <s v="April_11"/>
    <x v="0"/>
    <n v="1"/>
  </r>
  <r>
    <n v="956"/>
    <x v="2"/>
    <x v="0"/>
    <x v="0"/>
    <s v="Logistics"/>
    <s v="Schopen"/>
    <s v="Robby"/>
    <s v="VHAMIWSchopR2"/>
    <s v="(414)844-4831"/>
    <s v="Robby.Schopen2@va.gov"/>
    <s v="Wave 2"/>
    <n v="7"/>
    <s v="April_11"/>
    <x v="0"/>
    <n v="1"/>
  </r>
  <r>
    <n v="957"/>
    <x v="2"/>
    <x v="0"/>
    <x v="0"/>
    <s v="HTM"/>
    <s v="Houterman"/>
    <s v="Christian (Chris)"/>
    <s v="VHAMIWHouteC"/>
    <s v="(414) 384-2000 x 45186"/>
    <s v="Christian.Houterman@va.gov"/>
    <s v="Wave 2"/>
    <n v="2"/>
    <s v="April_11"/>
    <x v="0"/>
    <n v="1"/>
  </r>
  <r>
    <n v="958"/>
    <x v="2"/>
    <x v="0"/>
    <x v="0"/>
    <s v="CAM"/>
    <s v="Cejka"/>
    <s v="James (Jim)"/>
    <s v="VHAHINCejkaJ"/>
    <s v="(708) 492-3932"/>
    <s v="James.Cejka@va.gov"/>
    <s v="Wave 2"/>
    <n v="0"/>
    <s v="April_11"/>
    <x v="0"/>
    <n v="1"/>
  </r>
  <r>
    <n v="959"/>
    <x v="2"/>
    <x v="0"/>
    <x v="0"/>
    <s v="EMS"/>
    <s v="Aherne"/>
    <s v="Joseph (Joe)"/>
    <s v="VHAHINAhernJ"/>
    <s v="(708) 492-3935"/>
    <s v="Joseph.Aherne@va.gov"/>
    <s v="Wave 2"/>
    <n v="5"/>
    <s v="April_11"/>
    <x v="4"/>
    <n v="1"/>
  </r>
  <r>
    <n v="960"/>
    <x v="2"/>
    <x v="0"/>
    <x v="0"/>
    <s v="Engineering"/>
    <s v="Berry"/>
    <s v="Douglas (Doug)"/>
    <s v="VHAHINBerryD"/>
    <s v="708-267-6138"/>
    <s v="Douglas.Berry@va.gov"/>
    <s v="Wave 2"/>
    <n v="1"/>
    <s v="April_11"/>
    <x v="0"/>
    <n v="1"/>
  </r>
  <r>
    <n v="961"/>
    <x v="2"/>
    <x v="0"/>
    <x v="0"/>
    <s v="OIT"/>
    <s v="Fears"/>
    <s v="Jeffrey (Jeff)"/>
    <s v="VHAV12FearsJ"/>
    <s v="708-492-3987"/>
    <s v="Jeff.Fears@va.gov"/>
    <s v="Wave 2"/>
    <n v="1"/>
    <s v="April_11"/>
    <x v="0"/>
    <n v="1"/>
  </r>
  <r>
    <n v="962"/>
    <x v="2"/>
    <x v="0"/>
    <x v="0"/>
    <s v="Fiscal (Ad Hoc)"/>
    <s v="Keyser"/>
    <s v="Jason"/>
    <s v="VHAMSCKeyseJ"/>
    <s v="414-384-2000 x 45371"/>
    <s v="Jason.Keyser@va.gov"/>
    <s v="Wave 2"/>
    <n v="5"/>
    <s v="April_11"/>
    <x v="0"/>
    <n v="1"/>
  </r>
  <r>
    <n v="963"/>
    <x v="2"/>
    <x v="0"/>
    <x v="0"/>
    <s v="CDW "/>
    <s v="Wright"/>
    <s v="Samantha"/>
    <s v="VHAV12WrighS"/>
    <s v="630-240-7508"/>
    <s v="Samantha.Wright2@va.gov"/>
    <s v="Wave 2"/>
    <n v="0"/>
    <s v="April_11"/>
    <x v="0"/>
    <n v="1"/>
  </r>
  <r>
    <n v="964"/>
    <x v="2"/>
    <x v="16"/>
    <x v="1"/>
    <s v="Site Lead"/>
    <s v="Phillips"/>
    <s v="Annette"/>
    <s v="vhatomphilla"/>
    <s v="608-372-1150"/>
    <s v="Annette.phillips@va.gov"/>
    <s v="Wave 2"/>
    <n v="3"/>
    <s v="April_11"/>
    <x v="0"/>
    <n v="1"/>
  </r>
  <r>
    <n v="965"/>
    <x v="2"/>
    <x v="16"/>
    <x v="1"/>
    <s v="Site Lead Back-up"/>
    <s v="Brande"/>
    <s v="David"/>
    <s v="vhatombrandd"/>
    <s v="608-372-1149"/>
    <s v="David.brande@va.gov"/>
    <s v="Wave 2"/>
    <n v="10"/>
    <s v="April_11"/>
    <x v="4"/>
    <n v="1"/>
  </r>
  <r>
    <n v="966"/>
    <x v="2"/>
    <x v="16"/>
    <x v="2"/>
    <s v="Primary HTM Functional POC"/>
    <s v="Bieniek"/>
    <s v="Eugene"/>
    <s v="vhatombienie"/>
    <s v="608-372-3971 x 68320"/>
    <s v="Eugene.Bieniek@va.gov"/>
    <s v="Wave 2"/>
    <n v="8"/>
    <s v="April_11"/>
    <x v="4"/>
    <n v="1"/>
  </r>
  <r>
    <n v="967"/>
    <x v="2"/>
    <x v="16"/>
    <x v="2"/>
    <s v="HTM Functional POC Back-up"/>
    <s v="Ogle"/>
    <s v="Derek"/>
    <s v="vhatomogleD"/>
    <s v="608-372-1731"/>
    <s v="Derek.ogle@va.gov"/>
    <s v="Wave 2"/>
    <n v="4"/>
    <s v="April_11"/>
    <x v="4"/>
    <n v="1"/>
  </r>
  <r>
    <n v="968"/>
    <x v="2"/>
    <x v="16"/>
    <x v="3"/>
    <s v="Primary EMS Functional POC"/>
    <s v="Evanson"/>
    <s v="Jeffrey"/>
    <s v="vhatomevansj"/>
    <s v="608-372-3971 x 66080"/>
    <s v="Jeffrey.Evanson@va.gov"/>
    <s v="Wave 2"/>
    <n v="0"/>
    <s v="April_11"/>
    <x v="0"/>
    <n v="1"/>
  </r>
  <r>
    <n v="969"/>
    <x v="2"/>
    <x v="16"/>
    <x v="3"/>
    <s v="EMS Functional POC Back-up"/>
    <s v="Martin"/>
    <s v="Andrew"/>
    <s v="vhatommartia"/>
    <s v="608-372-3971 x 60157"/>
    <s v="Andrew.martin7@va.gov"/>
    <s v="Wave 2"/>
    <n v="6"/>
    <s v="April_11"/>
    <x v="4"/>
    <n v="1"/>
  </r>
  <r>
    <n v="970"/>
    <x v="2"/>
    <x v="16"/>
    <x v="4"/>
    <s v="Primary FM Functional POC"/>
    <s v="Adkins"/>
    <s v="Patricia"/>
    <s v="vhatomadkinp"/>
    <s v="608-372-3971 x 66096"/>
    <s v="Patricia.adkins2@va.gov"/>
    <s v="Wave 2"/>
    <n v="10"/>
    <s v="April_11"/>
    <x v="4"/>
    <n v="1"/>
  </r>
  <r>
    <n v="971"/>
    <x v="2"/>
    <x v="16"/>
    <x v="4"/>
    <s v="FM Functional POC Back-up"/>
    <s v="Braun"/>
    <s v="Christopher"/>
    <s v="vhatombraunc"/>
    <s v="608-372-1633"/>
    <s v="Christopher.braun@va.gov"/>
    <s v="Wave 2"/>
    <n v="2"/>
    <s v="April_11"/>
    <x v="4"/>
    <n v="1"/>
  </r>
  <r>
    <n v="972"/>
    <x v="2"/>
    <x v="16"/>
    <x v="5"/>
    <s v="Primary PPM Functional POC"/>
    <s v="Brande"/>
    <s v="David"/>
    <s v="vhatombrandd"/>
    <s v="608-372-1149"/>
    <s v="David.brande@va.gov"/>
    <s v="Wave 2"/>
    <n v="10"/>
    <s v="April_11"/>
    <x v="4"/>
    <n v="1"/>
  </r>
  <r>
    <n v="973"/>
    <x v="2"/>
    <x v="16"/>
    <x v="5"/>
    <s v="PPM Functional POC Back-up"/>
    <s v="Peterson"/>
    <s v="Makensie"/>
    <s v="vhatompeterm"/>
    <s v="608-372-1634"/>
    <s v="Makensie.peterson@va.gov"/>
    <s v="Wave 2"/>
    <n v="7"/>
    <s v="April_11"/>
    <x v="4"/>
    <n v="1"/>
  </r>
  <r>
    <n v="974"/>
    <x v="2"/>
    <x v="16"/>
    <x v="6"/>
    <s v="Primary IT Funcational POC"/>
    <s v="Smith"/>
    <s v="Brendan"/>
    <s v="vhatomsmithb"/>
    <s v="608-372-1124"/>
    <s v="Brendan.smith1@va.gov"/>
    <s v="Wave 2"/>
    <n v="6"/>
    <s v="April_11"/>
    <x v="4"/>
    <n v="1"/>
  </r>
  <r>
    <n v="975"/>
    <x v="2"/>
    <x v="16"/>
    <x v="6"/>
    <s v="IT Functional POC Back-up"/>
    <s v="Kyser"/>
    <s v="Scot"/>
    <s v="vhatomkysers"/>
    <s v="608-372-3971 x 66250"/>
    <s v="Scot.kyser@va.gov"/>
    <s v="Wave 2"/>
    <n v="5"/>
    <s v="April_11"/>
    <x v="4"/>
    <n v="1"/>
  </r>
  <r>
    <n v="976"/>
    <x v="3"/>
    <x v="0"/>
    <x v="0"/>
    <s v="Logistics"/>
    <s v="Wood"/>
    <s v="James"/>
    <s v="VHAECHWoodJa"/>
    <s v="303-202-8184"/>
    <s v="James.wood3@va.gov"/>
    <s v="Wave 2"/>
    <n v="5"/>
    <s v="April_11"/>
    <x v="4"/>
    <n v="1"/>
  </r>
  <r>
    <n v="977"/>
    <x v="3"/>
    <x v="0"/>
    <x v="0"/>
    <s v="HTM"/>
    <s v="Holland"/>
    <s v="Annette"/>
    <s v="vhachyhollaa"/>
    <s v="307-433-3763"/>
    <s v="Annette.holland@va.gov"/>
    <s v="Wave 2"/>
    <n v="2"/>
    <s v="April_11"/>
    <x v="0"/>
    <n v="1"/>
  </r>
  <r>
    <n v="978"/>
    <x v="3"/>
    <x v="0"/>
    <x v="0"/>
    <s v="CAM"/>
    <s v="Eyre"/>
    <s v="David"/>
    <s v="VHAV19EyreD"/>
    <s v="303-202-8162"/>
    <s v="David.Eyre2@va.gov"/>
    <s v="Wave 2"/>
    <n v="0"/>
    <s v="April_11"/>
    <x v="0"/>
    <n v="1"/>
  </r>
  <r>
    <n v="979"/>
    <x v="3"/>
    <x v="0"/>
    <x v="0"/>
    <s v="Engineering"/>
    <s v="Volz"/>
    <s v="Robert"/>
    <s v="VHAOMAVolzRo"/>
    <s v="402-506-1714"/>
    <s v="Robert.volz@va.gov"/>
    <s v="Wave 2"/>
    <n v="0"/>
    <s v="April_11"/>
    <x v="0"/>
    <n v="1"/>
  </r>
  <r>
    <n v="980"/>
    <x v="3"/>
    <x v="0"/>
    <x v="0"/>
    <s v="OIT"/>
    <s v="Leonelli"/>
    <s v="Lisa"/>
    <s v="VHASLCLeoneL"/>
    <s v="801-584-5678"/>
    <s v="Lisa.Leonelli@va.gov"/>
    <s v="Wave 2"/>
    <n v="6"/>
    <s v="April_11"/>
    <x v="4"/>
    <n v="1"/>
  </r>
  <r>
    <n v="981"/>
    <x v="3"/>
    <x v="0"/>
    <x v="0"/>
    <s v="Fiscal"/>
    <s v="VanderStek"/>
    <s v="Eliott"/>
    <s v="VHAV19VandeE"/>
    <s v="303-756-9279"/>
    <s v="Eliott.VanderStek@va.gov"/>
    <s v="Wave 2"/>
    <n v="0"/>
    <s v="April_11"/>
    <x v="0"/>
    <n v="1"/>
  </r>
  <r>
    <n v="982"/>
    <x v="3"/>
    <x v="17"/>
    <x v="1"/>
    <s v="Site Lead"/>
    <s v="Hewett"/>
    <s v="Steven"/>
    <s v="vhagrjhewets"/>
    <s v="(970) 242-0731 x 2039"/>
    <s v="Steven.Hewett@va.gov"/>
    <s v="Wave 2"/>
    <n v="10"/>
    <s v="April_11"/>
    <x v="4"/>
    <n v="1"/>
  </r>
  <r>
    <n v="983"/>
    <x v="3"/>
    <x v="17"/>
    <x v="1"/>
    <s v="Site Lead Back-up"/>
    <s v="Mestas"/>
    <s v="Norma"/>
    <s v="vhagrjmestan"/>
    <s v="(970) 242-0731 x 2539"/>
    <s v="Norma.mestas@va.gov"/>
    <s v="Wave 2"/>
    <n v="1"/>
    <s v="April_11"/>
    <x v="0"/>
    <n v="1"/>
  </r>
  <r>
    <n v="984"/>
    <x v="3"/>
    <x v="17"/>
    <x v="2"/>
    <s v="Primary HTM Functional POC"/>
    <s v="Peacook"/>
    <s v="Jan"/>
    <s v="vhagrjpeacoj"/>
    <s v="(970) 263-5070 x 5015"/>
    <s v="Jan.Peacock@va.gov"/>
    <s v="Wave 2"/>
    <n v="10"/>
    <s v="April_11"/>
    <x v="4"/>
    <n v="1"/>
  </r>
  <r>
    <n v="985"/>
    <x v="3"/>
    <x v="17"/>
    <x v="2"/>
    <s v="HTM Functional POC Back-up"/>
    <s v="Sparks"/>
    <s v="Frank"/>
    <s v="VHAGRJSparkF"/>
    <s v="(970) 263-5035"/>
    <s v="Frank.Sparks@va.gov"/>
    <s v="Wave 2"/>
    <n v="0"/>
    <s v="April_11"/>
    <x v="0"/>
    <n v="1"/>
  </r>
  <r>
    <n v="986"/>
    <x v="3"/>
    <x v="17"/>
    <x v="2"/>
    <s v="HTM Functional POC Back-up"/>
    <s v="Crickmer"/>
    <s v="Anna"/>
    <s v="vhagrjcricka"/>
    <s v="(970) 242-0731"/>
    <s v="Anna.Crickmer@va.gov"/>
    <s v="Wave 2"/>
    <n v="6"/>
    <s v="April_11"/>
    <x v="0"/>
    <n v="1"/>
  </r>
  <r>
    <n v="987"/>
    <x v="3"/>
    <x v="17"/>
    <x v="3"/>
    <s v="Primary EMS Functional POC"/>
    <s v="Hendley"/>
    <s v="Eugene"/>
    <s v="VHAGRJHendlE"/>
    <s v="(970) 242-0731 x 2559"/>
    <s v="Eugene.Hendley@va.gov"/>
    <s v="Wave 2"/>
    <n v="6"/>
    <s v="April_11"/>
    <x v="4"/>
    <n v="1"/>
  </r>
  <r>
    <n v="988"/>
    <x v="3"/>
    <x v="17"/>
    <x v="3"/>
    <s v="EMS Functional POC Back-up"/>
    <s v="Martin"/>
    <s v="Amber"/>
    <s v="vhagrjmartina"/>
    <s v="(970) 242-0731 x 2240"/>
    <s v="Amber.Martin@va.gov"/>
    <s v="Wave 2"/>
    <n v="1"/>
    <s v="April_11"/>
    <x v="0"/>
    <n v="1"/>
  </r>
  <r>
    <n v="989"/>
    <x v="3"/>
    <x v="17"/>
    <x v="4"/>
    <s v="Primary FM Functional POC"/>
    <s v="Murillo"/>
    <s v="Larry"/>
    <s v="vhagrjmurill"/>
    <s v="(970) 242-0731 x 12003"/>
    <s v="Larry.Murillo@va.gov"/>
    <s v="Wave 2"/>
    <n v="3"/>
    <s v="April_11"/>
    <x v="0"/>
    <n v="1"/>
  </r>
  <r>
    <n v="990"/>
    <x v="3"/>
    <x v="17"/>
    <x v="4"/>
    <s v="FM Functional POC Back-up"/>
    <s v="Benjamin"/>
    <s v="Jason"/>
    <s v="vhagrjbenjaj"/>
    <s v="(970) 242-0731 x 12001"/>
    <s v="Jason.Benjamin@va.gov"/>
    <s v="Wave 2"/>
    <n v="2"/>
    <s v="April_11"/>
    <x v="0"/>
    <n v="1"/>
  </r>
  <r>
    <n v="991"/>
    <x v="3"/>
    <x v="17"/>
    <x v="4"/>
    <s v="HTM Functional POC Back-up"/>
    <s v="Montoya"/>
    <s v="Juilana"/>
    <s v="VHAGRJMontoJ"/>
    <s v="(970) 242-0731 x 2052"/>
    <s v="Juliana.Montoya@va.gov"/>
    <s v="Wave 2"/>
    <n v="4"/>
    <s v="April_11"/>
    <x v="0"/>
    <n v="1"/>
  </r>
  <r>
    <n v="992"/>
    <x v="3"/>
    <x v="17"/>
    <x v="5"/>
    <s v="Primary PPM Functional POC"/>
    <s v="Sturgeon"/>
    <s v="Timothy"/>
    <s v="vhagrjsturgt"/>
    <s v="(970) 242-0731 x 1302"/>
    <s v="Timothy.Sturgeon@va.gov"/>
    <s v="Wave 2"/>
    <n v="6"/>
    <s v="April_11"/>
    <x v="4"/>
    <n v="1"/>
  </r>
  <r>
    <n v="993"/>
    <x v="3"/>
    <x v="17"/>
    <x v="5"/>
    <s v="PPM Functional POC Back-up"/>
    <s v="Hewett"/>
    <s v="Steven"/>
    <s v="vhagrjhewets"/>
    <s v="(970) 242-0731 x 2039"/>
    <s v="Steven.Hewett@va.gov"/>
    <s v="Wave 2"/>
    <n v="10"/>
    <s v="April_11"/>
    <x v="4"/>
    <n v="1"/>
  </r>
  <r>
    <n v="994"/>
    <x v="3"/>
    <x v="17"/>
    <x v="6"/>
    <s v="Primary IT Funcational POC"/>
    <s v="Giese"/>
    <s v="Noah"/>
    <s v="VHAGRJgiesen"/>
    <s v="(970) 263-5057"/>
    <s v="Noah.Giese@va.gov"/>
    <s v="Wave 2"/>
    <n v="0"/>
    <s v="April_11"/>
    <x v="0"/>
    <n v="1"/>
  </r>
  <r>
    <n v="995"/>
    <x v="3"/>
    <x v="17"/>
    <x v="6"/>
    <s v="IT Functional POC Back-up"/>
    <s v="Myers"/>
    <s v="Layne"/>
    <s v="vhagrjmyersl"/>
    <s v="(970) 863-5098"/>
    <s v="Layne.myers@va.gov"/>
    <s v="Wave 2"/>
    <n v="0"/>
    <s v="April_11"/>
    <x v="0"/>
    <n v="1"/>
  </r>
  <r>
    <n v="996"/>
    <x v="0"/>
    <x v="0"/>
    <x v="0"/>
    <s v="HTM"/>
    <s v="Anderson-Jackson"/>
    <s v="LaTecia"/>
    <s v="VHAV06ANDERL"/>
    <s v="919-956-5541"/>
    <s v="LaTecia.Anderson-Jackson@va.gov"/>
    <s v="Wave 2"/>
    <n v="7"/>
    <s v="April_11"/>
    <x v="4"/>
    <n v="1"/>
  </r>
  <r>
    <n v="997"/>
    <x v="1"/>
    <x v="12"/>
    <x v="5"/>
    <s v="PPM Functional POC Back-up"/>
    <s v="Carter, III"/>
    <s v="George"/>
    <s v="VHAAUGCarteG1"/>
    <s v="(706) 733-0188 x 7166"/>
    <s v="george.carter3@va.gov"/>
    <s v="Wave 2"/>
    <n v="8"/>
    <s v="April_11"/>
    <x v="0"/>
    <n v="1"/>
  </r>
  <r>
    <n v="998"/>
    <x v="1"/>
    <x v="14"/>
    <x v="5"/>
    <s v="PPM Functional POC Back-up"/>
    <s v="Walker"/>
    <s v="Willie"/>
    <s v="VHABIRWalkeW"/>
    <s v="205-554-2000 x 2829"/>
    <s v="willie.walker2@va.gov"/>
    <s v="Wave 2"/>
    <n v="4"/>
    <s v="April_11"/>
    <x v="4"/>
    <n v="1"/>
  </r>
  <r>
    <n v="999"/>
    <x v="1"/>
    <x v="14"/>
    <x v="2"/>
    <s v="HTM Functional POC Back-up"/>
    <s v="Hutson"/>
    <s v="Sharon"/>
    <s v="VHATUAHutsoS"/>
    <s v="205-554-2000 x2319"/>
    <s v="Sharon.Hutson@va.gov"/>
    <s v="Wave 2"/>
    <n v="9"/>
    <s v="April_11"/>
    <x v="4"/>
    <n v="1"/>
  </r>
  <r>
    <n v="1000"/>
    <x v="1"/>
    <x v="14"/>
    <x v="5"/>
    <s v="PPM Functional POC Back-up"/>
    <s v="Friscia"/>
    <s v="Karen"/>
    <s v="VHATUAfrisck"/>
    <s v="205-554-2993"/>
    <s v="karen.friscia@va.gov"/>
    <s v="Wave 2"/>
    <n v="6"/>
    <s v="April_11"/>
    <x v="0"/>
    <n v="1"/>
  </r>
  <r>
    <n v="1001"/>
    <x v="0"/>
    <x v="3"/>
    <x v="5"/>
    <s v="PPM Functional POC Back-up"/>
    <s v="Mixon"/>
    <s v="Lindsey"/>
    <s v="VHAFNCMixonL"/>
    <s v="910-488-2120 Ext."/>
    <s v="Lindsey.Mixon@va.gov"/>
    <s v="Wave 2"/>
    <n v="1"/>
    <s v="April_11"/>
    <x v="0"/>
    <n v="1"/>
  </r>
  <r>
    <n v="1002"/>
    <x v="0"/>
    <x v="3"/>
    <x v="5"/>
    <s v="PPM Functional POC Back-up"/>
    <s v="McLean"/>
    <s v="Veronica"/>
    <s v="VHAFNCMcLeaV2"/>
    <s v="910-475-6277"/>
    <s v="Veronica.McLean@va.gov"/>
    <s v="Wave 2"/>
    <n v="5"/>
    <s v="April_11"/>
    <x v="4"/>
    <n v="1"/>
  </r>
  <r>
    <n v="1003"/>
    <x v="1"/>
    <x v="11"/>
    <x v="3"/>
    <s v="Primary EMS Functional POC"/>
    <s v="Mitchell"/>
    <s v="Debra"/>
    <s v="VHACAVMitchD"/>
    <s v="(334) 727-0550 x3616"/>
    <s v="Debra.Mitchell@va.gov"/>
    <s v="Wave 2"/>
    <n v="3"/>
    <s v="April_11"/>
    <x v="0"/>
    <n v="1"/>
  </r>
  <r>
    <n v="1004"/>
    <x v="1"/>
    <x v="14"/>
    <x v="3"/>
    <s v="EMS Functional POC Back-up"/>
    <s v="Wyatt"/>
    <s v="Amy"/>
    <s v="vhatuawyatta"/>
    <s v="+1 (205) 554-2000 X3838"/>
    <s v="amy.wyatt@va.gov"/>
    <s v="Wave 2"/>
    <n v="1"/>
    <s v="April_11"/>
    <x v="0"/>
    <n v="1"/>
  </r>
  <r>
    <n v="1005"/>
    <x v="0"/>
    <x v="0"/>
    <x v="0"/>
    <s v="VISN Deployment Team Lead"/>
    <s v="Slade"/>
    <s v="Thomas"/>
    <s v="VHAV06SladeT"/>
    <s v="919-956-5541"/>
    <s v="Thomas.Slade@va.gov"/>
    <s v="Wave 2"/>
    <n v="7"/>
    <s v="April_4"/>
    <x v="5"/>
    <n v="1"/>
  </r>
  <r>
    <n v="1006"/>
    <x v="0"/>
    <x v="0"/>
    <x v="0"/>
    <s v="Logistics"/>
    <s v="Horne"/>
    <s v="David"/>
    <s v="VHAV06HorneD"/>
    <s v="919-956-5541"/>
    <s v="David.Horne2@va.gov"/>
    <s v="Wave 2"/>
    <n v="7"/>
    <s v="April_4"/>
    <x v="5"/>
    <n v="1"/>
  </r>
  <r>
    <n v="1007"/>
    <x v="0"/>
    <x v="0"/>
    <x v="0"/>
    <s v="HTM"/>
    <s v="Smith-Freshwater"/>
    <s v="Alicia"/>
    <s v="VHAHAMSmithA12345"/>
    <s v="919-956-5541"/>
    <s v="Alicia.Smith-Freshwater@va.gov"/>
    <s v="Wave 2"/>
    <n v="7"/>
    <s v="April_4"/>
    <x v="5"/>
    <n v="1"/>
  </r>
  <r>
    <n v="1008"/>
    <x v="0"/>
    <x v="0"/>
    <x v="0"/>
    <s v="CAM"/>
    <s v="Ellis"/>
    <s v="Kyle"/>
    <s v="VHADUREllisK"/>
    <s v="919-956-5541 x 402"/>
    <s v="Kyle.Ellis@va.gov"/>
    <s v="Wave 2"/>
    <n v="6"/>
    <s v="April_4"/>
    <x v="5"/>
    <n v="1"/>
  </r>
  <r>
    <n v="1009"/>
    <x v="0"/>
    <x v="0"/>
    <x v="0"/>
    <s v="OIT"/>
    <s v="Harris"/>
    <s v="Milton"/>
    <s v="VHAV06HarriM"/>
    <s v="919-956-5541"/>
    <s v="Milton.Harrison@va.gov"/>
    <s v="Wave 2"/>
    <n v="0"/>
    <s v="April_4"/>
    <x v="0"/>
    <n v="1"/>
  </r>
  <r>
    <n v="1010"/>
    <x v="0"/>
    <x v="0"/>
    <x v="0"/>
    <s v="Fiscal"/>
    <s v="Omotosho"/>
    <s v="Timothy"/>
    <s v="vhav06oomotorr"/>
    <s v="919-956-5541"/>
    <s v="Rotimi.Omotosho@va.gov"/>
    <s v="Wave 2"/>
    <n v="0"/>
    <s v="April_4"/>
    <x v="0"/>
    <n v="1"/>
  </r>
  <r>
    <n v="1011"/>
    <x v="0"/>
    <x v="0"/>
    <x v="0"/>
    <s v="Budget Analyst"/>
    <s v="Adams"/>
    <s v="Jeffrey "/>
    <s v="VHASAMAdamsJ"/>
    <s v="919-956-5541 x 204"/>
    <s v="Jeffrey.Adams2@va.gov"/>
    <s v="Wave 2"/>
    <n v="4"/>
    <s v="April_4"/>
    <x v="0"/>
    <n v="1"/>
  </r>
  <r>
    <n v="1012"/>
    <x v="0"/>
    <x v="1"/>
    <x v="1"/>
    <s v="Site Lead"/>
    <s v="Robinson"/>
    <s v="Susan"/>
    <s v="VHAASHROBINS"/>
    <s v="(828)298-7911 x 5965"/>
    <s v="Susan.robinson2@va.gov"/>
    <s v="Wave 2"/>
    <n v="10"/>
    <s v="April_4"/>
    <x v="5"/>
    <n v="1"/>
  </r>
  <r>
    <n v="1013"/>
    <x v="0"/>
    <x v="1"/>
    <x v="1"/>
    <s v="Site Lead Back-up"/>
    <s v="Reece"/>
    <s v="Joyce"/>
    <s v="VHAASHREECEJ"/>
    <s v="(828)298-7911 x 5135"/>
    <s v="Joyce.reece@va.gov"/>
    <s v="Wave 2"/>
    <n v="1"/>
    <s v="April_4"/>
    <x v="0"/>
    <n v="1"/>
  </r>
  <r>
    <n v="1014"/>
    <x v="0"/>
    <x v="1"/>
    <x v="2"/>
    <s v="Primary HTM Functional POC"/>
    <s v="Armstrong"/>
    <s v="Paige"/>
    <s v="VHAASHARMSTP1"/>
    <s v="(828)298-7911 x 5994"/>
    <s v="Paige.armstrong@va.gov"/>
    <s v="Wave 2"/>
    <n v="8"/>
    <s v="April_4"/>
    <x v="5"/>
    <n v="1"/>
  </r>
  <r>
    <n v="1015"/>
    <x v="0"/>
    <x v="1"/>
    <x v="2"/>
    <s v="HTM Functional POC Back-up"/>
    <s v="Morris"/>
    <s v="Doug"/>
    <s v="VHAASHMORRID"/>
    <s v="(828)298-7911 x 3670"/>
    <s v="Doug.morris@va.gov"/>
    <s v="Wave 2"/>
    <n v="1"/>
    <s v="April_4"/>
    <x v="0"/>
    <n v="1"/>
  </r>
  <r>
    <n v="1016"/>
    <x v="0"/>
    <x v="1"/>
    <x v="3"/>
    <s v="Primary EMS Functional POC"/>
    <s v="McDonald"/>
    <s v="Horace"/>
    <s v="VHAASHMCDONH"/>
    <s v="(828)298-7911 x 1976"/>
    <s v="Horace.mcdonald@va.gov"/>
    <s v="Wave 2"/>
    <n v="0"/>
    <s v="April_4"/>
    <x v="0"/>
    <n v="1"/>
  </r>
  <r>
    <n v="1017"/>
    <x v="0"/>
    <x v="1"/>
    <x v="3"/>
    <s v="EMS Functional POC Back-up"/>
    <s v="Richardson"/>
    <s v="Fred"/>
    <s v="VHAASHRICHAF"/>
    <s v="(828)298-7911 x 5416"/>
    <s v="Fred.richardson@va.gov"/>
    <s v="Wave 2"/>
    <n v="0"/>
    <s v="April_4"/>
    <x v="0"/>
    <n v="1"/>
  </r>
  <r>
    <n v="1018"/>
    <x v="0"/>
    <x v="1"/>
    <x v="4"/>
    <s v="Primary FM Functional POC"/>
    <s v="Dorn"/>
    <s v=" Joey"/>
    <s v="VHAASHDORNJ"/>
    <s v="(828)298-7911 x 5281"/>
    <s v="Joseph.dorn@va.gov"/>
    <s v="Wave 2"/>
    <n v="5"/>
    <s v="April_4"/>
    <x v="5"/>
    <n v="1"/>
  </r>
  <r>
    <n v="1019"/>
    <x v="0"/>
    <x v="1"/>
    <x v="4"/>
    <s v="FM Functional POC Back-up"/>
    <s v="Ramsey"/>
    <s v="Edwina"/>
    <s v="VHAASHRAMSEE"/>
    <s v="(828)298-7911 x 3661"/>
    <s v="Edwina.ramsey@va.gov"/>
    <s v="Wave 2"/>
    <n v="0"/>
    <s v="April_4"/>
    <x v="0"/>
    <n v="1"/>
  </r>
  <r>
    <n v="1020"/>
    <x v="0"/>
    <x v="1"/>
    <x v="5"/>
    <s v="Primary PPM Functional POC"/>
    <s v="Parton"/>
    <s v="Jeff"/>
    <s v="VHAASHPARTOJ"/>
    <s v="(828)298-7911 x 5664"/>
    <s v="Jeffrey.parton2@va.gov"/>
    <s v="Wave 2"/>
    <n v="2"/>
    <s v="April_4"/>
    <x v="0"/>
    <n v="1"/>
  </r>
  <r>
    <n v="1021"/>
    <x v="0"/>
    <x v="1"/>
    <x v="5"/>
    <s v="PPM Functional POC Back-up"/>
    <s v="Doggett"/>
    <s v="Jeff"/>
    <s v="VHAASHDOGGEJ"/>
    <s v="(828)298-7911 x 5746"/>
    <s v="Jeff.doggett@va.gov"/>
    <s v="Wave 2"/>
    <n v="0"/>
    <s v="April_4"/>
    <x v="0"/>
    <n v="1"/>
  </r>
  <r>
    <n v="1022"/>
    <x v="0"/>
    <x v="1"/>
    <x v="6"/>
    <s v="Primary IT Functional POC"/>
    <s v="Johnson"/>
    <s v="Jeanette"/>
    <s v="VHAASHJOHNSJ3"/>
    <s v="(828)298-7911 x 4061"/>
    <s v="Jeanette.johnson3@va.gov"/>
    <s v="Wave 2"/>
    <n v="3"/>
    <s v="April_4"/>
    <x v="0"/>
    <n v="1"/>
  </r>
  <r>
    <n v="1023"/>
    <x v="0"/>
    <x v="1"/>
    <x v="6"/>
    <s v="IT Functional POC Back-up"/>
    <s v="Ballew"/>
    <s v="Christopher"/>
    <s v="VHAASHBALLEC"/>
    <s v="(828)298-7911 x 1750"/>
    <s v="Christopher.ballew@va.gov"/>
    <s v="Wave 2"/>
    <n v="3"/>
    <s v="April_4"/>
    <x v="0"/>
    <n v="1"/>
  </r>
  <r>
    <n v="1024"/>
    <x v="0"/>
    <x v="2"/>
    <x v="1"/>
    <s v="Site Lead"/>
    <s v="Cox"/>
    <s v="Anna Maria"/>
    <s v="VHADURCoxA"/>
    <s v="919-416-5935"/>
    <s v="annamaria.cox@va.gov"/>
    <s v="Wave 2"/>
    <n v="5"/>
    <s v="April_4"/>
    <x v="5"/>
    <n v="1"/>
  </r>
  <r>
    <n v="1025"/>
    <x v="0"/>
    <x v="2"/>
    <x v="1"/>
    <s v="Site Lead Back-up"/>
    <s v="Korlewala"/>
    <s v="Korto"/>
    <s v="VHADURKorleK"/>
    <s v="919-286-0411 x 6450"/>
    <s v="Korto.korlewala@va.gov"/>
    <s v="Wave 2"/>
    <n v="0"/>
    <s v="April_4"/>
    <x v="0"/>
    <n v="1"/>
  </r>
  <r>
    <n v="1026"/>
    <x v="0"/>
    <x v="2"/>
    <x v="2"/>
    <s v="Primary HTM Functional POC"/>
    <s v="Atabong"/>
    <s v="Asonganyi"/>
    <s v="Vhadurataboa"/>
    <s v="919-286-0411 x 6035"/>
    <s v="Asonganyi.Atabong@va.gov"/>
    <s v="Wave 2"/>
    <n v="11"/>
    <s v="April_4"/>
    <x v="5"/>
    <n v="1"/>
  </r>
  <r>
    <n v="1027"/>
    <x v="0"/>
    <x v="2"/>
    <x v="2"/>
    <s v="HTM Functional POC Back-up"/>
    <s v="Hasan"/>
    <s v="Hammam"/>
    <s v="vhadurHasanH"/>
    <s v="919-286-0411 x 6477"/>
    <s v="hammam.hasan@va.gov"/>
    <s v="Wave 2"/>
    <n v="3"/>
    <s v="April_4"/>
    <x v="0"/>
    <n v="1"/>
  </r>
  <r>
    <n v="1028"/>
    <x v="0"/>
    <x v="2"/>
    <x v="3"/>
    <s v="Primary EMS Functional POC"/>
    <s v="Robinson"/>
    <s v="Jeffrey"/>
    <s v="VHADURRobinJ1"/>
    <s v="919-286-0411 x 6856"/>
    <s v="Jeffrey.robinson4@va.gov"/>
    <s v="Wave 2"/>
    <n v="0"/>
    <s v="April_4"/>
    <x v="0"/>
    <n v="1"/>
  </r>
  <r>
    <n v="1029"/>
    <x v="0"/>
    <x v="2"/>
    <x v="3"/>
    <s v="EMS Functional POC Back-up"/>
    <s v="Heard"/>
    <s v="Eric"/>
    <s v="VHADURHeardE"/>
    <s v="919-286-0411 x 6856"/>
    <s v="eric.heard@va.gov"/>
    <s v="Wave 2"/>
    <n v="0"/>
    <s v="April_4"/>
    <x v="0"/>
    <n v="1"/>
  </r>
  <r>
    <n v="1030"/>
    <x v="0"/>
    <x v="2"/>
    <x v="4"/>
    <s v="Primary FM Functional POC"/>
    <s v="Williams"/>
    <s v="Charles"/>
    <s v="VHADURWilliC2"/>
    <s v="919-286-0411 x 6471"/>
    <s v="Charles.williams007@va.gov"/>
    <s v="Wave 2"/>
    <n v="0"/>
    <s v="April_4"/>
    <x v="0"/>
    <n v="1"/>
  </r>
  <r>
    <n v="1031"/>
    <x v="0"/>
    <x v="2"/>
    <x v="4"/>
    <s v="FM Functional POC Back-up"/>
    <s v="Santago"/>
    <s v="Alexander"/>
    <s v="VHADURSantaA"/>
    <s v="919-286-0411 x 6483"/>
    <s v="Alexander.santago@va.gov"/>
    <s v="Wave 2"/>
    <n v="1"/>
    <s v="April_4"/>
    <x v="0"/>
    <n v="1"/>
  </r>
  <r>
    <n v="1032"/>
    <x v="0"/>
    <x v="2"/>
    <x v="5"/>
    <s v="Primary PPM Functional POC"/>
    <s v="Foley"/>
    <s v="Kristen"/>
    <s v="Vhadurfoleyk"/>
    <s v="919-286-0411 x 6454"/>
    <s v="Kristen.foley2@va.gov"/>
    <s v="Wave 2"/>
    <n v="5"/>
    <s v="April_4"/>
    <x v="5"/>
    <n v="1"/>
  </r>
  <r>
    <n v="1033"/>
    <x v="0"/>
    <x v="2"/>
    <x v="5"/>
    <s v="PPM Functional POC Back-up"/>
    <s v="Claus"/>
    <s v="James"/>
    <s v="VHADURClausJ"/>
    <s v="919-286-0411 x 5871"/>
    <s v="James.Claus@va.gov"/>
    <s v="Wave 2"/>
    <n v="5"/>
    <s v="April_4"/>
    <x v="0"/>
    <n v="1"/>
  </r>
  <r>
    <n v="1034"/>
    <x v="0"/>
    <x v="2"/>
    <x v="6"/>
    <s v="Primary IT Functional POC"/>
    <s v="Stanfield"/>
    <s v="Steve"/>
    <s v="vhadurstanfs"/>
    <s v="919-810-4569"/>
    <s v="Steve.stanfield@va.gov"/>
    <s v="Wave 2"/>
    <n v="2"/>
    <s v="April_4"/>
    <x v="0"/>
    <n v="1"/>
  </r>
  <r>
    <n v="1035"/>
    <x v="0"/>
    <x v="2"/>
    <x v="6"/>
    <s v="IT Functional POC Back-up"/>
    <s v="Crenshaw"/>
    <s v="Jonathan"/>
    <s v="Vhadurcrensj"/>
    <s v="919-521-3652"/>
    <s v="Jonathan.crenshaw@va.gov"/>
    <s v="Wave 2"/>
    <n v="1"/>
    <s v="April_4"/>
    <x v="0"/>
    <n v="1"/>
  </r>
  <r>
    <n v="1036"/>
    <x v="0"/>
    <x v="3"/>
    <x v="1"/>
    <s v="Site Lead"/>
    <s v="Boyd"/>
    <s v="Sherron"/>
    <s v="VHAFNCBoydS"/>
    <s v="910-482-5274 x 5274"/>
    <s v="SHERRON.BOYD2@VA.GOV"/>
    <s v="Wave 2"/>
    <n v="3"/>
    <s v="April_4"/>
    <x v="5"/>
    <n v="1"/>
  </r>
  <r>
    <n v="1037"/>
    <x v="0"/>
    <x v="3"/>
    <x v="1"/>
    <s v="Site Lead Back-up"/>
    <s v="Paylor"/>
    <s v="Tony"/>
    <s v="VHAFNCPayloT"/>
    <s v="910-488-2120 x 6574"/>
    <s v="Tony.paylor@va.gov"/>
    <s v="Wave 2"/>
    <n v="5"/>
    <s v="April_4"/>
    <x v="5"/>
    <n v="1"/>
  </r>
  <r>
    <n v="1038"/>
    <x v="0"/>
    <x v="3"/>
    <x v="2"/>
    <s v="Primary HTM Functional POC"/>
    <s v="Bowen"/>
    <s v="Roscoe"/>
    <s v="VHAFNCBowenR"/>
    <s v="910-488-2120 x 7948"/>
    <s v="ROSCOE.BOWEN@VA.GOV"/>
    <s v="Wave 2"/>
    <n v="5"/>
    <s v="April_4"/>
    <x v="0"/>
    <n v="1"/>
  </r>
  <r>
    <n v="1039"/>
    <x v="0"/>
    <x v="3"/>
    <x v="2"/>
    <s v="HTM Functional POC Back-up"/>
    <s v="Gardner"/>
    <s v="Gregory"/>
    <s v="VHAFNCGardnG"/>
    <s v="910-488-2120 x 5127"/>
    <s v="GREGORY.GARDNER3@VA.GOV"/>
    <s v="Wave 2"/>
    <n v="0"/>
    <s v="April_4"/>
    <x v="0"/>
    <n v="1"/>
  </r>
  <r>
    <n v="1040"/>
    <x v="0"/>
    <x v="3"/>
    <x v="3"/>
    <s v="Primary EMS Functional POC"/>
    <s v="Sanchez"/>
    <s v="Pedro"/>
    <s v="VHAFNCSanchP"/>
    <s v="910-488-2120 x 5880"/>
    <s v="PEDRO.SANCHEZ@VA.GOV"/>
    <s v="Wave 2"/>
    <n v="2"/>
    <s v="April_4"/>
    <x v="0"/>
    <n v="1"/>
  </r>
  <r>
    <n v="1041"/>
    <x v="0"/>
    <x v="3"/>
    <x v="3"/>
    <s v="EMS Functional POC Back-up"/>
    <s v="Fisher"/>
    <s v="Craig"/>
    <s v="VHAFNCFisheC1"/>
    <s v="910-488-2120 x 5444"/>
    <s v="CRAIG.FISHER@VA.GOV"/>
    <s v="Wave 2"/>
    <n v="1"/>
    <s v="April_4"/>
    <x v="0"/>
    <n v="1"/>
  </r>
  <r>
    <n v="1042"/>
    <x v="0"/>
    <x v="3"/>
    <x v="4"/>
    <s v="Primary FM Functional POC"/>
    <s v="Gillis"/>
    <s v="Wendy"/>
    <s v="VHAFNCGilliW"/>
    <s v="910-488-2120 x 7933"/>
    <s v="WENDY.GILLIS@VA.GOV"/>
    <s v="Wave 2"/>
    <n v="4"/>
    <s v="April_4"/>
    <x v="5"/>
    <n v="1"/>
  </r>
  <r>
    <n v="1043"/>
    <x v="0"/>
    <x v="3"/>
    <x v="4"/>
    <s v="FM Functional POC Back-up"/>
    <s v="Ragland"/>
    <s v="Joseph"/>
    <s v="VHAFNCRaglaJ"/>
    <s v="910-488-2120 x 5234"/>
    <s v="JOSEPH.RAGLAND@VA.GOV"/>
    <s v="Wave 2"/>
    <n v="8"/>
    <s v="April_4"/>
    <x v="5"/>
    <n v="1"/>
  </r>
  <r>
    <n v="1044"/>
    <x v="0"/>
    <x v="3"/>
    <x v="5"/>
    <s v="Primary PPM Functional POC"/>
    <s v="Boyd"/>
    <s v="Sherron"/>
    <s v="VHAFNCBoydS"/>
    <s v="910-488-2120 x 5274"/>
    <s v="SHERRON.BOYD2@VA.GOV"/>
    <s v="Wave 2"/>
    <n v="3"/>
    <s v="April_4"/>
    <x v="5"/>
    <n v="1"/>
  </r>
  <r>
    <n v="1045"/>
    <x v="0"/>
    <x v="3"/>
    <x v="5"/>
    <s v="PPM Functional POC Back-up"/>
    <s v="Paylor"/>
    <s v="Tony"/>
    <s v="VHAFNCPayloT"/>
    <s v="910-488-2120 x 6574"/>
    <s v="Tony.paylor@va.gov"/>
    <s v="Wave 2"/>
    <n v="5"/>
    <s v="April_4"/>
    <x v="5"/>
    <n v="1"/>
  </r>
  <r>
    <n v="1046"/>
    <x v="0"/>
    <x v="3"/>
    <x v="6"/>
    <s v="Primary IT Functional POC"/>
    <s v="Grady"/>
    <s v="Mark"/>
    <s v="VHAFNCGradyM"/>
    <s v="910-488-2120 x 5001"/>
    <s v="MARK.GRADY@VA.GOV"/>
    <s v="Wave 2"/>
    <n v="6"/>
    <s v="April_4"/>
    <x v="0"/>
    <n v="1"/>
  </r>
  <r>
    <n v="1047"/>
    <x v="0"/>
    <x v="3"/>
    <x v="6"/>
    <s v="IT Functional POC Back-up"/>
    <s v="Fay"/>
    <s v="Edward"/>
    <s v="VHAFNCFayE"/>
    <s v="910-488-2120 x 5025"/>
    <s v="EDWARD.FAY@VA.GOV"/>
    <s v="Wave 2"/>
    <n v="0"/>
    <s v="April_4"/>
    <x v="0"/>
    <n v="1"/>
  </r>
  <r>
    <n v="1048"/>
    <x v="0"/>
    <x v="4"/>
    <x v="1"/>
    <s v="Site Lead"/>
    <s v="Kelly"/>
    <s v="James"/>
    <s v="VHAHAMKellyJ"/>
    <s v="757-722-9961 x 4733"/>
    <s v="James.kelly@va.gov"/>
    <s v="Wave 2"/>
    <n v="2"/>
    <s v="April_4"/>
    <x v="0"/>
    <n v="1"/>
  </r>
  <r>
    <n v="1049"/>
    <x v="0"/>
    <x v="4"/>
    <x v="1"/>
    <s v="Site Lead Back-up"/>
    <s v="Marlowe"/>
    <s v="Kevin"/>
    <s v="VHAHAMMarloK"/>
    <s v="(757) 315-2566"/>
    <s v="Kevin.Marlowe@va.gov"/>
    <s v="Wave 2"/>
    <n v="1"/>
    <s v="April_4"/>
    <x v="0"/>
    <n v="1"/>
  </r>
  <r>
    <n v="1050"/>
    <x v="0"/>
    <x v="4"/>
    <x v="2"/>
    <s v="Primary HTM Functional POC"/>
    <s v="Johnston"/>
    <s v="James"/>
    <s v="VHAHAMJohnsJ12"/>
    <s v="757-722-9961 x 2375"/>
    <s v="James.Johnston12@va.gov"/>
    <s v="Wave 2"/>
    <n v="3"/>
    <s v="April_4"/>
    <x v="5"/>
    <n v="1"/>
  </r>
  <r>
    <n v="1051"/>
    <x v="0"/>
    <x v="4"/>
    <x v="2"/>
    <s v="HTM Functional POC Back-up"/>
    <s v="Jakimjuk"/>
    <s v="Alex"/>
    <s v="VHAHAMJakimA"/>
    <s v="757-722-9961 x 2608"/>
    <s v="Alexander.Jakimjuk@va.gov"/>
    <s v="Wave 2"/>
    <n v="3"/>
    <s v="April_4"/>
    <x v="5"/>
    <n v="1"/>
  </r>
  <r>
    <n v="1052"/>
    <x v="0"/>
    <x v="4"/>
    <x v="3"/>
    <s v="Primary EMS Functional POC"/>
    <s v="Curling"/>
    <s v="Anthony"/>
    <s v="VHAHAMCurliA"/>
    <s v="757-722-9961 x 3608"/>
    <s v="Anthony.Curling@va.gov"/>
    <s v="Wave 2"/>
    <n v="1"/>
    <s v="April_4"/>
    <x v="5"/>
    <n v="1"/>
  </r>
  <r>
    <n v="1053"/>
    <x v="0"/>
    <x v="4"/>
    <x v="3"/>
    <s v="Primary EMS Functional POC"/>
    <s v="Duggan"/>
    <s v="James"/>
    <s v="VHAHAMDuggaJ"/>
    <s v="757-722-9961 x 4156"/>
    <s v="James.Duggan@va.gov"/>
    <s v="Wave 2"/>
    <n v="5"/>
    <s v="April_4"/>
    <x v="5"/>
    <n v="1"/>
  </r>
  <r>
    <n v="1054"/>
    <x v="0"/>
    <x v="4"/>
    <x v="3"/>
    <s v="EMS Functional POC Back-up"/>
    <s v="Blevins"/>
    <s v="Mark"/>
    <s v="VHAHAMBleviM"/>
    <s v="757-722-9961 x 2098"/>
    <s v="Mark.Blevins@va.gov"/>
    <s v="Wave 2"/>
    <n v="1"/>
    <s v="April_4"/>
    <x v="5"/>
    <n v="1"/>
  </r>
  <r>
    <n v="1055"/>
    <x v="0"/>
    <x v="4"/>
    <x v="3"/>
    <s v="EMS Functional POC Back-up"/>
    <s v="Gilliam"/>
    <s v="Willie"/>
    <s v="VHAHAMGilliW"/>
    <s v="757-722-9961 x 2255"/>
    <s v="Willie.Gilliam@va.gov"/>
    <s v="Wave 2"/>
    <n v="0"/>
    <s v="April_4"/>
    <x v="0"/>
    <n v="1"/>
  </r>
  <r>
    <n v="1056"/>
    <x v="0"/>
    <x v="4"/>
    <x v="4"/>
    <s v="Primary FM Functional POC"/>
    <s v="Brown"/>
    <s v="Scott"/>
    <s v="VHAHAMBrowSc"/>
    <s v="757-728-3121"/>
    <s v="Scott.Brown@va.gov"/>
    <s v="Wave 2"/>
    <n v="5"/>
    <s v="April_4"/>
    <x v="0"/>
    <n v="1"/>
  </r>
  <r>
    <n v="1057"/>
    <x v="0"/>
    <x v="4"/>
    <x v="4"/>
    <s v="FM Functional POC Back-up"/>
    <s v="Harlow"/>
    <s v="Jeff"/>
    <s v="VHAHAMharloJ"/>
    <s v="757-722-9961 x 3594"/>
    <s v="Jeffrey.harlow@va.gov"/>
    <s v="Wave 2"/>
    <n v="1"/>
    <s v="April_4"/>
    <x v="0"/>
    <n v="1"/>
  </r>
  <r>
    <n v="1058"/>
    <x v="0"/>
    <x v="4"/>
    <x v="5"/>
    <s v="Primary PPM Functional POC"/>
    <s v="Talbird-Petes"/>
    <s v="Tina"/>
    <s v="VHAHAMTalbiT"/>
    <s v="757-722-9961 x 3133"/>
    <s v="Tina.Talbird-Petes@va.gov"/>
    <s v="Wave 2"/>
    <n v="11"/>
    <s v="April_4"/>
    <x v="5"/>
    <n v="1"/>
  </r>
  <r>
    <n v="1059"/>
    <x v="0"/>
    <x v="4"/>
    <x v="5"/>
    <s v="PPM Functional POC Back-up"/>
    <s v="Dawson"/>
    <s v="Curtis"/>
    <s v="VHAHAMDawsoC"/>
    <s v="757-315-3924"/>
    <s v="Curtis.Dawson@va.gov"/>
    <s v="Wave 2"/>
    <n v="4"/>
    <s v="April_4"/>
    <x v="0"/>
    <n v="1"/>
  </r>
  <r>
    <n v="1060"/>
    <x v="0"/>
    <x v="4"/>
    <x v="6"/>
    <s v="Primary IT Functional POC"/>
    <s v="Lemmie"/>
    <s v="Kirk"/>
    <s v="VHAHAMLemmiK"/>
    <s v="757-722-9961 x 3700"/>
    <s v="Kirk.Lemmie@va.gov"/>
    <s v="Wave 2"/>
    <n v="8"/>
    <s v="April_4"/>
    <x v="5"/>
    <n v="1"/>
  </r>
  <r>
    <n v="1061"/>
    <x v="0"/>
    <x v="4"/>
    <x v="6"/>
    <s v="IT Functional POC Back-up"/>
    <s v="Brantley"/>
    <s v="Denny"/>
    <s v="VHAHAMBrantD"/>
    <s v="757-722-9961 x 3700"/>
    <s v="Denny.Brantley@va.gov"/>
    <s v="Wave 2"/>
    <n v="1"/>
    <s v="April_4"/>
    <x v="0"/>
    <n v="1"/>
  </r>
  <r>
    <n v="1062"/>
    <x v="0"/>
    <x v="5"/>
    <x v="1"/>
    <s v="Site Lead"/>
    <s v="Hillmer"/>
    <s v="Kimberly"/>
    <s v="VHARICHillmk"/>
    <s v="804-675-5000 x 3828"/>
    <s v="Kimberly.Hillmer@va.gov"/>
    <s v="Wave 2"/>
    <n v="10"/>
    <s v="April_4"/>
    <x v="5"/>
    <n v="1"/>
  </r>
  <r>
    <n v="1063"/>
    <x v="0"/>
    <x v="5"/>
    <x v="1"/>
    <s v="Site Lead Back-up"/>
    <s v="Mosher"/>
    <s v="Stephen"/>
    <s v="VHARICMosheS"/>
    <s v="804-675-5168"/>
    <s v="Stephen.Mosher@va.gov"/>
    <s v="Wave 2"/>
    <n v="5"/>
    <s v="April_4"/>
    <x v="0"/>
    <n v="1"/>
  </r>
  <r>
    <n v="1064"/>
    <x v="0"/>
    <x v="5"/>
    <x v="2"/>
    <s v="Primary HTM Functional POC"/>
    <s v="Mosher"/>
    <s v="Stephen"/>
    <s v="VHARICMosheS"/>
    <s v="804-675-5168"/>
    <s v="Stephen.Mosher@va.gov"/>
    <s v="Wave 2"/>
    <n v="5"/>
    <s v="April_4"/>
    <x v="0"/>
    <n v="1"/>
  </r>
  <r>
    <n v="1065"/>
    <x v="0"/>
    <x v="5"/>
    <x v="2"/>
    <s v="HTM Functional POC Back-up"/>
    <s v="Hillmer"/>
    <s v="Kimberly"/>
    <s v="VHARICHillmk"/>
    <s v="804-675-5000 x 3828"/>
    <s v="Kimberly.Hillmer@va.gov"/>
    <s v="Wave 2"/>
    <n v="10"/>
    <s v="April_4"/>
    <x v="5"/>
    <n v="1"/>
  </r>
  <r>
    <n v="1066"/>
    <x v="0"/>
    <x v="5"/>
    <x v="3"/>
    <s v="Primary EMS Functional POC"/>
    <s v="Richardson"/>
    <s v="Brenda"/>
    <s v="VHARICRichaB1"/>
    <s v="804-675-6062"/>
    <s v="Brenda.Richardson3@va.gov"/>
    <s v="Wave 2"/>
    <n v="1"/>
    <s v="April_4"/>
    <x v="0"/>
    <n v="1"/>
  </r>
  <r>
    <n v="1067"/>
    <x v="0"/>
    <x v="5"/>
    <x v="3"/>
    <s v="EMS Functional POC Back-up"/>
    <s v="Mcquilla"/>
    <s v="Ralph"/>
    <s v="VHARICMcQuiR"/>
    <s v="804-675-5137"/>
    <s v="Ralph.McQuilla@va.gov"/>
    <s v="Wave 2"/>
    <n v="0"/>
    <s v="April_4"/>
    <x v="0"/>
    <n v="1"/>
  </r>
  <r>
    <n v="1068"/>
    <x v="0"/>
    <x v="5"/>
    <x v="4"/>
    <s v="Primary FM Functional POC"/>
    <s v="Dudley"/>
    <s v="James"/>
    <s v="VHARICDudleJ"/>
    <s v="804-675-5138"/>
    <s v="James.Dudley3@va.gov"/>
    <s v="Wave 2"/>
    <n v="1"/>
    <s v="April_4"/>
    <x v="0"/>
    <n v="1"/>
  </r>
  <r>
    <n v="1069"/>
    <x v="0"/>
    <x v="5"/>
    <x v="4"/>
    <s v="FM Functional POC Back-up"/>
    <s v="Friedman"/>
    <s v="Dane"/>
    <s v="VHARICFriedD"/>
    <s v="804-675-5138"/>
    <s v="Dane.Friedman@va.gov"/>
    <s v="Wave 2"/>
    <n v="9"/>
    <s v="April_4"/>
    <x v="0"/>
    <n v="1"/>
  </r>
  <r>
    <n v="1070"/>
    <x v="0"/>
    <x v="5"/>
    <x v="5"/>
    <s v="Primary PPM Functional POC"/>
    <s v="Buser"/>
    <s v="Kevin"/>
    <s v="VHARICBuserK"/>
    <s v="804-675-5090"/>
    <s v="Kevin.Buser@va.gov"/>
    <s v="Wave 2"/>
    <n v="1"/>
    <s v="April_4"/>
    <x v="0"/>
    <n v="1"/>
  </r>
  <r>
    <n v="1071"/>
    <x v="0"/>
    <x v="5"/>
    <x v="5"/>
    <s v="PPM Functional POC Back-up"/>
    <s v="Arnold"/>
    <s v="Marlon"/>
    <s v="VHARICArnolM"/>
    <s v="804-675-5090"/>
    <s v="Marlon.Arnold@va.gov"/>
    <s v="Wave 2"/>
    <n v="2"/>
    <s v="April_4"/>
    <x v="0"/>
    <n v="1"/>
  </r>
  <r>
    <n v="1072"/>
    <x v="0"/>
    <x v="5"/>
    <x v="6"/>
    <s v="Primary IT Functional POC"/>
    <s v="Dahlstrand"/>
    <s v="David"/>
    <s v="VHARICDahlsD"/>
    <s v="804-675-5615"/>
    <s v="David.Dahlstrand@va.gov"/>
    <s v="Wave 2"/>
    <n v="5"/>
    <s v="April_4"/>
    <x v="5"/>
    <n v="1"/>
  </r>
  <r>
    <n v="1073"/>
    <x v="0"/>
    <x v="5"/>
    <x v="6"/>
    <s v="IT Functional POC Back-up"/>
    <s v="Doyle"/>
    <s v="John"/>
    <s v="VHARICDoyleJ1"/>
    <s v="804-675-6750"/>
    <s v="John.Doyle3@va.gov"/>
    <s v="Wave 2"/>
    <n v="1"/>
    <s v="April_4"/>
    <x v="5"/>
    <n v="1"/>
  </r>
  <r>
    <n v="1074"/>
    <x v="0"/>
    <x v="6"/>
    <x v="1"/>
    <s v="Site Lead"/>
    <s v="Carpenter"/>
    <s v="Eric"/>
    <s v="VHASAMCarpeE"/>
    <s v="540-982-2463 x 4126"/>
    <s v="Eric.carpenter@va.gov"/>
    <s v="Wave 2"/>
    <n v="7"/>
    <s v="April_4"/>
    <x v="5"/>
    <n v="1"/>
  </r>
  <r>
    <n v="1075"/>
    <x v="0"/>
    <x v="6"/>
    <x v="1"/>
    <s v="Site Lead Back-up"/>
    <s v="Cunningham"/>
    <s v="Michael"/>
    <s v="VHASAMCunnim"/>
    <s v="540-982-2463 x 2646"/>
    <s v="Michael.cunningham7@va.gov"/>
    <s v="Wave 2"/>
    <n v="8"/>
    <s v="April_4"/>
    <x v="5"/>
    <n v="1"/>
  </r>
  <r>
    <n v="1076"/>
    <x v="0"/>
    <x v="6"/>
    <x v="2"/>
    <s v="Primary HTM Functional POC"/>
    <s v="Wilder"/>
    <s v="Joseph"/>
    <s v="VHASAMWildeJ"/>
    <s v="540-982-2463 x 1672"/>
    <s v="Joseph.wilder@va.gov"/>
    <s v="Wave 2"/>
    <n v="8"/>
    <s v="April_4"/>
    <x v="5"/>
    <n v="1"/>
  </r>
  <r>
    <n v="1077"/>
    <x v="0"/>
    <x v="6"/>
    <x v="2"/>
    <s v="HTM Functional POC Back-up"/>
    <s v="Flanary"/>
    <s v="Karen"/>
    <s v="VHASAMFlanaK"/>
    <s v="540-982-2463 x 1676"/>
    <s v="Karen.flanary@va.gov"/>
    <s v="Wave 2"/>
    <n v="8"/>
    <s v="April_4"/>
    <x v="5"/>
    <n v="1"/>
  </r>
  <r>
    <n v="1078"/>
    <x v="0"/>
    <x v="6"/>
    <x v="2"/>
    <s v="HTM Functional POC Back-up"/>
    <s v="Brown"/>
    <s v="Robert"/>
    <s v="VHASAMBrownR"/>
    <s v="540-982-2463 x 1674"/>
    <s v="Robert.brown15@va.gov"/>
    <s v="Wave 2"/>
    <n v="0"/>
    <s v="April_4"/>
    <x v="0"/>
    <n v="1"/>
  </r>
  <r>
    <n v="1079"/>
    <x v="0"/>
    <x v="6"/>
    <x v="3"/>
    <s v="Primary EMS Functional POC"/>
    <s v="Mack"/>
    <s v="Naymon"/>
    <s v="VHASAMMackN"/>
    <s v="540-982-2463 x 2865"/>
    <s v="Naymon.mack@va.gov"/>
    <s v="Wave 2"/>
    <n v="0"/>
    <s v="April_4"/>
    <x v="0"/>
    <n v="1"/>
  </r>
  <r>
    <n v="1080"/>
    <x v="0"/>
    <x v="6"/>
    <x v="3"/>
    <s v="EMS Functional POC Back-up"/>
    <s v="Morris"/>
    <s v="Tanuel"/>
    <s v="VHASAMMorriT1"/>
    <s v="540-982-2463 x 2878"/>
    <s v="Tanuel.morris@va.gov"/>
    <s v="Wave 2"/>
    <n v="0"/>
    <s v="April_4"/>
    <x v="0"/>
    <n v="1"/>
  </r>
  <r>
    <n v="1081"/>
    <x v="0"/>
    <x v="6"/>
    <x v="4"/>
    <s v="Primary FM Functional POC"/>
    <s v="Carpenter"/>
    <s v="Eric"/>
    <s v="VHASAMCarpeE"/>
    <s v="540-982-2463 x 4126"/>
    <s v="Eric.carpenter@va.gov"/>
    <s v="Wave 2"/>
    <n v="7"/>
    <s v="April_4"/>
    <x v="5"/>
    <n v="1"/>
  </r>
  <r>
    <n v="1082"/>
    <x v="0"/>
    <x v="6"/>
    <x v="4"/>
    <s v="FM Functional POC Back-up"/>
    <s v="Fralin"/>
    <s v="Brian"/>
    <s v="VHASAMFraliB"/>
    <s v="540-982-2463 x 1247"/>
    <s v="Brian.fralin@va.gov"/>
    <s v="Wave 2"/>
    <n v="6"/>
    <s v="April_4"/>
    <x v="0"/>
    <n v="1"/>
  </r>
  <r>
    <n v="1083"/>
    <x v="0"/>
    <x v="6"/>
    <x v="5"/>
    <s v="Primary PPM Functional POC"/>
    <s v="Cunningham"/>
    <s v="Michael"/>
    <s v="VHASAMCunniM"/>
    <s v="540-982-2463 x 2646"/>
    <s v="Michael.cunningham7@va.gov"/>
    <s v="Wave 2"/>
    <n v="8"/>
    <s v="April_4"/>
    <x v="5"/>
    <n v="1"/>
  </r>
  <r>
    <n v="1084"/>
    <x v="0"/>
    <x v="6"/>
    <x v="5"/>
    <s v="PPM Functional POC Back-up"/>
    <s v="Burns"/>
    <s v="Benjamin"/>
    <s v="VHASAMBurnsB"/>
    <s v="540-982-2463 x 2966"/>
    <s v="Benjamin.Burns@va.gov "/>
    <s v="Wave 2"/>
    <n v="7"/>
    <s v="April_4"/>
    <x v="0"/>
    <n v="1"/>
  </r>
  <r>
    <n v="1085"/>
    <x v="0"/>
    <x v="6"/>
    <x v="6"/>
    <s v="Primary IT Functional POC"/>
    <s v="Poole"/>
    <s v="Steven"/>
    <s v="VHASAMPooleS"/>
    <s v="540-982-2463 x 4537"/>
    <s v="Steven.Poole@va.gov"/>
    <s v="Wave 2"/>
    <n v="1"/>
    <s v="April_4"/>
    <x v="0"/>
    <n v="1"/>
  </r>
  <r>
    <n v="1086"/>
    <x v="0"/>
    <x v="6"/>
    <x v="6"/>
    <s v="IT Functional POC Back-up"/>
    <s v="McAnnally"/>
    <s v="Paul"/>
    <s v="VHASAMMcannP"/>
    <s v="540-982-2463 x 5093"/>
    <s v="Paul.McAnnally@va.gov"/>
    <s v="Wave 2"/>
    <n v="0"/>
    <s v="April_4"/>
    <x v="0"/>
    <n v="1"/>
  </r>
  <r>
    <n v="1087"/>
    <x v="0"/>
    <x v="7"/>
    <x v="1"/>
    <s v="Site Lead"/>
    <s v="Green"/>
    <s v="Sharod"/>
    <s v="VHASBYGREENS1"/>
    <s v="704-638-9000 x 3498"/>
    <s v="SHAROD.GREEN@VA.GOV"/>
    <s v="Wave 2"/>
    <n v="7"/>
    <s v="April_4"/>
    <x v="5"/>
    <n v="1"/>
  </r>
  <r>
    <n v="1088"/>
    <x v="0"/>
    <x v="7"/>
    <x v="1"/>
    <s v="Site Lead Back-up"/>
    <s v="Forrest"/>
    <s v="Robert"/>
    <s v="VHASBYFORRER1"/>
    <s v="704-638-9000 x 3210"/>
    <s v="ROBERT.FORREST@VA.GOV"/>
    <s v="Wave 2"/>
    <n v="2"/>
    <s v="April_4"/>
    <x v="0"/>
    <n v="1"/>
  </r>
  <r>
    <n v="1089"/>
    <x v="0"/>
    <x v="7"/>
    <x v="2"/>
    <s v="Primary HTM Functional POC"/>
    <s v="Sledge"/>
    <s v="David"/>
    <s v="VHASBYSLEDGD"/>
    <s v="704-638-9000 x 3120"/>
    <s v="DAVID.SLEDGE2@VA.GOV"/>
    <s v="Wave 2"/>
    <n v="6"/>
    <s v="April_4"/>
    <x v="5"/>
    <n v="1"/>
  </r>
  <r>
    <n v="1090"/>
    <x v="0"/>
    <x v="7"/>
    <x v="2"/>
    <s v="HTM Functional POC Back-up"/>
    <s v="Monroe"/>
    <s v="Robert"/>
    <s v="VHASBYMONROR"/>
    <s v="704-638-9000 x 2221"/>
    <s v="ROBERT.MONROE@VA.GOV"/>
    <s v="Wave 2"/>
    <n v="6"/>
    <s v="April_4"/>
    <x v="0"/>
    <n v="1"/>
  </r>
  <r>
    <n v="1091"/>
    <x v="0"/>
    <x v="7"/>
    <x v="2"/>
    <s v="HTM Functional POC Back-up"/>
    <s v="Cherry"/>
    <s v="James"/>
    <s v="VHASBYCHERRJ"/>
    <s v="704-638-9000 x 2518"/>
    <s v="JAMES.CHERRY2@VA.GOV"/>
    <s v="Wave 2"/>
    <n v="2"/>
    <s v="April_4"/>
    <x v="0"/>
    <n v="1"/>
  </r>
  <r>
    <n v="1092"/>
    <x v="0"/>
    <x v="7"/>
    <x v="3"/>
    <s v="Primary EMS Functional POC"/>
    <s v="Hayes"/>
    <s v="Bruce"/>
    <s v="VHASBYHAYESB"/>
    <s v="704-638-9000 x 2094"/>
    <s v="BRUCE.HAYES@VA.GOV"/>
    <s v="Wave 2"/>
    <n v="0"/>
    <s v="April_4"/>
    <x v="0"/>
    <n v="1"/>
  </r>
  <r>
    <n v="1093"/>
    <x v="0"/>
    <x v="7"/>
    <x v="3"/>
    <s v="EMS Functional POC Back-up"/>
    <s v="Hodge"/>
    <s v="Laura"/>
    <s v="VHASBYHODGEL"/>
    <s v="704-638-9000 x 2191"/>
    <s v="LAURA.HODGE@VA.GOV"/>
    <s v="Wave 2"/>
    <n v="0"/>
    <s v="April_4"/>
    <x v="0"/>
    <n v="1"/>
  </r>
  <r>
    <n v="1094"/>
    <x v="0"/>
    <x v="7"/>
    <x v="4"/>
    <s v="Primary FM Functional POC"/>
    <s v="Laurer"/>
    <s v="Joseph"/>
    <s v="VHASBYLAUREJ"/>
    <s v="704-638-9000 x 2333"/>
    <s v="JOSEPH.LAURER@VA.GOV"/>
    <s v="Wave 2"/>
    <n v="5"/>
    <s v="April_4"/>
    <x v="5"/>
    <n v="1"/>
  </r>
  <r>
    <n v="1095"/>
    <x v="0"/>
    <x v="7"/>
    <x v="4"/>
    <s v="FM Functional POC Back-up"/>
    <s v="Barrier"/>
    <s v="Lonnie"/>
    <s v="VHASBYBARRIL"/>
    <s v="704-638-9000 x 2313"/>
    <s v="LONNIE.BARRIER@VA.GOV"/>
    <s v="Wave 2"/>
    <n v="10"/>
    <s v="April_4"/>
    <x v="5"/>
    <n v="1"/>
  </r>
  <r>
    <n v="1096"/>
    <x v="0"/>
    <x v="7"/>
    <x v="5"/>
    <s v="Primary PPM Functional POC"/>
    <s v="White"/>
    <s v="Stanley"/>
    <s v="VHASBYWHITES1"/>
    <s v="704-638-9000 x. 3202"/>
    <s v="STANLEY.WHITE2@VA.GOV"/>
    <s v="Wave 2"/>
    <n v="9"/>
    <s v="April_4"/>
    <x v="5"/>
    <n v="1"/>
  </r>
  <r>
    <n v="1097"/>
    <x v="0"/>
    <x v="7"/>
    <x v="5"/>
    <s v="PPM Functional POC Back-up"/>
    <s v="Williams"/>
    <s v="Mashonda"/>
    <s v="VHASBYWILLIM12"/>
    <s v="704-638-9000 x 4765"/>
    <s v="MASHONDA.WILLIAMS@VA.GOV"/>
    <s v="Wave 2"/>
    <n v="6"/>
    <s v="April_4"/>
    <x v="5"/>
    <n v="1"/>
  </r>
  <r>
    <n v="1098"/>
    <x v="0"/>
    <x v="7"/>
    <x v="6"/>
    <s v="Primary IT Functional POC"/>
    <s v="Clark"/>
    <s v="Deborah"/>
    <s v="VHASBYCLARKD"/>
    <s v="704-638-9000 x 4847"/>
    <s v="DEBORAH.CLARK6@VA.GOV"/>
    <s v="Wave 2"/>
    <n v="2"/>
    <s v="April_4"/>
    <x v="0"/>
    <n v="1"/>
  </r>
  <r>
    <n v="1099"/>
    <x v="0"/>
    <x v="7"/>
    <x v="6"/>
    <s v="IT Functional POC Back-up"/>
    <s v="Nash"/>
    <s v="Ken"/>
    <s v="VHASBYNASHK"/>
    <s v="704-638-9000 x 4853"/>
    <s v="KEN.NASH2@VA.GOV"/>
    <s v="Wave 2"/>
    <n v="1"/>
    <s v="April_4"/>
    <x v="0"/>
    <n v="1"/>
  </r>
  <r>
    <n v="1100"/>
    <x v="1"/>
    <x v="0"/>
    <x v="0"/>
    <s v="VISN Deployment Team Lead"/>
    <s v="Gaudio"/>
    <s v="James"/>
    <s v="Vhav07gaudij"/>
    <s v="(678) 924-5710"/>
    <s v="James.gaudio@va.gov"/>
    <s v="Wave 2"/>
    <n v="8"/>
    <s v="April_4"/>
    <x v="5"/>
    <n v="1"/>
  </r>
  <r>
    <n v="1101"/>
    <x v="1"/>
    <x v="0"/>
    <x v="0"/>
    <s v="Logistics"/>
    <s v="Townsend-Green"/>
    <s v="Linda"/>
    <s v="VHAV07TownsG"/>
    <s v="(678) 924-5754"/>
    <s v="Linda.townsend-green@va.gov"/>
    <s v="Wave 2"/>
    <n v="5"/>
    <s v="April_4"/>
    <x v="0"/>
    <n v="1"/>
  </r>
  <r>
    <n v="1102"/>
    <x v="1"/>
    <x v="0"/>
    <x v="0"/>
    <s v="HTM"/>
    <s v="Jensen"/>
    <s v="Kevin"/>
    <s v="VHACHAJenseK"/>
    <s v="(843) 789-6139"/>
    <s v="Kevin.jensen@va.gov"/>
    <s v="Wave 2"/>
    <n v="6"/>
    <s v="April_4"/>
    <x v="5"/>
    <n v="1"/>
  </r>
  <r>
    <n v="1103"/>
    <x v="1"/>
    <x v="0"/>
    <x v="0"/>
    <s v="CAM"/>
    <s v="Gaudio"/>
    <s v="James"/>
    <s v="Vhav07gaudij"/>
    <s v="(678) 924-5710"/>
    <s v="James.gaudio@va.gov"/>
    <s v="Wave 2"/>
    <n v="8"/>
    <s v="April_4"/>
    <x v="5"/>
    <n v="1"/>
  </r>
  <r>
    <n v="1104"/>
    <x v="1"/>
    <x v="0"/>
    <x v="0"/>
    <s v="EMS"/>
    <s v="Henrickson"/>
    <s v="Michael"/>
    <s v="VHACMSHenriM"/>
    <s v="(803) 776-4000 x 5752"/>
    <s v="Michael.henrickson@va.gov"/>
    <s v="Wave 2"/>
    <n v="1"/>
    <s v="April_4"/>
    <x v="0"/>
    <n v="1"/>
  </r>
  <r>
    <n v="1105"/>
    <x v="1"/>
    <x v="0"/>
    <x v="0"/>
    <s v="Engineering"/>
    <s v="Lyons"/>
    <s v="Tim"/>
    <s v="VHATUALyonsT"/>
    <s v="(205) 554-4593"/>
    <s v="Tim.lyons@va.gov"/>
    <s v="Wave 2"/>
    <n v="8"/>
    <s v="April_4"/>
    <x v="5"/>
    <n v="1"/>
  </r>
  <r>
    <n v="1106"/>
    <x v="1"/>
    <x v="0"/>
    <x v="0"/>
    <s v="OIT"/>
    <s v="Greer"/>
    <s v="Bill"/>
    <s v="VHABIRGreerW1"/>
    <s v="(205) 933-8101"/>
    <s v="William.Greer2@va.gov"/>
    <s v="Wave 2"/>
    <n v="0"/>
    <s v="April_4"/>
    <x v="0"/>
    <n v="1"/>
  </r>
  <r>
    <n v="1107"/>
    <x v="1"/>
    <x v="0"/>
    <x v="0"/>
    <s v="Fiscal"/>
    <s v="Schmitz"/>
    <s v="Brenda"/>
    <s v="VHAV07SchmiB"/>
    <s v="(678) 924-5731"/>
    <s v="Brenda.schmitz@va.gov"/>
    <s v="Wave 2"/>
    <n v="5"/>
    <s v="April_4"/>
    <x v="0"/>
    <n v="1"/>
  </r>
  <r>
    <n v="1108"/>
    <x v="1"/>
    <x v="0"/>
    <x v="0"/>
    <s v="HR"/>
    <s v="Blakeley"/>
    <s v="Claudia"/>
    <s v="VHAV07BlakeC"/>
    <s v="(678) 924-5738"/>
    <s v="Claudia.blakeley@va.gov"/>
    <s v="Wave 2"/>
    <n v="0"/>
    <s v="April_4"/>
    <x v="0"/>
    <n v="1"/>
  </r>
  <r>
    <n v="1109"/>
    <x v="1"/>
    <x v="0"/>
    <x v="0"/>
    <s v="Education"/>
    <s v="Mathews"/>
    <s v="Venis"/>
    <s v="VHANBOMatheV1"/>
    <s v="(770) 279-3427"/>
    <s v="Venis.Mathews2@va.gov"/>
    <s v="Wave 2"/>
    <n v="1"/>
    <s v="April_4"/>
    <x v="0"/>
    <n v="1"/>
  </r>
  <r>
    <n v="1110"/>
    <x v="1"/>
    <x v="8"/>
    <x v="1"/>
    <s v="Site Lead"/>
    <s v="Browning"/>
    <s v="Louisa"/>
    <s v="VHAATGBROWNL"/>
    <s v="404-321-6111 x4924"/>
    <s v="Louisa.Browning@va.gov"/>
    <s v="Wave 2"/>
    <n v="8"/>
    <s v="April_4"/>
    <x v="5"/>
    <n v="1"/>
  </r>
  <r>
    <n v="1111"/>
    <x v="1"/>
    <x v="8"/>
    <x v="1"/>
    <s v="Site Lead Back-up"/>
    <s v="Simmons"/>
    <s v="Cathy"/>
    <s v="VHAATGSIMMOC2"/>
    <s v="404-321-6111 x3027"/>
    <s v="Cathy.simmons@va.gov"/>
    <s v="Wave 2"/>
    <n v="8"/>
    <s v="April_4"/>
    <x v="5"/>
    <n v="1"/>
  </r>
  <r>
    <n v="1112"/>
    <x v="1"/>
    <x v="8"/>
    <x v="2"/>
    <s v="Primary HTM Functional POC"/>
    <s v="Cox"/>
    <s v="Michael"/>
    <s v="VHAATGCoxM"/>
    <s v="404-321-6111 x7633"/>
    <s v="Michael.cox@va.gov"/>
    <s v="Wave 2"/>
    <n v="10"/>
    <s v="April_4"/>
    <x v="5"/>
    <n v="1"/>
  </r>
  <r>
    <n v="1113"/>
    <x v="1"/>
    <x v="8"/>
    <x v="2"/>
    <s v="HTM Functional POC Back-up"/>
    <s v="Timm"/>
    <s v="Robert"/>
    <s v="VHAAATGTimmR"/>
    <s v="404-321-6111 x2790"/>
    <s v="Robert.timm@va.gov"/>
    <s v="Wave 2"/>
    <n v="1"/>
    <s v="April_4"/>
    <x v="0"/>
    <n v="1"/>
  </r>
  <r>
    <n v="1114"/>
    <x v="1"/>
    <x v="8"/>
    <x v="3"/>
    <s v="Primary EMS Functional POC"/>
    <s v="Mincey"/>
    <s v="Dale"/>
    <s v="VHAATGminced"/>
    <s v="404-321-6111 x7646"/>
    <s v="Dale.Mincey@va.gov"/>
    <s v="Wave 2"/>
    <n v="9"/>
    <s v="April_4"/>
    <x v="5"/>
    <n v="1"/>
  </r>
  <r>
    <n v="1115"/>
    <x v="1"/>
    <x v="8"/>
    <x v="3"/>
    <s v="EMS Functional POC Back-up"/>
    <s v="Gwaltney"/>
    <s v="Darryl"/>
    <s v="VHAATGgwaltd"/>
    <s v="404-321-6111 x7525"/>
    <s v="Darryl.Gwaltney@va.gov"/>
    <s v="Wave 2"/>
    <n v="0"/>
    <s v="April_4"/>
    <x v="0"/>
    <n v="1"/>
  </r>
  <r>
    <n v="1116"/>
    <x v="1"/>
    <x v="8"/>
    <x v="4"/>
    <s v="Primary FM Functional POC"/>
    <s v="Mindley"/>
    <s v="Damian"/>
    <s v="VHAATGMindlD"/>
    <s v="404-321-6111 x7660"/>
    <s v="Damian.mindley@va.gov"/>
    <s v="Wave 2"/>
    <n v="4"/>
    <s v="April_4"/>
    <x v="0"/>
    <n v="1"/>
  </r>
  <r>
    <n v="1117"/>
    <x v="1"/>
    <x v="8"/>
    <x v="4"/>
    <s v="FM Functional POC Back-up"/>
    <s v="Sawyer"/>
    <s v="Ricky"/>
    <s v="VHAATGSawyeR"/>
    <s v="404-321-6111 x7660"/>
    <s v="Ricky.sawyer@va.gov"/>
    <s v="Wave 2"/>
    <n v="7"/>
    <s v="April_4"/>
    <x v="0"/>
    <n v="1"/>
  </r>
  <r>
    <n v="1118"/>
    <x v="1"/>
    <x v="8"/>
    <x v="5"/>
    <s v="Primary PPM Functional POC"/>
    <s v="Simmons"/>
    <s v="Cathy"/>
    <s v="VHAATGSIMMOC2"/>
    <s v="404-321-6111 x3027"/>
    <s v="Cathy.simmons@va.gov"/>
    <s v="Wave 2"/>
    <n v="8"/>
    <s v="April_4"/>
    <x v="5"/>
    <n v="1"/>
  </r>
  <r>
    <n v="1119"/>
    <x v="1"/>
    <x v="8"/>
    <x v="5"/>
    <s v="PPM Functional POC Back-up"/>
    <s v="Browning"/>
    <s v="Louisa"/>
    <s v="VHAATGBROWNL"/>
    <s v="404-321-6111 x4924"/>
    <s v="Louisa.Browning@va.gov"/>
    <s v="Wave 2"/>
    <n v="8"/>
    <s v="April_4"/>
    <x v="5"/>
    <n v="1"/>
  </r>
  <r>
    <n v="1120"/>
    <x v="1"/>
    <x v="8"/>
    <x v="6"/>
    <s v="Primary IT Functional POC"/>
    <s v="Lynch"/>
    <s v="Anthony"/>
    <s v="VHAATGLynchA"/>
    <s v="404-321-6111 x1578"/>
    <s v="Anthony.lynch@va.gov"/>
    <s v="Wave 2"/>
    <n v="2"/>
    <s v="April_4"/>
    <x v="0"/>
    <n v="1"/>
  </r>
  <r>
    <n v="1121"/>
    <x v="1"/>
    <x v="8"/>
    <x v="6"/>
    <s v="IT Functional POC Back-up"/>
    <s v="Wisdom"/>
    <s v="Zende"/>
    <s v="VHAATGWisdoZ"/>
    <s v="404-321-6111 x7197"/>
    <s v="Zende.wisdom@va.gov  "/>
    <s v="Wave 2"/>
    <n v="2"/>
    <s v="April_4"/>
    <x v="0"/>
    <n v="1"/>
  </r>
  <r>
    <n v="1122"/>
    <x v="1"/>
    <x v="9"/>
    <x v="1"/>
    <s v="Site Lead"/>
    <s v="Raggio"/>
    <s v="Matthew"/>
    <s v="VHABIRRaggiM"/>
    <s v="205-933-8101 x 5252"/>
    <s v="Matthew.Raggio@va.gov"/>
    <s v="Wave 2"/>
    <n v="6"/>
    <s v="April_4"/>
    <x v="0"/>
    <n v="1"/>
  </r>
  <r>
    <n v="1123"/>
    <x v="1"/>
    <x v="9"/>
    <x v="1"/>
    <s v="Site Lead Back-up"/>
    <s v="Weeks"/>
    <s v="Erica"/>
    <s v="VHABIRWeeksE"/>
    <s v="205-933-8101 x 1350"/>
    <s v="Erica.Weeks@va.gov"/>
    <s v="Wave 2"/>
    <n v="9"/>
    <s v="April_4"/>
    <x v="5"/>
    <n v="1"/>
  </r>
  <r>
    <n v="1124"/>
    <x v="1"/>
    <x v="9"/>
    <x v="2"/>
    <s v="Primary HTM Functional POC"/>
    <s v="Raggio"/>
    <s v="Matthew"/>
    <s v="VHABIRRaggiM"/>
    <s v="205-933-8101 x 5252"/>
    <s v="Matthew.Raggio@va.gov"/>
    <s v="Wave 2"/>
    <n v="6"/>
    <s v="April_4"/>
    <x v="0"/>
    <n v="1"/>
  </r>
  <r>
    <n v="1125"/>
    <x v="1"/>
    <x v="9"/>
    <x v="2"/>
    <s v="HTM Functional POC Back-up"/>
    <s v="McQuitty"/>
    <s v="William"/>
    <s v="VHABIRMcQuiW"/>
    <s v="205-933-8101 x 4526"/>
    <s v="William.McQuitty@va.gov"/>
    <s v="Wave 2"/>
    <n v="2"/>
    <s v="April_4"/>
    <x v="0"/>
    <n v="1"/>
  </r>
  <r>
    <n v="1126"/>
    <x v="1"/>
    <x v="9"/>
    <x v="3"/>
    <s v="Primary EMS Functional POC"/>
    <s v="Irwin"/>
    <s v="David"/>
    <s v="VHABIRIrwinD"/>
    <s v="205-558-4717 x 5416"/>
    <s v="David.Irwin@va.gov"/>
    <s v="Wave 2"/>
    <n v="6"/>
    <s v="April_4"/>
    <x v="5"/>
    <n v="1"/>
  </r>
  <r>
    <n v="1127"/>
    <x v="1"/>
    <x v="9"/>
    <x v="3"/>
    <s v="EMS Functional POC Back-up"/>
    <s v="Singleterry"/>
    <s v="Andre"/>
    <s v="VHABIRSinglA"/>
    <s v="205-933-8101 x 6107"/>
    <s v="Andre.Singleterry@va.gov"/>
    <s v="Wave 2"/>
    <n v="8"/>
    <s v="April_4"/>
    <x v="5"/>
    <n v="1"/>
  </r>
  <r>
    <n v="1128"/>
    <x v="1"/>
    <x v="9"/>
    <x v="4"/>
    <s v="Primary FM Functional POC"/>
    <s v="Campbell"/>
    <s v="Jaymes"/>
    <s v="VHABIRCampbJ2"/>
    <s v="205-933-8101 x 5013"/>
    <s v="Jaymes.Campbell@va.gov"/>
    <s v="Wave 2"/>
    <n v="7"/>
    <s v="April_4"/>
    <x v="5"/>
    <n v="1"/>
  </r>
  <r>
    <n v="1129"/>
    <x v="1"/>
    <x v="9"/>
    <x v="4"/>
    <s v="FM Functional POC Back-up"/>
    <s v="Bugg"/>
    <s v="Randall"/>
    <s v="VHABIRBuggR"/>
    <s v="205-933-4481 x 5275"/>
    <s v="Randall.Bugg@va.gov"/>
    <s v="Wave 2"/>
    <n v="1"/>
    <s v="April_4"/>
    <x v="0"/>
    <n v="1"/>
  </r>
  <r>
    <n v="1130"/>
    <x v="1"/>
    <x v="9"/>
    <x v="5"/>
    <s v="Primary PPM Functional POC"/>
    <s v="Jones"/>
    <s v="Alfred"/>
    <s v="VHABIRJonesAT"/>
    <s v="205-933-8101 x 2937"/>
    <s v="Alfred.Jones2@va.gov"/>
    <s v="Wave 2"/>
    <n v="9"/>
    <s v="April_4"/>
    <x v="5"/>
    <n v="1"/>
  </r>
  <r>
    <n v="1131"/>
    <x v="1"/>
    <x v="9"/>
    <x v="5"/>
    <s v="PPM Functional POC Back-up"/>
    <s v="Turner"/>
    <s v="Caleb"/>
    <s v="VHABIRTurneC3"/>
    <s v="205-933-8101 x 5371"/>
    <s v="Caleb.Turner3@va.gov"/>
    <s v="Wave 2"/>
    <n v="2"/>
    <s v="April_4"/>
    <x v="0"/>
    <n v="1"/>
  </r>
  <r>
    <n v="1132"/>
    <x v="1"/>
    <x v="9"/>
    <x v="6"/>
    <s v="Primary IT Functional POC"/>
    <s v="Young"/>
    <s v="Christopher"/>
    <s v="VHABIRYounC"/>
    <s v="205-933-8101 x 1367"/>
    <s v="Christopher.Young7@va.gov"/>
    <s v="Wave 2"/>
    <n v="0"/>
    <s v="April_4"/>
    <x v="0"/>
    <n v="1"/>
  </r>
  <r>
    <n v="1133"/>
    <x v="1"/>
    <x v="9"/>
    <x v="6"/>
    <s v="IT Functional POC Back-up"/>
    <s v="Sturdivant"/>
    <s v="Mervin"/>
    <s v="VHABIRSturdM"/>
    <s v="205-933-8101 x 1334"/>
    <s v="Mervin.Sturdivant@va.gov"/>
    <s v="Wave 2"/>
    <n v="1"/>
    <s v="April_4"/>
    <x v="0"/>
    <n v="1"/>
  </r>
  <r>
    <n v="1134"/>
    <x v="1"/>
    <x v="10"/>
    <x v="1"/>
    <s v="Site Lead"/>
    <s v="Deworth"/>
    <s v="Gerald"/>
    <s v="VHADUBDEWORG"/>
    <s v="478-272-1210 x 2902"/>
    <s v="Gerald.deworth@va.gov"/>
    <s v="Wave 2"/>
    <n v="1"/>
    <s v="April_4"/>
    <x v="0"/>
    <n v="1"/>
  </r>
  <r>
    <n v="1135"/>
    <x v="1"/>
    <x v="10"/>
    <x v="1"/>
    <s v="Site Lead Back-up"/>
    <s v="Sullivan"/>
    <s v="Diane"/>
    <s v="VHADUBSULLID"/>
    <s v="478-272-1210 x 2902"/>
    <s v="Diane.sullivan@va.gov"/>
    <s v="Wave 2"/>
    <n v="5"/>
    <s v="April_4"/>
    <x v="5"/>
    <n v="1"/>
  </r>
  <r>
    <n v="1136"/>
    <x v="1"/>
    <x v="10"/>
    <x v="2"/>
    <s v="Primary HTM Functional POC"/>
    <s v="Snelgrove"/>
    <s v="Michael"/>
    <s v="VHADUBSNELGM"/>
    <s v="478 272-1210 x 2889"/>
    <s v="Michael.snelgrove@va.gov"/>
    <s v="Wave 2"/>
    <n v="2"/>
    <s v="April_4"/>
    <x v="0"/>
    <n v="1"/>
  </r>
  <r>
    <n v="1137"/>
    <x v="1"/>
    <x v="10"/>
    <x v="2"/>
    <s v="HTM Functional POC Back-up"/>
    <s v="Orlowsky"/>
    <s v="Alex"/>
    <s v="VHADUBORLOWA"/>
    <s v="478 272-1210 x 3129"/>
    <s v="Alexandra.orlowsky@va.gov"/>
    <s v="Wave 2"/>
    <n v="3"/>
    <s v="April_4"/>
    <x v="0"/>
    <n v="1"/>
  </r>
  <r>
    <n v="1138"/>
    <x v="1"/>
    <x v="10"/>
    <x v="3"/>
    <s v="Primary EMS Functional POC"/>
    <s v="Baggett"/>
    <s v="Lee"/>
    <s v="VHADUBBAGGEL"/>
    <s v="478 277 2755"/>
    <s v="Walter.Baggett@va.gov"/>
    <s v="Wave 2"/>
    <n v="3"/>
    <s v="April_4"/>
    <x v="0"/>
    <n v="1"/>
  </r>
  <r>
    <n v="1139"/>
    <x v="1"/>
    <x v="10"/>
    <x v="3"/>
    <s v="EMS Functional POC Back-up"/>
    <s v="Kraft"/>
    <s v="Edwin"/>
    <s v="VHADUBKRAFTE"/>
    <s v="478 277 2755"/>
    <s v="Edwin.Kraft@va.gov"/>
    <s v="Wave 2"/>
    <n v="0"/>
    <s v="April_4"/>
    <x v="0"/>
    <n v="1"/>
  </r>
  <r>
    <n v="1140"/>
    <x v="1"/>
    <x v="10"/>
    <x v="4"/>
    <s v="Primary FM Functional POC"/>
    <s v="Williams"/>
    <s v="Fred"/>
    <s v="VHADUBWILLIF"/>
    <s v="478 272-1210 x 4355"/>
    <s v="Frederick.williams@va.gov"/>
    <s v="Wave 2"/>
    <n v="4"/>
    <s v="April_4"/>
    <x v="0"/>
    <n v="1"/>
  </r>
  <r>
    <n v="1141"/>
    <x v="1"/>
    <x v="10"/>
    <x v="4"/>
    <s v="FM Functional POC Back-up"/>
    <s v="Marshall"/>
    <s v="Sandra"/>
    <s v="VHADUBMARSHS"/>
    <s v="478 272-1210 x 2640"/>
    <s v="Sandra.Marshall10@va.gov"/>
    <s v="Wave 2"/>
    <n v="1"/>
    <s v="April_4"/>
    <x v="0"/>
    <n v="1"/>
  </r>
  <r>
    <n v="1142"/>
    <x v="1"/>
    <x v="10"/>
    <x v="5"/>
    <s v="Primary PPM Functional POC"/>
    <s v="Pennymon"/>
    <s v="Dennis"/>
    <s v="VHADUBPENNYD"/>
    <s v="478 272 1210 x 3046"/>
    <s v="Dennis.Pennymon@va.gov"/>
    <s v="Wave 2"/>
    <n v="3"/>
    <s v="April_4"/>
    <x v="5"/>
    <n v="1"/>
  </r>
  <r>
    <n v="1143"/>
    <x v="1"/>
    <x v="10"/>
    <x v="5"/>
    <s v="PPM Functional POC Back-up"/>
    <s v="King"/>
    <s v="Anthony"/>
    <s v="VHADUBKingA2"/>
    <s v="478 272 1210 x 2612"/>
    <s v="Anthony.King3@va.gov"/>
    <s v="Wave 2"/>
    <n v="9"/>
    <s v="April_4"/>
    <x v="5"/>
    <n v="1"/>
  </r>
  <r>
    <n v="1144"/>
    <x v="1"/>
    <x v="10"/>
    <x v="6"/>
    <s v="Primary IT Functional POC"/>
    <s v="Cowart"/>
    <s v="Mark"/>
    <s v="VHADUBCowarM"/>
    <s v="478-277-6799"/>
    <s v="Mark.Cowart@va.gov"/>
    <s v="Wave 2"/>
    <n v="4"/>
    <s v="April_4"/>
    <x v="0"/>
    <n v="1"/>
  </r>
  <r>
    <n v="1145"/>
    <x v="1"/>
    <x v="10"/>
    <x v="6"/>
    <s v="IT Functional POC Back-up"/>
    <s v="Couey"/>
    <s v="Janet"/>
    <s v="VHADUBCoueyJ"/>
    <s v="478-277-2716"/>
    <s v="Janet.Couey@va.gov"/>
    <s v="Wave 2"/>
    <n v="1"/>
    <s v="April_4"/>
    <x v="0"/>
    <n v="1"/>
  </r>
  <r>
    <n v="1146"/>
    <x v="1"/>
    <x v="11"/>
    <x v="1"/>
    <s v="Site Lead"/>
    <s v="Piper"/>
    <s v="William"/>
    <s v="VHACAVPiperW"/>
    <s v="334-272-4670 x 4870"/>
    <s v="William.Piper@va.gov"/>
    <s v="Wave 2"/>
    <n v="8"/>
    <s v="April_4"/>
    <x v="5"/>
    <n v="1"/>
  </r>
  <r>
    <n v="1147"/>
    <x v="1"/>
    <x v="11"/>
    <x v="1"/>
    <s v="Site Lead Back-up"/>
    <s v="Hall"/>
    <s v="Nicholas"/>
    <s v="VHACAVHallN"/>
    <s v="334-727-0550 x 3289"/>
    <s v="Nicholas.Hall2@va.gov"/>
    <s v="Wave 2"/>
    <n v="5"/>
    <s v="April_4"/>
    <x v="5"/>
    <n v="1"/>
  </r>
  <r>
    <n v="1148"/>
    <x v="1"/>
    <x v="11"/>
    <x v="2"/>
    <s v="Primary HTM Functional POC"/>
    <s v="Piper"/>
    <s v="William"/>
    <s v="VHACAVPiperW"/>
    <s v="334-272-4670 x 4870"/>
    <s v="William.Piper@va.gov"/>
    <s v="Wave 2"/>
    <n v="8"/>
    <s v="April_4"/>
    <x v="5"/>
    <n v="1"/>
  </r>
  <r>
    <n v="1149"/>
    <x v="1"/>
    <x v="11"/>
    <x v="2"/>
    <s v="HTM Functional POC Back-up"/>
    <s v="Johnson"/>
    <s v="Donnell"/>
    <s v="VHACAVJohnsD2"/>
    <s v="334-272-4670 x 4866"/>
    <s v="Donnell.Johnson2@va.gov"/>
    <s v="Wave 2"/>
    <n v="4"/>
    <s v="April_4"/>
    <x v="0"/>
    <n v="1"/>
  </r>
  <r>
    <n v="1150"/>
    <x v="1"/>
    <x v="11"/>
    <x v="3"/>
    <s v="EMS Functional POC Back-up"/>
    <s v="Morgan"/>
    <s v="Darrell"/>
    <s v="VHATUAMORGAD"/>
    <s v="334-272-4670 x 4624"/>
    <s v="Darrell.Morgan2@va.gov"/>
    <s v="Wave 2"/>
    <n v="2"/>
    <s v="April_4"/>
    <x v="5"/>
    <n v="1"/>
  </r>
  <r>
    <n v="1151"/>
    <x v="1"/>
    <x v="11"/>
    <x v="3"/>
    <s v="EMS Functional POC Back-up"/>
    <s v="Perry"/>
    <s v="Clifford"/>
    <s v="VHACAVPerryC"/>
    <s v="334-727-0550 x 3667"/>
    <s v="Clifford.Perry@va.gov"/>
    <s v="Wave 2"/>
    <n v="1"/>
    <s v="April_4"/>
    <x v="0"/>
    <n v="1"/>
  </r>
  <r>
    <n v="1152"/>
    <x v="1"/>
    <x v="11"/>
    <x v="4"/>
    <s v="Primary FM Functional POC"/>
    <s v="Sharpe"/>
    <s v="Nicole"/>
    <s v="VHACAVSharpN"/>
    <s v="334-260-4108"/>
    <s v="Nicole.Sharpe@va.gov"/>
    <s v="Wave 2"/>
    <n v="9"/>
    <s v="April_4"/>
    <x v="5"/>
    <n v="1"/>
  </r>
  <r>
    <n v="1153"/>
    <x v="1"/>
    <x v="11"/>
    <x v="4"/>
    <s v="FM Functional POC Back-up"/>
    <s v="Hall"/>
    <s v="Nicholas"/>
    <s v="VHACAVHallN"/>
    <s v="334-727-0550 x 3289"/>
    <s v="Nicholas.Hall2@va.gov"/>
    <s v="Wave 2"/>
    <n v="5"/>
    <s v="April_4"/>
    <x v="5"/>
    <n v="1"/>
  </r>
  <r>
    <n v="1154"/>
    <x v="1"/>
    <x v="11"/>
    <x v="5"/>
    <s v="Primary PPM Functional POC"/>
    <s v="Green"/>
    <s v="Darry"/>
    <s v="VHACAVGreenD"/>
    <s v="334-272-4670 x 2001"/>
    <s v="Darry.Green@va.gov"/>
    <s v="Wave 2"/>
    <n v="11"/>
    <s v="April_4"/>
    <x v="5"/>
    <n v="1"/>
  </r>
  <r>
    <n v="1155"/>
    <x v="1"/>
    <x v="11"/>
    <x v="5"/>
    <s v="PPM Functional POC Back-up"/>
    <s v="Davis"/>
    <s v="Johnny"/>
    <s v="VHACAVDavisJ6"/>
    <s v="334-272-4670 x 4482"/>
    <s v="Johnny.Davis6@va.gov"/>
    <s v="Wave 2"/>
    <n v="1"/>
    <s v="April_4"/>
    <x v="0"/>
    <n v="1"/>
  </r>
  <r>
    <n v="1156"/>
    <x v="1"/>
    <x v="11"/>
    <x v="6"/>
    <s v="Primary IT Functional POC"/>
    <s v="Magee"/>
    <s v="Elmarko"/>
    <s v="VHACAVMageeE"/>
    <s v="334-725-2532"/>
    <s v="Elmarko.Magee@va.gov"/>
    <s v="Wave 2"/>
    <n v="3"/>
    <s v="April_4"/>
    <x v="0"/>
    <n v="1"/>
  </r>
  <r>
    <n v="1157"/>
    <x v="1"/>
    <x v="11"/>
    <x v="6"/>
    <s v="IT Functional POC Back-up"/>
    <s v="Henry"/>
    <s v="Robert"/>
    <s v="VHACAVHenryR"/>
    <s v="334-727-0550 x 3422"/>
    <s v="Robert.Henry3@va.gov"/>
    <s v="Wave 2"/>
    <n v="0"/>
    <s v="April_4"/>
    <x v="0"/>
    <n v="1"/>
  </r>
  <r>
    <n v="1158"/>
    <x v="1"/>
    <x v="12"/>
    <x v="1"/>
    <s v="Site Lead"/>
    <s v="Koppen"/>
    <s v="Mark"/>
    <s v="VHAAUGKoppeM"/>
    <s v="(706) 733-0188 x 2871"/>
    <s v="Mark.Koppen@va.gov"/>
    <s v="Wave 2"/>
    <n v="8"/>
    <s v="April_4"/>
    <x v="5"/>
    <n v="1"/>
  </r>
  <r>
    <n v="1159"/>
    <x v="1"/>
    <x v="12"/>
    <x v="1"/>
    <s v="Site Lead Back-up"/>
    <s v="Stenger"/>
    <s v="John"/>
    <s v="VHAAUGStengT"/>
    <s v="(706) 733-0188 x 1783/6700"/>
    <s v="John.Stenger@va.gov"/>
    <s v="Wave 2"/>
    <n v="7"/>
    <s v="April_4"/>
    <x v="5"/>
    <n v="1"/>
  </r>
  <r>
    <n v="1160"/>
    <x v="1"/>
    <x v="12"/>
    <x v="2"/>
    <s v="Primary HTM Functional POC"/>
    <s v="Ackerman"/>
    <s v="Michael"/>
    <s v="VHAAUGAckerM"/>
    <s v="(706) 733-0188 x 3350"/>
    <s v="Michael.Ackerman@va.gov"/>
    <s v="Wave 2"/>
    <n v="11"/>
    <s v="April_4"/>
    <x v="5"/>
    <n v="1"/>
  </r>
  <r>
    <n v="1161"/>
    <x v="1"/>
    <x v="12"/>
    <x v="2"/>
    <s v="HTM Functional POC Back-up"/>
    <s v="Payne"/>
    <s v="Wesley"/>
    <s v="VHAAUGPayneW"/>
    <s v="(706) 733-0188 x 3368"/>
    <s v="Wesley.Payne@va.gov"/>
    <s v="Wave 2"/>
    <n v="0"/>
    <s v="April_4"/>
    <x v="0"/>
    <n v="1"/>
  </r>
  <r>
    <n v="1162"/>
    <x v="1"/>
    <x v="12"/>
    <x v="3"/>
    <s v="Primary EMS Functional POC"/>
    <s v="Van Horn"/>
    <s v="Russell"/>
    <s v="VHAAUGVanHoR"/>
    <s v="(706) 733-0188 x 3319"/>
    <s v="Russell.VanHorn@va.gov"/>
    <s v="Wave 2"/>
    <n v="7"/>
    <s v="April_4"/>
    <x v="5"/>
    <n v="1"/>
  </r>
  <r>
    <n v="1163"/>
    <x v="1"/>
    <x v="12"/>
    <x v="3"/>
    <s v="EMS Functional POC Back-up"/>
    <s v="Thomas"/>
    <s v="Walter"/>
    <s v="VHAAUGWalteT4"/>
    <s v="(706) 733-0188 x 3319"/>
    <s v="Walter.Thomas4@va.gov"/>
    <s v="Wave 2"/>
    <n v="0"/>
    <s v="April_4"/>
    <x v="0"/>
    <n v="1"/>
  </r>
  <r>
    <n v="1164"/>
    <x v="1"/>
    <x v="12"/>
    <x v="4"/>
    <s v="Primary FM Functional POC"/>
    <s v="Harris"/>
    <s v="Timothy"/>
    <s v="VHAAUGHarriT5"/>
    <s v="(706) 733-0188 x 3365/6053"/>
    <s v="Timothy.Harris2@va.gov"/>
    <s v="Wave 2"/>
    <n v="5"/>
    <s v="April_4"/>
    <x v="5"/>
    <n v="1"/>
  </r>
  <r>
    <n v="1165"/>
    <x v="1"/>
    <x v="12"/>
    <x v="4"/>
    <s v="FM Functional POC Back-up"/>
    <s v="Payne"/>
    <s v="Wesley"/>
    <s v="VHAAUGPayneW"/>
    <s v="(706) 733-0188 x 3368"/>
    <s v="Wesley.Payne@va.gov"/>
    <s v="Wave 2"/>
    <n v="0"/>
    <s v="April_4"/>
    <x v="0"/>
    <n v="1"/>
  </r>
  <r>
    <n v="1166"/>
    <x v="1"/>
    <x v="12"/>
    <x v="5"/>
    <s v="Primary PPM Functional POC"/>
    <s v="Fox"/>
    <s v="Mark"/>
    <s v="VHAAUGFoxM"/>
    <s v="(706) 733-0188 x 7829"/>
    <s v="Mark.Fox@va.gov"/>
    <s v="Wave 2"/>
    <n v="6"/>
    <s v="April_4"/>
    <x v="5"/>
    <n v="1"/>
  </r>
  <r>
    <n v="1167"/>
    <x v="1"/>
    <x v="12"/>
    <x v="5"/>
    <s v="PPM Functional POC Back-up"/>
    <s v="Askew"/>
    <s v="Janice"/>
    <s v="VHAAUGAskewJ"/>
    <s v="(706) 733-0188 x 7169"/>
    <s v="Janice.Askew@va.gov"/>
    <s v="Wave 2"/>
    <n v="2"/>
    <s v="April_4"/>
    <x v="5"/>
    <n v="1"/>
  </r>
  <r>
    <n v="1168"/>
    <x v="1"/>
    <x v="12"/>
    <x v="6"/>
    <s v="Primary IT Functional POC"/>
    <s v="Hedgepeth"/>
    <s v="Rick"/>
    <s v="VHAAUGHedgeR"/>
    <s v="(706) 733-0188 x 6750"/>
    <s v="Ricky.Hedgepeth@va.gov"/>
    <s v="Wave 2"/>
    <n v="1"/>
    <s v="April_4"/>
    <x v="0"/>
    <n v="1"/>
  </r>
  <r>
    <n v="1169"/>
    <x v="1"/>
    <x v="12"/>
    <x v="6"/>
    <s v="IT Functional POC Back-up"/>
    <s v="Northington"/>
    <s v="Elizabeth"/>
    <s v="VHAAUGNorthE"/>
    <s v="(706) 733-0188 x 7637"/>
    <s v="Elizabeth.Northington@va.gov"/>
    <s v="Wave 2"/>
    <n v="9"/>
    <s v="April_4"/>
    <x v="0"/>
    <n v="1"/>
  </r>
  <r>
    <n v="1170"/>
    <x v="1"/>
    <x v="13"/>
    <x v="1"/>
    <s v="Site Lead"/>
    <s v="Hensley"/>
    <s v="Anthony"/>
    <s v="VHACHAHenslA"/>
    <s v="843-789-7788"/>
    <s v="anthony.hensley@va.gov"/>
    <s v="Wave 2"/>
    <n v="9"/>
    <s v="April_4"/>
    <x v="5"/>
    <n v="1"/>
  </r>
  <r>
    <n v="1171"/>
    <x v="1"/>
    <x v="13"/>
    <x v="1"/>
    <s v="Site Lead Back-up"/>
    <s v="Pinard"/>
    <s v="Randall"/>
    <s v="VHACHAPinarR"/>
    <s v="843-789-7789"/>
    <s v="randall.pinard@va.gov"/>
    <s v="Wave 2"/>
    <n v="9"/>
    <s v="April_4"/>
    <x v="0"/>
    <n v="1"/>
  </r>
  <r>
    <n v="1172"/>
    <x v="1"/>
    <x v="13"/>
    <x v="2"/>
    <s v="Primary HTM Functional POC"/>
    <s v="Cross"/>
    <s v="Carl"/>
    <s v="VHACHACrossC"/>
    <s v="843-789-7005"/>
    <s v="Carl.Cross@va.gov"/>
    <s v="Wave 2"/>
    <n v="7"/>
    <s v="April_4"/>
    <x v="0"/>
    <n v="1"/>
  </r>
  <r>
    <n v="1173"/>
    <x v="1"/>
    <x v="13"/>
    <x v="2"/>
    <s v="HTM Functional POC Back-up"/>
    <s v="McCaskill"/>
    <s v="Britton"/>
    <s v="VHACHAMcCasB"/>
    <s v="843-789-6046"/>
    <s v="Britton.McCaskill@va.gov"/>
    <s v="Wave 2"/>
    <n v="7"/>
    <s v="April_4"/>
    <x v="5"/>
    <n v="1"/>
  </r>
  <r>
    <n v="1174"/>
    <x v="1"/>
    <x v="13"/>
    <x v="2"/>
    <s v="HTM Functional POC Back-up"/>
    <s v="Marsh"/>
    <s v="Lucas"/>
    <s v="VHACHAMarshL"/>
    <s v="843-789-7712"/>
    <s v="Lucas.Marsh@va.gov"/>
    <s v="Wave 2"/>
    <n v="2"/>
    <s v="April_4"/>
    <x v="0"/>
    <n v="1"/>
  </r>
  <r>
    <n v="1175"/>
    <x v="1"/>
    <x v="13"/>
    <x v="2"/>
    <s v="HTM Functional POC Back-up"/>
    <s v="Tellis"/>
    <s v="Brandi"/>
    <s v="VHACHATelliB"/>
    <s v="843-789-6620"/>
    <s v="Brandi.Tellis@va.gov"/>
    <s v="Wave 2"/>
    <n v="1"/>
    <s v="April_4"/>
    <x v="0"/>
    <n v="1"/>
  </r>
  <r>
    <n v="1176"/>
    <x v="1"/>
    <x v="13"/>
    <x v="3"/>
    <s v="Primary EMS Functional POC"/>
    <s v="Stenson"/>
    <s v="Darfet (Lee)"/>
    <s v="VHACHAStensD"/>
    <s v="843- 789-6157"/>
    <s v="darfet.stenson@va.gov"/>
    <s v="Wave 2"/>
    <n v="3"/>
    <s v="April_4"/>
    <x v="0"/>
    <n v="1"/>
  </r>
  <r>
    <n v="1177"/>
    <x v="1"/>
    <x v="13"/>
    <x v="3"/>
    <s v="EMS Functional POC Back-up"/>
    <s v="Brewer"/>
    <s v="Justus"/>
    <s v="VHACHABreweJ"/>
    <s v="843-789-5464"/>
    <s v="justus.brewer@va.gov"/>
    <s v="Wave 2"/>
    <n v="3"/>
    <s v="April_4"/>
    <x v="0"/>
    <n v="1"/>
  </r>
  <r>
    <n v="1178"/>
    <x v="1"/>
    <x v="13"/>
    <x v="4"/>
    <s v="Primary FM Functional POC "/>
    <s v="Watson"/>
    <s v="Herb"/>
    <s v="VHACHAWatsoH2"/>
    <s v="843-789-6783"/>
    <s v="Herbert.Watson2@va.gov"/>
    <s v="Wave 2"/>
    <n v="4"/>
    <s v="April_4"/>
    <x v="5"/>
    <n v="1"/>
  </r>
  <r>
    <n v="1179"/>
    <x v="1"/>
    <x v="13"/>
    <x v="4"/>
    <s v="FM Functional POC Back-up"/>
    <s v="Kurowski"/>
    <s v="Mark"/>
    <s v="VHACHAKurowM"/>
    <s v="843-789-7772"/>
    <s v="Mark.kurowski@va.gov"/>
    <s v="Wave 2"/>
    <n v="6"/>
    <s v="April_4"/>
    <x v="5"/>
    <n v="1"/>
  </r>
  <r>
    <n v="1180"/>
    <x v="1"/>
    <x v="13"/>
    <x v="4"/>
    <s v="FM Functional POC Back-up"/>
    <s v="Valdez"/>
    <s v="Juan"/>
    <s v="VHACHAValdeJ1"/>
    <s v="843-789-7386"/>
    <s v="Juan.valdez@va.gov"/>
    <s v="Wave 2"/>
    <n v="1"/>
    <s v="April_4"/>
    <x v="0"/>
    <n v="1"/>
  </r>
  <r>
    <n v="1181"/>
    <x v="1"/>
    <x v="13"/>
    <x v="5"/>
    <s v="Primary PPM Functional POC"/>
    <s v="Turner"/>
    <s v="Beth"/>
    <s v="VHACHATurneB"/>
    <s v="843-789-6333"/>
    <s v="Beth.turner@va.gov"/>
    <s v="Wave 2"/>
    <n v="5"/>
    <s v="April_4"/>
    <x v="0"/>
    <n v="1"/>
  </r>
  <r>
    <n v="1182"/>
    <x v="1"/>
    <x v="13"/>
    <x v="5"/>
    <s v="PPM Functional POC Back-up"/>
    <s v="Jackson"/>
    <s v="Brenda"/>
    <s v="VHACHAJacksB1"/>
    <s v="843-789-7070"/>
    <s v="brenda.jackson@va.gov"/>
    <s v="Wave 2"/>
    <n v="0"/>
    <s v="April_4"/>
    <x v="0"/>
    <n v="1"/>
  </r>
  <r>
    <n v="1183"/>
    <x v="1"/>
    <x v="13"/>
    <x v="6"/>
    <s v="Primary IT Functional POC"/>
    <s v="Carter"/>
    <s v="David"/>
    <s v="VHACHACarteD"/>
    <s v="843-789-7121"/>
    <s v="david.carter4@va.gov"/>
    <s v="Wave 2"/>
    <n v="3"/>
    <s v="April_4"/>
    <x v="0"/>
    <n v="1"/>
  </r>
  <r>
    <n v="1184"/>
    <x v="1"/>
    <x v="13"/>
    <x v="6"/>
    <s v="IT Functional POC Back-up"/>
    <s v="Porter"/>
    <s v="Mary Ann"/>
    <s v="VHACHAPorteM"/>
    <s v="843-789-7162"/>
    <s v="mary.porter2@va.gov"/>
    <s v="Wave 2"/>
    <n v="0"/>
    <s v="April_4"/>
    <x v="0"/>
    <n v="1"/>
  </r>
  <r>
    <n v="1185"/>
    <x v="1"/>
    <x v="14"/>
    <x v="1"/>
    <s v="Site Lead"/>
    <s v="Jones"/>
    <s v="Adrienne"/>
    <s v="VhaTUAJonesAD"/>
    <s v="205 554-2063"/>
    <s v="Adrienne.jones2@va.gov"/>
    <s v="Wave 2"/>
    <n v="10"/>
    <s v="April_4"/>
    <x v="5"/>
    <n v="1"/>
  </r>
  <r>
    <n v="1186"/>
    <x v="1"/>
    <x v="14"/>
    <x v="1"/>
    <s v="Site Lead Back-up"/>
    <s v="Leow"/>
    <s v="Josh"/>
    <s v="VhaTUALeowJ"/>
    <s v="205-554-2000 x 3283"/>
    <s v="Joshua.Leow@va.gov"/>
    <s v="Wave 2"/>
    <n v="7"/>
    <s v="April_4"/>
    <x v="5"/>
    <n v="1"/>
  </r>
  <r>
    <n v="1187"/>
    <x v="1"/>
    <x v="14"/>
    <x v="2"/>
    <s v="Primary HTM Functional POC"/>
    <s v="Haynes"/>
    <s v="Dwayne"/>
    <s v="VhaTUAHayneD"/>
    <s v="205-554-2000 x 2667"/>
    <s v="Dwayne.Haynes@va.gov"/>
    <s v="Wave 2"/>
    <n v="8"/>
    <s v="April_4"/>
    <x v="5"/>
    <n v="1"/>
  </r>
  <r>
    <n v="1188"/>
    <x v="1"/>
    <x v="14"/>
    <x v="3"/>
    <s v="Primary EMS Functional POC"/>
    <s v="Robinson"/>
    <s v="Tom"/>
    <s v="VhaTUARobinT"/>
    <s v="205-554-2000 x 3777"/>
    <s v="Tom.Robinson2@va.gov"/>
    <s v="Wave 2"/>
    <n v="4"/>
    <s v="April_4"/>
    <x v="0"/>
    <n v="1"/>
  </r>
  <r>
    <n v="1189"/>
    <x v="1"/>
    <x v="14"/>
    <x v="4"/>
    <s v="Primary FM Functional POC"/>
    <s v="Jones"/>
    <s v="Adrienne"/>
    <s v="VhaTUAJonesAD"/>
    <s v="205-554-2063"/>
    <s v="Adrienne.Jones2@va.gov"/>
    <s v="Wave 2"/>
    <n v="10"/>
    <s v="April_4"/>
    <x v="5"/>
    <n v="1"/>
  </r>
  <r>
    <n v="1190"/>
    <x v="1"/>
    <x v="14"/>
    <x v="5"/>
    <s v="Primary PPM Functional POC"/>
    <s v="Bauknight"/>
    <s v="Dawn"/>
    <s v="VhaBIRBauknD"/>
    <s v="205-554-2000 x 2237"/>
    <s v="Dawn.Bauknight@va.gov"/>
    <s v="Wave 2"/>
    <n v="8"/>
    <s v="April_4"/>
    <x v="5"/>
    <n v="1"/>
  </r>
  <r>
    <n v="1191"/>
    <x v="1"/>
    <x v="14"/>
    <x v="6"/>
    <s v="Primary IT Functional POC"/>
    <s v="Lewis"/>
    <s v="Bryant"/>
    <s v="VhaTUALewisBC"/>
    <s v="205-554-2000 x 3660"/>
    <s v="Bryant.Lewis@va.gov"/>
    <s v="Wave 2"/>
    <n v="5"/>
    <s v="April_4"/>
    <x v="5"/>
    <n v="1"/>
  </r>
  <r>
    <n v="1192"/>
    <x v="1"/>
    <x v="14"/>
    <x v="6"/>
    <s v="IT Functional POC Back-up"/>
    <s v="Day"/>
    <s v="Charles"/>
    <s v="VhaTUADayC"/>
    <s v="205-554-2000 x 4622"/>
    <s v="Charles.Day3@va.gov"/>
    <s v="Wave 2"/>
    <n v="6"/>
    <s v="April_4"/>
    <x v="5"/>
    <n v="1"/>
  </r>
  <r>
    <n v="1193"/>
    <x v="1"/>
    <x v="15"/>
    <x v="1"/>
    <s v="Site Lead"/>
    <s v="Domann"/>
    <s v="Stan"/>
    <s v="VhacmsDomanS"/>
    <s v="(803) 695-6770"/>
    <s v="Stan.Domann@va.gov"/>
    <s v="Wave 2"/>
    <n v="10"/>
    <s v="April_4"/>
    <x v="5"/>
    <n v="1"/>
  </r>
  <r>
    <n v="1194"/>
    <x v="1"/>
    <x v="15"/>
    <x v="1"/>
    <s v="Site Lead Back-up"/>
    <s v="Cook"/>
    <s v="James"/>
    <s v="VhacmsCookja"/>
    <s v="(803) 776-4000 x 7559"/>
    <s v="James.Cook8@va.gov"/>
    <s v="Wave 2"/>
    <n v="4"/>
    <s v="April_4"/>
    <x v="5"/>
    <n v="1"/>
  </r>
  <r>
    <n v="1195"/>
    <x v="1"/>
    <x v="15"/>
    <x v="2"/>
    <s v="Primary HTM Functional POC"/>
    <s v="Shukla"/>
    <s v="Mahesh"/>
    <s v="VhacmsShuklM1"/>
    <s v="(803) 776-4000 x 7583"/>
    <s v="Mahesh.Shukla2@va.gov"/>
    <s v="Wave 2"/>
    <n v="1"/>
    <s v="April_4"/>
    <x v="0"/>
    <n v="1"/>
  </r>
  <r>
    <n v="1196"/>
    <x v="1"/>
    <x v="15"/>
    <x v="2"/>
    <s v="HTM Functional POC Back-up"/>
    <s v="Johnson"/>
    <s v="Jerry"/>
    <s v="VhacmsJohnsJ1"/>
    <s v="(803) 776-4000 x 7580"/>
    <s v="Jerry.Johnson3@va.gov"/>
    <s v="Wave 2"/>
    <n v="1"/>
    <s v="April_4"/>
    <x v="0"/>
    <n v="1"/>
  </r>
  <r>
    <n v="1197"/>
    <x v="1"/>
    <x v="15"/>
    <x v="2"/>
    <s v="HTM Functional POC Back-up"/>
    <s v="Masters"/>
    <s v="Russell"/>
    <s v="VhacmsMasteR"/>
    <s v="(803) 776-4000 x 4749"/>
    <s v="Russell.Masters@va.gov"/>
    <s v="Wave 2"/>
    <n v="0"/>
    <s v="April_4"/>
    <x v="0"/>
    <n v="1"/>
  </r>
  <r>
    <n v="1198"/>
    <x v="1"/>
    <x v="15"/>
    <x v="3"/>
    <s v="Primary EMS Functional POC"/>
    <s v="Bonds"/>
    <s v="Lincoln"/>
    <s v="Vhacmsbondsl"/>
    <s v="(803) 776-4000 x 6808"/>
    <s v="Lincoln.Bonds@va.gov"/>
    <s v="Wave 2"/>
    <n v="3"/>
    <s v="April_4"/>
    <x v="5"/>
    <n v="1"/>
  </r>
  <r>
    <n v="1199"/>
    <x v="1"/>
    <x v="15"/>
    <x v="3"/>
    <s v="EMS Functional POC Back-up"/>
    <s v="Perry"/>
    <s v="Patrice"/>
    <s v="Vhacmsperryp6"/>
    <s v="(803) 776-4000 x 6808"/>
    <s v="Patrice.Perry@va.gov"/>
    <s v="Wave 2"/>
    <n v="0"/>
    <s v="April_4"/>
    <x v="0"/>
    <n v="1"/>
  </r>
  <r>
    <n v="1200"/>
    <x v="1"/>
    <x v="15"/>
    <x v="4"/>
    <s v="Primary FM Functional POC"/>
    <s v="Bagley"/>
    <s v="David"/>
    <s v="VhacmsBagleD"/>
    <s v="(803) 776-4000 x 4344"/>
    <s v="David.Bagley2@va.gov"/>
    <s v="Wave 2"/>
    <n v="10"/>
    <s v="April_4"/>
    <x v="5"/>
    <n v="1"/>
  </r>
  <r>
    <n v="1201"/>
    <x v="1"/>
    <x v="15"/>
    <x v="4"/>
    <s v="FM Functional POC Back-up"/>
    <s v="Blackwell"/>
    <s v="Joseph"/>
    <s v="VhacmsBlackJW"/>
    <s v="(803) 776-4000 x 7589"/>
    <s v="Joseph.Blackwell@va.gov"/>
    <s v="Wave 2"/>
    <n v="4"/>
    <s v="April_4"/>
    <x v="0"/>
    <n v="1"/>
  </r>
  <r>
    <n v="1202"/>
    <x v="1"/>
    <x v="15"/>
    <x v="5"/>
    <s v="Primary PPM Functional POC"/>
    <s v="Mahoney"/>
    <s v="Eathel"/>
    <s v="VhacmsMahonE"/>
    <s v="(803) 776-4000 x 6560"/>
    <s v="Eathel.Mahoney@va.gov"/>
    <s v="Wave 2"/>
    <n v="2"/>
    <s v="April_4"/>
    <x v="0"/>
    <n v="1"/>
  </r>
  <r>
    <n v="1203"/>
    <x v="1"/>
    <x v="15"/>
    <x v="5"/>
    <s v="PPM Functional POC Back-up"/>
    <s v="Guice"/>
    <s v="Lynette"/>
    <s v="VhacmsGuiceL"/>
    <s v="(803) 776-4000 x 6492"/>
    <s v="Lynette.Guice@va.gov"/>
    <s v="Wave 2"/>
    <n v="0"/>
    <s v="April_4"/>
    <x v="0"/>
    <n v="1"/>
  </r>
  <r>
    <n v="1204"/>
    <x v="1"/>
    <x v="15"/>
    <x v="6"/>
    <s v="Primary IT Funcational POC"/>
    <s v="Wells"/>
    <s v="Mark"/>
    <s v="VHAcmsWellsM"/>
    <s v="(803) 776-4000 x 6311"/>
    <s v="Mark.Wells4@va.gov"/>
    <s v="Wave 2"/>
    <n v="4"/>
    <s v="April_4"/>
    <x v="5"/>
    <n v="1"/>
  </r>
  <r>
    <n v="1205"/>
    <x v="1"/>
    <x v="15"/>
    <x v="6"/>
    <s v="IT Functional POC Back-up"/>
    <s v="Tollin"/>
    <s v="Andrew"/>
    <s v="VhacmsTolliA"/>
    <s v="(803) 776-4000 x 6308"/>
    <s v="Andrew.Tollin@va.gov"/>
    <s v="Wave 2"/>
    <n v="0"/>
    <s v="April_4"/>
    <x v="0"/>
    <n v="1"/>
  </r>
  <r>
    <n v="1206"/>
    <x v="2"/>
    <x v="0"/>
    <x v="0"/>
    <s v="VISN Deployment Team Lead"/>
    <s v="Schopen"/>
    <s v="Robby"/>
    <s v="VHAMIWSchopR2"/>
    <s v="(414)844-4831"/>
    <s v="Robby.Schopen2@va.gov"/>
    <s v="Wave 2"/>
    <n v="7"/>
    <s v="April_4"/>
    <x v="5"/>
    <n v="1"/>
  </r>
  <r>
    <n v="1207"/>
    <x v="2"/>
    <x v="0"/>
    <x v="0"/>
    <s v="Logistics"/>
    <s v="Schopen"/>
    <s v="Robby"/>
    <s v="VHAMIWSchopR2"/>
    <s v="(414)844-4831"/>
    <s v="Robby.Schopen2@va.gov"/>
    <s v="Wave 2"/>
    <n v="7"/>
    <s v="April_4"/>
    <x v="5"/>
    <n v="1"/>
  </r>
  <r>
    <n v="1208"/>
    <x v="2"/>
    <x v="0"/>
    <x v="0"/>
    <s v="HTM"/>
    <s v="Houterman"/>
    <s v="Christian (Chris)"/>
    <s v="VHAMIWHouteC"/>
    <s v="(414) 384-2000 x 45186"/>
    <s v="Christian.Houterman@va.gov"/>
    <s v="Wave 2"/>
    <n v="2"/>
    <s v="April_4"/>
    <x v="0"/>
    <n v="1"/>
  </r>
  <r>
    <n v="1209"/>
    <x v="2"/>
    <x v="0"/>
    <x v="0"/>
    <s v="CAM"/>
    <s v="Cejka"/>
    <s v="James (Jim)"/>
    <s v="VHAHINCejkaJ"/>
    <s v="(708) 492-3932"/>
    <s v="James.Cejka@va.gov"/>
    <s v="Wave 2"/>
    <n v="0"/>
    <s v="April_4"/>
    <x v="0"/>
    <n v="1"/>
  </r>
  <r>
    <n v="1210"/>
    <x v="2"/>
    <x v="0"/>
    <x v="0"/>
    <s v="EMS"/>
    <s v="Aherne"/>
    <s v="Joseph (Joe)"/>
    <s v="VHAHINAhernJ"/>
    <s v="(708) 492-3935"/>
    <s v="Joseph.Aherne@va.gov"/>
    <s v="Wave 2"/>
    <n v="5"/>
    <s v="April_4"/>
    <x v="0"/>
    <n v="1"/>
  </r>
  <r>
    <n v="1211"/>
    <x v="2"/>
    <x v="0"/>
    <x v="0"/>
    <s v="Engineering"/>
    <s v="Berry"/>
    <s v="Douglas (Doug)"/>
    <s v="VHAHINBerryD"/>
    <s v="708-267-6138"/>
    <s v="Douglas.Berry@va.gov"/>
    <s v="Wave 2"/>
    <n v="1"/>
    <s v="April_4"/>
    <x v="0"/>
    <n v="1"/>
  </r>
  <r>
    <n v="1212"/>
    <x v="2"/>
    <x v="0"/>
    <x v="0"/>
    <s v="OIT"/>
    <s v="Fears"/>
    <s v="Jeffrey (Jeff)"/>
    <s v="VHAV12FearsJ"/>
    <s v="708-492-3987"/>
    <s v="Jeff.Fears@va.gov"/>
    <s v="Wave 2"/>
    <n v="1"/>
    <s v="April_4"/>
    <x v="0"/>
    <n v="1"/>
  </r>
  <r>
    <n v="1213"/>
    <x v="2"/>
    <x v="0"/>
    <x v="0"/>
    <s v="Fiscal (Ad Hoc)"/>
    <s v="Keyser"/>
    <s v="Jason"/>
    <s v="VHAMSCKeyseJ"/>
    <s v="414-384-2000 x 45371"/>
    <s v="Jason.Keyser@va.gov"/>
    <s v="Wave 2"/>
    <n v="5"/>
    <s v="April_4"/>
    <x v="5"/>
    <n v="1"/>
  </r>
  <r>
    <n v="1214"/>
    <x v="2"/>
    <x v="0"/>
    <x v="0"/>
    <s v="CDW "/>
    <s v="Wright"/>
    <s v="Samantha"/>
    <s v="VHAV12WrighS"/>
    <s v="630-240-7508"/>
    <s v="Samantha.Wright2@va.gov"/>
    <s v="Wave 2"/>
    <n v="0"/>
    <s v="April_4"/>
    <x v="0"/>
    <n v="1"/>
  </r>
  <r>
    <n v="1215"/>
    <x v="2"/>
    <x v="16"/>
    <x v="1"/>
    <s v="Site Lead"/>
    <s v="Phillips"/>
    <s v="Annette"/>
    <s v="vhatomphilla"/>
    <s v="608-372-1150"/>
    <s v="Annette.phillips@va.gov"/>
    <s v="Wave 2"/>
    <n v="3"/>
    <s v="April_4"/>
    <x v="5"/>
    <n v="1"/>
  </r>
  <r>
    <n v="1216"/>
    <x v="2"/>
    <x v="16"/>
    <x v="1"/>
    <s v="Site Lead Back-up"/>
    <s v="Brande"/>
    <s v="David"/>
    <s v="vhatombrandd"/>
    <s v="608-372-1149"/>
    <s v="David.brande@va.gov"/>
    <s v="Wave 2"/>
    <n v="10"/>
    <s v="April_4"/>
    <x v="5"/>
    <n v="1"/>
  </r>
  <r>
    <n v="1217"/>
    <x v="2"/>
    <x v="16"/>
    <x v="2"/>
    <s v="Primary HTM Functional POC"/>
    <s v="Bieniek"/>
    <s v="Eugene"/>
    <s v="vhatombienie"/>
    <s v="608-372-3971 x 68320"/>
    <s v="Eugene.Bieniek@va.gov"/>
    <s v="Wave 2"/>
    <n v="8"/>
    <s v="April_4"/>
    <x v="5"/>
    <n v="1"/>
  </r>
  <r>
    <n v="1218"/>
    <x v="2"/>
    <x v="16"/>
    <x v="2"/>
    <s v="HTM Functional POC Back-up"/>
    <s v="Ogle"/>
    <s v="Derek"/>
    <s v="vhatomogleD"/>
    <s v="608-372-1731"/>
    <s v="Derek.ogle@va.gov"/>
    <s v="Wave 2"/>
    <n v="4"/>
    <s v="April_4"/>
    <x v="5"/>
    <n v="1"/>
  </r>
  <r>
    <n v="1219"/>
    <x v="2"/>
    <x v="16"/>
    <x v="3"/>
    <s v="Primary EMS Functional POC"/>
    <s v="Evanson"/>
    <s v="Jeffrey"/>
    <s v="vhatomevansj"/>
    <s v="608-372-3971 x 66080"/>
    <s v="Jeffrey.Evanson@va.gov"/>
    <s v="Wave 2"/>
    <n v="0"/>
    <s v="April_4"/>
    <x v="0"/>
    <n v="1"/>
  </r>
  <r>
    <n v="1220"/>
    <x v="2"/>
    <x v="16"/>
    <x v="3"/>
    <s v="EMS Functional POC Back-up"/>
    <s v="Martin"/>
    <s v="Andrew"/>
    <s v="vhatommartia"/>
    <s v="608-372-3971 x 60157"/>
    <s v="Andrew.martin7@va.gov"/>
    <s v="Wave 2"/>
    <n v="6"/>
    <s v="April_4"/>
    <x v="5"/>
    <n v="1"/>
  </r>
  <r>
    <n v="1221"/>
    <x v="2"/>
    <x v="16"/>
    <x v="4"/>
    <s v="Primary FM Functional POC"/>
    <s v="Adkins"/>
    <s v="Patricia"/>
    <s v="vhatomadkinp"/>
    <s v="608-372-3971 x 66096"/>
    <s v="Patricia.adkins2@va.gov"/>
    <s v="Wave 2"/>
    <n v="10"/>
    <s v="April_4"/>
    <x v="5"/>
    <n v="1"/>
  </r>
  <r>
    <n v="1222"/>
    <x v="2"/>
    <x v="16"/>
    <x v="4"/>
    <s v="FM Functional POC Back-up"/>
    <s v="Braun"/>
    <s v="Christopher"/>
    <s v="vhatombraunc"/>
    <s v="608-372-1633"/>
    <s v="Christopher.braun@va.gov"/>
    <s v="Wave 2"/>
    <n v="2"/>
    <s v="April_4"/>
    <x v="0"/>
    <n v="1"/>
  </r>
  <r>
    <n v="1223"/>
    <x v="2"/>
    <x v="16"/>
    <x v="5"/>
    <s v="Primary PPM Functional POC"/>
    <s v="Brande"/>
    <s v="David"/>
    <s v="vhatombrandd"/>
    <s v="608-372-1149"/>
    <s v="David.brande@va.gov"/>
    <s v="Wave 2"/>
    <n v="10"/>
    <s v="April_4"/>
    <x v="5"/>
    <n v="1"/>
  </r>
  <r>
    <n v="1224"/>
    <x v="2"/>
    <x v="16"/>
    <x v="5"/>
    <s v="PPM Functional POC Back-up"/>
    <s v="Peterson"/>
    <s v="Makensie"/>
    <s v="vhatompeterm"/>
    <s v="608-372-1634"/>
    <s v="Makensie.peterson@va.gov"/>
    <s v="Wave 2"/>
    <n v="7"/>
    <s v="April_4"/>
    <x v="5"/>
    <n v="1"/>
  </r>
  <r>
    <n v="1225"/>
    <x v="2"/>
    <x v="16"/>
    <x v="6"/>
    <s v="Primary IT Funcational POC"/>
    <s v="Smith"/>
    <s v="Brendan"/>
    <s v="vhatomsmithb"/>
    <s v="608-372-1124"/>
    <s v="Brendan.smith1@va.gov"/>
    <s v="Wave 2"/>
    <n v="6"/>
    <s v="April_4"/>
    <x v="0"/>
    <n v="1"/>
  </r>
  <r>
    <n v="1226"/>
    <x v="2"/>
    <x v="16"/>
    <x v="6"/>
    <s v="IT Functional POC Back-up"/>
    <s v="Kyser"/>
    <s v="Scot"/>
    <s v="vhatomkysers"/>
    <s v="608-372-3971 x 66250"/>
    <s v="Scot.kyser@va.gov"/>
    <s v="Wave 2"/>
    <n v="5"/>
    <s v="April_4"/>
    <x v="5"/>
    <n v="1"/>
  </r>
  <r>
    <n v="1227"/>
    <x v="3"/>
    <x v="0"/>
    <x v="0"/>
    <s v="Logistics"/>
    <s v="Wood"/>
    <s v="James"/>
    <s v="VHAECHWoodJa"/>
    <s v="303-202-8184"/>
    <s v="James.wood3@va.gov"/>
    <s v="Wave 2"/>
    <n v="5"/>
    <s v="April_4"/>
    <x v="5"/>
    <n v="1"/>
  </r>
  <r>
    <n v="1228"/>
    <x v="3"/>
    <x v="0"/>
    <x v="0"/>
    <s v="HTM"/>
    <s v="Holland"/>
    <s v="Annette"/>
    <s v="vhachyhollaa"/>
    <s v="307-433-3763"/>
    <s v="Annette.holland@va.gov"/>
    <s v="Wave 2"/>
    <n v="2"/>
    <s v="April_4"/>
    <x v="0"/>
    <n v="1"/>
  </r>
  <r>
    <n v="1229"/>
    <x v="3"/>
    <x v="0"/>
    <x v="0"/>
    <s v="CAM"/>
    <s v="Eyre"/>
    <s v="David"/>
    <s v="VHAV19EyreD"/>
    <s v="303-202-8162"/>
    <s v="David.Eyre2@va.gov"/>
    <s v="Wave 2"/>
    <n v="0"/>
    <s v="April_4"/>
    <x v="0"/>
    <n v="1"/>
  </r>
  <r>
    <n v="1230"/>
    <x v="3"/>
    <x v="0"/>
    <x v="0"/>
    <s v="Engineering"/>
    <s v="Volz"/>
    <s v="Robert"/>
    <s v="VHAOMAVolzRo"/>
    <s v="402-506-1714"/>
    <s v="Robert.volz@va.gov"/>
    <s v="Wave 2"/>
    <n v="0"/>
    <s v="April_4"/>
    <x v="0"/>
    <n v="1"/>
  </r>
  <r>
    <n v="1231"/>
    <x v="3"/>
    <x v="0"/>
    <x v="0"/>
    <s v="OIT"/>
    <s v="Leonelli"/>
    <s v="Lisa"/>
    <s v="VHASLCLeoneL"/>
    <s v="801-584-5678"/>
    <s v="Lisa.Leonelli@va.gov"/>
    <s v="Wave 2"/>
    <n v="6"/>
    <s v="April_4"/>
    <x v="5"/>
    <n v="1"/>
  </r>
  <r>
    <n v="1232"/>
    <x v="3"/>
    <x v="0"/>
    <x v="0"/>
    <s v="Fiscal"/>
    <s v="VanderStek"/>
    <s v="Eliott"/>
    <s v="VHAV19VandeE"/>
    <s v="303-756-9279"/>
    <s v="Eliott.VanderStek@va.gov"/>
    <s v="Wave 2"/>
    <n v="0"/>
    <s v="April_4"/>
    <x v="0"/>
    <n v="1"/>
  </r>
  <r>
    <n v="1233"/>
    <x v="3"/>
    <x v="17"/>
    <x v="1"/>
    <s v="Site Lead"/>
    <s v="Hewett"/>
    <s v="Steven"/>
    <s v="vhagrjhewets"/>
    <s v="(970) 242-0731 x 2039"/>
    <s v="Steven.Hewett@va.gov"/>
    <s v="Wave 2"/>
    <n v="10"/>
    <s v="April_4"/>
    <x v="5"/>
    <n v="1"/>
  </r>
  <r>
    <n v="1234"/>
    <x v="3"/>
    <x v="17"/>
    <x v="1"/>
    <s v="Site Lead Back-up"/>
    <s v="Mestas"/>
    <s v="Norma"/>
    <s v="vhagrjmestan"/>
    <s v="(970) 242-0731 x 2539"/>
    <s v="Norma.mestas@va.gov"/>
    <s v="Wave 2"/>
    <n v="1"/>
    <s v="April_4"/>
    <x v="5"/>
    <n v="1"/>
  </r>
  <r>
    <n v="1235"/>
    <x v="3"/>
    <x v="17"/>
    <x v="2"/>
    <s v="Primary HTM Functional POC"/>
    <s v="Peacook"/>
    <s v="Jan"/>
    <s v="vhagrjpeacoj"/>
    <s v="(970) 263-5070 x 5015"/>
    <s v="Jan.Peacock@va.gov"/>
    <s v="Wave 2"/>
    <n v="10"/>
    <s v="April_4"/>
    <x v="5"/>
    <n v="1"/>
  </r>
  <r>
    <n v="1236"/>
    <x v="3"/>
    <x v="17"/>
    <x v="2"/>
    <s v="HTM Functional POC Back-up"/>
    <s v="Sparks"/>
    <s v="Frank"/>
    <s v="VHAGRJSparkF"/>
    <s v="(970) 263-5035"/>
    <s v="Frank.Sparks@va.gov"/>
    <s v="Wave 2"/>
    <n v="0"/>
    <s v="April_4"/>
    <x v="0"/>
    <n v="1"/>
  </r>
  <r>
    <n v="1237"/>
    <x v="3"/>
    <x v="17"/>
    <x v="2"/>
    <s v="HTM Functional POC Back-up"/>
    <s v="Crickmer"/>
    <s v="Anna"/>
    <s v="vhagrjcricka"/>
    <s v="(970) 242-0731"/>
    <s v="Anna.Crickmer@va.gov"/>
    <s v="Wave 2"/>
    <n v="6"/>
    <s v="April_4"/>
    <x v="0"/>
    <n v="1"/>
  </r>
  <r>
    <n v="1238"/>
    <x v="3"/>
    <x v="17"/>
    <x v="3"/>
    <s v="Primary EMS Functional POC"/>
    <s v="Hendley"/>
    <s v="Eugene"/>
    <s v="VHAGRJHendlE"/>
    <s v="(970) 242-0731 x 2559"/>
    <s v="Eugene.Hendley@va.gov"/>
    <s v="Wave 2"/>
    <n v="6"/>
    <s v="April_4"/>
    <x v="5"/>
    <n v="1"/>
  </r>
  <r>
    <n v="1239"/>
    <x v="3"/>
    <x v="17"/>
    <x v="3"/>
    <s v="EMS Functional POC Back-up"/>
    <s v="Martin"/>
    <s v="Amber"/>
    <s v="vhagrjmartina"/>
    <s v="(970) 242-0731 x 2240"/>
    <s v="Amber.Martin@va.gov"/>
    <s v="Wave 2"/>
    <n v="1"/>
    <s v="April_4"/>
    <x v="0"/>
    <n v="1"/>
  </r>
  <r>
    <n v="1240"/>
    <x v="3"/>
    <x v="17"/>
    <x v="4"/>
    <s v="Primary FM Functional POC"/>
    <s v="Murillo"/>
    <s v="Larry"/>
    <s v="vhagrjmurill"/>
    <s v="(970) 242-0731 x 12003"/>
    <s v="Larry.Murillo@va.gov"/>
    <s v="Wave 2"/>
    <n v="3"/>
    <s v="April_4"/>
    <x v="0"/>
    <n v="1"/>
  </r>
  <r>
    <n v="1241"/>
    <x v="3"/>
    <x v="17"/>
    <x v="4"/>
    <s v="FM Functional POC Back-up"/>
    <s v="Benjamin"/>
    <s v="Jason"/>
    <s v="vhagrjbenjaj"/>
    <s v="(970) 242-0731 x 12001"/>
    <s v="Jason.Benjamin@va.gov"/>
    <s v="Wave 2"/>
    <n v="2"/>
    <s v="April_4"/>
    <x v="0"/>
    <n v="1"/>
  </r>
  <r>
    <n v="1242"/>
    <x v="3"/>
    <x v="17"/>
    <x v="4"/>
    <s v="HTM Functional POC Back-up"/>
    <s v="Montoya"/>
    <s v="Juilana"/>
    <s v="VHAGRJMontoJ"/>
    <s v="(970) 242-0731 x 2052"/>
    <s v="Juliana.Montoya@va.gov"/>
    <s v="Wave 2"/>
    <n v="4"/>
    <s v="April_4"/>
    <x v="0"/>
    <n v="1"/>
  </r>
  <r>
    <n v="1243"/>
    <x v="3"/>
    <x v="17"/>
    <x v="5"/>
    <s v="Primary PPM Functional POC"/>
    <s v="Sturgeon"/>
    <s v="Timothy"/>
    <s v="vhagrjsturgt"/>
    <s v="(970) 242-0731 x 1302"/>
    <s v="Timothy.Sturgeon@va.gov"/>
    <s v="Wave 2"/>
    <n v="6"/>
    <s v="April_4"/>
    <x v="5"/>
    <n v="1"/>
  </r>
  <r>
    <n v="1244"/>
    <x v="3"/>
    <x v="17"/>
    <x v="5"/>
    <s v="PPM Functional POC Back-up"/>
    <s v="Hewett"/>
    <s v="Steven"/>
    <s v="vhagrjhewets"/>
    <s v="(970) 242-0731 x 2039"/>
    <s v="Steven.Hewett@va.gov"/>
    <s v="Wave 2"/>
    <n v="10"/>
    <s v="April_4"/>
    <x v="5"/>
    <n v="1"/>
  </r>
  <r>
    <n v="1245"/>
    <x v="3"/>
    <x v="17"/>
    <x v="6"/>
    <s v="Primary IT Funcational POC"/>
    <s v="Giese"/>
    <s v="Noah"/>
    <s v="VHAGRJgiesen"/>
    <s v="(970) 263-5057"/>
    <s v="Noah.Giese@va.gov"/>
    <s v="Wave 2"/>
    <n v="0"/>
    <s v="April_4"/>
    <x v="0"/>
    <n v="1"/>
  </r>
  <r>
    <n v="1246"/>
    <x v="3"/>
    <x v="17"/>
    <x v="6"/>
    <s v="IT Functional POC Back-up"/>
    <s v="Myers"/>
    <s v="Layne"/>
    <s v="vhagrjmyersl"/>
    <s v="(970) 863-5098"/>
    <s v="Layne.myers@va.gov"/>
    <s v="Wave 2"/>
    <n v="0"/>
    <s v="April_4"/>
    <x v="0"/>
    <n v="1"/>
  </r>
  <r>
    <n v="1247"/>
    <x v="0"/>
    <x v="0"/>
    <x v="0"/>
    <s v="HTM"/>
    <s v="Anderson-Jackson"/>
    <s v="LaTecia"/>
    <s v="VHAV06ANDERL"/>
    <s v="919-956-5541"/>
    <s v="LaTecia.Anderson-Jackson@va.gov"/>
    <s v="Wave 2"/>
    <n v="7"/>
    <s v="April_4"/>
    <x v="5"/>
    <n v="1"/>
  </r>
  <r>
    <n v="1248"/>
    <x v="1"/>
    <x v="12"/>
    <x v="5"/>
    <s v="PPM Functional POC Back-up"/>
    <s v="Carter, III"/>
    <s v="George"/>
    <s v="VHAAUGCarteG1"/>
    <s v="(706) 733-0188 x 7166"/>
    <s v="george.carter3@va.gov"/>
    <s v="Wave 2"/>
    <n v="8"/>
    <s v="April_4"/>
    <x v="5"/>
    <n v="1"/>
  </r>
  <r>
    <n v="1249"/>
    <x v="1"/>
    <x v="14"/>
    <x v="5"/>
    <s v="PPM Functional POC Back-up"/>
    <s v="Walker"/>
    <s v="Willie"/>
    <s v="VHABIRWalkeW"/>
    <s v="205-554-2000 x 2829"/>
    <s v="willie.walker2@va.gov"/>
    <s v="Wave 2"/>
    <n v="4"/>
    <s v="April_4"/>
    <x v="0"/>
    <n v="1"/>
  </r>
  <r>
    <n v="1250"/>
    <x v="1"/>
    <x v="14"/>
    <x v="2"/>
    <s v="HTM Functional POC Back-up"/>
    <s v="Hutson"/>
    <s v="Sharon"/>
    <s v="VHATUAHutsoS"/>
    <s v="205-554-2000 x2319"/>
    <s v="Sharon.Hutson@va.gov"/>
    <s v="Wave 2"/>
    <n v="9"/>
    <s v="April_4"/>
    <x v="0"/>
    <n v="1"/>
  </r>
  <r>
    <n v="1251"/>
    <x v="1"/>
    <x v="14"/>
    <x v="5"/>
    <s v="PPM Functional POC Back-up"/>
    <s v="Friscia"/>
    <s v="Karen"/>
    <s v="VHATUAfrisck"/>
    <s v="205-554-2993"/>
    <s v="karen.friscia@va.gov"/>
    <s v="Wave 2"/>
    <n v="6"/>
    <s v="April_4"/>
    <x v="0"/>
    <n v="1"/>
  </r>
  <r>
    <n v="1252"/>
    <x v="0"/>
    <x v="3"/>
    <x v="5"/>
    <s v="PPM Functional POC Back-up"/>
    <s v="Mixon"/>
    <s v="Lindsey"/>
    <s v="VHAFNCMixonL"/>
    <s v="910-488-2120 Ext."/>
    <s v="Lindsey.Mixon@va.gov"/>
    <s v="Wave 2"/>
    <n v="1"/>
    <s v="April_4"/>
    <x v="0"/>
    <n v="1"/>
  </r>
  <r>
    <n v="1253"/>
    <x v="0"/>
    <x v="3"/>
    <x v="5"/>
    <s v="PPM Functional POC Back-up"/>
    <s v="McLean"/>
    <s v="Veronica"/>
    <s v="VHAFNCMcLeaV2"/>
    <s v="910-475-6277"/>
    <s v="Veronica.McLean@va.gov"/>
    <s v="Wave 2"/>
    <n v="5"/>
    <s v="April_4"/>
    <x v="5"/>
    <n v="1"/>
  </r>
  <r>
    <n v="1254"/>
    <x v="1"/>
    <x v="11"/>
    <x v="3"/>
    <s v="Primary EMS Functional POC"/>
    <s v="Mitchell"/>
    <s v="Debra"/>
    <s v="VHACAVMitchD"/>
    <s v="(334) 727-0550 x3616"/>
    <s v="Debra.Mitchell@va.gov"/>
    <s v="Wave 2"/>
    <n v="3"/>
    <s v="April_4"/>
    <x v="0"/>
    <n v="1"/>
  </r>
  <r>
    <n v="1255"/>
    <x v="1"/>
    <x v="14"/>
    <x v="3"/>
    <s v="EMS Functional POC Back-up"/>
    <s v="Wyatt"/>
    <s v="Amy"/>
    <s v="vhatuawyatta"/>
    <s v="+1 (205) 554-2000 X3838"/>
    <s v="amy.wyatt@va.gov"/>
    <s v="Wave 2"/>
    <n v="1"/>
    <s v="April_4"/>
    <x v="0"/>
    <n v="1"/>
  </r>
  <r>
    <n v="1256"/>
    <x v="0"/>
    <x v="0"/>
    <x v="0"/>
    <s v="VISN Deployment Team Lead"/>
    <s v="Slade"/>
    <s v="Thomas"/>
    <s v="VHAV06SladeT"/>
    <s v="919-956-5541"/>
    <s v="Thomas.Slade@va.gov"/>
    <s v="Wave 2"/>
    <n v="7"/>
    <s v="March_28"/>
    <x v="0"/>
    <n v="1"/>
  </r>
  <r>
    <n v="1257"/>
    <x v="0"/>
    <x v="0"/>
    <x v="0"/>
    <s v="Logistics"/>
    <s v="Horne"/>
    <s v="David"/>
    <s v="VHAV06HorneD"/>
    <s v="919-956-5541"/>
    <s v="David.Horne2@va.gov"/>
    <s v="Wave 2"/>
    <n v="7"/>
    <s v="March_28"/>
    <x v="6"/>
    <n v="1"/>
  </r>
  <r>
    <n v="1258"/>
    <x v="0"/>
    <x v="0"/>
    <x v="0"/>
    <s v="HTM"/>
    <s v="Smith-Freshwater"/>
    <s v="Alicia"/>
    <s v="VHAHAMSmithA12345"/>
    <s v="919-956-5541"/>
    <s v="Alicia.Smith-Freshwater@va.gov"/>
    <s v="Wave 2"/>
    <n v="7"/>
    <s v="March_28"/>
    <x v="6"/>
    <n v="1"/>
  </r>
  <r>
    <n v="1259"/>
    <x v="0"/>
    <x v="0"/>
    <x v="0"/>
    <s v="CAM"/>
    <s v="Ellis"/>
    <s v="Kyle"/>
    <s v="VHADUREllisK"/>
    <s v="919-956-5541 x 402"/>
    <s v="Kyle.Ellis@va.gov"/>
    <s v="Wave 2"/>
    <n v="6"/>
    <s v="March_28"/>
    <x v="6"/>
    <n v="1"/>
  </r>
  <r>
    <n v="1260"/>
    <x v="0"/>
    <x v="0"/>
    <x v="0"/>
    <s v="OIT"/>
    <s v="Harris"/>
    <s v="Milton"/>
    <s v="VHAV06HarriM"/>
    <s v="919-956-5541"/>
    <s v="Milton.Harrison@va.gov"/>
    <s v="Wave 2"/>
    <n v="0"/>
    <s v="March_28"/>
    <x v="0"/>
    <n v="1"/>
  </r>
  <r>
    <n v="1261"/>
    <x v="0"/>
    <x v="0"/>
    <x v="0"/>
    <s v="Fiscal"/>
    <s v="Omotosho"/>
    <s v="Timothy"/>
    <s v="vhav06oomotorr"/>
    <s v="919-956-5541"/>
    <s v="Rotimi.Omotosho@va.gov"/>
    <s v="Wave 2"/>
    <n v="0"/>
    <s v="March_28"/>
    <x v="0"/>
    <n v="1"/>
  </r>
  <r>
    <n v="1262"/>
    <x v="0"/>
    <x v="0"/>
    <x v="0"/>
    <s v="Budget Analyst"/>
    <s v="Adams"/>
    <s v="Jeffrey "/>
    <s v="VHASAMAdamsJ"/>
    <s v="919-956-5541 x 204"/>
    <s v="Jeffrey.Adams2@va.gov"/>
    <s v="Wave 2"/>
    <n v="4"/>
    <s v="March_28"/>
    <x v="6"/>
    <n v="1"/>
  </r>
  <r>
    <n v="1263"/>
    <x v="0"/>
    <x v="1"/>
    <x v="1"/>
    <s v="Site Lead"/>
    <s v="Robinson"/>
    <s v="Susan"/>
    <s v="VHAASHROBINS"/>
    <s v="(828)298-7911 x 5965"/>
    <s v="Susan.robinson2@va.gov"/>
    <s v="Wave 2"/>
    <n v="10"/>
    <s v="March_28"/>
    <x v="6"/>
    <n v="1"/>
  </r>
  <r>
    <n v="1264"/>
    <x v="0"/>
    <x v="1"/>
    <x v="1"/>
    <s v="Site Lead Back-up"/>
    <s v="Reece"/>
    <s v="Joyce"/>
    <s v="VHAASHREECEJ"/>
    <s v="(828)298-7911 x 5135"/>
    <s v="Joyce.reece@va.gov"/>
    <s v="Wave 2"/>
    <n v="1"/>
    <s v="March_28"/>
    <x v="0"/>
    <n v="1"/>
  </r>
  <r>
    <n v="1265"/>
    <x v="0"/>
    <x v="1"/>
    <x v="2"/>
    <s v="Primary HTM Functional POC"/>
    <s v="Armstrong"/>
    <s v="Paige"/>
    <s v="VHAASHARMSTP1"/>
    <s v="(828)298-7911 x 5994"/>
    <s v="Paige.armstrong@va.gov"/>
    <s v="Wave 2"/>
    <n v="8"/>
    <s v="March_28"/>
    <x v="6"/>
    <n v="1"/>
  </r>
  <r>
    <n v="1266"/>
    <x v="0"/>
    <x v="1"/>
    <x v="2"/>
    <s v="HTM Functional POC Back-up"/>
    <s v="Morris"/>
    <s v="Doug"/>
    <s v="VHAASHMORRID"/>
    <s v="(828)298-7911 x 3670"/>
    <s v="Doug.morris@va.gov"/>
    <s v="Wave 2"/>
    <n v="1"/>
    <s v="March_28"/>
    <x v="0"/>
    <n v="1"/>
  </r>
  <r>
    <n v="1267"/>
    <x v="0"/>
    <x v="1"/>
    <x v="3"/>
    <s v="Primary EMS Functional POC"/>
    <s v="McDonald"/>
    <s v="Horace"/>
    <s v="VHAASHMCDONH"/>
    <s v="(828)298-7911 x 1976"/>
    <s v="Horace.mcdonald@va.gov"/>
    <s v="Wave 2"/>
    <n v="0"/>
    <s v="March_28"/>
    <x v="0"/>
    <n v="1"/>
  </r>
  <r>
    <n v="1268"/>
    <x v="0"/>
    <x v="1"/>
    <x v="3"/>
    <s v="EMS Functional POC Back-up"/>
    <s v="Richardson"/>
    <s v="Fred"/>
    <s v="VHAASHRICHAF"/>
    <s v="(828)298-7911 x 5416"/>
    <s v="Fred.richardson@va.gov"/>
    <s v="Wave 2"/>
    <n v="0"/>
    <s v="March_28"/>
    <x v="0"/>
    <n v="1"/>
  </r>
  <r>
    <n v="1269"/>
    <x v="0"/>
    <x v="1"/>
    <x v="4"/>
    <s v="Primary FM Functional POC"/>
    <s v="Dorn"/>
    <s v=" Joey"/>
    <s v="VHAASHDORNJ"/>
    <s v="(828)298-7911 x 5281"/>
    <s v="Joseph.dorn@va.gov"/>
    <s v="Wave 2"/>
    <n v="5"/>
    <s v="March_28"/>
    <x v="6"/>
    <n v="1"/>
  </r>
  <r>
    <n v="1270"/>
    <x v="0"/>
    <x v="1"/>
    <x v="4"/>
    <s v="FM Functional POC Back-up"/>
    <s v="Ramsey"/>
    <s v="Edwina"/>
    <s v="VHAASHRAMSEE"/>
    <s v="(828)298-7911 x 3661"/>
    <s v="Edwina.ramsey@va.gov"/>
    <s v="Wave 2"/>
    <n v="0"/>
    <s v="March_28"/>
    <x v="0"/>
    <n v="1"/>
  </r>
  <r>
    <n v="1271"/>
    <x v="0"/>
    <x v="1"/>
    <x v="5"/>
    <s v="Primary PPM Functional POC"/>
    <s v="Parton"/>
    <s v="Jeff"/>
    <s v="VHAASHPARTOJ"/>
    <s v="(828)298-7911 x 5664"/>
    <s v="Jeffrey.parton2@va.gov"/>
    <s v="Wave 2"/>
    <n v="2"/>
    <s v="March_28"/>
    <x v="0"/>
    <n v="1"/>
  </r>
  <r>
    <n v="1272"/>
    <x v="0"/>
    <x v="1"/>
    <x v="5"/>
    <s v="PPM Functional POC Back-up"/>
    <s v="Doggett"/>
    <s v="Jeff"/>
    <s v="VHAASHDOGGEJ"/>
    <s v="(828)298-7911 x 5746"/>
    <s v="Jeff.doggett@va.gov"/>
    <s v="Wave 2"/>
    <n v="0"/>
    <s v="March_28"/>
    <x v="0"/>
    <n v="1"/>
  </r>
  <r>
    <n v="1273"/>
    <x v="0"/>
    <x v="1"/>
    <x v="6"/>
    <s v="Primary IT Functional POC"/>
    <s v="Johnson"/>
    <s v="Jeanette"/>
    <s v="VHAASHJOHNSJ3"/>
    <s v="(828)298-7911 x 4061"/>
    <s v="Jeanette.johnson3@va.gov"/>
    <s v="Wave 2"/>
    <n v="3"/>
    <s v="March_28"/>
    <x v="0"/>
    <n v="1"/>
  </r>
  <r>
    <n v="1274"/>
    <x v="0"/>
    <x v="1"/>
    <x v="6"/>
    <s v="IT Functional POC Back-up"/>
    <s v="Ballew"/>
    <s v="Christopher"/>
    <s v="VHAASHBALLEC"/>
    <s v="(828)298-7911 x 1750"/>
    <s v="Christopher.ballew@va.gov"/>
    <s v="Wave 2"/>
    <n v="3"/>
    <s v="March_28"/>
    <x v="0"/>
    <n v="1"/>
  </r>
  <r>
    <n v="1275"/>
    <x v="0"/>
    <x v="2"/>
    <x v="1"/>
    <s v="Site Lead"/>
    <s v="Cox"/>
    <s v="Anna Maria"/>
    <s v="VHADURCoxA"/>
    <s v="919-416-5935"/>
    <s v="annamaria.cox@va.gov"/>
    <s v="Wave 2"/>
    <n v="5"/>
    <s v="March_28"/>
    <x v="6"/>
    <n v="1"/>
  </r>
  <r>
    <n v="1276"/>
    <x v="0"/>
    <x v="2"/>
    <x v="1"/>
    <s v="Site Lead Back-up"/>
    <s v="Korlewala"/>
    <s v="Korto"/>
    <s v="VHADURKorleK"/>
    <s v="919-286-0411 x 6450"/>
    <s v="Korto.korlewala@va.gov"/>
    <s v="Wave 2"/>
    <n v="0"/>
    <s v="March_28"/>
    <x v="0"/>
    <n v="1"/>
  </r>
  <r>
    <n v="1277"/>
    <x v="0"/>
    <x v="2"/>
    <x v="2"/>
    <s v="Primary HTM Functional POC"/>
    <s v="Atabong"/>
    <s v="Asonganyi"/>
    <s v="Vhadurataboa"/>
    <s v="919-286-0411 x 6035"/>
    <s v="Asonganyi.Atabong@va.gov"/>
    <s v="Wave 2"/>
    <n v="11"/>
    <s v="March_28"/>
    <x v="6"/>
    <n v="1"/>
  </r>
  <r>
    <n v="1278"/>
    <x v="0"/>
    <x v="2"/>
    <x v="2"/>
    <s v="HTM Functional POC Back-up"/>
    <s v="Hasan"/>
    <s v="Hammam"/>
    <s v="vhadurHasanH"/>
    <s v="919-286-0411 x 6477"/>
    <s v="hammam.hasan@va.gov"/>
    <s v="Wave 2"/>
    <n v="3"/>
    <s v="March_28"/>
    <x v="0"/>
    <n v="1"/>
  </r>
  <r>
    <n v="1279"/>
    <x v="0"/>
    <x v="2"/>
    <x v="3"/>
    <s v="Primary EMS Functional POC"/>
    <s v="Robinson"/>
    <s v="Jeffrey"/>
    <s v="VHADURRobinJ1"/>
    <s v="919-286-0411 x 6856"/>
    <s v="Jeffrey.robinson4@va.gov"/>
    <s v="Wave 2"/>
    <n v="0"/>
    <s v="March_28"/>
    <x v="0"/>
    <n v="1"/>
  </r>
  <r>
    <n v="1280"/>
    <x v="0"/>
    <x v="2"/>
    <x v="3"/>
    <s v="EMS Functional POC Back-up"/>
    <s v="Heard"/>
    <s v="Eric"/>
    <s v="VHADURHeardE"/>
    <s v="919-286-0411 x 6856"/>
    <s v="eric.heard@va.gov"/>
    <s v="Wave 2"/>
    <n v="0"/>
    <s v="March_28"/>
    <x v="0"/>
    <n v="1"/>
  </r>
  <r>
    <n v="1281"/>
    <x v="0"/>
    <x v="2"/>
    <x v="4"/>
    <s v="Primary FM Functional POC"/>
    <s v="Williams"/>
    <s v="Charles"/>
    <s v="VHADURWilliC2"/>
    <s v="919-286-0411 x 6471"/>
    <s v="Charles.williams007@va.gov"/>
    <s v="Wave 2"/>
    <n v="0"/>
    <s v="March_28"/>
    <x v="0"/>
    <n v="1"/>
  </r>
  <r>
    <n v="1282"/>
    <x v="0"/>
    <x v="2"/>
    <x v="4"/>
    <s v="FM Functional POC Back-up"/>
    <s v="Santago"/>
    <s v="Alexander"/>
    <s v="VHADURSantaA"/>
    <s v="919-286-0411 x 6483"/>
    <s v="Alexander.santago@va.gov"/>
    <s v="Wave 2"/>
    <n v="1"/>
    <s v="March_28"/>
    <x v="0"/>
    <n v="1"/>
  </r>
  <r>
    <n v="1283"/>
    <x v="0"/>
    <x v="2"/>
    <x v="5"/>
    <s v="Primary PPM Functional POC"/>
    <s v="Foley"/>
    <s v="Kristen"/>
    <s v="Vhadurfoleyk"/>
    <s v="919-286-0411 x 6454"/>
    <s v="Kristen.foley2@va.gov"/>
    <s v="Wave 2"/>
    <n v="5"/>
    <s v="March_28"/>
    <x v="6"/>
    <n v="1"/>
  </r>
  <r>
    <n v="1284"/>
    <x v="0"/>
    <x v="2"/>
    <x v="5"/>
    <s v="PPM Functional POC Back-up"/>
    <s v="Claus"/>
    <s v="James"/>
    <s v="VHADURClausJ"/>
    <s v="919-286-0411 x 5871"/>
    <s v="James.Claus@va.gov"/>
    <s v="Wave 2"/>
    <n v="5"/>
    <s v="March_28"/>
    <x v="6"/>
    <n v="1"/>
  </r>
  <r>
    <n v="1285"/>
    <x v="0"/>
    <x v="2"/>
    <x v="6"/>
    <s v="Primary IT Functional POC"/>
    <s v="Stanfield"/>
    <s v="Steve"/>
    <s v="vhadurstanfs"/>
    <s v="919-810-4569"/>
    <s v="Steve.stanfield@va.gov"/>
    <s v="Wave 2"/>
    <n v="2"/>
    <s v="March_28"/>
    <x v="0"/>
    <n v="1"/>
  </r>
  <r>
    <n v="1286"/>
    <x v="0"/>
    <x v="2"/>
    <x v="6"/>
    <s v="IT Functional POC Back-up"/>
    <s v="Crenshaw"/>
    <s v="Jonathan"/>
    <s v="Vhadurcrensj"/>
    <s v="919-521-3652"/>
    <s v="Jonathan.crenshaw@va.gov"/>
    <s v="Wave 2"/>
    <n v="1"/>
    <s v="March_28"/>
    <x v="0"/>
    <n v="1"/>
  </r>
  <r>
    <n v="1287"/>
    <x v="0"/>
    <x v="3"/>
    <x v="1"/>
    <s v="Site Lead"/>
    <s v="Boyd"/>
    <s v="Sherron"/>
    <s v="VHAFNCBoydS"/>
    <s v="910-482-5274 x 5274"/>
    <s v="SHERRON.BOYD2@VA.GOV"/>
    <s v="Wave 2"/>
    <n v="3"/>
    <s v="March_28"/>
    <x v="0"/>
    <n v="1"/>
  </r>
  <r>
    <n v="1288"/>
    <x v="0"/>
    <x v="3"/>
    <x v="1"/>
    <s v="Site Lead Back-up"/>
    <s v="Paylor"/>
    <s v="Tony"/>
    <s v="VHAFNCPayloT"/>
    <s v="910-488-2120 x 6574"/>
    <s v="Tony.paylor@va.gov"/>
    <s v="Wave 2"/>
    <n v="5"/>
    <s v="March_28"/>
    <x v="0"/>
    <n v="1"/>
  </r>
  <r>
    <n v="1289"/>
    <x v="0"/>
    <x v="3"/>
    <x v="2"/>
    <s v="Primary HTM Functional POC"/>
    <s v="Bowen"/>
    <s v="Roscoe"/>
    <s v="VHAFNCBowenR"/>
    <s v="910-488-2120 x 7948"/>
    <s v="ROSCOE.BOWEN@VA.GOV"/>
    <s v="Wave 2"/>
    <n v="5"/>
    <s v="March_28"/>
    <x v="0"/>
    <n v="1"/>
  </r>
  <r>
    <n v="1290"/>
    <x v="0"/>
    <x v="3"/>
    <x v="2"/>
    <s v="HTM Functional POC Back-up"/>
    <s v="Gardner"/>
    <s v="Gregory"/>
    <s v="VHAFNCGardnG"/>
    <s v="910-488-2120 x 5127"/>
    <s v="GREGORY.GARDNER3@VA.GOV"/>
    <s v="Wave 2"/>
    <n v="0"/>
    <s v="March_28"/>
    <x v="0"/>
    <n v="1"/>
  </r>
  <r>
    <n v="1291"/>
    <x v="0"/>
    <x v="3"/>
    <x v="3"/>
    <s v="Primary EMS Functional POC"/>
    <s v="Sanchez"/>
    <s v="Pedro"/>
    <s v="VHAFNCSanchP"/>
    <s v="910-488-2120 x 5880"/>
    <s v="PEDRO.SANCHEZ@VA.GOV"/>
    <s v="Wave 2"/>
    <n v="2"/>
    <s v="March_28"/>
    <x v="0"/>
    <n v="1"/>
  </r>
  <r>
    <n v="1292"/>
    <x v="0"/>
    <x v="3"/>
    <x v="3"/>
    <s v="EMS Functional POC Back-up"/>
    <s v="Fisher"/>
    <s v="Craig"/>
    <s v="VHAFNCFisheC1"/>
    <s v="910-488-2120 x 5444"/>
    <s v="CRAIG.FISHER@VA.GOV"/>
    <s v="Wave 2"/>
    <n v="1"/>
    <s v="March_28"/>
    <x v="0"/>
    <n v="1"/>
  </r>
  <r>
    <n v="1293"/>
    <x v="0"/>
    <x v="3"/>
    <x v="4"/>
    <s v="Primary FM Functional POC"/>
    <s v="Gillis"/>
    <s v="Wendy"/>
    <s v="VHAFNCGilliW"/>
    <s v="910-488-2120 x 7933"/>
    <s v="WENDY.GILLIS@VA.GOV"/>
    <s v="Wave 2"/>
    <n v="4"/>
    <s v="March_28"/>
    <x v="0"/>
    <n v="1"/>
  </r>
  <r>
    <n v="1294"/>
    <x v="0"/>
    <x v="3"/>
    <x v="4"/>
    <s v="FM Functional POC Back-up"/>
    <s v="Ragland"/>
    <s v="Joseph"/>
    <s v="VHAFNCRaglaJ"/>
    <s v="910-488-2120 x 5234"/>
    <s v="JOSEPH.RAGLAND@VA.GOV"/>
    <s v="Wave 2"/>
    <n v="8"/>
    <s v="March_28"/>
    <x v="0"/>
    <n v="1"/>
  </r>
  <r>
    <n v="1295"/>
    <x v="0"/>
    <x v="3"/>
    <x v="5"/>
    <s v="Primary PPM Functional POC"/>
    <s v="Boyd"/>
    <s v="Sherron"/>
    <s v="VHAFNCBoydS"/>
    <s v="910-488-2120 x 5274"/>
    <s v="SHERRON.BOYD2@VA.GOV"/>
    <s v="Wave 2"/>
    <n v="3"/>
    <s v="March_28"/>
    <x v="0"/>
    <n v="1"/>
  </r>
  <r>
    <n v="1296"/>
    <x v="0"/>
    <x v="3"/>
    <x v="5"/>
    <s v="PPM Functional POC Back-up"/>
    <s v="Paylor"/>
    <s v="Tony"/>
    <s v="VHAFNCPayloT"/>
    <s v="910-488-2120 x 6574"/>
    <s v="Tony.paylor@va.gov"/>
    <s v="Wave 2"/>
    <n v="5"/>
    <s v="March_28"/>
    <x v="0"/>
    <n v="1"/>
  </r>
  <r>
    <n v="1297"/>
    <x v="0"/>
    <x v="3"/>
    <x v="6"/>
    <s v="Primary IT Functional POC"/>
    <s v="Grady"/>
    <s v="Mark"/>
    <s v="VHAFNCGradyM"/>
    <s v="910-488-2120 x 5001"/>
    <s v="MARK.GRADY@VA.GOV"/>
    <s v="Wave 2"/>
    <n v="6"/>
    <s v="March_28"/>
    <x v="0"/>
    <n v="1"/>
  </r>
  <r>
    <n v="1298"/>
    <x v="0"/>
    <x v="3"/>
    <x v="6"/>
    <s v="IT Functional POC Back-up"/>
    <s v="Fay"/>
    <s v="Edward"/>
    <s v="VHAFNCFayE"/>
    <s v="910-488-2120 x 5025"/>
    <s v="EDWARD.FAY@VA.GOV"/>
    <s v="Wave 2"/>
    <n v="0"/>
    <s v="March_28"/>
    <x v="0"/>
    <n v="1"/>
  </r>
  <r>
    <n v="1299"/>
    <x v="0"/>
    <x v="4"/>
    <x v="1"/>
    <s v="Site Lead"/>
    <s v="Kelly"/>
    <s v="James"/>
    <s v="VHAHAMKellyJ"/>
    <s v="757-722-9961 x 4733"/>
    <s v="James.kelly@va.gov"/>
    <s v="Wave 2"/>
    <n v="2"/>
    <s v="March_28"/>
    <x v="0"/>
    <n v="1"/>
  </r>
  <r>
    <n v="1300"/>
    <x v="0"/>
    <x v="4"/>
    <x v="1"/>
    <s v="Site Lead Back-up"/>
    <s v="Marlowe"/>
    <s v="Kevin"/>
    <s v="VHAHAMMarloK"/>
    <s v="(757) 315-2566"/>
    <s v="Kevin.Marlowe@va.gov"/>
    <s v="Wave 2"/>
    <n v="1"/>
    <s v="March_28"/>
    <x v="0"/>
    <n v="1"/>
  </r>
  <r>
    <n v="1301"/>
    <x v="0"/>
    <x v="4"/>
    <x v="2"/>
    <s v="Primary HTM Functional POC"/>
    <s v="Johnston"/>
    <s v="James"/>
    <s v="VHAHAMJohnsJ12"/>
    <s v="757-722-9961 x 2375"/>
    <s v="James.Johnston12@va.gov"/>
    <s v="Wave 2"/>
    <n v="3"/>
    <s v="March_28"/>
    <x v="0"/>
    <n v="1"/>
  </r>
  <r>
    <n v="1302"/>
    <x v="0"/>
    <x v="4"/>
    <x v="2"/>
    <s v="HTM Functional POC Back-up"/>
    <s v="Jakimjuk"/>
    <s v="Alex"/>
    <s v="VHAHAMJakimA"/>
    <s v="757-722-9961 x 2608"/>
    <s v="Alexander.Jakimjuk@va.gov"/>
    <s v="Wave 2"/>
    <n v="3"/>
    <s v="March_28"/>
    <x v="6"/>
    <n v="1"/>
  </r>
  <r>
    <n v="1303"/>
    <x v="0"/>
    <x v="4"/>
    <x v="3"/>
    <s v="Primary EMS Functional POC"/>
    <s v="Curling"/>
    <s v="Anthony"/>
    <s v="VHAHAMCurliA"/>
    <s v="757-722-9961 x 3608"/>
    <s v="Anthony.Curling@va.gov"/>
    <s v="Wave 2"/>
    <n v="1"/>
    <s v="March_28"/>
    <x v="0"/>
    <n v="1"/>
  </r>
  <r>
    <n v="1304"/>
    <x v="0"/>
    <x v="4"/>
    <x v="3"/>
    <s v="Primary EMS Functional POC"/>
    <s v="Duggan"/>
    <s v="James"/>
    <s v="VHAHAMDuggaJ"/>
    <s v="757-722-9961 x 4156"/>
    <s v="James.Duggan@va.gov"/>
    <s v="Wave 2"/>
    <n v="5"/>
    <s v="March_28"/>
    <x v="0"/>
    <n v="1"/>
  </r>
  <r>
    <n v="1305"/>
    <x v="0"/>
    <x v="4"/>
    <x v="3"/>
    <s v="EMS Functional POC Back-up"/>
    <s v="Blevins"/>
    <s v="Mark"/>
    <s v="VHAHAMBleviM"/>
    <s v="757-722-9961 x 2098"/>
    <s v="Mark.Blevins@va.gov"/>
    <s v="Wave 2"/>
    <n v="1"/>
    <s v="March_28"/>
    <x v="0"/>
    <n v="1"/>
  </r>
  <r>
    <n v="1306"/>
    <x v="0"/>
    <x v="4"/>
    <x v="3"/>
    <s v="EMS Functional POC Back-up"/>
    <s v="Gilliam"/>
    <s v="Willie"/>
    <s v="VHAHAMGilliW"/>
    <s v="757-722-9961 x 2255"/>
    <s v="Willie.Gilliam@va.gov"/>
    <s v="Wave 2"/>
    <n v="0"/>
    <s v="March_28"/>
    <x v="0"/>
    <n v="1"/>
  </r>
  <r>
    <n v="1307"/>
    <x v="0"/>
    <x v="4"/>
    <x v="4"/>
    <s v="Primary FM Functional POC"/>
    <s v="Brown"/>
    <s v="Scott"/>
    <s v="VHAHAMBrowSc"/>
    <s v="757-728-3121"/>
    <s v="Scott.Brown@va.gov"/>
    <s v="Wave 2"/>
    <n v="5"/>
    <s v="March_28"/>
    <x v="6"/>
    <n v="1"/>
  </r>
  <r>
    <n v="1308"/>
    <x v="0"/>
    <x v="4"/>
    <x v="4"/>
    <s v="FM Functional POC Back-up"/>
    <s v="Harlow"/>
    <s v="Jeff"/>
    <s v="VHAHAMharloJ"/>
    <s v="757-722-9961 x 3594"/>
    <s v="Jeffrey.harlow@va.gov"/>
    <s v="Wave 2"/>
    <n v="1"/>
    <s v="March_28"/>
    <x v="0"/>
    <n v="1"/>
  </r>
  <r>
    <n v="1309"/>
    <x v="0"/>
    <x v="4"/>
    <x v="5"/>
    <s v="Primary PPM Functional POC"/>
    <s v="Talbird-Petes"/>
    <s v="Tina"/>
    <s v="VHAHAMTalbiT"/>
    <s v="757-722-9961 x 3133"/>
    <s v="Tina.Talbird-Petes@va.gov"/>
    <s v="Wave 2"/>
    <n v="11"/>
    <s v="March_28"/>
    <x v="6"/>
    <n v="1"/>
  </r>
  <r>
    <n v="1310"/>
    <x v="0"/>
    <x v="4"/>
    <x v="5"/>
    <s v="PPM Functional POC Back-up"/>
    <s v="Dawson"/>
    <s v="Curtis"/>
    <s v="VHAHAMDawsoC"/>
    <s v="757-315-3924"/>
    <s v="Curtis.Dawson@va.gov"/>
    <s v="Wave 2"/>
    <n v="4"/>
    <s v="March_28"/>
    <x v="6"/>
    <n v="1"/>
  </r>
  <r>
    <n v="1311"/>
    <x v="0"/>
    <x v="4"/>
    <x v="6"/>
    <s v="Primary IT Functional POC"/>
    <s v="Lemmie"/>
    <s v="Kirk"/>
    <s v="VHAHAMLemmiK"/>
    <s v="757-722-9961 x 3700"/>
    <s v="Kirk.Lemmie@va.gov"/>
    <s v="Wave 2"/>
    <n v="8"/>
    <s v="March_28"/>
    <x v="6"/>
    <n v="1"/>
  </r>
  <r>
    <n v="1312"/>
    <x v="0"/>
    <x v="4"/>
    <x v="6"/>
    <s v="IT Functional POC Back-up"/>
    <s v="Brantley"/>
    <s v="Denny"/>
    <s v="VHAHAMBrantD"/>
    <s v="757-722-9961 x 3700"/>
    <s v="Denny.Brantley@va.gov"/>
    <s v="Wave 2"/>
    <n v="1"/>
    <s v="March_28"/>
    <x v="0"/>
    <n v="1"/>
  </r>
  <r>
    <n v="1313"/>
    <x v="0"/>
    <x v="5"/>
    <x v="1"/>
    <s v="Site Lead"/>
    <s v="Hillmer"/>
    <s v="Kimberly"/>
    <s v="VHARICHillmk"/>
    <s v="804-675-5000 x 3828"/>
    <s v="Kimberly.Hillmer@va.gov"/>
    <s v="Wave 2"/>
    <n v="10"/>
    <s v="March_28"/>
    <x v="0"/>
    <n v="1"/>
  </r>
  <r>
    <n v="1314"/>
    <x v="0"/>
    <x v="5"/>
    <x v="1"/>
    <s v="Site Lead Back-up"/>
    <s v="Mosher"/>
    <s v="Stephen"/>
    <s v="VHARICMosheS"/>
    <s v="804-675-5168"/>
    <s v="Stephen.Mosher@va.gov"/>
    <s v="Wave 2"/>
    <n v="5"/>
    <s v="March_28"/>
    <x v="0"/>
    <n v="1"/>
  </r>
  <r>
    <n v="1315"/>
    <x v="0"/>
    <x v="5"/>
    <x v="2"/>
    <s v="Primary HTM Functional POC"/>
    <s v="Mosher"/>
    <s v="Stephen"/>
    <s v="VHARICMosheS"/>
    <s v="804-675-5168"/>
    <s v="Stephen.Mosher@va.gov"/>
    <s v="Wave 2"/>
    <n v="5"/>
    <s v="March_28"/>
    <x v="0"/>
    <n v="1"/>
  </r>
  <r>
    <n v="1316"/>
    <x v="0"/>
    <x v="5"/>
    <x v="2"/>
    <s v="HTM Functional POC Back-up"/>
    <s v="Hillmer"/>
    <s v="Kimberly"/>
    <s v="VHARICHillmk"/>
    <s v="804-675-5000 x 3828"/>
    <s v="Kimberly.Hillmer@va.gov"/>
    <s v="Wave 2"/>
    <n v="10"/>
    <s v="March_28"/>
    <x v="0"/>
    <n v="1"/>
  </r>
  <r>
    <n v="1317"/>
    <x v="0"/>
    <x v="5"/>
    <x v="3"/>
    <s v="Primary EMS Functional POC"/>
    <s v="Richardson"/>
    <s v="Brenda"/>
    <s v="VHARICRichaB1"/>
    <s v="804-675-6062"/>
    <s v="Brenda.Richardson3@va.gov"/>
    <s v="Wave 2"/>
    <n v="1"/>
    <s v="March_28"/>
    <x v="0"/>
    <n v="1"/>
  </r>
  <r>
    <n v="1318"/>
    <x v="0"/>
    <x v="5"/>
    <x v="3"/>
    <s v="EMS Functional POC Back-up"/>
    <s v="Mcquilla"/>
    <s v="Ralph"/>
    <s v="VHARICMcQuiR"/>
    <s v="804-675-5137"/>
    <s v="Ralph.McQuilla@va.gov"/>
    <s v="Wave 2"/>
    <n v="0"/>
    <s v="March_28"/>
    <x v="0"/>
    <n v="1"/>
  </r>
  <r>
    <n v="1319"/>
    <x v="0"/>
    <x v="5"/>
    <x v="4"/>
    <s v="Primary FM Functional POC"/>
    <s v="Dudley"/>
    <s v="James"/>
    <s v="VHARICDudleJ"/>
    <s v="804-675-5138"/>
    <s v="James.Dudley3@va.gov"/>
    <s v="Wave 2"/>
    <n v="1"/>
    <s v="March_28"/>
    <x v="0"/>
    <n v="1"/>
  </r>
  <r>
    <n v="1320"/>
    <x v="0"/>
    <x v="5"/>
    <x v="4"/>
    <s v="FM Functional POC Back-up"/>
    <s v="Friedman"/>
    <s v="Dane"/>
    <s v="VHARICFriedD"/>
    <s v="804-675-5138"/>
    <s v="Dane.Friedman@va.gov"/>
    <s v="Wave 2"/>
    <n v="9"/>
    <s v="March_28"/>
    <x v="6"/>
    <n v="1"/>
  </r>
  <r>
    <n v="1321"/>
    <x v="0"/>
    <x v="5"/>
    <x v="5"/>
    <s v="Primary PPM Functional POC"/>
    <s v="Buser"/>
    <s v="Kevin"/>
    <s v="VHARICBuserK"/>
    <s v="804-675-5090"/>
    <s v="Kevin.Buser@va.gov"/>
    <s v="Wave 2"/>
    <n v="1"/>
    <s v="March_28"/>
    <x v="0"/>
    <n v="1"/>
  </r>
  <r>
    <n v="1322"/>
    <x v="0"/>
    <x v="5"/>
    <x v="5"/>
    <s v="PPM Functional POC Back-up"/>
    <s v="Arnold"/>
    <s v="Marlon"/>
    <s v="VHARICArnolM"/>
    <s v="804-675-5090"/>
    <s v="Marlon.Arnold@va.gov"/>
    <s v="Wave 2"/>
    <n v="2"/>
    <s v="March_28"/>
    <x v="0"/>
    <n v="1"/>
  </r>
  <r>
    <n v="1323"/>
    <x v="0"/>
    <x v="5"/>
    <x v="6"/>
    <s v="Primary IT Functional POC"/>
    <s v="Dahlstrand"/>
    <s v="David"/>
    <s v="VHARICDahlsD"/>
    <s v="804-675-5615"/>
    <s v="David.Dahlstrand@va.gov"/>
    <s v="Wave 2"/>
    <n v="5"/>
    <s v="March_28"/>
    <x v="0"/>
    <n v="1"/>
  </r>
  <r>
    <n v="1324"/>
    <x v="0"/>
    <x v="5"/>
    <x v="6"/>
    <s v="IT Functional POC Back-up"/>
    <s v="Doyle"/>
    <s v="John"/>
    <s v="VHARICDoyleJ1"/>
    <s v="804-675-6750"/>
    <s v="John.Doyle3@va.gov"/>
    <s v="Wave 2"/>
    <n v="1"/>
    <s v="March_28"/>
    <x v="0"/>
    <n v="1"/>
  </r>
  <r>
    <n v="1325"/>
    <x v="0"/>
    <x v="6"/>
    <x v="1"/>
    <s v="Site Lead"/>
    <s v="Carpenter"/>
    <s v="Eric"/>
    <s v="VHASAMCarpeE"/>
    <s v="540-982-2463 x 4126"/>
    <s v="Eric.carpenter@va.gov"/>
    <s v="Wave 2"/>
    <n v="7"/>
    <s v="March_28"/>
    <x v="0"/>
    <n v="1"/>
  </r>
  <r>
    <n v="1326"/>
    <x v="0"/>
    <x v="6"/>
    <x v="1"/>
    <s v="Site Lead Back-up"/>
    <s v="Cunningham"/>
    <s v="Michael"/>
    <s v="VHASAMCunnim"/>
    <s v="540-982-2463 x 2646"/>
    <s v="Michael.cunningham7@va.gov"/>
    <s v="Wave 2"/>
    <n v="8"/>
    <s v="March_28"/>
    <x v="6"/>
    <n v="1"/>
  </r>
  <r>
    <n v="1327"/>
    <x v="0"/>
    <x v="6"/>
    <x v="2"/>
    <s v="Primary HTM Functional POC"/>
    <s v="Wilder"/>
    <s v="Joseph"/>
    <s v="VHASAMWildeJ"/>
    <s v="540-982-2463 x 1672"/>
    <s v="Joseph.wilder@va.gov"/>
    <s v="Wave 2"/>
    <n v="8"/>
    <s v="March_28"/>
    <x v="6"/>
    <n v="1"/>
  </r>
  <r>
    <n v="1328"/>
    <x v="0"/>
    <x v="6"/>
    <x v="2"/>
    <s v="HTM Functional POC Back-up"/>
    <s v="Flanary"/>
    <s v="Karen"/>
    <s v="VHASAMFlanaK"/>
    <s v="540-982-2463 x 1676"/>
    <s v="Karen.flanary@va.gov"/>
    <s v="Wave 2"/>
    <n v="8"/>
    <s v="March_28"/>
    <x v="6"/>
    <n v="1"/>
  </r>
  <r>
    <n v="1329"/>
    <x v="0"/>
    <x v="6"/>
    <x v="2"/>
    <s v="HTM Functional POC Back-up"/>
    <s v="Brown"/>
    <s v="Robert"/>
    <s v="VHASAMBrownR"/>
    <s v="540-982-2463 x 1674"/>
    <s v="Robert.brown15@va.gov"/>
    <s v="Wave 2"/>
    <n v="0"/>
    <s v="March_28"/>
    <x v="0"/>
    <n v="1"/>
  </r>
  <r>
    <n v="1330"/>
    <x v="0"/>
    <x v="6"/>
    <x v="3"/>
    <s v="Primary EMS Functional POC"/>
    <s v="Mack"/>
    <s v="Naymon"/>
    <s v="VHASAMMackN"/>
    <s v="540-982-2463 x 2865"/>
    <s v="Naymon.mack@va.gov"/>
    <s v="Wave 2"/>
    <n v="0"/>
    <s v="March_28"/>
    <x v="0"/>
    <n v="1"/>
  </r>
  <r>
    <n v="1331"/>
    <x v="0"/>
    <x v="6"/>
    <x v="3"/>
    <s v="EMS Functional POC Back-up"/>
    <s v="Morris"/>
    <s v="Tanuel"/>
    <s v="VHASAMMorriT1"/>
    <s v="540-982-2463 x 2878"/>
    <s v="Tanuel.morris@va.gov"/>
    <s v="Wave 2"/>
    <n v="0"/>
    <s v="March_28"/>
    <x v="0"/>
    <n v="1"/>
  </r>
  <r>
    <n v="1332"/>
    <x v="0"/>
    <x v="6"/>
    <x v="4"/>
    <s v="Primary FM Functional POC"/>
    <s v="Carpenter"/>
    <s v="Eric"/>
    <s v="VHASAMCarpeE"/>
    <s v="540-982-2463 x 4126"/>
    <s v="Eric.carpenter@va.gov"/>
    <s v="Wave 2"/>
    <n v="7"/>
    <s v="March_28"/>
    <x v="0"/>
    <n v="1"/>
  </r>
  <r>
    <n v="1333"/>
    <x v="0"/>
    <x v="6"/>
    <x v="4"/>
    <s v="FM Functional POC Back-up"/>
    <s v="Fralin"/>
    <s v="Brian"/>
    <s v="VHASAMFraliB"/>
    <s v="540-982-2463 x 1247"/>
    <s v="Brian.fralin@va.gov"/>
    <s v="Wave 2"/>
    <n v="6"/>
    <s v="March_28"/>
    <x v="0"/>
    <n v="1"/>
  </r>
  <r>
    <n v="1334"/>
    <x v="0"/>
    <x v="6"/>
    <x v="5"/>
    <s v="Primary PPM Functional POC"/>
    <s v="Cunningham"/>
    <s v="Michael"/>
    <s v="VHASAMCunniM"/>
    <s v="540-982-2463 x 2646"/>
    <s v="Michael.cunningham7@va.gov"/>
    <s v="Wave 2"/>
    <n v="8"/>
    <s v="March_28"/>
    <x v="6"/>
    <n v="1"/>
  </r>
  <r>
    <n v="1335"/>
    <x v="0"/>
    <x v="6"/>
    <x v="5"/>
    <s v="PPM Functional POC Back-up"/>
    <s v="Burns"/>
    <s v="Benjamin"/>
    <s v="VHASAMBurnsB"/>
    <s v="540-982-2463 x 2966"/>
    <s v="Benjamin.Burns@va.gov "/>
    <s v="Wave 2"/>
    <n v="7"/>
    <s v="March_28"/>
    <x v="0"/>
    <n v="1"/>
  </r>
  <r>
    <n v="1336"/>
    <x v="0"/>
    <x v="6"/>
    <x v="6"/>
    <s v="Primary IT Functional POC"/>
    <s v="Poole"/>
    <s v="Steven"/>
    <s v="VHASAMPooleS"/>
    <s v="540-982-2463 x 4537"/>
    <s v="Steven.Poole@va.gov"/>
    <s v="Wave 2"/>
    <n v="1"/>
    <s v="March_28"/>
    <x v="0"/>
    <n v="1"/>
  </r>
  <r>
    <n v="1337"/>
    <x v="0"/>
    <x v="6"/>
    <x v="6"/>
    <s v="IT Functional POC Back-up"/>
    <s v="McAnnally"/>
    <s v="Paul"/>
    <s v="VHASAMMcannP"/>
    <s v="540-982-2463 x 5093"/>
    <s v="Paul.McAnnally@va.gov"/>
    <s v="Wave 2"/>
    <n v="0"/>
    <s v="March_28"/>
    <x v="0"/>
    <n v="1"/>
  </r>
  <r>
    <n v="1338"/>
    <x v="0"/>
    <x v="7"/>
    <x v="1"/>
    <s v="Site Lead"/>
    <s v="Green"/>
    <s v="Sharod"/>
    <s v="VHASBYGREENS1"/>
    <s v="704-638-9000 x 3498"/>
    <s v="SHAROD.GREEN@VA.GOV"/>
    <s v="Wave 2"/>
    <n v="7"/>
    <s v="March_28"/>
    <x v="0"/>
    <n v="1"/>
  </r>
  <r>
    <n v="1339"/>
    <x v="0"/>
    <x v="7"/>
    <x v="1"/>
    <s v="Site Lead Back-up"/>
    <s v="Forrest"/>
    <s v="Robert"/>
    <s v="VHASBYFORRER1"/>
    <s v="704-638-9000 x 3210"/>
    <s v="ROBERT.FORREST@VA.GOV"/>
    <s v="Wave 2"/>
    <n v="2"/>
    <s v="March_28"/>
    <x v="0"/>
    <n v="1"/>
  </r>
  <r>
    <n v="1340"/>
    <x v="0"/>
    <x v="7"/>
    <x v="2"/>
    <s v="Primary HTM Functional POC"/>
    <s v="Sledge"/>
    <s v="David"/>
    <s v="VHASBYSLEDGD"/>
    <s v="704-638-9000 x 3120"/>
    <s v="DAVID.SLEDGE2@VA.GOV"/>
    <s v="Wave 2"/>
    <n v="6"/>
    <s v="March_28"/>
    <x v="0"/>
    <n v="1"/>
  </r>
  <r>
    <n v="1341"/>
    <x v="0"/>
    <x v="7"/>
    <x v="2"/>
    <s v="HTM Functional POC Back-up"/>
    <s v="Monroe"/>
    <s v="Robert"/>
    <s v="VHASBYMONROR"/>
    <s v="704-638-9000 x 2221"/>
    <s v="ROBERT.MONROE@VA.GOV"/>
    <s v="Wave 2"/>
    <n v="6"/>
    <s v="March_28"/>
    <x v="6"/>
    <n v="1"/>
  </r>
  <r>
    <n v="1342"/>
    <x v="0"/>
    <x v="7"/>
    <x v="2"/>
    <s v="HTM Functional POC Back-up"/>
    <s v="Cherry"/>
    <s v="James"/>
    <s v="VHASBYCHERRJ"/>
    <s v="704-638-9000 x 2518"/>
    <s v="JAMES.CHERRY2@VA.GOV"/>
    <s v="Wave 2"/>
    <n v="2"/>
    <s v="March_28"/>
    <x v="0"/>
    <n v="1"/>
  </r>
  <r>
    <n v="1343"/>
    <x v="0"/>
    <x v="7"/>
    <x v="3"/>
    <s v="Primary EMS Functional POC"/>
    <s v="Hayes"/>
    <s v="Bruce"/>
    <s v="VHASBYHAYESB"/>
    <s v="704-638-9000 x 2094"/>
    <s v="BRUCE.HAYES@VA.GOV"/>
    <s v="Wave 2"/>
    <n v="0"/>
    <s v="March_28"/>
    <x v="0"/>
    <n v="1"/>
  </r>
  <r>
    <n v="1344"/>
    <x v="0"/>
    <x v="7"/>
    <x v="3"/>
    <s v="EMS Functional POC Back-up"/>
    <s v="Hodge"/>
    <s v="Laura"/>
    <s v="VHASBYHODGEL"/>
    <s v="704-638-9000 x 2191"/>
    <s v="LAURA.HODGE@VA.GOV"/>
    <s v="Wave 2"/>
    <n v="0"/>
    <s v="March_28"/>
    <x v="0"/>
    <n v="1"/>
  </r>
  <r>
    <n v="1345"/>
    <x v="0"/>
    <x v="7"/>
    <x v="4"/>
    <s v="Primary FM Functional POC"/>
    <s v="Laurer"/>
    <s v="Joseph"/>
    <s v="VHASBYLAUREJ"/>
    <s v="704-638-9000 x 2333"/>
    <s v="JOSEPH.LAURER@VA.GOV"/>
    <s v="Wave 2"/>
    <n v="5"/>
    <s v="March_28"/>
    <x v="0"/>
    <n v="1"/>
  </r>
  <r>
    <n v="1346"/>
    <x v="0"/>
    <x v="7"/>
    <x v="4"/>
    <s v="FM Functional POC Back-up"/>
    <s v="Barrier"/>
    <s v="Lonnie"/>
    <s v="VHASBYBARRIL"/>
    <s v="704-638-9000 x 2313"/>
    <s v="LONNIE.BARRIER@VA.GOV"/>
    <s v="Wave 2"/>
    <n v="10"/>
    <s v="March_28"/>
    <x v="6"/>
    <n v="1"/>
  </r>
  <r>
    <n v="1347"/>
    <x v="0"/>
    <x v="7"/>
    <x v="5"/>
    <s v="Primary PPM Functional POC"/>
    <s v="White"/>
    <s v="Stanley"/>
    <s v="VHASBYWHITES1"/>
    <s v="704-638-9000 x. 3202"/>
    <s v="STANLEY.WHITE2@VA.GOV"/>
    <s v="Wave 2"/>
    <n v="9"/>
    <s v="March_28"/>
    <x v="0"/>
    <n v="1"/>
  </r>
  <r>
    <n v="1348"/>
    <x v="0"/>
    <x v="7"/>
    <x v="5"/>
    <s v="PPM Functional POC Back-up"/>
    <s v="Williams"/>
    <s v="Mashonda"/>
    <s v="VHASBYWILLIM12"/>
    <s v="704-638-9000 x 4765"/>
    <s v="MASHONDA.WILLIAMS@VA.GOV"/>
    <s v="Wave 2"/>
    <n v="6"/>
    <s v="March_28"/>
    <x v="0"/>
    <n v="1"/>
  </r>
  <r>
    <n v="1349"/>
    <x v="0"/>
    <x v="7"/>
    <x v="6"/>
    <s v="Primary IT Functional POC"/>
    <s v="Clark"/>
    <s v="Deborah"/>
    <s v="VHASBYCLARKD"/>
    <s v="704-638-9000 x 4847"/>
    <s v="DEBORAH.CLARK6@VA.GOV"/>
    <s v="Wave 2"/>
    <n v="2"/>
    <s v="March_28"/>
    <x v="0"/>
    <n v="1"/>
  </r>
  <r>
    <n v="1350"/>
    <x v="0"/>
    <x v="7"/>
    <x v="6"/>
    <s v="IT Functional POC Back-up"/>
    <s v="Nash"/>
    <s v="Ken"/>
    <s v="VHASBYNASHK"/>
    <s v="704-638-9000 x 4853"/>
    <s v="KEN.NASH2@VA.GOV"/>
    <s v="Wave 2"/>
    <n v="1"/>
    <s v="March_28"/>
    <x v="0"/>
    <n v="1"/>
  </r>
  <r>
    <n v="1351"/>
    <x v="1"/>
    <x v="0"/>
    <x v="0"/>
    <s v="VISN Deployment Team Lead"/>
    <s v="Gaudio"/>
    <s v="James"/>
    <s v="Vhav07gaudij"/>
    <s v="(678) 924-5710"/>
    <s v="James.gaudio@va.gov"/>
    <s v="Wave 2"/>
    <n v="8"/>
    <s v="March_28"/>
    <x v="6"/>
    <n v="1"/>
  </r>
  <r>
    <n v="1352"/>
    <x v="1"/>
    <x v="0"/>
    <x v="0"/>
    <s v="Logistics"/>
    <s v="Townsend-Green"/>
    <s v="Linda"/>
    <s v="VHAV07TownsG"/>
    <s v="(678) 924-5754"/>
    <s v="Linda.townsend-green@va.gov"/>
    <s v="Wave 2"/>
    <n v="5"/>
    <s v="March_28"/>
    <x v="6"/>
    <n v="1"/>
  </r>
  <r>
    <n v="1353"/>
    <x v="1"/>
    <x v="0"/>
    <x v="0"/>
    <s v="HTM"/>
    <s v="Jensen"/>
    <s v="Kevin"/>
    <s v="VHACHAJenseK"/>
    <s v="(843) 789-6139"/>
    <s v="Kevin.jensen@va.gov"/>
    <s v="Wave 2"/>
    <n v="6"/>
    <s v="March_28"/>
    <x v="6"/>
    <n v="1"/>
  </r>
  <r>
    <n v="1354"/>
    <x v="1"/>
    <x v="0"/>
    <x v="0"/>
    <s v="CAM"/>
    <s v="Gaudio"/>
    <s v="James"/>
    <s v="Vhav07gaudij"/>
    <s v="(678) 924-5710"/>
    <s v="James.gaudio@va.gov"/>
    <s v="Wave 2"/>
    <n v="8"/>
    <s v="March_28"/>
    <x v="6"/>
    <n v="1"/>
  </r>
  <r>
    <n v="1355"/>
    <x v="1"/>
    <x v="0"/>
    <x v="0"/>
    <s v="EMS"/>
    <s v="Henrickson"/>
    <s v="Michael"/>
    <s v="VHACMSHenriM"/>
    <s v="(803) 776-4000 x 5752"/>
    <s v="Michael.henrickson@va.gov"/>
    <s v="Wave 2"/>
    <n v="1"/>
    <s v="March_28"/>
    <x v="0"/>
    <n v="1"/>
  </r>
  <r>
    <n v="1356"/>
    <x v="1"/>
    <x v="0"/>
    <x v="0"/>
    <s v="Engineering"/>
    <s v="Lyons"/>
    <s v="Tim"/>
    <s v="VHATUALyonsT"/>
    <s v="(205) 554-4593"/>
    <s v="Tim.lyons@va.gov"/>
    <s v="Wave 2"/>
    <n v="8"/>
    <s v="March_28"/>
    <x v="6"/>
    <n v="1"/>
  </r>
  <r>
    <n v="1357"/>
    <x v="1"/>
    <x v="0"/>
    <x v="0"/>
    <s v="OIT"/>
    <s v="Greer"/>
    <s v="Bill"/>
    <s v="VHABIRGreerW1"/>
    <s v="(205) 933-8101"/>
    <s v="William.Greer2@va.gov"/>
    <s v="Wave 2"/>
    <n v="0"/>
    <s v="March_28"/>
    <x v="0"/>
    <n v="1"/>
  </r>
  <r>
    <n v="1358"/>
    <x v="1"/>
    <x v="0"/>
    <x v="0"/>
    <s v="Fiscal"/>
    <s v="Schmitz"/>
    <s v="Brenda"/>
    <s v="VHAV07SchmiB"/>
    <s v="(678) 924-5731"/>
    <s v="Brenda.schmitz@va.gov"/>
    <s v="Wave 2"/>
    <n v="5"/>
    <s v="March_28"/>
    <x v="0"/>
    <n v="1"/>
  </r>
  <r>
    <n v="1359"/>
    <x v="1"/>
    <x v="0"/>
    <x v="0"/>
    <s v="HR"/>
    <s v="Blakeley"/>
    <s v="Claudia"/>
    <s v="VHAV07BlakeC"/>
    <s v="(678) 924-5738"/>
    <s v="Claudia.blakeley@va.gov"/>
    <s v="Wave 2"/>
    <n v="0"/>
    <s v="March_28"/>
    <x v="0"/>
    <n v="1"/>
  </r>
  <r>
    <n v="1360"/>
    <x v="1"/>
    <x v="0"/>
    <x v="0"/>
    <s v="Education"/>
    <s v="Mathews"/>
    <s v="Venis"/>
    <s v="VHANBOMatheV1"/>
    <s v="(770) 279-3427"/>
    <s v="Venis.Mathews2@va.gov"/>
    <s v="Wave 2"/>
    <n v="1"/>
    <s v="March_28"/>
    <x v="0"/>
    <n v="1"/>
  </r>
  <r>
    <n v="1361"/>
    <x v="1"/>
    <x v="8"/>
    <x v="1"/>
    <s v="Site Lead"/>
    <s v="Browning"/>
    <s v="Louisa"/>
    <s v="VHAATGBROWNL"/>
    <s v="404-321-6111 x4924"/>
    <s v="Louisa.Browning@va.gov"/>
    <s v="Wave 2"/>
    <n v="8"/>
    <s v="March_28"/>
    <x v="6"/>
    <n v="1"/>
  </r>
  <r>
    <n v="1362"/>
    <x v="1"/>
    <x v="8"/>
    <x v="1"/>
    <s v="Site Lead Back-up"/>
    <s v="Simmons"/>
    <s v="Cathy"/>
    <s v="VHAATGSIMMOC2"/>
    <s v="404-321-6111 x3027"/>
    <s v="Cathy.simmons@va.gov"/>
    <s v="Wave 2"/>
    <n v="8"/>
    <s v="March_28"/>
    <x v="0"/>
    <n v="1"/>
  </r>
  <r>
    <n v="1363"/>
    <x v="1"/>
    <x v="8"/>
    <x v="2"/>
    <s v="Primary HTM Functional POC"/>
    <s v="Cox"/>
    <s v="Michael"/>
    <s v="VHAATGCoxM"/>
    <s v="404-321-6111 x7633"/>
    <s v="Michael.cox@va.gov"/>
    <s v="Wave 2"/>
    <n v="10"/>
    <s v="March_28"/>
    <x v="6"/>
    <n v="1"/>
  </r>
  <r>
    <n v="1364"/>
    <x v="1"/>
    <x v="8"/>
    <x v="2"/>
    <s v="HTM Functional POC Back-up"/>
    <s v="Timm"/>
    <s v="Robert"/>
    <s v="VHAAATGTimmR"/>
    <s v="404-321-6111 x2790"/>
    <s v="Robert.timm@va.gov"/>
    <s v="Wave 2"/>
    <n v="1"/>
    <s v="March_28"/>
    <x v="0"/>
    <n v="1"/>
  </r>
  <r>
    <n v="1365"/>
    <x v="1"/>
    <x v="8"/>
    <x v="3"/>
    <s v="Primary EMS Functional POC"/>
    <s v="Mincey"/>
    <s v="Dale"/>
    <s v="VHAATGminced"/>
    <s v="404-321-6111 x7646"/>
    <s v="Dale.Mincey@va.gov"/>
    <s v="Wave 2"/>
    <n v="9"/>
    <s v="March_28"/>
    <x v="6"/>
    <n v="1"/>
  </r>
  <r>
    <n v="1366"/>
    <x v="1"/>
    <x v="8"/>
    <x v="3"/>
    <s v="EMS Functional POC Back-up"/>
    <s v="Gwaltney"/>
    <s v="Darryl"/>
    <s v="VHAATGgwaltd"/>
    <s v="404-321-6111 x7525"/>
    <s v="Darryl.Gwaltney@va.gov"/>
    <s v="Wave 2"/>
    <n v="0"/>
    <s v="March_28"/>
    <x v="0"/>
    <n v="1"/>
  </r>
  <r>
    <n v="1367"/>
    <x v="1"/>
    <x v="8"/>
    <x v="4"/>
    <s v="Primary FM Functional POC"/>
    <s v="Mindley"/>
    <s v="Damian"/>
    <s v="VHAATGMindlD"/>
    <s v="404-321-6111 x7660"/>
    <s v="Damian.mindley@va.gov"/>
    <s v="Wave 2"/>
    <n v="4"/>
    <s v="March_28"/>
    <x v="0"/>
    <n v="1"/>
  </r>
  <r>
    <n v="1368"/>
    <x v="1"/>
    <x v="8"/>
    <x v="4"/>
    <s v="FM Functional POC Back-up"/>
    <s v="Sawyer"/>
    <s v="Ricky"/>
    <s v="VHAATGSawyeR"/>
    <s v="404-321-6111 x7660"/>
    <s v="Ricky.sawyer@va.gov"/>
    <s v="Wave 2"/>
    <n v="7"/>
    <s v="March_28"/>
    <x v="6"/>
    <n v="1"/>
  </r>
  <r>
    <n v="1369"/>
    <x v="1"/>
    <x v="8"/>
    <x v="5"/>
    <s v="Primary PPM Functional POC"/>
    <s v="Simmons"/>
    <s v="Cathy"/>
    <s v="VHAATGSIMMOC2"/>
    <s v="404-321-6111 x3027"/>
    <s v="Cathy.simmons@va.gov"/>
    <s v="Wave 2"/>
    <n v="8"/>
    <s v="March_28"/>
    <x v="0"/>
    <n v="1"/>
  </r>
  <r>
    <n v="1370"/>
    <x v="1"/>
    <x v="8"/>
    <x v="5"/>
    <s v="PPM Functional POC Back-up"/>
    <s v="Browning"/>
    <s v="Louisa"/>
    <s v="VHAATGBROWNL"/>
    <s v="404-321-6111 x4924"/>
    <s v="Louisa.Browning@va.gov"/>
    <s v="Wave 2"/>
    <n v="8"/>
    <s v="March_28"/>
    <x v="6"/>
    <n v="1"/>
  </r>
  <r>
    <n v="1371"/>
    <x v="1"/>
    <x v="8"/>
    <x v="6"/>
    <s v="Primary IT Functional POC"/>
    <s v="Lynch"/>
    <s v="Anthony"/>
    <s v="VHAATGLynchA"/>
    <s v="404-321-6111 x1578"/>
    <s v="Anthony.lynch@va.gov"/>
    <s v="Wave 2"/>
    <n v="2"/>
    <s v="March_28"/>
    <x v="0"/>
    <n v="1"/>
  </r>
  <r>
    <n v="1372"/>
    <x v="1"/>
    <x v="8"/>
    <x v="6"/>
    <s v="IT Functional POC Back-up"/>
    <s v="Wisdom"/>
    <s v="Zende"/>
    <s v="VHAATGWisdoZ"/>
    <s v="404-321-6111 x7197"/>
    <s v="Zende.wisdom@va.gov  "/>
    <s v="Wave 2"/>
    <n v="2"/>
    <s v="March_28"/>
    <x v="0"/>
    <n v="1"/>
  </r>
  <r>
    <n v="1373"/>
    <x v="1"/>
    <x v="9"/>
    <x v="1"/>
    <s v="Site Lead"/>
    <s v="Raggio"/>
    <s v="Matthew"/>
    <s v="VHABIRRaggiM"/>
    <s v="205-933-8101 x 5252"/>
    <s v="Matthew.Raggio@va.gov"/>
    <s v="Wave 2"/>
    <n v="6"/>
    <s v="March_28"/>
    <x v="0"/>
    <n v="1"/>
  </r>
  <r>
    <n v="1374"/>
    <x v="1"/>
    <x v="9"/>
    <x v="1"/>
    <s v="Site Lead Back-up"/>
    <s v="Weeks"/>
    <s v="Erica"/>
    <s v="VHABIRWeeksE"/>
    <s v="205-933-8101 x 1350"/>
    <s v="Erica.Weeks@va.gov"/>
    <s v="Wave 2"/>
    <n v="9"/>
    <s v="March_28"/>
    <x v="6"/>
    <n v="1"/>
  </r>
  <r>
    <n v="1375"/>
    <x v="1"/>
    <x v="9"/>
    <x v="2"/>
    <s v="Primary HTM Functional POC"/>
    <s v="Raggio"/>
    <s v="Matthew"/>
    <s v="VHABIRRaggiM"/>
    <s v="205-933-8101 x 5252"/>
    <s v="Matthew.Raggio@va.gov"/>
    <s v="Wave 2"/>
    <n v="6"/>
    <s v="March_28"/>
    <x v="0"/>
    <n v="1"/>
  </r>
  <r>
    <n v="1376"/>
    <x v="1"/>
    <x v="9"/>
    <x v="2"/>
    <s v="HTM Functional POC Back-up"/>
    <s v="McQuitty"/>
    <s v="William"/>
    <s v="VHABIRMcQuiW"/>
    <s v="205-933-8101 x 4526"/>
    <s v="William.McQuitty@va.gov"/>
    <s v="Wave 2"/>
    <n v="2"/>
    <s v="March_28"/>
    <x v="6"/>
    <n v="1"/>
  </r>
  <r>
    <n v="1377"/>
    <x v="1"/>
    <x v="9"/>
    <x v="3"/>
    <s v="Primary EMS Functional POC"/>
    <s v="Irwin"/>
    <s v="David"/>
    <s v="VHABIRIrwinD"/>
    <s v="205-558-4717 x 5416"/>
    <s v="David.Irwin@va.gov"/>
    <s v="Wave 2"/>
    <n v="6"/>
    <s v="March_28"/>
    <x v="0"/>
    <n v="1"/>
  </r>
  <r>
    <n v="1378"/>
    <x v="1"/>
    <x v="9"/>
    <x v="3"/>
    <s v="EMS Functional POC Back-up"/>
    <s v="Singleterry"/>
    <s v="Andre"/>
    <s v="VHABIRSinglA"/>
    <s v="205-933-8101 x 6107"/>
    <s v="Andre.Singleterry@va.gov"/>
    <s v="Wave 2"/>
    <n v="8"/>
    <s v="March_28"/>
    <x v="6"/>
    <n v="1"/>
  </r>
  <r>
    <n v="1379"/>
    <x v="1"/>
    <x v="9"/>
    <x v="4"/>
    <s v="Primary FM Functional POC"/>
    <s v="Campbell"/>
    <s v="Jaymes"/>
    <s v="VHABIRCampbJ2"/>
    <s v="205-933-8101 x 5013"/>
    <s v="Jaymes.Campbell@va.gov"/>
    <s v="Wave 2"/>
    <n v="7"/>
    <s v="March_28"/>
    <x v="0"/>
    <n v="1"/>
  </r>
  <r>
    <n v="1380"/>
    <x v="1"/>
    <x v="9"/>
    <x v="4"/>
    <s v="FM Functional POC Back-up"/>
    <s v="Bugg"/>
    <s v="Randall"/>
    <s v="VHABIRBuggR"/>
    <s v="205-933-4481 x 5275"/>
    <s v="Randall.Bugg@va.gov"/>
    <s v="Wave 2"/>
    <n v="1"/>
    <s v="March_28"/>
    <x v="0"/>
    <n v="1"/>
  </r>
  <r>
    <n v="1381"/>
    <x v="1"/>
    <x v="9"/>
    <x v="5"/>
    <s v="Primary PPM Functional POC"/>
    <s v="Jones"/>
    <s v="Alfred"/>
    <s v="VHABIRJonesAT"/>
    <s v="205-933-8101 x 2937"/>
    <s v="Alfred.Jones2@va.gov"/>
    <s v="Wave 2"/>
    <n v="9"/>
    <s v="March_28"/>
    <x v="6"/>
    <n v="1"/>
  </r>
  <r>
    <n v="1382"/>
    <x v="1"/>
    <x v="9"/>
    <x v="5"/>
    <s v="PPM Functional POC Back-up"/>
    <s v="Turner"/>
    <s v="Caleb"/>
    <s v="VHABIRTurneC3"/>
    <s v="205-933-8101 x 5371"/>
    <s v="Caleb.Turner3@va.gov"/>
    <s v="Wave 2"/>
    <n v="2"/>
    <s v="March_28"/>
    <x v="0"/>
    <n v="1"/>
  </r>
  <r>
    <n v="1383"/>
    <x v="1"/>
    <x v="9"/>
    <x v="6"/>
    <s v="Primary IT Functional POC"/>
    <s v="Young"/>
    <s v="Christopher"/>
    <s v="VHABIRYounC"/>
    <s v="205-933-8101 x 1367"/>
    <s v="Christopher.Young7@va.gov"/>
    <s v="Wave 2"/>
    <n v="0"/>
    <s v="March_28"/>
    <x v="0"/>
    <n v="1"/>
  </r>
  <r>
    <n v="1384"/>
    <x v="1"/>
    <x v="9"/>
    <x v="6"/>
    <s v="IT Functional POC Back-up"/>
    <s v="Sturdivant"/>
    <s v="Mervin"/>
    <s v="VHABIRSturdM"/>
    <s v="205-933-8101 x 1334"/>
    <s v="Mervin.Sturdivant@va.gov"/>
    <s v="Wave 2"/>
    <n v="1"/>
    <s v="March_28"/>
    <x v="0"/>
    <n v="1"/>
  </r>
  <r>
    <n v="1385"/>
    <x v="1"/>
    <x v="10"/>
    <x v="1"/>
    <s v="Site Lead"/>
    <s v="Deworth"/>
    <s v="Gerald"/>
    <s v="VHADUBDEWORG"/>
    <s v="478-272-1210 x 2902"/>
    <s v="Gerald.deworth@va.gov"/>
    <s v="Wave 2"/>
    <n v="1"/>
    <s v="March_28"/>
    <x v="0"/>
    <n v="1"/>
  </r>
  <r>
    <n v="1386"/>
    <x v="1"/>
    <x v="10"/>
    <x v="1"/>
    <s v="Site Lead Back-up"/>
    <s v="Sullivan"/>
    <s v="Diane"/>
    <s v="VHADUBSULLID"/>
    <s v="478-272-1210 x 2902"/>
    <s v="Diane.sullivan@va.gov"/>
    <s v="Wave 2"/>
    <n v="5"/>
    <s v="March_28"/>
    <x v="6"/>
    <n v="1"/>
  </r>
  <r>
    <n v="1387"/>
    <x v="1"/>
    <x v="10"/>
    <x v="2"/>
    <s v="Primary HTM Functional POC"/>
    <s v="Snelgrove"/>
    <s v="Michael"/>
    <s v="VHADUBSNELGM"/>
    <s v="478 272-1210 x 2889"/>
    <s v="Michael.snelgrove@va.gov"/>
    <s v="Wave 2"/>
    <n v="2"/>
    <s v="March_28"/>
    <x v="0"/>
    <n v="1"/>
  </r>
  <r>
    <n v="1388"/>
    <x v="1"/>
    <x v="10"/>
    <x v="2"/>
    <s v="HTM Functional POC Back-up"/>
    <s v="Orlowsky"/>
    <s v="Alex"/>
    <s v="VHADUBORLOWA"/>
    <s v="478 272-1210 x 3129"/>
    <s v="Alexandra.orlowsky@va.gov"/>
    <s v="Wave 2"/>
    <n v="3"/>
    <s v="March_28"/>
    <x v="6"/>
    <n v="1"/>
  </r>
  <r>
    <n v="1389"/>
    <x v="1"/>
    <x v="10"/>
    <x v="3"/>
    <s v="Primary EMS Functional POC"/>
    <s v="Baggett"/>
    <s v="Lee"/>
    <s v="VHADUBBAGGEL"/>
    <s v="478 277 2755"/>
    <s v="Walter.Baggett@va.gov"/>
    <s v="Wave 2"/>
    <n v="3"/>
    <s v="March_28"/>
    <x v="0"/>
    <n v="1"/>
  </r>
  <r>
    <n v="1390"/>
    <x v="1"/>
    <x v="10"/>
    <x v="3"/>
    <s v="EMS Functional POC Back-up"/>
    <s v="Kraft"/>
    <s v="Edwin"/>
    <s v="VHADUBKRAFTE"/>
    <s v="478 277 2755"/>
    <s v="Edwin.Kraft@va.gov"/>
    <s v="Wave 2"/>
    <n v="0"/>
    <s v="March_28"/>
    <x v="0"/>
    <n v="1"/>
  </r>
  <r>
    <n v="1391"/>
    <x v="1"/>
    <x v="10"/>
    <x v="4"/>
    <s v="Primary FM Functional POC"/>
    <s v="Williams"/>
    <s v="Fred"/>
    <s v="VHADUBWILLIF"/>
    <s v="478 272-1210 x 4355"/>
    <s v="Frederick.williams@va.gov"/>
    <s v="Wave 2"/>
    <n v="4"/>
    <s v="March_28"/>
    <x v="0"/>
    <n v="1"/>
  </r>
  <r>
    <n v="1392"/>
    <x v="1"/>
    <x v="10"/>
    <x v="4"/>
    <s v="FM Functional POC Back-up"/>
    <s v="Marshall"/>
    <s v="Sandra"/>
    <s v="VHADUBMARSHS"/>
    <s v="478 272-1210 x 2640"/>
    <s v="Sandra.Marshall10@va.gov"/>
    <s v="Wave 2"/>
    <n v="1"/>
    <s v="March_28"/>
    <x v="0"/>
    <n v="1"/>
  </r>
  <r>
    <n v="1393"/>
    <x v="1"/>
    <x v="10"/>
    <x v="5"/>
    <s v="Primary PPM Functional POC"/>
    <s v="Pennymon"/>
    <s v="Dennis"/>
    <s v="VHADUBPENNYD"/>
    <s v="478 272 1210 x 3046"/>
    <s v="Dennis.Pennymon@va.gov"/>
    <s v="Wave 2"/>
    <n v="3"/>
    <s v="March_28"/>
    <x v="6"/>
    <n v="1"/>
  </r>
  <r>
    <n v="1394"/>
    <x v="1"/>
    <x v="10"/>
    <x v="5"/>
    <s v="PPM Functional POC Back-up"/>
    <s v="King"/>
    <s v="Anthony"/>
    <s v="VHADUBKingA2"/>
    <s v="478 272 1210 x 2612"/>
    <s v="Anthony.King3@va.gov"/>
    <s v="Wave 2"/>
    <n v="9"/>
    <s v="March_28"/>
    <x v="6"/>
    <n v="1"/>
  </r>
  <r>
    <n v="1395"/>
    <x v="1"/>
    <x v="10"/>
    <x v="6"/>
    <s v="Primary IT Functional POC"/>
    <s v="Cowart"/>
    <s v="Mark"/>
    <s v="VHADUBCowarM"/>
    <s v="478-277-6799"/>
    <s v="Mark.Cowart@va.gov"/>
    <s v="Wave 2"/>
    <n v="4"/>
    <s v="March_28"/>
    <x v="6"/>
    <n v="1"/>
  </r>
  <r>
    <n v="1396"/>
    <x v="1"/>
    <x v="10"/>
    <x v="6"/>
    <s v="IT Functional POC Back-up"/>
    <s v="Couey"/>
    <s v="Janet"/>
    <s v="VHADUBCoueyJ"/>
    <s v="478-277-2716"/>
    <s v="Janet.Couey@va.gov"/>
    <s v="Wave 2"/>
    <n v="1"/>
    <s v="March_28"/>
    <x v="0"/>
    <n v="1"/>
  </r>
  <r>
    <n v="1397"/>
    <x v="1"/>
    <x v="11"/>
    <x v="1"/>
    <s v="Site Lead"/>
    <s v="Piper"/>
    <s v="William"/>
    <s v="VHACAVPiperW"/>
    <s v="334-272-4670 x 4870"/>
    <s v="William.Piper@va.gov"/>
    <s v="Wave 2"/>
    <n v="8"/>
    <s v="March_28"/>
    <x v="0"/>
    <n v="1"/>
  </r>
  <r>
    <n v="1398"/>
    <x v="1"/>
    <x v="11"/>
    <x v="1"/>
    <s v="Site Lead Back-up"/>
    <s v="Hall"/>
    <s v="Nicholas"/>
    <s v="VHACAVHallN"/>
    <s v="334-727-0550 x 3289"/>
    <s v="Nicholas.Hall2@va.gov"/>
    <s v="Wave 2"/>
    <n v="5"/>
    <s v="March_28"/>
    <x v="6"/>
    <n v="1"/>
  </r>
  <r>
    <n v="1399"/>
    <x v="1"/>
    <x v="11"/>
    <x v="2"/>
    <s v="Primary HTM Functional POC"/>
    <s v="Piper"/>
    <s v="William"/>
    <s v="VHACAVPiperW"/>
    <s v="334-272-4670 x 4870"/>
    <s v="William.Piper@va.gov"/>
    <s v="Wave 2"/>
    <n v="8"/>
    <s v="March_28"/>
    <x v="0"/>
    <n v="1"/>
  </r>
  <r>
    <n v="1400"/>
    <x v="1"/>
    <x v="11"/>
    <x v="2"/>
    <s v="HTM Functional POC Back-up"/>
    <s v="Johnson"/>
    <s v="Donnell"/>
    <s v="VHACAVJohnsD2"/>
    <s v="334-272-4670 x 4866"/>
    <s v="Donnell.Johnson2@va.gov"/>
    <s v="Wave 2"/>
    <n v="4"/>
    <s v="March_28"/>
    <x v="0"/>
    <n v="1"/>
  </r>
  <r>
    <n v="1401"/>
    <x v="1"/>
    <x v="11"/>
    <x v="3"/>
    <s v="EMS Functional POC Back-up"/>
    <s v="Morgan"/>
    <s v="Darrell"/>
    <s v="VHATUAMORGAD"/>
    <s v="334-272-4670 x 4624"/>
    <s v="Darrell.Morgan2@va.gov"/>
    <s v="Wave 2"/>
    <n v="2"/>
    <s v="March_28"/>
    <x v="0"/>
    <n v="1"/>
  </r>
  <r>
    <n v="1402"/>
    <x v="1"/>
    <x v="11"/>
    <x v="3"/>
    <s v="EMS Functional POC Back-up"/>
    <s v="Perry"/>
    <s v="Clifford"/>
    <s v="VHACAVPerryC"/>
    <s v="334-727-0550 x 3667"/>
    <s v="Clifford.Perry@va.gov"/>
    <s v="Wave 2"/>
    <n v="1"/>
    <s v="March_28"/>
    <x v="0"/>
    <n v="1"/>
  </r>
  <r>
    <n v="1403"/>
    <x v="1"/>
    <x v="11"/>
    <x v="4"/>
    <s v="Primary FM Functional POC"/>
    <s v="Sharpe"/>
    <s v="Nicole"/>
    <s v="VHACAVSharpN"/>
    <s v="334-260-4108"/>
    <s v="Nicole.Sharpe@va.gov"/>
    <s v="Wave 2"/>
    <n v="9"/>
    <s v="March_28"/>
    <x v="6"/>
    <n v="1"/>
  </r>
  <r>
    <n v="1404"/>
    <x v="1"/>
    <x v="11"/>
    <x v="4"/>
    <s v="FM Functional POC Back-up"/>
    <s v="Hall"/>
    <s v="Nicholas"/>
    <s v="VHACAVHallN"/>
    <s v="334-727-0550 x 3289"/>
    <s v="Nicholas.Hall2@va.gov"/>
    <s v="Wave 2"/>
    <n v="5"/>
    <s v="March_28"/>
    <x v="6"/>
    <n v="1"/>
  </r>
  <r>
    <n v="1405"/>
    <x v="1"/>
    <x v="11"/>
    <x v="5"/>
    <s v="Primary PPM Functional POC"/>
    <s v="Green"/>
    <s v="Darry"/>
    <s v="VHACAVGreenD"/>
    <s v="334-272-4670 x 2001"/>
    <s v="Darry.Green@va.gov"/>
    <s v="Wave 2"/>
    <n v="11"/>
    <s v="March_28"/>
    <x v="6"/>
    <n v="1"/>
  </r>
  <r>
    <n v="1406"/>
    <x v="1"/>
    <x v="11"/>
    <x v="5"/>
    <s v="PPM Functional POC Back-up"/>
    <s v="Davis"/>
    <s v="Johnny"/>
    <s v="VHACAVDavisJ6"/>
    <s v="334-272-4670 x 4482"/>
    <s v="Johnny.Davis6@va.gov"/>
    <s v="Wave 2"/>
    <n v="1"/>
    <s v="March_28"/>
    <x v="0"/>
    <n v="1"/>
  </r>
  <r>
    <n v="1407"/>
    <x v="1"/>
    <x v="11"/>
    <x v="6"/>
    <s v="Primary IT Functional POC"/>
    <s v="Magee"/>
    <s v="Elmarko"/>
    <s v="VHACAVMageeE"/>
    <s v="334-725-2532"/>
    <s v="Elmarko.Magee@va.gov"/>
    <s v="Wave 2"/>
    <n v="3"/>
    <s v="March_28"/>
    <x v="6"/>
    <n v="1"/>
  </r>
  <r>
    <n v="1408"/>
    <x v="1"/>
    <x v="11"/>
    <x v="6"/>
    <s v="IT Functional POC Back-up"/>
    <s v="Henry"/>
    <s v="Robert"/>
    <s v="VHACAVHenryR"/>
    <s v="334-727-0550 x 3422"/>
    <s v="Robert.Henry3@va.gov"/>
    <s v="Wave 2"/>
    <n v="0"/>
    <s v="March_28"/>
    <x v="0"/>
    <n v="1"/>
  </r>
  <r>
    <n v="1409"/>
    <x v="1"/>
    <x v="12"/>
    <x v="1"/>
    <s v="Site Lead"/>
    <s v="Koppen"/>
    <s v="Mark"/>
    <s v="VHAAUGKoppeM"/>
    <s v="(706) 733-0188 x 2871"/>
    <s v="Mark.Koppen@va.gov"/>
    <s v="Wave 2"/>
    <n v="8"/>
    <s v="March_28"/>
    <x v="6"/>
    <n v="1"/>
  </r>
  <r>
    <n v="1410"/>
    <x v="1"/>
    <x v="12"/>
    <x v="1"/>
    <s v="Site Lead Back-up"/>
    <s v="Stenger"/>
    <s v="John"/>
    <s v="VHAAUGStengT"/>
    <s v="(706) 733-0188 x 1783/6700"/>
    <s v="John.Stenger@va.gov"/>
    <s v="Wave 2"/>
    <n v="7"/>
    <s v="March_28"/>
    <x v="6"/>
    <n v="1"/>
  </r>
  <r>
    <n v="1411"/>
    <x v="1"/>
    <x v="12"/>
    <x v="2"/>
    <s v="Primary HTM Functional POC"/>
    <s v="Ackerman"/>
    <s v="Michael"/>
    <s v="VHAAUGAckerM"/>
    <s v="(706) 733-0188 x 3350"/>
    <s v="Michael.Ackerman@va.gov"/>
    <s v="Wave 2"/>
    <n v="11"/>
    <s v="March_28"/>
    <x v="6"/>
    <n v="1"/>
  </r>
  <r>
    <n v="1412"/>
    <x v="1"/>
    <x v="12"/>
    <x v="2"/>
    <s v="HTM Functional POC Back-up"/>
    <s v="Payne"/>
    <s v="Wesley"/>
    <s v="VHAAUGPayneW"/>
    <s v="(706) 733-0188 x 3368"/>
    <s v="Wesley.Payne@va.gov"/>
    <s v="Wave 2"/>
    <n v="0"/>
    <s v="March_28"/>
    <x v="0"/>
    <n v="1"/>
  </r>
  <r>
    <n v="1413"/>
    <x v="1"/>
    <x v="12"/>
    <x v="3"/>
    <s v="Primary EMS Functional POC"/>
    <s v="Van Horn"/>
    <s v="Russell"/>
    <s v="VHAAUGVanHoR"/>
    <s v="(706) 733-0188 x 3319"/>
    <s v="Russell.VanHorn@va.gov"/>
    <s v="Wave 2"/>
    <n v="7"/>
    <s v="March_28"/>
    <x v="0"/>
    <n v="1"/>
  </r>
  <r>
    <n v="1414"/>
    <x v="1"/>
    <x v="12"/>
    <x v="3"/>
    <s v="EMS Functional POC Back-up"/>
    <s v="Thomas"/>
    <s v="Walter"/>
    <s v="VHAAUGWalteT4"/>
    <s v="(706) 733-0188 x 3319"/>
    <s v="Walter.Thomas4@va.gov"/>
    <s v="Wave 2"/>
    <n v="0"/>
    <s v="March_28"/>
    <x v="0"/>
    <n v="1"/>
  </r>
  <r>
    <n v="1415"/>
    <x v="1"/>
    <x v="12"/>
    <x v="4"/>
    <s v="Primary FM Functional POC"/>
    <s v="Harris"/>
    <s v="Timothy"/>
    <s v="VHAAUGHarriT5"/>
    <s v="(706) 733-0188 x 3365/6053"/>
    <s v="Timothy.Harris2@va.gov"/>
    <s v="Wave 2"/>
    <n v="5"/>
    <s v="March_28"/>
    <x v="0"/>
    <n v="1"/>
  </r>
  <r>
    <n v="1416"/>
    <x v="1"/>
    <x v="12"/>
    <x v="4"/>
    <s v="FM Functional POC Back-up"/>
    <s v="Payne"/>
    <s v="Wesley"/>
    <s v="VHAAUGPayneW"/>
    <s v="(706) 733-0188 x 3368"/>
    <s v="Wesley.Payne@va.gov"/>
    <s v="Wave 2"/>
    <n v="0"/>
    <s v="March_28"/>
    <x v="0"/>
    <n v="1"/>
  </r>
  <r>
    <n v="1417"/>
    <x v="1"/>
    <x v="12"/>
    <x v="5"/>
    <s v="Primary PPM Functional POC"/>
    <s v="Fox"/>
    <s v="Mark"/>
    <s v="VHAAUGFoxM"/>
    <s v="(706) 733-0188 x 7829"/>
    <s v="Mark.Fox@va.gov"/>
    <s v="Wave 2"/>
    <n v="6"/>
    <s v="March_28"/>
    <x v="0"/>
    <n v="1"/>
  </r>
  <r>
    <n v="1418"/>
    <x v="1"/>
    <x v="12"/>
    <x v="5"/>
    <s v="PPM Functional POC Back-up"/>
    <s v="Askew"/>
    <s v="Janice"/>
    <s v="VHAAUGAskewJ"/>
    <s v="(706) 733-0188 x 7169"/>
    <s v="Janice.Askew@va.gov"/>
    <s v="Wave 2"/>
    <n v="2"/>
    <s v="March_28"/>
    <x v="0"/>
    <n v="1"/>
  </r>
  <r>
    <n v="1419"/>
    <x v="1"/>
    <x v="12"/>
    <x v="6"/>
    <s v="Primary IT Functional POC"/>
    <s v="Hedgepeth"/>
    <s v="Rick"/>
    <s v="VHAAUGHedgeR"/>
    <s v="(706) 733-0188 x 6750"/>
    <s v="Ricky.Hedgepeth@va.gov"/>
    <s v="Wave 2"/>
    <n v="1"/>
    <s v="March_28"/>
    <x v="0"/>
    <n v="1"/>
  </r>
  <r>
    <n v="1420"/>
    <x v="1"/>
    <x v="12"/>
    <x v="6"/>
    <s v="IT Functional POC Back-up"/>
    <s v="Northington"/>
    <s v="Elizabeth"/>
    <s v="VHAAUGNorthE"/>
    <s v="(706) 733-0188 x 7637"/>
    <s v="Elizabeth.Northington@va.gov"/>
    <s v="Wave 2"/>
    <n v="9"/>
    <s v="March_28"/>
    <x v="6"/>
    <n v="1"/>
  </r>
  <r>
    <n v="1421"/>
    <x v="1"/>
    <x v="13"/>
    <x v="1"/>
    <s v="Site Lead"/>
    <s v="Hensley"/>
    <s v="Anthony"/>
    <s v="VHACHAHenslA"/>
    <s v="843-789-7788"/>
    <s v="anthony.hensley@va.gov"/>
    <s v="Wave 2"/>
    <n v="9"/>
    <s v="March_28"/>
    <x v="6"/>
    <n v="1"/>
  </r>
  <r>
    <n v="1422"/>
    <x v="1"/>
    <x v="13"/>
    <x v="1"/>
    <s v="Site Lead Back-up"/>
    <s v="Pinard"/>
    <s v="Randall"/>
    <s v="VHACHAPinarR"/>
    <s v="843-789-7789"/>
    <s v="randall.pinard@va.gov"/>
    <s v="Wave 2"/>
    <n v="9"/>
    <s v="March_28"/>
    <x v="6"/>
    <n v="1"/>
  </r>
  <r>
    <n v="1423"/>
    <x v="1"/>
    <x v="13"/>
    <x v="2"/>
    <s v="Primary HTM Functional POC"/>
    <s v="Cross"/>
    <s v="Carl"/>
    <s v="VHACHACrossC"/>
    <s v="843-789-7005"/>
    <s v="Carl.Cross@va.gov"/>
    <s v="Wave 2"/>
    <n v="7"/>
    <s v="March_28"/>
    <x v="0"/>
    <n v="1"/>
  </r>
  <r>
    <n v="1424"/>
    <x v="1"/>
    <x v="13"/>
    <x v="2"/>
    <s v="HTM Functional POC Back-up"/>
    <s v="McCaskill"/>
    <s v="Britton"/>
    <s v="VHACHAMcCasB"/>
    <s v="843-789-6046"/>
    <s v="Britton.McCaskill@va.gov"/>
    <s v="Wave 2"/>
    <n v="7"/>
    <s v="March_28"/>
    <x v="6"/>
    <n v="1"/>
  </r>
  <r>
    <n v="1425"/>
    <x v="1"/>
    <x v="13"/>
    <x v="2"/>
    <s v="HTM Functional POC Back-up"/>
    <s v="Marsh"/>
    <s v="Lucas"/>
    <s v="VHACHAMarshL"/>
    <s v="843-789-7712"/>
    <s v="Lucas.Marsh@va.gov"/>
    <s v="Wave 2"/>
    <n v="2"/>
    <s v="March_28"/>
    <x v="0"/>
    <n v="1"/>
  </r>
  <r>
    <n v="1426"/>
    <x v="1"/>
    <x v="13"/>
    <x v="2"/>
    <s v="HTM Functional POC Back-up"/>
    <s v="Tellis"/>
    <s v="Brandi"/>
    <s v="VHACHATelliB"/>
    <s v="843-789-6620"/>
    <s v="Brandi.Tellis@va.gov"/>
    <s v="Wave 2"/>
    <n v="1"/>
    <s v="March_28"/>
    <x v="0"/>
    <n v="1"/>
  </r>
  <r>
    <n v="1427"/>
    <x v="1"/>
    <x v="13"/>
    <x v="3"/>
    <s v="Primary EMS Functional POC"/>
    <s v="Stenson"/>
    <s v="Darfet (Lee)"/>
    <s v="VHACHAStensD"/>
    <s v="843- 789-6157"/>
    <s v="darfet.stenson@va.gov"/>
    <s v="Wave 2"/>
    <n v="3"/>
    <s v="March_28"/>
    <x v="0"/>
    <n v="1"/>
  </r>
  <r>
    <n v="1428"/>
    <x v="1"/>
    <x v="13"/>
    <x v="3"/>
    <s v="EMS Functional POC Back-up"/>
    <s v="Brewer"/>
    <s v="Justus"/>
    <s v="VHACHABreweJ"/>
    <s v="843-789-5464"/>
    <s v="justus.brewer@va.gov"/>
    <s v="Wave 2"/>
    <n v="3"/>
    <s v="March_28"/>
    <x v="0"/>
    <n v="1"/>
  </r>
  <r>
    <n v="1429"/>
    <x v="1"/>
    <x v="13"/>
    <x v="4"/>
    <s v="Primary FM Functional POC "/>
    <s v="Watson"/>
    <s v="Herb"/>
    <s v="VHACHAWatsoH2"/>
    <s v="843-789-6783"/>
    <s v="Herbert.Watson2@va.gov"/>
    <s v="Wave 2"/>
    <n v="4"/>
    <s v="March_28"/>
    <x v="0"/>
    <n v="1"/>
  </r>
  <r>
    <n v="1430"/>
    <x v="1"/>
    <x v="13"/>
    <x v="4"/>
    <s v="FM Functional POC Back-up"/>
    <s v="Kurowski"/>
    <s v="Mark"/>
    <s v="VHACHAKurowM"/>
    <s v="843-789-7772"/>
    <s v="Mark.kurowski@va.gov"/>
    <s v="Wave 2"/>
    <n v="6"/>
    <s v="March_28"/>
    <x v="6"/>
    <n v="1"/>
  </r>
  <r>
    <n v="1431"/>
    <x v="1"/>
    <x v="13"/>
    <x v="4"/>
    <s v="FM Functional POC Back-up"/>
    <s v="Valdez"/>
    <s v="Juan"/>
    <s v="VHACHAValdeJ1"/>
    <s v="843-789-7386"/>
    <s v="Juan.valdez@va.gov"/>
    <s v="Wave 2"/>
    <n v="1"/>
    <s v="March_28"/>
    <x v="0"/>
    <n v="1"/>
  </r>
  <r>
    <n v="1432"/>
    <x v="1"/>
    <x v="13"/>
    <x v="5"/>
    <s v="Primary PPM Functional POC"/>
    <s v="Turner"/>
    <s v="Beth"/>
    <s v="VHACHATurneB"/>
    <s v="843-789-6333"/>
    <s v="Beth.turner@va.gov"/>
    <s v="Wave 2"/>
    <n v="5"/>
    <s v="March_28"/>
    <x v="6"/>
    <n v="1"/>
  </r>
  <r>
    <n v="1433"/>
    <x v="1"/>
    <x v="13"/>
    <x v="5"/>
    <s v="PPM Functional POC Back-up"/>
    <s v="Jackson"/>
    <s v="Brenda"/>
    <s v="VHACHAJacksB1"/>
    <s v="843-789-7070"/>
    <s v="brenda.jackson@va.gov"/>
    <s v="Wave 2"/>
    <n v="0"/>
    <s v="March_28"/>
    <x v="0"/>
    <n v="1"/>
  </r>
  <r>
    <n v="1434"/>
    <x v="1"/>
    <x v="13"/>
    <x v="6"/>
    <s v="Primary IT Functional POC"/>
    <s v="Carter"/>
    <s v="David"/>
    <s v="VHACHACarteD"/>
    <s v="843-789-7121"/>
    <s v="david.carter4@va.gov"/>
    <s v="Wave 2"/>
    <n v="3"/>
    <s v="March_28"/>
    <x v="0"/>
    <n v="1"/>
  </r>
  <r>
    <n v="1435"/>
    <x v="1"/>
    <x v="13"/>
    <x v="6"/>
    <s v="IT Functional POC Back-up"/>
    <s v="Porter"/>
    <s v="Mary Ann"/>
    <s v="VHACHAPorteM"/>
    <s v="843-789-7162"/>
    <s v="mary.porter2@va.gov"/>
    <s v="Wave 2"/>
    <n v="0"/>
    <s v="March_28"/>
    <x v="0"/>
    <n v="1"/>
  </r>
  <r>
    <n v="1436"/>
    <x v="1"/>
    <x v="14"/>
    <x v="1"/>
    <s v="Site Lead"/>
    <s v="Jones"/>
    <s v="Adrienne"/>
    <s v="VhaTUAJonesAD"/>
    <s v="205 554-2063"/>
    <s v="Adrienne.jones2@va.gov"/>
    <s v="Wave 2"/>
    <n v="10"/>
    <s v="March_28"/>
    <x v="0"/>
    <n v="1"/>
  </r>
  <r>
    <n v="1437"/>
    <x v="1"/>
    <x v="14"/>
    <x v="1"/>
    <s v="Site Lead Back-up"/>
    <s v="Leow"/>
    <s v="Josh"/>
    <s v="VhaTUALeowJ"/>
    <s v="205-554-2000 x 3283"/>
    <s v="Joshua.Leow@va.gov"/>
    <s v="Wave 2"/>
    <n v="7"/>
    <s v="March_28"/>
    <x v="6"/>
    <n v="1"/>
  </r>
  <r>
    <n v="1438"/>
    <x v="1"/>
    <x v="14"/>
    <x v="2"/>
    <s v="Primary HTM Functional POC"/>
    <s v="Haynes"/>
    <s v="Dwayne"/>
    <s v="VhaTUAHayneD"/>
    <s v="205-554-2000 x 2667"/>
    <s v="Dwayne.Haynes@va.gov"/>
    <s v="Wave 2"/>
    <n v="8"/>
    <s v="March_28"/>
    <x v="6"/>
    <n v="1"/>
  </r>
  <r>
    <n v="1439"/>
    <x v="1"/>
    <x v="14"/>
    <x v="3"/>
    <s v="Primary EMS Functional POC"/>
    <s v="Robinson"/>
    <s v="Tom"/>
    <s v="VhaTUARobinT"/>
    <s v="205-554-2000 x 3777"/>
    <s v="Tom.Robinson2@va.gov"/>
    <s v="Wave 2"/>
    <n v="4"/>
    <s v="March_28"/>
    <x v="0"/>
    <n v="1"/>
  </r>
  <r>
    <n v="1440"/>
    <x v="1"/>
    <x v="14"/>
    <x v="4"/>
    <s v="Primary FM Functional POC"/>
    <s v="Jones"/>
    <s v="Adrienne"/>
    <s v="VhaTUAJonesAD"/>
    <s v="205-554-2063"/>
    <s v="Adrienne.Jones2@va.gov"/>
    <s v="Wave 2"/>
    <n v="10"/>
    <s v="March_28"/>
    <x v="0"/>
    <n v="1"/>
  </r>
  <r>
    <n v="1441"/>
    <x v="1"/>
    <x v="14"/>
    <x v="5"/>
    <s v="Primary PPM Functional POC"/>
    <s v="Bauknight"/>
    <s v="Dawn"/>
    <s v="VhaBIRBauknD"/>
    <s v="205-554-2000 x 2237"/>
    <s v="Dawn.Bauknight@va.gov"/>
    <s v="Wave 2"/>
    <n v="8"/>
    <s v="March_28"/>
    <x v="0"/>
    <n v="1"/>
  </r>
  <r>
    <n v="1442"/>
    <x v="1"/>
    <x v="14"/>
    <x v="6"/>
    <s v="Primary IT Functional POC"/>
    <s v="Lewis"/>
    <s v="Bryant"/>
    <s v="VhaTUALewisBC"/>
    <s v="205-554-2000 x 3660"/>
    <s v="Bryant.Lewis@va.gov"/>
    <s v="Wave 2"/>
    <n v="5"/>
    <s v="March_28"/>
    <x v="0"/>
    <n v="1"/>
  </r>
  <r>
    <n v="1443"/>
    <x v="1"/>
    <x v="14"/>
    <x v="6"/>
    <s v="IT Functional POC Back-up"/>
    <s v="Day"/>
    <s v="Charles"/>
    <s v="VhaTUADayC"/>
    <s v="205-554-2000 x 4622"/>
    <s v="Charles.Day3@va.gov"/>
    <s v="Wave 2"/>
    <n v="6"/>
    <s v="March_28"/>
    <x v="0"/>
    <n v="1"/>
  </r>
  <r>
    <n v="1444"/>
    <x v="1"/>
    <x v="15"/>
    <x v="1"/>
    <s v="Site Lead"/>
    <s v="Domann"/>
    <s v="Stan"/>
    <s v="VhacmsDomanS"/>
    <s v="(803) 695-6770"/>
    <s v="Stan.Domann@va.gov"/>
    <s v="Wave 2"/>
    <n v="10"/>
    <s v="March_28"/>
    <x v="6"/>
    <n v="1"/>
  </r>
  <r>
    <n v="1445"/>
    <x v="1"/>
    <x v="15"/>
    <x v="1"/>
    <s v="Site Lead Back-up"/>
    <s v="Cook"/>
    <s v="James"/>
    <s v="VhacmsCookja"/>
    <s v="(803) 776-4000 x 7559"/>
    <s v="James.Cook8@va.gov"/>
    <s v="Wave 2"/>
    <n v="4"/>
    <s v="March_28"/>
    <x v="0"/>
    <n v="1"/>
  </r>
  <r>
    <n v="1446"/>
    <x v="1"/>
    <x v="15"/>
    <x v="2"/>
    <s v="Primary HTM Functional POC"/>
    <s v="Shukla"/>
    <s v="Mahesh"/>
    <s v="VhacmsShuklM1"/>
    <s v="(803) 776-4000 x 7583"/>
    <s v="Mahesh.Shukla2@va.gov"/>
    <s v="Wave 2"/>
    <n v="1"/>
    <s v="March_28"/>
    <x v="0"/>
    <n v="1"/>
  </r>
  <r>
    <n v="1447"/>
    <x v="1"/>
    <x v="15"/>
    <x v="2"/>
    <s v="HTM Functional POC Back-up"/>
    <s v="Johnson"/>
    <s v="Jerry"/>
    <s v="VhacmsJohnsJ1"/>
    <s v="(803) 776-4000 x 7580"/>
    <s v="Jerry.Johnson3@va.gov"/>
    <s v="Wave 2"/>
    <n v="1"/>
    <s v="March_28"/>
    <x v="0"/>
    <n v="1"/>
  </r>
  <r>
    <n v="1448"/>
    <x v="1"/>
    <x v="15"/>
    <x v="2"/>
    <s v="HTM Functional POC Back-up"/>
    <s v="Masters"/>
    <s v="Russell"/>
    <s v="VhacmsMasteR"/>
    <s v="(803) 776-4000 x 4749"/>
    <s v="Russell.Masters@va.gov"/>
    <s v="Wave 2"/>
    <n v="0"/>
    <s v="March_28"/>
    <x v="0"/>
    <n v="1"/>
  </r>
  <r>
    <n v="1449"/>
    <x v="1"/>
    <x v="15"/>
    <x v="3"/>
    <s v="Primary EMS Functional POC"/>
    <s v="Bonds"/>
    <s v="Lincoln"/>
    <s v="Vhacmsbondsl"/>
    <s v="(803) 776-4000 x 6808"/>
    <s v="Lincoln.Bonds@va.gov"/>
    <s v="Wave 2"/>
    <n v="3"/>
    <s v="March_28"/>
    <x v="0"/>
    <n v="1"/>
  </r>
  <r>
    <n v="1450"/>
    <x v="1"/>
    <x v="15"/>
    <x v="3"/>
    <s v="EMS Functional POC Back-up"/>
    <s v="Perry"/>
    <s v="Patrice"/>
    <s v="Vhacmsperryp6"/>
    <s v="(803) 776-4000 x 6808"/>
    <s v="Patrice.Perry@va.gov"/>
    <s v="Wave 2"/>
    <n v="0"/>
    <s v="March_28"/>
    <x v="0"/>
    <n v="1"/>
  </r>
  <r>
    <n v="1451"/>
    <x v="1"/>
    <x v="15"/>
    <x v="4"/>
    <s v="Primary FM Functional POC"/>
    <s v="Bagley"/>
    <s v="David"/>
    <s v="VhacmsBagleD"/>
    <s v="(803) 776-4000 x 4344"/>
    <s v="David.Bagley2@va.gov"/>
    <s v="Wave 2"/>
    <n v="10"/>
    <s v="March_28"/>
    <x v="6"/>
    <n v="1"/>
  </r>
  <r>
    <n v="1452"/>
    <x v="1"/>
    <x v="15"/>
    <x v="4"/>
    <s v="FM Functional POC Back-up"/>
    <s v="Blackwell"/>
    <s v="Joseph"/>
    <s v="VhacmsBlackJW"/>
    <s v="(803) 776-4000 x 7589"/>
    <s v="Joseph.Blackwell@va.gov"/>
    <s v="Wave 2"/>
    <n v="4"/>
    <s v="March_28"/>
    <x v="6"/>
    <n v="1"/>
  </r>
  <r>
    <n v="1453"/>
    <x v="1"/>
    <x v="15"/>
    <x v="5"/>
    <s v="Primary PPM Functional POC"/>
    <s v="Mahoney"/>
    <s v="Eathel"/>
    <s v="VhacmsMahonE"/>
    <s v="(803) 776-4000 x 6560"/>
    <s v="Eathel.Mahoney@va.gov"/>
    <s v="Wave 2"/>
    <n v="2"/>
    <s v="March_28"/>
    <x v="0"/>
    <n v="1"/>
  </r>
  <r>
    <n v="1454"/>
    <x v="1"/>
    <x v="15"/>
    <x v="5"/>
    <s v="PPM Functional POC Back-up"/>
    <s v="Guice"/>
    <s v="Lynette"/>
    <s v="VhacmsGuiceL"/>
    <s v="(803) 776-4000 x 6492"/>
    <s v="Lynette.Guice@va.gov"/>
    <s v="Wave 2"/>
    <n v="0"/>
    <s v="March_28"/>
    <x v="0"/>
    <n v="1"/>
  </r>
  <r>
    <n v="1455"/>
    <x v="1"/>
    <x v="15"/>
    <x v="6"/>
    <s v="Primary IT Funcational POC"/>
    <s v="Wells"/>
    <s v="Mark"/>
    <s v="VHAcmsWellsM"/>
    <s v="(803) 776-4000 x 6311"/>
    <s v="Mark.Wells4@va.gov"/>
    <s v="Wave 2"/>
    <n v="4"/>
    <s v="March_28"/>
    <x v="6"/>
    <n v="1"/>
  </r>
  <r>
    <n v="1456"/>
    <x v="1"/>
    <x v="15"/>
    <x v="6"/>
    <s v="IT Functional POC Back-up"/>
    <s v="Tollin"/>
    <s v="Andrew"/>
    <s v="VhacmsTolliA"/>
    <s v="(803) 776-4000 x 6308"/>
    <s v="Andrew.Tollin@va.gov"/>
    <s v="Wave 2"/>
    <n v="0"/>
    <s v="March_28"/>
    <x v="0"/>
    <n v="1"/>
  </r>
  <r>
    <n v="1457"/>
    <x v="2"/>
    <x v="0"/>
    <x v="0"/>
    <s v="VISN Deployment Team Lead"/>
    <s v="Schopen"/>
    <s v="Robby"/>
    <s v="VHAMIWSchopR2"/>
    <s v="(414)844-4831"/>
    <s v="Robby.Schopen2@va.gov"/>
    <s v="Wave 2"/>
    <n v="7"/>
    <s v="March_28"/>
    <x v="6"/>
    <n v="1"/>
  </r>
  <r>
    <n v="1458"/>
    <x v="2"/>
    <x v="0"/>
    <x v="0"/>
    <s v="Logistics"/>
    <s v="Schopen"/>
    <s v="Robby"/>
    <s v="VHAMIWSchopR2"/>
    <s v="(414)844-4831"/>
    <s v="Robby.Schopen2@va.gov"/>
    <s v="Wave 2"/>
    <n v="7"/>
    <s v="March_28"/>
    <x v="6"/>
    <n v="1"/>
  </r>
  <r>
    <n v="1459"/>
    <x v="2"/>
    <x v="0"/>
    <x v="0"/>
    <s v="HTM"/>
    <s v="Houterman"/>
    <s v="Christian (Chris)"/>
    <s v="VHAMIWHouteC"/>
    <s v="(414) 384-2000 x 45186"/>
    <s v="Christian.Houterman@va.gov"/>
    <s v="Wave 2"/>
    <n v="2"/>
    <s v="March_28"/>
    <x v="0"/>
    <n v="1"/>
  </r>
  <r>
    <n v="1460"/>
    <x v="2"/>
    <x v="0"/>
    <x v="0"/>
    <s v="CAM"/>
    <s v="Cejka"/>
    <s v="James (Jim)"/>
    <s v="VHAHINCejkaJ"/>
    <s v="(708) 492-3932"/>
    <s v="James.Cejka@va.gov"/>
    <s v="Wave 2"/>
    <n v="0"/>
    <s v="March_28"/>
    <x v="0"/>
    <n v="1"/>
  </r>
  <r>
    <n v="1461"/>
    <x v="2"/>
    <x v="0"/>
    <x v="0"/>
    <s v="EMS"/>
    <s v="Aherne"/>
    <s v="Joseph (Joe)"/>
    <s v="VHAHINAhernJ"/>
    <s v="(708) 492-3935"/>
    <s v="Joseph.Aherne@va.gov"/>
    <s v="Wave 2"/>
    <n v="5"/>
    <s v="March_28"/>
    <x v="6"/>
    <n v="1"/>
  </r>
  <r>
    <n v="1462"/>
    <x v="2"/>
    <x v="0"/>
    <x v="0"/>
    <s v="Engineering"/>
    <s v="Berry"/>
    <s v="Douglas (Doug)"/>
    <s v="VHAHINBerryD"/>
    <s v="708-267-6138"/>
    <s v="Douglas.Berry@va.gov"/>
    <s v="Wave 2"/>
    <n v="1"/>
    <s v="March_28"/>
    <x v="0"/>
    <n v="1"/>
  </r>
  <r>
    <n v="1463"/>
    <x v="2"/>
    <x v="0"/>
    <x v="0"/>
    <s v="OIT"/>
    <s v="Fears"/>
    <s v="Jeffrey (Jeff)"/>
    <s v="VHAV12FearsJ"/>
    <s v="708-492-3987"/>
    <s v="Jeff.Fears@va.gov"/>
    <s v="Wave 2"/>
    <n v="1"/>
    <s v="March_28"/>
    <x v="0"/>
    <n v="1"/>
  </r>
  <r>
    <n v="1464"/>
    <x v="2"/>
    <x v="0"/>
    <x v="0"/>
    <s v="Fiscal (Ad Hoc)"/>
    <s v="Keyser"/>
    <s v="Jason"/>
    <s v="VHAMSCKeyseJ"/>
    <s v="414-384-2000 x 45371"/>
    <s v="Jason.Keyser@va.gov"/>
    <s v="Wave 2"/>
    <n v="5"/>
    <s v="March_28"/>
    <x v="6"/>
    <n v="1"/>
  </r>
  <r>
    <n v="1465"/>
    <x v="2"/>
    <x v="0"/>
    <x v="0"/>
    <s v="CDW "/>
    <s v="Wright"/>
    <s v="Samantha"/>
    <s v="VHAV12WrighS"/>
    <s v="630-240-7508"/>
    <s v="Samantha.Wright2@va.gov"/>
    <s v="Wave 2"/>
    <n v="0"/>
    <s v="March_28"/>
    <x v="0"/>
    <n v="1"/>
  </r>
  <r>
    <n v="1466"/>
    <x v="2"/>
    <x v="16"/>
    <x v="1"/>
    <s v="Site Lead"/>
    <s v="Phillips"/>
    <s v="Annette"/>
    <s v="vhatomphilla"/>
    <s v="608-372-1150"/>
    <s v="Annette.phillips@va.gov"/>
    <s v="Wave 2"/>
    <n v="3"/>
    <s v="March_28"/>
    <x v="0"/>
    <n v="1"/>
  </r>
  <r>
    <n v="1467"/>
    <x v="2"/>
    <x v="16"/>
    <x v="1"/>
    <s v="Site Lead Back-up"/>
    <s v="Brande"/>
    <s v="David"/>
    <s v="vhatombrandd"/>
    <s v="608-372-1149"/>
    <s v="David.brande@va.gov"/>
    <s v="Wave 2"/>
    <n v="10"/>
    <s v="March_28"/>
    <x v="6"/>
    <n v="1"/>
  </r>
  <r>
    <n v="1468"/>
    <x v="2"/>
    <x v="16"/>
    <x v="2"/>
    <s v="Primary HTM Functional POC"/>
    <s v="Bieniek"/>
    <s v="Eugene"/>
    <s v="vhatombienie"/>
    <s v="608-372-3971 x 68320"/>
    <s v="Eugene.Bieniek@va.gov"/>
    <s v="Wave 2"/>
    <n v="8"/>
    <s v="March_28"/>
    <x v="0"/>
    <n v="1"/>
  </r>
  <r>
    <n v="1469"/>
    <x v="2"/>
    <x v="16"/>
    <x v="2"/>
    <s v="HTM Functional POC Back-up"/>
    <s v="Ogle"/>
    <s v="Derek"/>
    <s v="vhatomogleD"/>
    <s v="608-372-1731"/>
    <s v="Derek.ogle@va.gov"/>
    <s v="Wave 2"/>
    <n v="4"/>
    <s v="March_28"/>
    <x v="0"/>
    <n v="1"/>
  </r>
  <r>
    <n v="1470"/>
    <x v="2"/>
    <x v="16"/>
    <x v="3"/>
    <s v="Primary EMS Functional POC"/>
    <s v="Evanson"/>
    <s v="Jeffrey"/>
    <s v="vhatomevansj"/>
    <s v="608-372-3971 x 66080"/>
    <s v="Jeffrey.Evanson@va.gov"/>
    <s v="Wave 2"/>
    <n v="0"/>
    <s v="March_28"/>
    <x v="0"/>
    <n v="1"/>
  </r>
  <r>
    <n v="1471"/>
    <x v="2"/>
    <x v="16"/>
    <x v="3"/>
    <s v="EMS Functional POC Back-up"/>
    <s v="Martin"/>
    <s v="Andrew"/>
    <s v="vhatommartia"/>
    <s v="608-372-3971 x 60157"/>
    <s v="Andrew.martin7@va.gov"/>
    <s v="Wave 2"/>
    <n v="6"/>
    <s v="March_28"/>
    <x v="0"/>
    <n v="1"/>
  </r>
  <r>
    <n v="1472"/>
    <x v="2"/>
    <x v="16"/>
    <x v="4"/>
    <s v="Primary FM Functional POC"/>
    <s v="Adkins"/>
    <s v="Patricia"/>
    <s v="vhatomadkinp"/>
    <s v="608-372-3971 x 66096"/>
    <s v="Patricia.adkins2@va.gov"/>
    <s v="Wave 2"/>
    <n v="10"/>
    <s v="March_28"/>
    <x v="6"/>
    <n v="1"/>
  </r>
  <r>
    <n v="1473"/>
    <x v="2"/>
    <x v="16"/>
    <x v="4"/>
    <s v="FM Functional POC Back-up"/>
    <s v="Braun"/>
    <s v="Christopher"/>
    <s v="vhatombraunc"/>
    <s v="608-372-1633"/>
    <s v="Christopher.braun@va.gov"/>
    <s v="Wave 2"/>
    <n v="2"/>
    <s v="March_28"/>
    <x v="0"/>
    <n v="1"/>
  </r>
  <r>
    <n v="1474"/>
    <x v="2"/>
    <x v="16"/>
    <x v="5"/>
    <s v="Primary PPM Functional POC"/>
    <s v="Brande"/>
    <s v="David"/>
    <s v="vhatombrandd"/>
    <s v="608-372-1149"/>
    <s v="David.brande@va.gov"/>
    <s v="Wave 2"/>
    <n v="10"/>
    <s v="March_28"/>
    <x v="6"/>
    <n v="1"/>
  </r>
  <r>
    <n v="1475"/>
    <x v="2"/>
    <x v="16"/>
    <x v="5"/>
    <s v="PPM Functional POC Back-up"/>
    <s v="Peterson"/>
    <s v="Makensie"/>
    <s v="vhatompeterm"/>
    <s v="608-372-1634"/>
    <s v="Makensie.peterson@va.gov"/>
    <s v="Wave 2"/>
    <n v="7"/>
    <s v="March_28"/>
    <x v="6"/>
    <n v="1"/>
  </r>
  <r>
    <n v="1476"/>
    <x v="2"/>
    <x v="16"/>
    <x v="6"/>
    <s v="Primary IT Funcational POC"/>
    <s v="Smith"/>
    <s v="Brendan"/>
    <s v="vhatomsmithb"/>
    <s v="608-372-1124"/>
    <s v="Brendan.smith1@va.gov"/>
    <s v="Wave 2"/>
    <n v="6"/>
    <s v="March_28"/>
    <x v="0"/>
    <n v="1"/>
  </r>
  <r>
    <n v="1477"/>
    <x v="2"/>
    <x v="16"/>
    <x v="6"/>
    <s v="IT Functional POC Back-up"/>
    <s v="Kyser"/>
    <s v="Scot"/>
    <s v="vhatomkysers"/>
    <s v="608-372-3971 x 66250"/>
    <s v="Scot.kyser@va.gov"/>
    <s v="Wave 2"/>
    <n v="5"/>
    <s v="March_28"/>
    <x v="6"/>
    <n v="1"/>
  </r>
  <r>
    <n v="1478"/>
    <x v="3"/>
    <x v="0"/>
    <x v="0"/>
    <s v="Logistics"/>
    <s v="Wood"/>
    <s v="James"/>
    <s v="VHAECHWoodJa"/>
    <s v="303-202-8184"/>
    <s v="James.wood3@va.gov"/>
    <s v="Wave 2"/>
    <n v="5"/>
    <s v="March_28"/>
    <x v="0"/>
    <n v="1"/>
  </r>
  <r>
    <n v="1479"/>
    <x v="3"/>
    <x v="0"/>
    <x v="0"/>
    <s v="HTM"/>
    <s v="Holland"/>
    <s v="Annette"/>
    <s v="vhachyhollaa"/>
    <s v="307-433-3763"/>
    <s v="Annette.holland@va.gov"/>
    <s v="Wave 2"/>
    <n v="2"/>
    <s v="March_28"/>
    <x v="0"/>
    <n v="1"/>
  </r>
  <r>
    <n v="1480"/>
    <x v="3"/>
    <x v="0"/>
    <x v="0"/>
    <s v="CAM"/>
    <s v="Eyre"/>
    <s v="David"/>
    <s v="VHAV19EyreD"/>
    <s v="303-202-8162"/>
    <s v="David.Eyre2@va.gov"/>
    <s v="Wave 2"/>
    <n v="0"/>
    <s v="March_28"/>
    <x v="0"/>
    <n v="1"/>
  </r>
  <r>
    <n v="1481"/>
    <x v="3"/>
    <x v="0"/>
    <x v="0"/>
    <s v="Engineering"/>
    <s v="Volz"/>
    <s v="Robert"/>
    <s v="VHAOMAVolzRo"/>
    <s v="402-506-1714"/>
    <s v="Robert.volz@va.gov"/>
    <s v="Wave 2"/>
    <n v="0"/>
    <s v="March_28"/>
    <x v="0"/>
    <n v="1"/>
  </r>
  <r>
    <n v="1482"/>
    <x v="3"/>
    <x v="0"/>
    <x v="0"/>
    <s v="OIT"/>
    <s v="Leonelli"/>
    <s v="Lisa"/>
    <s v="VHASLCLeoneL"/>
    <s v="801-584-5678"/>
    <s v="Lisa.Leonelli@va.gov"/>
    <s v="Wave 2"/>
    <n v="6"/>
    <s v="March_28"/>
    <x v="0"/>
    <n v="1"/>
  </r>
  <r>
    <n v="1483"/>
    <x v="3"/>
    <x v="0"/>
    <x v="0"/>
    <s v="Fiscal"/>
    <s v="VanderStek"/>
    <s v="Eliott"/>
    <s v="VHAV19VandeE"/>
    <s v="303-756-9279"/>
    <s v="Eliott.VanderStek@va.gov"/>
    <s v="Wave 2"/>
    <n v="0"/>
    <s v="March_28"/>
    <x v="0"/>
    <n v="1"/>
  </r>
  <r>
    <n v="1484"/>
    <x v="3"/>
    <x v="17"/>
    <x v="1"/>
    <s v="Site Lead"/>
    <s v="Hewett"/>
    <s v="Steven"/>
    <s v="vhagrjhewets"/>
    <s v="(970) 242-0731 x 2039"/>
    <s v="Steven.Hewett@va.gov"/>
    <s v="Wave 2"/>
    <n v="10"/>
    <s v="March_28"/>
    <x v="6"/>
    <n v="1"/>
  </r>
  <r>
    <n v="1485"/>
    <x v="3"/>
    <x v="17"/>
    <x v="1"/>
    <s v="Site Lead Back-up"/>
    <s v="Mestas"/>
    <s v="Norma"/>
    <s v="vhagrjmestan"/>
    <s v="(970) 242-0731 x 2539"/>
    <s v="Norma.mestas@va.gov"/>
    <s v="Wave 2"/>
    <n v="1"/>
    <s v="March_28"/>
    <x v="0"/>
    <n v="1"/>
  </r>
  <r>
    <n v="1486"/>
    <x v="3"/>
    <x v="17"/>
    <x v="2"/>
    <s v="Primary HTM Functional POC"/>
    <s v="Peacook"/>
    <s v="Jan"/>
    <s v="vhagrjpeacoj"/>
    <s v="(970) 263-5070 x 5015"/>
    <s v="Jan.Peacock@va.gov"/>
    <s v="Wave 2"/>
    <n v="10"/>
    <s v="March_28"/>
    <x v="6"/>
    <n v="1"/>
  </r>
  <r>
    <n v="1487"/>
    <x v="3"/>
    <x v="17"/>
    <x v="2"/>
    <s v="HTM Functional POC Back-up"/>
    <s v="Sparks"/>
    <s v="Frank"/>
    <s v="VHAGRJSparkF"/>
    <s v="(970) 263-5035"/>
    <s v="Frank.Sparks@va.gov"/>
    <s v="Wave 2"/>
    <n v="0"/>
    <s v="March_28"/>
    <x v="0"/>
    <n v="1"/>
  </r>
  <r>
    <n v="1488"/>
    <x v="3"/>
    <x v="17"/>
    <x v="2"/>
    <s v="HTM Functional POC Back-up"/>
    <s v="Crickmer"/>
    <s v="Anna"/>
    <s v="vhagrjcricka"/>
    <s v="(970) 242-0731"/>
    <s v="Anna.Crickmer@va.gov"/>
    <s v="Wave 2"/>
    <n v="6"/>
    <s v="March_28"/>
    <x v="6"/>
    <n v="1"/>
  </r>
  <r>
    <n v="1489"/>
    <x v="3"/>
    <x v="17"/>
    <x v="3"/>
    <s v="Primary EMS Functional POC"/>
    <s v="Hendley"/>
    <s v="Eugene"/>
    <s v="VHAGRJHendlE"/>
    <s v="(970) 242-0731 x 2559"/>
    <s v="Eugene.Hendley@va.gov"/>
    <s v="Wave 2"/>
    <n v="6"/>
    <s v="March_28"/>
    <x v="6"/>
    <n v="1"/>
  </r>
  <r>
    <n v="1490"/>
    <x v="3"/>
    <x v="17"/>
    <x v="3"/>
    <s v="EMS Functional POC Back-up"/>
    <s v="Martin"/>
    <s v="Amber"/>
    <s v="vhagrjmartina"/>
    <s v="(970) 242-0731 x 2240"/>
    <s v="Amber.Martin@va.gov"/>
    <s v="Wave 2"/>
    <n v="1"/>
    <s v="March_28"/>
    <x v="0"/>
    <n v="1"/>
  </r>
  <r>
    <n v="1491"/>
    <x v="3"/>
    <x v="17"/>
    <x v="4"/>
    <s v="Primary FM Functional POC"/>
    <s v="Murillo"/>
    <s v="Larry"/>
    <s v="vhagrjmurill"/>
    <s v="(970) 242-0731 x 12003"/>
    <s v="Larry.Murillo@va.gov"/>
    <s v="Wave 2"/>
    <n v="3"/>
    <s v="March_28"/>
    <x v="0"/>
    <n v="1"/>
  </r>
  <r>
    <n v="1492"/>
    <x v="3"/>
    <x v="17"/>
    <x v="4"/>
    <s v="FM Functional POC Back-up"/>
    <s v="Benjamin"/>
    <s v="Jason"/>
    <s v="vhagrjbenjaj"/>
    <s v="(970) 242-0731 x 12001"/>
    <s v="Jason.Benjamin@va.gov"/>
    <s v="Wave 2"/>
    <n v="2"/>
    <s v="March_28"/>
    <x v="0"/>
    <n v="1"/>
  </r>
  <r>
    <n v="1493"/>
    <x v="3"/>
    <x v="17"/>
    <x v="4"/>
    <s v="HTM Functional POC Back-up"/>
    <s v="Montoya"/>
    <s v="Juilana"/>
    <s v="VHAGRJMontoJ"/>
    <s v="(970) 242-0731 x 2052"/>
    <s v="Juliana.Montoya@va.gov"/>
    <s v="Wave 2"/>
    <n v="4"/>
    <s v="March_28"/>
    <x v="6"/>
    <n v="1"/>
  </r>
  <r>
    <n v="1494"/>
    <x v="3"/>
    <x v="17"/>
    <x v="5"/>
    <s v="Primary PPM Functional POC"/>
    <s v="Sturgeon"/>
    <s v="Timothy"/>
    <s v="vhagrjsturgt"/>
    <s v="(970) 242-0731 x 1302"/>
    <s v="Timothy.Sturgeon@va.gov"/>
    <s v="Wave 2"/>
    <n v="6"/>
    <s v="March_28"/>
    <x v="6"/>
    <n v="1"/>
  </r>
  <r>
    <n v="1495"/>
    <x v="3"/>
    <x v="17"/>
    <x v="5"/>
    <s v="PPM Functional POC Back-up"/>
    <s v="Hewett"/>
    <s v="Steven"/>
    <s v="vhagrjhewets"/>
    <s v="(970) 242-0731 x 2039"/>
    <s v="Steven.Hewett@va.gov"/>
    <s v="Wave 2"/>
    <n v="10"/>
    <s v="March_28"/>
    <x v="6"/>
    <n v="1"/>
  </r>
  <r>
    <n v="1496"/>
    <x v="3"/>
    <x v="17"/>
    <x v="6"/>
    <s v="Primary IT Funcational POC"/>
    <s v="Giese"/>
    <s v="Noah"/>
    <s v="VHAGRJgiesen"/>
    <s v="(970) 263-5057"/>
    <s v="Noah.Giese@va.gov"/>
    <s v="Wave 2"/>
    <n v="0"/>
    <s v="March_28"/>
    <x v="0"/>
    <n v="1"/>
  </r>
  <r>
    <n v="1497"/>
    <x v="3"/>
    <x v="17"/>
    <x v="6"/>
    <s v="IT Functional POC Back-up"/>
    <s v="Myers"/>
    <s v="Layne"/>
    <s v="vhagrjmyersl"/>
    <s v="(970) 863-5098"/>
    <s v="Layne.myers@va.gov"/>
    <s v="Wave 2"/>
    <n v="0"/>
    <s v="March_28"/>
    <x v="0"/>
    <n v="1"/>
  </r>
  <r>
    <n v="1498"/>
    <x v="0"/>
    <x v="0"/>
    <x v="0"/>
    <s v="HTM"/>
    <s v="Anderson-Jackson"/>
    <s v="LaTecia"/>
    <s v="VHAV06ANDERL"/>
    <s v="919-956-5541"/>
    <s v="LaTecia.Anderson-Jackson@va.gov"/>
    <s v="Wave 2"/>
    <n v="7"/>
    <s v="March_28"/>
    <x v="6"/>
    <n v="1"/>
  </r>
  <r>
    <n v="1499"/>
    <x v="1"/>
    <x v="12"/>
    <x v="5"/>
    <s v="PPM Functional POC Back-up"/>
    <s v="Carter, III"/>
    <s v="George"/>
    <s v="VHAAUGCarteG1"/>
    <s v="(706) 733-0188 x 7166"/>
    <s v="george.carter3@va.gov"/>
    <s v="Wave 2"/>
    <n v="8"/>
    <s v="March_28"/>
    <x v="0"/>
    <n v="1"/>
  </r>
  <r>
    <n v="1500"/>
    <x v="1"/>
    <x v="14"/>
    <x v="5"/>
    <s v="PPM Functional POC Back-up"/>
    <s v="Walker"/>
    <s v="Willie"/>
    <s v="VHABIRWalkeW"/>
    <s v="205-554-2000 x 2829"/>
    <s v="willie.walker2@va.gov"/>
    <s v="Wave 2"/>
    <n v="4"/>
    <s v="March_28"/>
    <x v="6"/>
    <n v="1"/>
  </r>
  <r>
    <n v="1501"/>
    <x v="1"/>
    <x v="14"/>
    <x v="2"/>
    <s v="HTM Functional POC Back-up"/>
    <s v="Hutson"/>
    <s v="Sharon"/>
    <s v="VHATUAHutsoS"/>
    <s v="205-554-2000 x2319"/>
    <s v="Sharon.Hutson@va.gov"/>
    <s v="Wave 2"/>
    <n v="9"/>
    <s v="March_28"/>
    <x v="6"/>
    <n v="1"/>
  </r>
  <r>
    <n v="1502"/>
    <x v="1"/>
    <x v="14"/>
    <x v="5"/>
    <s v="PPM Functional POC Back-up"/>
    <s v="Friscia"/>
    <s v="Karen"/>
    <s v="VHATUAfrisck"/>
    <s v="205-554-2993"/>
    <s v="karen.friscia@va.gov"/>
    <s v="Wave 2"/>
    <n v="6"/>
    <s v="March_28"/>
    <x v="6"/>
    <n v="1"/>
  </r>
  <r>
    <n v="1503"/>
    <x v="0"/>
    <x v="3"/>
    <x v="5"/>
    <s v="PPM Functional POC Back-up"/>
    <s v="Mixon"/>
    <s v="Lindsey"/>
    <s v="VHAFNCMixonL"/>
    <s v="910-488-2120 Ext."/>
    <s v="Lindsey.Mixon@va.gov"/>
    <s v="Wave 2"/>
    <n v="1"/>
    <s v="March_28"/>
    <x v="0"/>
    <n v="1"/>
  </r>
  <r>
    <n v="1504"/>
    <x v="0"/>
    <x v="3"/>
    <x v="5"/>
    <s v="PPM Functional POC Back-up"/>
    <s v="McLean"/>
    <s v="Veronica"/>
    <s v="VHAFNCMcLeaV2"/>
    <s v="910-475-6277"/>
    <s v="Veronica.McLean@va.gov"/>
    <s v="Wave 2"/>
    <n v="5"/>
    <s v="March_28"/>
    <x v="0"/>
    <n v="1"/>
  </r>
  <r>
    <n v="1505"/>
    <x v="1"/>
    <x v="11"/>
    <x v="3"/>
    <s v="Primary EMS Functional POC"/>
    <s v="Mitchell"/>
    <s v="Debra"/>
    <s v="VHACAVMitchD"/>
    <s v="(334) 727-0550 x3616"/>
    <s v="Debra.Mitchell@va.gov"/>
    <s v="Wave 2"/>
    <n v="3"/>
    <s v="March_28"/>
    <x v="0"/>
    <n v="1"/>
  </r>
  <r>
    <n v="1506"/>
    <x v="1"/>
    <x v="14"/>
    <x v="3"/>
    <s v="EMS Functional POC Back-up"/>
    <s v="Wyatt"/>
    <s v="Amy"/>
    <s v="vhatuawyatta"/>
    <s v="+1 (205) 554-2000 X3838"/>
    <s v="amy.wyatt@va.gov"/>
    <s v="Wave 2"/>
    <n v="1"/>
    <s v="March_28"/>
    <x v="0"/>
    <n v="1"/>
  </r>
  <r>
    <n v="1507"/>
    <x v="0"/>
    <x v="0"/>
    <x v="0"/>
    <s v="VISN Deployment Team Lead"/>
    <s v="Slade"/>
    <s v="Thomas"/>
    <s v="VHAV06SladeT"/>
    <s v="919-956-5541"/>
    <s v="Thomas.Slade@va.gov"/>
    <s v="Wave 2"/>
    <n v="7"/>
    <s v="March_21"/>
    <x v="7"/>
    <n v="1"/>
  </r>
  <r>
    <n v="1508"/>
    <x v="0"/>
    <x v="0"/>
    <x v="0"/>
    <s v="Logistics"/>
    <s v="Horne"/>
    <s v="David"/>
    <s v="VHAV06HorneD"/>
    <s v="919-956-5541"/>
    <s v="David.Horne2@va.gov"/>
    <s v="Wave 2"/>
    <n v="7"/>
    <s v="March_21"/>
    <x v="7"/>
    <n v="1"/>
  </r>
  <r>
    <n v="1509"/>
    <x v="0"/>
    <x v="0"/>
    <x v="0"/>
    <s v="HTM"/>
    <s v="Smith-Freshwater"/>
    <s v="Alicia"/>
    <s v="VHAHAMSmithA12345"/>
    <s v="919-956-5541"/>
    <s v="Alicia.Smith-Freshwater@va.gov"/>
    <s v="Wave 2"/>
    <n v="7"/>
    <s v="March_21"/>
    <x v="7"/>
    <n v="1"/>
  </r>
  <r>
    <n v="1510"/>
    <x v="0"/>
    <x v="0"/>
    <x v="0"/>
    <s v="CAM"/>
    <s v="Ellis"/>
    <s v="Kyle"/>
    <s v="VHADUREllisK"/>
    <s v="919-956-5541 x 402"/>
    <s v="Kyle.Ellis@va.gov"/>
    <s v="Wave 2"/>
    <n v="6"/>
    <s v="March_21"/>
    <x v="7"/>
    <n v="1"/>
  </r>
  <r>
    <n v="1511"/>
    <x v="0"/>
    <x v="0"/>
    <x v="0"/>
    <s v="OIT"/>
    <s v="Harris"/>
    <s v="Milton"/>
    <s v="VHAV06HarriM"/>
    <s v="919-956-5541"/>
    <s v="Milton.Harrison@va.gov"/>
    <s v="Wave 2"/>
    <n v="0"/>
    <s v="March_21"/>
    <x v="0"/>
    <n v="1"/>
  </r>
  <r>
    <n v="1512"/>
    <x v="0"/>
    <x v="0"/>
    <x v="0"/>
    <s v="Fiscal"/>
    <s v="Omotosho"/>
    <s v="Timothy"/>
    <s v="vhav06oomotorr"/>
    <s v="919-956-5541"/>
    <s v="Rotimi.Omotosho@va.gov"/>
    <s v="Wave 2"/>
    <n v="0"/>
    <s v="March_21"/>
    <x v="0"/>
    <n v="1"/>
  </r>
  <r>
    <n v="1513"/>
    <x v="0"/>
    <x v="0"/>
    <x v="0"/>
    <s v="Budget Analyst"/>
    <s v="Adams"/>
    <s v="Jeffrey "/>
    <s v="VHASAMAdamsJ"/>
    <s v="919-956-5541 x 204"/>
    <s v="Jeffrey.Adams2@va.gov"/>
    <s v="Wave 2"/>
    <n v="4"/>
    <s v="March_21"/>
    <x v="0"/>
    <n v="1"/>
  </r>
  <r>
    <n v="1514"/>
    <x v="0"/>
    <x v="1"/>
    <x v="1"/>
    <s v="Site Lead"/>
    <s v="Robinson"/>
    <s v="Susan"/>
    <s v="VHAASHROBINS"/>
    <s v="(828)298-7911 x 5965"/>
    <s v="Susan.robinson2@va.gov"/>
    <s v="Wave 2"/>
    <n v="10"/>
    <s v="March_21"/>
    <x v="7"/>
    <n v="1"/>
  </r>
  <r>
    <n v="1515"/>
    <x v="0"/>
    <x v="1"/>
    <x v="1"/>
    <s v="Site Lead Back-up"/>
    <s v="Reece"/>
    <s v="Joyce"/>
    <s v="VHAASHREECEJ"/>
    <s v="(828)298-7911 x 5135"/>
    <s v="Joyce.reece@va.gov"/>
    <s v="Wave 2"/>
    <n v="1"/>
    <s v="March_21"/>
    <x v="0"/>
    <n v="1"/>
  </r>
  <r>
    <n v="1516"/>
    <x v="0"/>
    <x v="1"/>
    <x v="2"/>
    <s v="Primary HTM Functional POC"/>
    <s v="Armstrong"/>
    <s v="Paige"/>
    <s v="VHAASHARMSTP1"/>
    <s v="(828)298-7911 x 5994"/>
    <s v="Paige.armstrong@va.gov"/>
    <s v="Wave 2"/>
    <n v="8"/>
    <s v="March_21"/>
    <x v="7"/>
    <n v="1"/>
  </r>
  <r>
    <n v="1517"/>
    <x v="0"/>
    <x v="1"/>
    <x v="2"/>
    <s v="HTM Functional POC Back-up"/>
    <s v="Morris"/>
    <s v="Doug"/>
    <s v="VHAASHMORRID"/>
    <s v="(828)298-7911 x 3670"/>
    <s v="Doug.morris@va.gov"/>
    <s v="Wave 2"/>
    <n v="1"/>
    <s v="March_21"/>
    <x v="0"/>
    <n v="1"/>
  </r>
  <r>
    <n v="1518"/>
    <x v="0"/>
    <x v="1"/>
    <x v="3"/>
    <s v="Primary EMS Functional POC"/>
    <s v="McDonald"/>
    <s v="Horace"/>
    <s v="VHAASHMCDONH"/>
    <s v="(828)298-7911 x 1976"/>
    <s v="Horace.mcdonald@va.gov"/>
    <s v="Wave 2"/>
    <n v="0"/>
    <s v="March_21"/>
    <x v="0"/>
    <n v="1"/>
  </r>
  <r>
    <n v="1519"/>
    <x v="0"/>
    <x v="1"/>
    <x v="3"/>
    <s v="EMS Functional POC Back-up"/>
    <s v="Richardson"/>
    <s v="Fred"/>
    <s v="VHAASHRICHAF"/>
    <s v="(828)298-7911 x 5416"/>
    <s v="Fred.richardson@va.gov"/>
    <s v="Wave 2"/>
    <n v="0"/>
    <s v="March_21"/>
    <x v="0"/>
    <n v="1"/>
  </r>
  <r>
    <n v="1520"/>
    <x v="0"/>
    <x v="1"/>
    <x v="4"/>
    <s v="Primary FM Functional POC"/>
    <s v="Dorn"/>
    <s v=" Joey"/>
    <s v="VHAASHDORNJ"/>
    <s v="(828)298-7911 x 5281"/>
    <s v="Joseph.dorn@va.gov"/>
    <s v="Wave 2"/>
    <n v="5"/>
    <s v="March_21"/>
    <x v="0"/>
    <n v="1"/>
  </r>
  <r>
    <n v="1521"/>
    <x v="0"/>
    <x v="1"/>
    <x v="4"/>
    <s v="FM Functional POC Back-up"/>
    <s v="Ramsey"/>
    <s v="Edwina"/>
    <s v="VHAASHRAMSEE"/>
    <s v="(828)298-7911 x 3661"/>
    <s v="Edwina.ramsey@va.gov"/>
    <s v="Wave 2"/>
    <n v="0"/>
    <s v="March_21"/>
    <x v="0"/>
    <n v="1"/>
  </r>
  <r>
    <n v="1522"/>
    <x v="0"/>
    <x v="1"/>
    <x v="5"/>
    <s v="Primary PPM Functional POC"/>
    <s v="Parton"/>
    <s v="Jeff"/>
    <s v="VHAASHPARTOJ"/>
    <s v="(828)298-7911 x 5664"/>
    <s v="Jeffrey.parton2@va.gov"/>
    <s v="Wave 2"/>
    <n v="2"/>
    <s v="March_21"/>
    <x v="0"/>
    <n v="1"/>
  </r>
  <r>
    <n v="1523"/>
    <x v="0"/>
    <x v="1"/>
    <x v="5"/>
    <s v="PPM Functional POC Back-up"/>
    <s v="Doggett"/>
    <s v="Jeff"/>
    <s v="VHAASHDOGGEJ"/>
    <s v="(828)298-7911 x 5746"/>
    <s v="Jeff.doggett@va.gov"/>
    <s v="Wave 2"/>
    <n v="0"/>
    <s v="March_21"/>
    <x v="0"/>
    <n v="1"/>
  </r>
  <r>
    <n v="1524"/>
    <x v="0"/>
    <x v="1"/>
    <x v="6"/>
    <s v="Primary IT Functional POC"/>
    <s v="Johnson"/>
    <s v="Jeanette"/>
    <s v="VHAASHJOHNSJ3"/>
    <s v="(828)298-7911 x 4061"/>
    <s v="Jeanette.johnson3@va.gov"/>
    <s v="Wave 2"/>
    <n v="3"/>
    <s v="March_21"/>
    <x v="0"/>
    <n v="1"/>
  </r>
  <r>
    <n v="1525"/>
    <x v="0"/>
    <x v="1"/>
    <x v="6"/>
    <s v="IT Functional POC Back-up"/>
    <s v="Ballew"/>
    <s v="Christopher"/>
    <s v="VHAASHBALLEC"/>
    <s v="(828)298-7911 x 1750"/>
    <s v="Christopher.ballew@va.gov"/>
    <s v="Wave 2"/>
    <n v="3"/>
    <s v="March_21"/>
    <x v="0"/>
    <n v="1"/>
  </r>
  <r>
    <n v="1526"/>
    <x v="0"/>
    <x v="2"/>
    <x v="1"/>
    <s v="Site Lead"/>
    <s v="Cox"/>
    <s v="Anna Maria"/>
    <s v="VHADURCoxA"/>
    <s v="919-416-5935"/>
    <s v="annamaria.cox@va.gov"/>
    <s v="Wave 2"/>
    <n v="5"/>
    <s v="March_21"/>
    <x v="0"/>
    <n v="1"/>
  </r>
  <r>
    <n v="1527"/>
    <x v="0"/>
    <x v="2"/>
    <x v="1"/>
    <s v="Site Lead Back-up"/>
    <s v="Korlewala"/>
    <s v="Korto"/>
    <s v="VHADURKorleK"/>
    <s v="919-286-0411 x 6450"/>
    <s v="Korto.korlewala@va.gov"/>
    <s v="Wave 2"/>
    <n v="0"/>
    <s v="March_21"/>
    <x v="0"/>
    <n v="1"/>
  </r>
  <r>
    <n v="1528"/>
    <x v="0"/>
    <x v="2"/>
    <x v="2"/>
    <s v="Primary HTM Functional POC"/>
    <s v="Atabong"/>
    <s v="Asonganyi"/>
    <s v="Vhadurataboa"/>
    <s v="919-286-0411 x 6035"/>
    <s v="Asonganyi.Atabong@va.gov"/>
    <s v="Wave 2"/>
    <n v="11"/>
    <s v="March_21"/>
    <x v="7"/>
    <n v="1"/>
  </r>
  <r>
    <n v="1529"/>
    <x v="0"/>
    <x v="2"/>
    <x v="2"/>
    <s v="HTM Functional POC Back-up"/>
    <s v="Hasan"/>
    <s v="Hammam"/>
    <s v="vhadurHasanH"/>
    <s v="919-286-0411 x 6477"/>
    <s v="hammam.hasan@va.gov"/>
    <s v="Wave 2"/>
    <n v="3"/>
    <s v="March_21"/>
    <x v="0"/>
    <n v="1"/>
  </r>
  <r>
    <n v="1530"/>
    <x v="0"/>
    <x v="2"/>
    <x v="3"/>
    <s v="Primary EMS Functional POC"/>
    <s v="Robinson"/>
    <s v="Jeffrey"/>
    <s v="VHADURRobinJ1"/>
    <s v="919-286-0411 x 6856"/>
    <s v="Jeffrey.robinson4@va.gov"/>
    <s v="Wave 2"/>
    <n v="0"/>
    <s v="March_21"/>
    <x v="0"/>
    <n v="1"/>
  </r>
  <r>
    <n v="1531"/>
    <x v="0"/>
    <x v="2"/>
    <x v="3"/>
    <s v="EMS Functional POC Back-up"/>
    <s v="Heard"/>
    <s v="Eric"/>
    <s v="VHADURHeardE"/>
    <s v="919-286-0411 x 6856"/>
    <s v="eric.heard@va.gov"/>
    <s v="Wave 2"/>
    <n v="0"/>
    <s v="March_21"/>
    <x v="0"/>
    <n v="1"/>
  </r>
  <r>
    <n v="1532"/>
    <x v="0"/>
    <x v="2"/>
    <x v="4"/>
    <s v="Primary FM Functional POC"/>
    <s v="Williams"/>
    <s v="Charles"/>
    <s v="VHADURWilliC2"/>
    <s v="919-286-0411 x 6471"/>
    <s v="Charles.williams007@va.gov"/>
    <s v="Wave 2"/>
    <n v="0"/>
    <s v="March_21"/>
    <x v="0"/>
    <n v="1"/>
  </r>
  <r>
    <n v="1533"/>
    <x v="0"/>
    <x v="2"/>
    <x v="4"/>
    <s v="FM Functional POC Back-up"/>
    <s v="Santago"/>
    <s v="Alexander"/>
    <s v="VHADURSantaA"/>
    <s v="919-286-0411 x 6483"/>
    <s v="Alexander.santago@va.gov"/>
    <s v="Wave 2"/>
    <n v="1"/>
    <s v="March_21"/>
    <x v="0"/>
    <n v="1"/>
  </r>
  <r>
    <n v="1534"/>
    <x v="0"/>
    <x v="2"/>
    <x v="5"/>
    <s v="Primary PPM Functional POC"/>
    <s v="Foley"/>
    <s v="Kristen"/>
    <s v="Vhadurfoleyk"/>
    <s v="919-286-0411 x 6454"/>
    <s v="Kristen.foley2@va.gov"/>
    <s v="Wave 2"/>
    <n v="5"/>
    <s v="March_21"/>
    <x v="0"/>
    <n v="1"/>
  </r>
  <r>
    <n v="1535"/>
    <x v="0"/>
    <x v="2"/>
    <x v="5"/>
    <s v="PPM Functional POC Back-up"/>
    <s v="Claus"/>
    <s v="James"/>
    <s v="VHADURClausJ"/>
    <s v="919-286-0411 x 5871"/>
    <s v="James.Claus@va.gov"/>
    <s v="Wave 2"/>
    <n v="5"/>
    <s v="March_21"/>
    <x v="0"/>
    <n v="1"/>
  </r>
  <r>
    <n v="1536"/>
    <x v="0"/>
    <x v="2"/>
    <x v="6"/>
    <s v="Primary IT Functional POC"/>
    <s v="Stanfield"/>
    <s v="Steve"/>
    <s v="vhadurstanfs"/>
    <s v="919-810-4569"/>
    <s v="Steve.stanfield@va.gov"/>
    <s v="Wave 2"/>
    <n v="2"/>
    <s v="March_21"/>
    <x v="0"/>
    <n v="1"/>
  </r>
  <r>
    <n v="1537"/>
    <x v="0"/>
    <x v="2"/>
    <x v="6"/>
    <s v="IT Functional POC Back-up"/>
    <s v="Crenshaw"/>
    <s v="Jonathan"/>
    <s v="Vhadurcrensj"/>
    <s v="919-521-3652"/>
    <s v="Jonathan.crenshaw@va.gov"/>
    <s v="Wave 2"/>
    <n v="1"/>
    <s v="March_21"/>
    <x v="0"/>
    <n v="1"/>
  </r>
  <r>
    <n v="1538"/>
    <x v="0"/>
    <x v="3"/>
    <x v="1"/>
    <s v="Site Lead"/>
    <s v="Boyd"/>
    <s v="Sherron"/>
    <s v="VHAFNCBoydS"/>
    <s v="910-482-5274 x 5274"/>
    <s v="SHERRON.BOYD2@VA.GOV"/>
    <s v="Wave 2"/>
    <n v="3"/>
    <s v="March_21"/>
    <x v="0"/>
    <n v="1"/>
  </r>
  <r>
    <n v="1539"/>
    <x v="0"/>
    <x v="3"/>
    <x v="1"/>
    <s v="Site Lead Back-up"/>
    <s v="Paylor"/>
    <s v="Tony"/>
    <s v="VHAFNCPayloT"/>
    <s v="910-488-2120 x 6574"/>
    <s v="Tony.paylor@va.gov"/>
    <s v="Wave 2"/>
    <n v="5"/>
    <s v="March_21"/>
    <x v="0"/>
    <n v="1"/>
  </r>
  <r>
    <n v="1540"/>
    <x v="0"/>
    <x v="3"/>
    <x v="2"/>
    <s v="Primary HTM Functional POC"/>
    <s v="Bowen"/>
    <s v="Roscoe"/>
    <s v="VHAFNCBowenR"/>
    <s v="910-488-2120 x 7948"/>
    <s v="ROSCOE.BOWEN@VA.GOV"/>
    <s v="Wave 2"/>
    <n v="5"/>
    <s v="March_21"/>
    <x v="0"/>
    <n v="1"/>
  </r>
  <r>
    <n v="1541"/>
    <x v="0"/>
    <x v="3"/>
    <x v="2"/>
    <s v="HTM Functional POC Back-up"/>
    <s v="Gardner"/>
    <s v="Gregory"/>
    <s v="VHAFNCGardnG"/>
    <s v="910-488-2120 x 5127"/>
    <s v="GREGORY.GARDNER3@VA.GOV"/>
    <s v="Wave 2"/>
    <n v="0"/>
    <s v="March_21"/>
    <x v="0"/>
    <n v="1"/>
  </r>
  <r>
    <n v="1542"/>
    <x v="0"/>
    <x v="3"/>
    <x v="3"/>
    <s v="Primary EMS Functional POC"/>
    <s v="Sanchez"/>
    <s v="Pedro"/>
    <s v="VHAFNCSanchP"/>
    <s v="910-488-2120 x 5880"/>
    <s v="PEDRO.SANCHEZ@VA.GOV"/>
    <s v="Wave 2"/>
    <n v="2"/>
    <s v="March_21"/>
    <x v="0"/>
    <n v="1"/>
  </r>
  <r>
    <n v="1543"/>
    <x v="0"/>
    <x v="3"/>
    <x v="3"/>
    <s v="EMS Functional POC Back-up"/>
    <s v="Fisher"/>
    <s v="Craig"/>
    <s v="VHAFNCFisheC1"/>
    <s v="910-488-2120 x 5444"/>
    <s v="CRAIG.FISHER@VA.GOV"/>
    <s v="Wave 2"/>
    <n v="1"/>
    <s v="March_21"/>
    <x v="0"/>
    <n v="1"/>
  </r>
  <r>
    <n v="1544"/>
    <x v="0"/>
    <x v="3"/>
    <x v="4"/>
    <s v="Primary FM Functional POC"/>
    <s v="Gillis"/>
    <s v="Wendy"/>
    <s v="VHAFNCGilliW"/>
    <s v="910-488-2120 x 7933"/>
    <s v="WENDY.GILLIS@VA.GOV"/>
    <s v="Wave 2"/>
    <n v="4"/>
    <s v="March_21"/>
    <x v="7"/>
    <n v="1"/>
  </r>
  <r>
    <n v="1545"/>
    <x v="0"/>
    <x v="3"/>
    <x v="4"/>
    <s v="FM Functional POC Back-up"/>
    <s v="Ragland"/>
    <s v="Joseph"/>
    <s v="VHAFNCRaglaJ"/>
    <s v="910-488-2120 x 5234"/>
    <s v="JOSEPH.RAGLAND@VA.GOV"/>
    <s v="Wave 2"/>
    <n v="8"/>
    <s v="March_21"/>
    <x v="7"/>
    <n v="1"/>
  </r>
  <r>
    <n v="1546"/>
    <x v="0"/>
    <x v="3"/>
    <x v="5"/>
    <s v="Primary PPM Functional POC"/>
    <s v="Boyd"/>
    <s v="Sherron"/>
    <s v="VHAFNCBoydS"/>
    <s v="910-488-2120 x 5274"/>
    <s v="SHERRON.BOYD2@VA.GOV"/>
    <s v="Wave 2"/>
    <n v="3"/>
    <s v="March_21"/>
    <x v="0"/>
    <n v="1"/>
  </r>
  <r>
    <n v="1547"/>
    <x v="0"/>
    <x v="3"/>
    <x v="5"/>
    <s v="PPM Functional POC Back-up"/>
    <s v="Paylor"/>
    <s v="Tony"/>
    <s v="VHAFNCPayloT"/>
    <s v="910-488-2120 x 6574"/>
    <s v="Tony.paylor@va.gov"/>
    <s v="Wave 2"/>
    <n v="5"/>
    <s v="March_21"/>
    <x v="0"/>
    <n v="1"/>
  </r>
  <r>
    <n v="1548"/>
    <x v="0"/>
    <x v="3"/>
    <x v="6"/>
    <s v="Primary IT Functional POC"/>
    <s v="Grady"/>
    <s v="Mark"/>
    <s v="VHAFNCGradyM"/>
    <s v="910-488-2120 x 5001"/>
    <s v="MARK.GRADY@VA.GOV"/>
    <s v="Wave 2"/>
    <n v="6"/>
    <s v="March_21"/>
    <x v="7"/>
    <n v="1"/>
  </r>
  <r>
    <n v="1549"/>
    <x v="0"/>
    <x v="3"/>
    <x v="6"/>
    <s v="IT Functional POC Back-up"/>
    <s v="Fay"/>
    <s v="Edward"/>
    <s v="VHAFNCFayE"/>
    <s v="910-488-2120 x 5025"/>
    <s v="EDWARD.FAY@VA.GOV"/>
    <s v="Wave 2"/>
    <n v="0"/>
    <s v="March_21"/>
    <x v="0"/>
    <n v="1"/>
  </r>
  <r>
    <n v="1550"/>
    <x v="0"/>
    <x v="4"/>
    <x v="1"/>
    <s v="Site Lead"/>
    <s v="Kelly"/>
    <s v="James"/>
    <s v="VHAHAMKellyJ"/>
    <s v="757-722-9961 x 4733"/>
    <s v="James.kelly@va.gov"/>
    <s v="Wave 2"/>
    <n v="2"/>
    <s v="March_21"/>
    <x v="0"/>
    <n v="1"/>
  </r>
  <r>
    <n v="1551"/>
    <x v="0"/>
    <x v="4"/>
    <x v="1"/>
    <s v="Site Lead Back-up"/>
    <s v="Marlowe"/>
    <s v="Kevin"/>
    <s v="VHAHAMMarloK"/>
    <s v="(757) 315-2566"/>
    <s v="Kevin.Marlowe@va.gov"/>
    <s v="Wave 2"/>
    <n v="1"/>
    <s v="March_21"/>
    <x v="0"/>
    <n v="1"/>
  </r>
  <r>
    <n v="1552"/>
    <x v="0"/>
    <x v="4"/>
    <x v="2"/>
    <s v="Primary HTM Functional POC"/>
    <s v="Johnston"/>
    <s v="James"/>
    <s v="VHAHAMJohnsJ12"/>
    <s v="757-722-9961 x 2375"/>
    <s v="James.Johnston12@va.gov"/>
    <s v="Wave 2"/>
    <n v="3"/>
    <s v="March_21"/>
    <x v="0"/>
    <n v="1"/>
  </r>
  <r>
    <n v="1553"/>
    <x v="0"/>
    <x v="4"/>
    <x v="2"/>
    <s v="HTM Functional POC Back-up"/>
    <s v="Jakimjuk"/>
    <s v="Alex"/>
    <s v="VHAHAMJakimA"/>
    <s v="757-722-9961 x 2608"/>
    <s v="Alexander.Jakimjuk@va.gov"/>
    <s v="Wave 2"/>
    <n v="3"/>
    <s v="March_21"/>
    <x v="0"/>
    <n v="1"/>
  </r>
  <r>
    <n v="1554"/>
    <x v="0"/>
    <x v="4"/>
    <x v="3"/>
    <s v="Primary EMS Functional POC"/>
    <s v="Curling"/>
    <s v="Anthony"/>
    <s v="VHAHAMCurliA"/>
    <s v="757-722-9961 x 3608"/>
    <s v="Anthony.Curling@va.gov"/>
    <s v="Wave 2"/>
    <n v="1"/>
    <s v="March_21"/>
    <x v="0"/>
    <n v="1"/>
  </r>
  <r>
    <n v="1555"/>
    <x v="0"/>
    <x v="4"/>
    <x v="3"/>
    <s v="Primary EMS Functional POC"/>
    <s v="Duggan"/>
    <s v="James"/>
    <s v="VHAHAMDuggaJ"/>
    <s v="757-722-9961 x 4156"/>
    <s v="James.Duggan@va.gov"/>
    <s v="Wave 2"/>
    <n v="5"/>
    <s v="March_21"/>
    <x v="7"/>
    <n v="1"/>
  </r>
  <r>
    <n v="1556"/>
    <x v="0"/>
    <x v="4"/>
    <x v="3"/>
    <s v="EMS Functional POC Back-up"/>
    <s v="Blevins"/>
    <s v="Mark"/>
    <s v="VHAHAMBleviM"/>
    <s v="757-722-9961 x 2098"/>
    <s v="Mark.Blevins@va.gov"/>
    <s v="Wave 2"/>
    <n v="1"/>
    <s v="March_21"/>
    <x v="0"/>
    <n v="1"/>
  </r>
  <r>
    <n v="1557"/>
    <x v="0"/>
    <x v="4"/>
    <x v="3"/>
    <s v="EMS Functional POC Back-up"/>
    <s v="Gilliam"/>
    <s v="Willie"/>
    <s v="VHAHAMGilliW"/>
    <s v="757-722-9961 x 2255"/>
    <s v="Willie.Gilliam@va.gov"/>
    <s v="Wave 2"/>
    <n v="0"/>
    <s v="March_21"/>
    <x v="0"/>
    <n v="1"/>
  </r>
  <r>
    <n v="1558"/>
    <x v="0"/>
    <x v="4"/>
    <x v="4"/>
    <s v="Primary FM Functional POC"/>
    <s v="Brown"/>
    <s v="Scott"/>
    <s v="VHAHAMBrowSc"/>
    <s v="757-728-3121"/>
    <s v="Scott.Brown@va.gov"/>
    <s v="Wave 2"/>
    <n v="5"/>
    <s v="March_21"/>
    <x v="0"/>
    <n v="1"/>
  </r>
  <r>
    <n v="1559"/>
    <x v="0"/>
    <x v="4"/>
    <x v="4"/>
    <s v="FM Functional POC Back-up"/>
    <s v="Harlow"/>
    <s v="Jeff"/>
    <s v="VHAHAMharloJ"/>
    <s v="757-722-9961 x 3594"/>
    <s v="Jeffrey.harlow@va.gov"/>
    <s v="Wave 2"/>
    <n v="1"/>
    <s v="March_21"/>
    <x v="0"/>
    <n v="1"/>
  </r>
  <r>
    <n v="1560"/>
    <x v="0"/>
    <x v="4"/>
    <x v="5"/>
    <s v="Primary PPM Functional POC"/>
    <s v="Talbird-Petes"/>
    <s v="Tina"/>
    <s v="VHAHAMTalbiT"/>
    <s v="757-722-9961 x 3133"/>
    <s v="Tina.Talbird-Petes@va.gov"/>
    <s v="Wave 2"/>
    <n v="11"/>
    <s v="March_21"/>
    <x v="7"/>
    <n v="1"/>
  </r>
  <r>
    <n v="1561"/>
    <x v="0"/>
    <x v="4"/>
    <x v="5"/>
    <s v="PPM Functional POC Back-up"/>
    <s v="Dawson"/>
    <s v="Curtis"/>
    <s v="VHAHAMDawsoC"/>
    <s v="757-315-3924"/>
    <s v="Curtis.Dawson@va.gov"/>
    <s v="Wave 2"/>
    <n v="4"/>
    <s v="March_21"/>
    <x v="0"/>
    <n v="1"/>
  </r>
  <r>
    <n v="1562"/>
    <x v="0"/>
    <x v="4"/>
    <x v="6"/>
    <s v="Primary IT Functional POC"/>
    <s v="Lemmie"/>
    <s v="Kirk"/>
    <s v="VHAHAMLemmiK"/>
    <s v="757-722-9961 x 3700"/>
    <s v="Kirk.Lemmie@va.gov"/>
    <s v="Wave 2"/>
    <n v="8"/>
    <s v="March_21"/>
    <x v="0"/>
    <n v="1"/>
  </r>
  <r>
    <n v="1563"/>
    <x v="0"/>
    <x v="4"/>
    <x v="6"/>
    <s v="IT Functional POC Back-up"/>
    <s v="Brantley"/>
    <s v="Denny"/>
    <s v="VHAHAMBrantD"/>
    <s v="757-722-9961 x 3700"/>
    <s v="Denny.Brantley@va.gov"/>
    <s v="Wave 2"/>
    <n v="1"/>
    <s v="March_21"/>
    <x v="0"/>
    <n v="1"/>
  </r>
  <r>
    <n v="1564"/>
    <x v="0"/>
    <x v="5"/>
    <x v="1"/>
    <s v="Site Lead"/>
    <s v="Hillmer"/>
    <s v="Kimberly"/>
    <s v="VHARICHillmk"/>
    <s v="804-675-5000 x 3828"/>
    <s v="Kimberly.Hillmer@va.gov"/>
    <s v="Wave 2"/>
    <n v="10"/>
    <s v="March_21"/>
    <x v="7"/>
    <n v="1"/>
  </r>
  <r>
    <n v="1565"/>
    <x v="0"/>
    <x v="5"/>
    <x v="1"/>
    <s v="Site Lead Back-up"/>
    <s v="Mosher"/>
    <s v="Stephen"/>
    <s v="VHARICMosheS"/>
    <s v="804-675-5168"/>
    <s v="Stephen.Mosher@va.gov"/>
    <s v="Wave 2"/>
    <n v="5"/>
    <s v="March_21"/>
    <x v="7"/>
    <n v="1"/>
  </r>
  <r>
    <n v="1566"/>
    <x v="0"/>
    <x v="5"/>
    <x v="2"/>
    <s v="Primary HTM Functional POC"/>
    <s v="Mosher"/>
    <s v="Stephen"/>
    <s v="VHARICMosheS"/>
    <s v="804-675-5168"/>
    <s v="Stephen.Mosher@va.gov"/>
    <s v="Wave 2"/>
    <n v="5"/>
    <s v="March_21"/>
    <x v="7"/>
    <n v="1"/>
  </r>
  <r>
    <n v="1567"/>
    <x v="0"/>
    <x v="5"/>
    <x v="2"/>
    <s v="HTM Functional POC Back-up"/>
    <s v="Hillmer"/>
    <s v="Kimberly"/>
    <s v="VHARICHillmk"/>
    <s v="804-675-5000 x 3828"/>
    <s v="Kimberly.Hillmer@va.gov"/>
    <s v="Wave 2"/>
    <n v="10"/>
    <s v="March_21"/>
    <x v="7"/>
    <n v="1"/>
  </r>
  <r>
    <n v="1568"/>
    <x v="0"/>
    <x v="5"/>
    <x v="3"/>
    <s v="Primary EMS Functional POC"/>
    <s v="Richardson"/>
    <s v="Brenda"/>
    <s v="VHARICRichaB1"/>
    <s v="804-675-6062"/>
    <s v="Brenda.Richardson3@va.gov"/>
    <s v="Wave 2"/>
    <n v="1"/>
    <s v="March_21"/>
    <x v="0"/>
    <n v="1"/>
  </r>
  <r>
    <n v="1569"/>
    <x v="0"/>
    <x v="5"/>
    <x v="3"/>
    <s v="EMS Functional POC Back-up"/>
    <s v="Mcquilla"/>
    <s v="Ralph"/>
    <s v="VHARICMcQuiR"/>
    <s v="804-675-5137"/>
    <s v="Ralph.McQuilla@va.gov"/>
    <s v="Wave 2"/>
    <n v="0"/>
    <s v="March_21"/>
    <x v="0"/>
    <n v="1"/>
  </r>
  <r>
    <n v="1570"/>
    <x v="0"/>
    <x v="5"/>
    <x v="4"/>
    <s v="Primary FM Functional POC"/>
    <s v="Dudley"/>
    <s v="James"/>
    <s v="VHARICDudleJ"/>
    <s v="804-675-5138"/>
    <s v="James.Dudley3@va.gov"/>
    <s v="Wave 2"/>
    <n v="1"/>
    <s v="March_21"/>
    <x v="0"/>
    <n v="1"/>
  </r>
  <r>
    <n v="1571"/>
    <x v="0"/>
    <x v="5"/>
    <x v="4"/>
    <s v="FM Functional POC Back-up"/>
    <s v="Friedman"/>
    <s v="Dane"/>
    <s v="VHARICFriedD"/>
    <s v="804-675-5138"/>
    <s v="Dane.Friedman@va.gov"/>
    <s v="Wave 2"/>
    <n v="9"/>
    <s v="March_21"/>
    <x v="7"/>
    <n v="1"/>
  </r>
  <r>
    <n v="1572"/>
    <x v="0"/>
    <x v="5"/>
    <x v="5"/>
    <s v="Primary PPM Functional POC"/>
    <s v="Buser"/>
    <s v="Kevin"/>
    <s v="VHARICBuserK"/>
    <s v="804-675-5090"/>
    <s v="Kevin.Buser@va.gov"/>
    <s v="Wave 2"/>
    <n v="1"/>
    <s v="March_21"/>
    <x v="0"/>
    <n v="1"/>
  </r>
  <r>
    <n v="1573"/>
    <x v="0"/>
    <x v="5"/>
    <x v="5"/>
    <s v="PPM Functional POC Back-up"/>
    <s v="Arnold"/>
    <s v="Marlon"/>
    <s v="VHARICArnolM"/>
    <s v="804-675-5090"/>
    <s v="Marlon.Arnold@va.gov"/>
    <s v="Wave 2"/>
    <n v="2"/>
    <s v="March_21"/>
    <x v="0"/>
    <n v="1"/>
  </r>
  <r>
    <n v="1574"/>
    <x v="0"/>
    <x v="5"/>
    <x v="6"/>
    <s v="Primary IT Functional POC"/>
    <s v="Dahlstrand"/>
    <s v="David"/>
    <s v="VHARICDahlsD"/>
    <s v="804-675-5615"/>
    <s v="David.Dahlstrand@va.gov"/>
    <s v="Wave 2"/>
    <n v="5"/>
    <s v="March_21"/>
    <x v="0"/>
    <n v="1"/>
  </r>
  <r>
    <n v="1575"/>
    <x v="0"/>
    <x v="5"/>
    <x v="6"/>
    <s v="IT Functional POC Back-up"/>
    <s v="Doyle"/>
    <s v="John"/>
    <s v="VHARICDoyleJ1"/>
    <s v="804-675-6750"/>
    <s v="John.Doyle3@va.gov"/>
    <s v="Wave 2"/>
    <n v="1"/>
    <s v="March_21"/>
    <x v="0"/>
    <n v="1"/>
  </r>
  <r>
    <n v="1576"/>
    <x v="0"/>
    <x v="6"/>
    <x v="1"/>
    <s v="Site Lead"/>
    <s v="Carpenter"/>
    <s v="Eric"/>
    <s v="VHASAMCarpeE"/>
    <s v="540-982-2463 x 4126"/>
    <s v="Eric.carpenter@va.gov"/>
    <s v="Wave 2"/>
    <n v="7"/>
    <s v="March_21"/>
    <x v="7"/>
    <n v="1"/>
  </r>
  <r>
    <n v="1577"/>
    <x v="0"/>
    <x v="6"/>
    <x v="1"/>
    <s v="Site Lead Back-up"/>
    <s v="Cunningham"/>
    <s v="Michael"/>
    <s v="VHASAMCunnim"/>
    <s v="540-982-2463 x 2646"/>
    <s v="Michael.cunningham7@va.gov"/>
    <s v="Wave 2"/>
    <n v="8"/>
    <s v="March_21"/>
    <x v="7"/>
    <n v="1"/>
  </r>
  <r>
    <n v="1578"/>
    <x v="0"/>
    <x v="6"/>
    <x v="2"/>
    <s v="Primary HTM Functional POC"/>
    <s v="Wilder"/>
    <s v="Joseph"/>
    <s v="VHASAMWildeJ"/>
    <s v="540-982-2463 x 1672"/>
    <s v="Joseph.wilder@va.gov"/>
    <s v="Wave 2"/>
    <n v="8"/>
    <s v="March_21"/>
    <x v="7"/>
    <n v="1"/>
  </r>
  <r>
    <n v="1579"/>
    <x v="0"/>
    <x v="6"/>
    <x v="2"/>
    <s v="HTM Functional POC Back-up"/>
    <s v="Flanary"/>
    <s v="Karen"/>
    <s v="VHASAMFlanaK"/>
    <s v="540-982-2463 x 1676"/>
    <s v="Karen.flanary@va.gov"/>
    <s v="Wave 2"/>
    <n v="8"/>
    <s v="March_21"/>
    <x v="7"/>
    <n v="1"/>
  </r>
  <r>
    <n v="1580"/>
    <x v="0"/>
    <x v="6"/>
    <x v="2"/>
    <s v="HTM Functional POC Back-up"/>
    <s v="Brown"/>
    <s v="Robert"/>
    <s v="VHASAMBrownR"/>
    <s v="540-982-2463 x 1674"/>
    <s v="Robert.brown15@va.gov"/>
    <s v="Wave 2"/>
    <n v="0"/>
    <s v="March_21"/>
    <x v="0"/>
    <n v="1"/>
  </r>
  <r>
    <n v="1581"/>
    <x v="0"/>
    <x v="6"/>
    <x v="3"/>
    <s v="Primary EMS Functional POC"/>
    <s v="Mack"/>
    <s v="Naymon"/>
    <s v="VHASAMMackN"/>
    <s v="540-982-2463 x 2865"/>
    <s v="Naymon.mack@va.gov"/>
    <s v="Wave 2"/>
    <n v="0"/>
    <s v="March_21"/>
    <x v="0"/>
    <n v="1"/>
  </r>
  <r>
    <n v="1582"/>
    <x v="0"/>
    <x v="6"/>
    <x v="3"/>
    <s v="EMS Functional POC Back-up"/>
    <s v="Morris"/>
    <s v="Tanuel"/>
    <s v="VHASAMMorriT1"/>
    <s v="540-982-2463 x 2878"/>
    <s v="Tanuel.morris@va.gov"/>
    <s v="Wave 2"/>
    <n v="0"/>
    <s v="March_21"/>
    <x v="0"/>
    <n v="1"/>
  </r>
  <r>
    <n v="1583"/>
    <x v="0"/>
    <x v="6"/>
    <x v="4"/>
    <s v="Primary FM Functional POC"/>
    <s v="Carpenter"/>
    <s v="Eric"/>
    <s v="VHASAMCarpeE"/>
    <s v="540-982-2463 x 4126"/>
    <s v="Eric.carpenter@va.gov"/>
    <s v="Wave 2"/>
    <n v="7"/>
    <s v="March_21"/>
    <x v="7"/>
    <n v="1"/>
  </r>
  <r>
    <n v="1584"/>
    <x v="0"/>
    <x v="6"/>
    <x v="4"/>
    <s v="FM Functional POC Back-up"/>
    <s v="Fralin"/>
    <s v="Brian"/>
    <s v="VHASAMFraliB"/>
    <s v="540-982-2463 x 1247"/>
    <s v="Brian.fralin@va.gov"/>
    <s v="Wave 2"/>
    <n v="6"/>
    <s v="March_21"/>
    <x v="0"/>
    <n v="1"/>
  </r>
  <r>
    <n v="1585"/>
    <x v="0"/>
    <x v="6"/>
    <x v="5"/>
    <s v="Primary PPM Functional POC"/>
    <s v="Cunningham"/>
    <s v="Michael"/>
    <s v="VHASAMCunniM"/>
    <s v="540-982-2463 x 2646"/>
    <s v="Michael.cunningham7@va.gov"/>
    <s v="Wave 2"/>
    <n v="8"/>
    <s v="March_21"/>
    <x v="7"/>
    <n v="1"/>
  </r>
  <r>
    <n v="1586"/>
    <x v="0"/>
    <x v="6"/>
    <x v="5"/>
    <s v="PPM Functional POC Back-up"/>
    <s v="Burns"/>
    <s v="Benjamin"/>
    <s v="VHASAMBurnsB"/>
    <s v="540-982-2463 x 2966"/>
    <s v="Benjamin.Burns@va.gov "/>
    <s v="Wave 2"/>
    <n v="7"/>
    <s v="March_21"/>
    <x v="7"/>
    <n v="1"/>
  </r>
  <r>
    <n v="1587"/>
    <x v="0"/>
    <x v="6"/>
    <x v="6"/>
    <s v="Primary IT Functional POC"/>
    <s v="Poole"/>
    <s v="Steven"/>
    <s v="VHASAMPooleS"/>
    <s v="540-982-2463 x 4537"/>
    <s v="Steven.Poole@va.gov"/>
    <s v="Wave 2"/>
    <n v="1"/>
    <s v="March_21"/>
    <x v="0"/>
    <n v="1"/>
  </r>
  <r>
    <n v="1588"/>
    <x v="0"/>
    <x v="6"/>
    <x v="6"/>
    <s v="IT Functional POC Back-up"/>
    <s v="McAnnally"/>
    <s v="Paul"/>
    <s v="VHASAMMcannP"/>
    <s v="540-982-2463 x 5093"/>
    <s v="Paul.McAnnally@va.gov"/>
    <s v="Wave 2"/>
    <n v="0"/>
    <s v="March_21"/>
    <x v="0"/>
    <n v="1"/>
  </r>
  <r>
    <n v="1589"/>
    <x v="0"/>
    <x v="7"/>
    <x v="1"/>
    <s v="Site Lead"/>
    <s v="Green"/>
    <s v="Sharod"/>
    <s v="VHASBYGREENS1"/>
    <s v="704-638-9000 x 3498"/>
    <s v="SHAROD.GREEN@VA.GOV"/>
    <s v="Wave 2"/>
    <n v="7"/>
    <s v="March_21"/>
    <x v="0"/>
    <n v="1"/>
  </r>
  <r>
    <n v="1590"/>
    <x v="0"/>
    <x v="7"/>
    <x v="1"/>
    <s v="Site Lead Back-up"/>
    <s v="Forrest"/>
    <s v="Robert"/>
    <s v="VHASBYFORRER1"/>
    <s v="704-638-9000 x 3210"/>
    <s v="ROBERT.FORREST@VA.GOV"/>
    <s v="Wave 2"/>
    <n v="2"/>
    <s v="March_21"/>
    <x v="0"/>
    <n v="1"/>
  </r>
  <r>
    <n v="1591"/>
    <x v="0"/>
    <x v="7"/>
    <x v="2"/>
    <s v="Primary HTM Functional POC"/>
    <s v="Sledge"/>
    <s v="David"/>
    <s v="VHASBYSLEDGD"/>
    <s v="704-638-9000 x 3120"/>
    <s v="DAVID.SLEDGE2@VA.GOV"/>
    <s v="Wave 2"/>
    <n v="6"/>
    <s v="March_21"/>
    <x v="7"/>
    <n v="1"/>
  </r>
  <r>
    <n v="1592"/>
    <x v="0"/>
    <x v="7"/>
    <x v="2"/>
    <s v="HTM Functional POC Back-up"/>
    <s v="Monroe"/>
    <s v="Robert"/>
    <s v="VHASBYMONROR"/>
    <s v="704-638-9000 x 2221"/>
    <s v="ROBERT.MONROE@VA.GOV"/>
    <s v="Wave 2"/>
    <n v="6"/>
    <s v="March_21"/>
    <x v="7"/>
    <n v="1"/>
  </r>
  <r>
    <n v="1593"/>
    <x v="0"/>
    <x v="7"/>
    <x v="2"/>
    <s v="HTM Functional POC Back-up"/>
    <s v="Cherry"/>
    <s v="James"/>
    <s v="VHASBYCHERRJ"/>
    <s v="704-638-9000 x 2518"/>
    <s v="JAMES.CHERRY2@VA.GOV"/>
    <s v="Wave 2"/>
    <n v="2"/>
    <s v="March_21"/>
    <x v="0"/>
    <n v="1"/>
  </r>
  <r>
    <n v="1594"/>
    <x v="0"/>
    <x v="7"/>
    <x v="3"/>
    <s v="Primary EMS Functional POC"/>
    <s v="Hayes"/>
    <s v="Bruce"/>
    <s v="VHASBYHAYESB"/>
    <s v="704-638-9000 x 2094"/>
    <s v="BRUCE.HAYES@VA.GOV"/>
    <s v="Wave 2"/>
    <n v="0"/>
    <s v="March_21"/>
    <x v="0"/>
    <n v="1"/>
  </r>
  <r>
    <n v="1595"/>
    <x v="0"/>
    <x v="7"/>
    <x v="3"/>
    <s v="EMS Functional POC Back-up"/>
    <s v="Hodge"/>
    <s v="Laura"/>
    <s v="VHASBYHODGEL"/>
    <s v="704-638-9000 x 2191"/>
    <s v="LAURA.HODGE@VA.GOV"/>
    <s v="Wave 2"/>
    <n v="0"/>
    <s v="March_21"/>
    <x v="0"/>
    <n v="1"/>
  </r>
  <r>
    <n v="1596"/>
    <x v="0"/>
    <x v="7"/>
    <x v="4"/>
    <s v="Primary FM Functional POC"/>
    <s v="Laurer"/>
    <s v="Joseph"/>
    <s v="VHASBYLAUREJ"/>
    <s v="704-638-9000 x 2333"/>
    <s v="JOSEPH.LAURER@VA.GOV"/>
    <s v="Wave 2"/>
    <n v="5"/>
    <s v="March_21"/>
    <x v="0"/>
    <n v="1"/>
  </r>
  <r>
    <n v="1597"/>
    <x v="0"/>
    <x v="7"/>
    <x v="4"/>
    <s v="FM Functional POC Back-up"/>
    <s v="Barrier"/>
    <s v="Lonnie"/>
    <s v="VHASBYBARRIL"/>
    <s v="704-638-9000 x 2313"/>
    <s v="LONNIE.BARRIER@VA.GOV"/>
    <s v="Wave 2"/>
    <n v="10"/>
    <s v="March_21"/>
    <x v="7"/>
    <n v="1"/>
  </r>
  <r>
    <n v="1598"/>
    <x v="0"/>
    <x v="7"/>
    <x v="5"/>
    <s v="Primary PPM Functional POC"/>
    <s v="White"/>
    <s v="Stanley"/>
    <s v="VHASBYWHITES1"/>
    <s v="704-638-9000 x. 3202"/>
    <s v="STANLEY.WHITE2@VA.GOV"/>
    <s v="Wave 2"/>
    <n v="9"/>
    <s v="March_21"/>
    <x v="0"/>
    <n v="1"/>
  </r>
  <r>
    <n v="1599"/>
    <x v="0"/>
    <x v="7"/>
    <x v="5"/>
    <s v="PPM Functional POC Back-up"/>
    <s v="Williams"/>
    <s v="Mashonda"/>
    <s v="VHASBYWILLIM12"/>
    <s v="704-638-9000 x 4765"/>
    <s v="MASHONDA.WILLIAMS@VA.GOV"/>
    <s v="Wave 2"/>
    <n v="6"/>
    <s v="March_21"/>
    <x v="0"/>
    <n v="1"/>
  </r>
  <r>
    <n v="1600"/>
    <x v="0"/>
    <x v="7"/>
    <x v="6"/>
    <s v="Primary IT Functional POC"/>
    <s v="Clark"/>
    <s v="Deborah"/>
    <s v="VHASBYCLARKD"/>
    <s v="704-638-9000 x 4847"/>
    <s v="DEBORAH.CLARK6@VA.GOV"/>
    <s v="Wave 2"/>
    <n v="2"/>
    <s v="March_21"/>
    <x v="0"/>
    <n v="1"/>
  </r>
  <r>
    <n v="1601"/>
    <x v="0"/>
    <x v="7"/>
    <x v="6"/>
    <s v="IT Functional POC Back-up"/>
    <s v="Nash"/>
    <s v="Ken"/>
    <s v="VHASBYNASHK"/>
    <s v="704-638-9000 x 4853"/>
    <s v="KEN.NASH2@VA.GOV"/>
    <s v="Wave 2"/>
    <n v="1"/>
    <s v="March_21"/>
    <x v="0"/>
    <n v="1"/>
  </r>
  <r>
    <n v="1602"/>
    <x v="1"/>
    <x v="0"/>
    <x v="0"/>
    <s v="VISN Deployment Team Lead"/>
    <s v="Gaudio"/>
    <s v="James"/>
    <s v="Vhav07gaudij"/>
    <s v="(678) 924-5710"/>
    <s v="James.gaudio@va.gov"/>
    <s v="Wave 2"/>
    <n v="8"/>
    <s v="March_21"/>
    <x v="0"/>
    <n v="1"/>
  </r>
  <r>
    <n v="1603"/>
    <x v="1"/>
    <x v="0"/>
    <x v="0"/>
    <s v="Logistics"/>
    <s v="Townsend-Green"/>
    <s v="Linda"/>
    <s v="VHAV07TownsG"/>
    <s v="(678) 924-5754"/>
    <s v="Linda.townsend-green@va.gov"/>
    <s v="Wave 2"/>
    <n v="5"/>
    <s v="March_21"/>
    <x v="0"/>
    <n v="1"/>
  </r>
  <r>
    <n v="1604"/>
    <x v="1"/>
    <x v="0"/>
    <x v="0"/>
    <s v="HTM"/>
    <s v="Jensen"/>
    <s v="Kevin"/>
    <s v="VHACHAJenseK"/>
    <s v="(843) 789-6139"/>
    <s v="Kevin.jensen@va.gov"/>
    <s v="Wave 2"/>
    <n v="6"/>
    <s v="March_21"/>
    <x v="0"/>
    <n v="1"/>
  </r>
  <r>
    <n v="1605"/>
    <x v="1"/>
    <x v="0"/>
    <x v="0"/>
    <s v="CAM"/>
    <s v="Gaudio"/>
    <s v="James"/>
    <s v="Vhav07gaudij"/>
    <s v="(678) 924-5710"/>
    <s v="James.gaudio@va.gov"/>
    <s v="Wave 2"/>
    <n v="8"/>
    <s v="March_21"/>
    <x v="0"/>
    <n v="1"/>
  </r>
  <r>
    <n v="1606"/>
    <x v="1"/>
    <x v="0"/>
    <x v="0"/>
    <s v="EMS"/>
    <s v="Henrickson"/>
    <s v="Michael"/>
    <s v="VHACMSHenriM"/>
    <s v="(803) 776-4000 x 5752"/>
    <s v="Michael.henrickson@va.gov"/>
    <s v="Wave 2"/>
    <n v="1"/>
    <s v="March_21"/>
    <x v="7"/>
    <n v="1"/>
  </r>
  <r>
    <n v="1607"/>
    <x v="1"/>
    <x v="0"/>
    <x v="0"/>
    <s v="Engineering"/>
    <s v="Lyons"/>
    <s v="Tim"/>
    <s v="VHATUALyonsT"/>
    <s v="(205) 554-4593"/>
    <s v="Tim.lyons@va.gov"/>
    <s v="Wave 2"/>
    <n v="8"/>
    <s v="March_21"/>
    <x v="7"/>
    <n v="1"/>
  </r>
  <r>
    <n v="1608"/>
    <x v="1"/>
    <x v="0"/>
    <x v="0"/>
    <s v="OIT"/>
    <s v="Greer"/>
    <s v="Bill"/>
    <s v="VHABIRGreerW1"/>
    <s v="(205) 933-8101"/>
    <s v="William.Greer2@va.gov"/>
    <s v="Wave 2"/>
    <n v="0"/>
    <s v="March_21"/>
    <x v="0"/>
    <n v="1"/>
  </r>
  <r>
    <n v="1609"/>
    <x v="1"/>
    <x v="0"/>
    <x v="0"/>
    <s v="Fiscal"/>
    <s v="Schmitz"/>
    <s v="Brenda"/>
    <s v="VHAV07SchmiB"/>
    <s v="(678) 924-5731"/>
    <s v="Brenda.schmitz@va.gov"/>
    <s v="Wave 2"/>
    <n v="5"/>
    <s v="March_21"/>
    <x v="7"/>
    <n v="1"/>
  </r>
  <r>
    <n v="1610"/>
    <x v="1"/>
    <x v="0"/>
    <x v="0"/>
    <s v="HR"/>
    <s v="Blakeley"/>
    <s v="Claudia"/>
    <s v="VHAV07BlakeC"/>
    <s v="(678) 924-5738"/>
    <s v="Claudia.blakeley@va.gov"/>
    <s v="Wave 2"/>
    <n v="0"/>
    <s v="March_21"/>
    <x v="0"/>
    <n v="1"/>
  </r>
  <r>
    <n v="1611"/>
    <x v="1"/>
    <x v="0"/>
    <x v="0"/>
    <s v="Education"/>
    <s v="Mathews"/>
    <s v="Venis"/>
    <s v="VHANBOMatheV1"/>
    <s v="(770) 279-3427"/>
    <s v="Venis.Mathews2@va.gov"/>
    <s v="Wave 2"/>
    <n v="1"/>
    <s v="March_21"/>
    <x v="0"/>
    <n v="1"/>
  </r>
  <r>
    <n v="1612"/>
    <x v="1"/>
    <x v="8"/>
    <x v="1"/>
    <s v="Site Lead"/>
    <s v="Browning"/>
    <s v="Louisa"/>
    <s v="VHAATGBROWNL"/>
    <s v="404-321-6111 x4924"/>
    <s v="Louisa.Browning@va.gov"/>
    <s v="Wave 2"/>
    <n v="8"/>
    <s v="March_21"/>
    <x v="7"/>
    <n v="1"/>
  </r>
  <r>
    <n v="1613"/>
    <x v="1"/>
    <x v="8"/>
    <x v="1"/>
    <s v="Site Lead Back-up"/>
    <s v="Simmons"/>
    <s v="Cathy"/>
    <s v="VHAATGSIMMOC2"/>
    <s v="404-321-6111 x3027"/>
    <s v="Cathy.simmons@va.gov"/>
    <s v="Wave 2"/>
    <n v="8"/>
    <s v="March_21"/>
    <x v="7"/>
    <n v="1"/>
  </r>
  <r>
    <n v="1614"/>
    <x v="1"/>
    <x v="8"/>
    <x v="2"/>
    <s v="Primary HTM Functional POC"/>
    <s v="Cox"/>
    <s v="Michael"/>
    <s v="VHAATGCoxM"/>
    <s v="404-321-6111 x7633"/>
    <s v="Michael.cox@va.gov"/>
    <s v="Wave 2"/>
    <n v="10"/>
    <s v="March_21"/>
    <x v="7"/>
    <n v="1"/>
  </r>
  <r>
    <n v="1615"/>
    <x v="1"/>
    <x v="8"/>
    <x v="2"/>
    <s v="HTM Functional POC Back-up"/>
    <s v="Timm"/>
    <s v="Robert"/>
    <s v="VHAAATGTimmR"/>
    <s v="404-321-6111 x2790"/>
    <s v="Robert.timm@va.gov"/>
    <s v="Wave 2"/>
    <n v="1"/>
    <s v="March_21"/>
    <x v="7"/>
    <n v="1"/>
  </r>
  <r>
    <n v="1616"/>
    <x v="1"/>
    <x v="8"/>
    <x v="3"/>
    <s v="Primary EMS Functional POC"/>
    <s v="Mincey"/>
    <s v="Dale"/>
    <s v="VHAATGminced"/>
    <s v="404-321-6111 x7646"/>
    <s v="Dale.Mincey@va.gov"/>
    <s v="Wave 2"/>
    <n v="9"/>
    <s v="March_21"/>
    <x v="7"/>
    <n v="1"/>
  </r>
  <r>
    <n v="1617"/>
    <x v="1"/>
    <x v="8"/>
    <x v="3"/>
    <s v="EMS Functional POC Back-up"/>
    <s v="Gwaltney"/>
    <s v="Darryl"/>
    <s v="VHAATGgwaltd"/>
    <s v="404-321-6111 x7525"/>
    <s v="Darryl.Gwaltney@va.gov"/>
    <s v="Wave 2"/>
    <n v="0"/>
    <s v="March_21"/>
    <x v="0"/>
    <n v="1"/>
  </r>
  <r>
    <n v="1618"/>
    <x v="1"/>
    <x v="8"/>
    <x v="4"/>
    <s v="Primary FM Functional POC"/>
    <s v="Mindley"/>
    <s v="Damian"/>
    <s v="VHAATGMindlD"/>
    <s v="404-321-6111 x7660"/>
    <s v="Damian.mindley@va.gov"/>
    <s v="Wave 2"/>
    <n v="4"/>
    <s v="March_21"/>
    <x v="7"/>
    <n v="1"/>
  </r>
  <r>
    <n v="1619"/>
    <x v="1"/>
    <x v="8"/>
    <x v="4"/>
    <s v="FM Functional POC Back-up"/>
    <s v="Sawyer"/>
    <s v="Ricky"/>
    <s v="VHAATGSawyeR"/>
    <s v="404-321-6111 x7660"/>
    <s v="Ricky.sawyer@va.gov"/>
    <s v="Wave 2"/>
    <n v="7"/>
    <s v="March_21"/>
    <x v="0"/>
    <n v="1"/>
  </r>
  <r>
    <n v="1620"/>
    <x v="1"/>
    <x v="8"/>
    <x v="5"/>
    <s v="Primary PPM Functional POC"/>
    <s v="Simmons"/>
    <s v="Cathy"/>
    <s v="VHAATGSIMMOC2"/>
    <s v="404-321-6111 x3027"/>
    <s v="Cathy.simmons@va.gov"/>
    <s v="Wave 2"/>
    <n v="8"/>
    <s v="March_21"/>
    <x v="7"/>
    <n v="1"/>
  </r>
  <r>
    <n v="1621"/>
    <x v="1"/>
    <x v="8"/>
    <x v="5"/>
    <s v="PPM Functional POC Back-up"/>
    <s v="Browning"/>
    <s v="Louisa"/>
    <s v="VHAATGBROWNL"/>
    <s v="404-321-6111 x4924"/>
    <s v="Louisa.Browning@va.gov"/>
    <s v="Wave 2"/>
    <n v="8"/>
    <s v="March_21"/>
    <x v="7"/>
    <n v="1"/>
  </r>
  <r>
    <n v="1622"/>
    <x v="1"/>
    <x v="8"/>
    <x v="6"/>
    <s v="Primary IT Functional POC"/>
    <s v="Lynch"/>
    <s v="Anthony"/>
    <s v="VHAATGLynchA"/>
    <s v="404-321-6111 x1578"/>
    <s v="Anthony.lynch@va.gov"/>
    <s v="Wave 2"/>
    <n v="2"/>
    <s v="March_21"/>
    <x v="0"/>
    <n v="1"/>
  </r>
  <r>
    <n v="1623"/>
    <x v="1"/>
    <x v="8"/>
    <x v="6"/>
    <s v="IT Functional POC Back-up"/>
    <s v="Wisdom"/>
    <s v="Zende"/>
    <s v="VHAATGWisdoZ"/>
    <s v="404-321-6111 x7197"/>
    <s v="Zende.wisdom@va.gov  "/>
    <s v="Wave 2"/>
    <n v="2"/>
    <s v="March_21"/>
    <x v="0"/>
    <n v="1"/>
  </r>
  <r>
    <n v="1624"/>
    <x v="1"/>
    <x v="9"/>
    <x v="1"/>
    <s v="Site Lead"/>
    <s v="Raggio"/>
    <s v="Matthew"/>
    <s v="VHABIRRaggiM"/>
    <s v="205-933-8101 x 5252"/>
    <s v="Matthew.Raggio@va.gov"/>
    <s v="Wave 2"/>
    <n v="6"/>
    <s v="March_21"/>
    <x v="0"/>
    <n v="1"/>
  </r>
  <r>
    <n v="1625"/>
    <x v="1"/>
    <x v="9"/>
    <x v="1"/>
    <s v="Site Lead Back-up"/>
    <s v="Weeks"/>
    <s v="Erica"/>
    <s v="VHABIRWeeksE"/>
    <s v="205-933-8101 x 1350"/>
    <s v="Erica.Weeks@va.gov"/>
    <s v="Wave 2"/>
    <n v="9"/>
    <s v="March_21"/>
    <x v="7"/>
    <n v="1"/>
  </r>
  <r>
    <n v="1626"/>
    <x v="1"/>
    <x v="9"/>
    <x v="2"/>
    <s v="Primary HTM Functional POC"/>
    <s v="Raggio"/>
    <s v="Matthew"/>
    <s v="VHABIRRaggiM"/>
    <s v="205-933-8101 x 5252"/>
    <s v="Matthew.Raggio@va.gov"/>
    <s v="Wave 2"/>
    <n v="6"/>
    <s v="March_21"/>
    <x v="0"/>
    <n v="1"/>
  </r>
  <r>
    <n v="1627"/>
    <x v="1"/>
    <x v="9"/>
    <x v="2"/>
    <s v="HTM Functional POC Back-up"/>
    <s v="McQuitty"/>
    <s v="William"/>
    <s v="VHABIRMcQuiW"/>
    <s v="205-933-8101 x 4526"/>
    <s v="William.McQuitty@va.gov"/>
    <s v="Wave 2"/>
    <n v="2"/>
    <s v="March_21"/>
    <x v="0"/>
    <n v="1"/>
  </r>
  <r>
    <n v="1628"/>
    <x v="1"/>
    <x v="9"/>
    <x v="3"/>
    <s v="Primary EMS Functional POC"/>
    <s v="Irwin"/>
    <s v="David"/>
    <s v="VHABIRIrwinD"/>
    <s v="205-558-4717 x 5416"/>
    <s v="David.Irwin@va.gov"/>
    <s v="Wave 2"/>
    <n v="6"/>
    <s v="March_21"/>
    <x v="7"/>
    <n v="1"/>
  </r>
  <r>
    <n v="1629"/>
    <x v="1"/>
    <x v="9"/>
    <x v="3"/>
    <s v="EMS Functional POC Back-up"/>
    <s v="Singleterry"/>
    <s v="Andre"/>
    <s v="VHABIRSinglA"/>
    <s v="205-933-8101 x 6107"/>
    <s v="Andre.Singleterry@va.gov"/>
    <s v="Wave 2"/>
    <n v="8"/>
    <s v="March_21"/>
    <x v="7"/>
    <n v="1"/>
  </r>
  <r>
    <n v="1630"/>
    <x v="1"/>
    <x v="9"/>
    <x v="4"/>
    <s v="Primary FM Functional POC"/>
    <s v="Campbell"/>
    <s v="Jaymes"/>
    <s v="VHABIRCampbJ2"/>
    <s v="205-933-8101 x 5013"/>
    <s v="Jaymes.Campbell@va.gov"/>
    <s v="Wave 2"/>
    <n v="7"/>
    <s v="March_21"/>
    <x v="7"/>
    <n v="1"/>
  </r>
  <r>
    <n v="1631"/>
    <x v="1"/>
    <x v="9"/>
    <x v="4"/>
    <s v="FM Functional POC Back-up"/>
    <s v="Bugg"/>
    <s v="Randall"/>
    <s v="VHABIRBuggR"/>
    <s v="205-933-4481 x 5275"/>
    <s v="Randall.Bugg@va.gov"/>
    <s v="Wave 2"/>
    <n v="1"/>
    <s v="March_21"/>
    <x v="0"/>
    <n v="1"/>
  </r>
  <r>
    <n v="1632"/>
    <x v="1"/>
    <x v="9"/>
    <x v="5"/>
    <s v="Primary PPM Functional POC"/>
    <s v="Jones"/>
    <s v="Alfred"/>
    <s v="VHABIRJonesAT"/>
    <s v="205-933-8101 x 2937"/>
    <s v="Alfred.Jones2@va.gov"/>
    <s v="Wave 2"/>
    <n v="9"/>
    <s v="March_21"/>
    <x v="7"/>
    <n v="1"/>
  </r>
  <r>
    <n v="1633"/>
    <x v="1"/>
    <x v="9"/>
    <x v="5"/>
    <s v="PPM Functional POC Back-up"/>
    <s v="Turner"/>
    <s v="Caleb"/>
    <s v="VHABIRTurneC3"/>
    <s v="205-933-8101 x 5371"/>
    <s v="Caleb.Turner3@va.gov"/>
    <s v="Wave 2"/>
    <n v="2"/>
    <s v="March_21"/>
    <x v="0"/>
    <n v="1"/>
  </r>
  <r>
    <n v="1634"/>
    <x v="1"/>
    <x v="9"/>
    <x v="6"/>
    <s v="Primary IT Functional POC"/>
    <s v="Young"/>
    <s v="Christopher"/>
    <s v="VHABIRYounC"/>
    <s v="205-933-8101 x 1367"/>
    <s v="Christopher.Young7@va.gov"/>
    <s v="Wave 2"/>
    <n v="0"/>
    <s v="March_21"/>
    <x v="0"/>
    <n v="1"/>
  </r>
  <r>
    <n v="1635"/>
    <x v="1"/>
    <x v="9"/>
    <x v="6"/>
    <s v="IT Functional POC Back-up"/>
    <s v="Sturdivant"/>
    <s v="Mervin"/>
    <s v="VHABIRSturdM"/>
    <s v="205-933-8101 x 1334"/>
    <s v="Mervin.Sturdivant@va.gov"/>
    <s v="Wave 2"/>
    <n v="1"/>
    <s v="March_21"/>
    <x v="0"/>
    <n v="1"/>
  </r>
  <r>
    <n v="1636"/>
    <x v="1"/>
    <x v="10"/>
    <x v="1"/>
    <s v="Site Lead"/>
    <s v="Deworth"/>
    <s v="Gerald"/>
    <s v="VHADUBDEWORG"/>
    <s v="478-272-1210 x 2902"/>
    <s v="Gerald.deworth@va.gov"/>
    <s v="Wave 2"/>
    <n v="1"/>
    <s v="March_21"/>
    <x v="0"/>
    <n v="1"/>
  </r>
  <r>
    <n v="1637"/>
    <x v="1"/>
    <x v="10"/>
    <x v="1"/>
    <s v="Site Lead Back-up"/>
    <s v="Sullivan"/>
    <s v="Diane"/>
    <s v="VHADUBSULLID"/>
    <s v="478-272-1210 x 2902"/>
    <s v="Diane.sullivan@va.gov"/>
    <s v="Wave 2"/>
    <n v="5"/>
    <s v="March_21"/>
    <x v="0"/>
    <n v="1"/>
  </r>
  <r>
    <n v="1638"/>
    <x v="1"/>
    <x v="10"/>
    <x v="2"/>
    <s v="Primary HTM Functional POC"/>
    <s v="Snelgrove"/>
    <s v="Michael"/>
    <s v="VHADUBSNELGM"/>
    <s v="478 272-1210 x 2889"/>
    <s v="Michael.snelgrove@va.gov"/>
    <s v="Wave 2"/>
    <n v="2"/>
    <s v="March_21"/>
    <x v="0"/>
    <n v="1"/>
  </r>
  <r>
    <n v="1639"/>
    <x v="1"/>
    <x v="10"/>
    <x v="2"/>
    <s v="HTM Functional POC Back-up"/>
    <s v="Orlowsky"/>
    <s v="Alex"/>
    <s v="VHADUBORLOWA"/>
    <s v="478 272-1210 x 3129"/>
    <s v="Alexandra.orlowsky@va.gov"/>
    <s v="Wave 2"/>
    <n v="3"/>
    <s v="March_21"/>
    <x v="7"/>
    <n v="1"/>
  </r>
  <r>
    <n v="1640"/>
    <x v="1"/>
    <x v="10"/>
    <x v="3"/>
    <s v="Primary EMS Functional POC"/>
    <s v="Baggett"/>
    <s v="Lee"/>
    <s v="VHADUBBAGGEL"/>
    <s v="478 277 2755"/>
    <s v="Walter.Baggett@va.gov"/>
    <s v="Wave 2"/>
    <n v="3"/>
    <s v="March_21"/>
    <x v="0"/>
    <n v="1"/>
  </r>
  <r>
    <n v="1641"/>
    <x v="1"/>
    <x v="10"/>
    <x v="3"/>
    <s v="EMS Functional POC Back-up"/>
    <s v="Kraft"/>
    <s v="Edwin"/>
    <s v="VHADUBKRAFTE"/>
    <s v="478 277 2755"/>
    <s v="Edwin.Kraft@va.gov"/>
    <s v="Wave 2"/>
    <n v="0"/>
    <s v="March_21"/>
    <x v="0"/>
    <n v="1"/>
  </r>
  <r>
    <n v="1642"/>
    <x v="1"/>
    <x v="10"/>
    <x v="4"/>
    <s v="Primary FM Functional POC"/>
    <s v="Williams"/>
    <s v="Fred"/>
    <s v="VHADUBWILLIF"/>
    <s v="478 272-1210 x 4355"/>
    <s v="Frederick.williams@va.gov"/>
    <s v="Wave 2"/>
    <n v="4"/>
    <s v="March_21"/>
    <x v="7"/>
    <n v="1"/>
  </r>
  <r>
    <n v="1643"/>
    <x v="1"/>
    <x v="10"/>
    <x v="4"/>
    <s v="FM Functional POC Back-up"/>
    <s v="Marshall"/>
    <s v="Sandra"/>
    <s v="VHADUBMARSHS"/>
    <s v="478 272-1210 x 2640"/>
    <s v="Sandra.Marshall10@va.gov"/>
    <s v="Wave 2"/>
    <n v="1"/>
    <s v="March_21"/>
    <x v="0"/>
    <n v="1"/>
  </r>
  <r>
    <n v="1644"/>
    <x v="1"/>
    <x v="10"/>
    <x v="5"/>
    <s v="Primary PPM Functional POC"/>
    <s v="Pennymon"/>
    <s v="Dennis"/>
    <s v="VHADUBPENNYD"/>
    <s v="478 272 1210 x 3046"/>
    <s v="Dennis.Pennymon@va.gov"/>
    <s v="Wave 2"/>
    <n v="3"/>
    <s v="March_21"/>
    <x v="0"/>
    <n v="1"/>
  </r>
  <r>
    <n v="1645"/>
    <x v="1"/>
    <x v="10"/>
    <x v="5"/>
    <s v="PPM Functional POC Back-up"/>
    <s v="King"/>
    <s v="Anthony"/>
    <s v="VHADUBKingA2"/>
    <s v="478 272 1210 x 2612"/>
    <s v="Anthony.King3@va.gov"/>
    <s v="Wave 2"/>
    <n v="9"/>
    <s v="March_21"/>
    <x v="7"/>
    <n v="1"/>
  </r>
  <r>
    <n v="1646"/>
    <x v="1"/>
    <x v="10"/>
    <x v="6"/>
    <s v="Primary IT Functional POC"/>
    <s v="Cowart"/>
    <s v="Mark"/>
    <s v="VHADUBCowarM"/>
    <s v="478-277-6799"/>
    <s v="Mark.Cowart@va.gov"/>
    <s v="Wave 2"/>
    <n v="4"/>
    <s v="March_21"/>
    <x v="0"/>
    <n v="1"/>
  </r>
  <r>
    <n v="1647"/>
    <x v="1"/>
    <x v="10"/>
    <x v="6"/>
    <s v="IT Functional POC Back-up"/>
    <s v="Couey"/>
    <s v="Janet"/>
    <s v="VHADUBCoueyJ"/>
    <s v="478-277-2716"/>
    <s v="Janet.Couey@va.gov"/>
    <s v="Wave 2"/>
    <n v="1"/>
    <s v="March_21"/>
    <x v="0"/>
    <n v="1"/>
  </r>
  <r>
    <n v="1648"/>
    <x v="1"/>
    <x v="11"/>
    <x v="1"/>
    <s v="Site Lead"/>
    <s v="Piper"/>
    <s v="William"/>
    <s v="VHACAVPiperW"/>
    <s v="334-272-4670 x 4870"/>
    <s v="William.Piper@va.gov"/>
    <s v="Wave 2"/>
    <n v="8"/>
    <s v="March_21"/>
    <x v="0"/>
    <n v="1"/>
  </r>
  <r>
    <n v="1649"/>
    <x v="1"/>
    <x v="11"/>
    <x v="1"/>
    <s v="Site Lead Back-up"/>
    <s v="Hall"/>
    <s v="Nicholas"/>
    <s v="VHACAVHallN"/>
    <s v="334-727-0550 x 3289"/>
    <s v="Nicholas.Hall2@va.gov"/>
    <s v="Wave 2"/>
    <n v="5"/>
    <s v="March_21"/>
    <x v="0"/>
    <n v="1"/>
  </r>
  <r>
    <n v="1650"/>
    <x v="1"/>
    <x v="11"/>
    <x v="2"/>
    <s v="Primary HTM Functional POC"/>
    <s v="Piper"/>
    <s v="William"/>
    <s v="VHACAVPiperW"/>
    <s v="334-272-4670 x 4870"/>
    <s v="William.Piper@va.gov"/>
    <s v="Wave 2"/>
    <n v="8"/>
    <s v="March_21"/>
    <x v="0"/>
    <n v="1"/>
  </r>
  <r>
    <n v="1651"/>
    <x v="1"/>
    <x v="11"/>
    <x v="2"/>
    <s v="HTM Functional POC Back-up"/>
    <s v="Johnson"/>
    <s v="Donnell"/>
    <s v="VHACAVJohnsD2"/>
    <s v="334-272-4670 x 4866"/>
    <s v="Donnell.Johnson2@va.gov"/>
    <s v="Wave 2"/>
    <n v="4"/>
    <s v="March_21"/>
    <x v="7"/>
    <n v="1"/>
  </r>
  <r>
    <n v="1652"/>
    <x v="1"/>
    <x v="11"/>
    <x v="3"/>
    <s v="EMS Functional POC Back-up"/>
    <s v="Morgan"/>
    <s v="Darrell"/>
    <s v="VHATUAMORGAD"/>
    <s v="334-272-4670 x 4624"/>
    <s v="Darrell.Morgan2@va.gov"/>
    <s v="Wave 2"/>
    <n v="2"/>
    <s v="March_21"/>
    <x v="0"/>
    <n v="1"/>
  </r>
  <r>
    <n v="1653"/>
    <x v="1"/>
    <x v="11"/>
    <x v="3"/>
    <s v="EMS Functional POC Back-up"/>
    <s v="Perry"/>
    <s v="Clifford"/>
    <s v="VHACAVPerryC"/>
    <s v="334-727-0550 x 3667"/>
    <s v="Clifford.Perry@va.gov"/>
    <s v="Wave 2"/>
    <n v="1"/>
    <s v="March_21"/>
    <x v="0"/>
    <n v="1"/>
  </r>
  <r>
    <n v="1654"/>
    <x v="1"/>
    <x v="11"/>
    <x v="4"/>
    <s v="Primary FM Functional POC"/>
    <s v="Sharpe"/>
    <s v="Nicole"/>
    <s v="VHACAVSharpN"/>
    <s v="334-260-4108"/>
    <s v="Nicole.Sharpe@va.gov"/>
    <s v="Wave 2"/>
    <n v="9"/>
    <s v="March_21"/>
    <x v="7"/>
    <n v="1"/>
  </r>
  <r>
    <n v="1655"/>
    <x v="1"/>
    <x v="11"/>
    <x v="4"/>
    <s v="FM Functional POC Back-up"/>
    <s v="Hall"/>
    <s v="Nicholas"/>
    <s v="VHACAVHallN"/>
    <s v="334-727-0550 x 3289"/>
    <s v="Nicholas.Hall2@va.gov"/>
    <s v="Wave 2"/>
    <n v="5"/>
    <s v="March_21"/>
    <x v="0"/>
    <n v="1"/>
  </r>
  <r>
    <n v="1656"/>
    <x v="1"/>
    <x v="11"/>
    <x v="5"/>
    <s v="Primary PPM Functional POC"/>
    <s v="Green"/>
    <s v="Darry"/>
    <s v="VHACAVGreenD"/>
    <s v="334-272-4670 x 2001"/>
    <s v="Darry.Green@va.gov"/>
    <s v="Wave 2"/>
    <n v="11"/>
    <s v="March_21"/>
    <x v="7"/>
    <n v="1"/>
  </r>
  <r>
    <n v="1657"/>
    <x v="1"/>
    <x v="11"/>
    <x v="5"/>
    <s v="PPM Functional POC Back-up"/>
    <s v="Davis"/>
    <s v="Johnny"/>
    <s v="VHACAVDavisJ6"/>
    <s v="334-272-4670 x 4482"/>
    <s v="Johnny.Davis6@va.gov"/>
    <s v="Wave 2"/>
    <n v="1"/>
    <s v="March_21"/>
    <x v="0"/>
    <n v="1"/>
  </r>
  <r>
    <n v="1658"/>
    <x v="1"/>
    <x v="11"/>
    <x v="6"/>
    <s v="Primary IT Functional POC"/>
    <s v="Magee"/>
    <s v="Elmarko"/>
    <s v="VHACAVMageeE"/>
    <s v="334-725-2532"/>
    <s v="Elmarko.Magee@va.gov"/>
    <s v="Wave 2"/>
    <n v="3"/>
    <s v="March_21"/>
    <x v="0"/>
    <n v="1"/>
  </r>
  <r>
    <n v="1659"/>
    <x v="1"/>
    <x v="11"/>
    <x v="6"/>
    <s v="IT Functional POC Back-up"/>
    <s v="Henry"/>
    <s v="Robert"/>
    <s v="VHACAVHenryR"/>
    <s v="334-727-0550 x 3422"/>
    <s v="Robert.Henry3@va.gov"/>
    <s v="Wave 2"/>
    <n v="0"/>
    <s v="March_21"/>
    <x v="0"/>
    <n v="1"/>
  </r>
  <r>
    <n v="1660"/>
    <x v="1"/>
    <x v="12"/>
    <x v="1"/>
    <s v="Site Lead"/>
    <s v="Koppen"/>
    <s v="Mark"/>
    <s v="VHAAUGKoppeM"/>
    <s v="(706) 733-0188 x 2871"/>
    <s v="Mark.Koppen@va.gov"/>
    <s v="Wave 2"/>
    <n v="8"/>
    <s v="March_21"/>
    <x v="7"/>
    <n v="1"/>
  </r>
  <r>
    <n v="1661"/>
    <x v="1"/>
    <x v="12"/>
    <x v="1"/>
    <s v="Site Lead Back-up"/>
    <s v="Stenger"/>
    <s v="John"/>
    <s v="VHAAUGStengT"/>
    <s v="(706) 733-0188 x 1783/6700"/>
    <s v="John.Stenger@va.gov"/>
    <s v="Wave 2"/>
    <n v="7"/>
    <s v="March_21"/>
    <x v="7"/>
    <n v="1"/>
  </r>
  <r>
    <n v="1662"/>
    <x v="1"/>
    <x v="12"/>
    <x v="2"/>
    <s v="Primary HTM Functional POC"/>
    <s v="Ackerman"/>
    <s v="Michael"/>
    <s v="VHAAUGAckerM"/>
    <s v="(706) 733-0188 x 3350"/>
    <s v="Michael.Ackerman@va.gov"/>
    <s v="Wave 2"/>
    <n v="11"/>
    <s v="March_21"/>
    <x v="7"/>
    <n v="1"/>
  </r>
  <r>
    <n v="1663"/>
    <x v="1"/>
    <x v="12"/>
    <x v="2"/>
    <s v="HTM Functional POC Back-up"/>
    <s v="Payne"/>
    <s v="Wesley"/>
    <s v="VHAAUGPayneW"/>
    <s v="(706) 733-0188 x 3368"/>
    <s v="Wesley.Payne@va.gov"/>
    <s v="Wave 2"/>
    <n v="0"/>
    <s v="March_21"/>
    <x v="0"/>
    <n v="1"/>
  </r>
  <r>
    <n v="1664"/>
    <x v="1"/>
    <x v="12"/>
    <x v="3"/>
    <s v="Primary EMS Functional POC"/>
    <s v="Van Horn"/>
    <s v="Russell"/>
    <s v="VHAAUGVanHoR"/>
    <s v="(706) 733-0188 x 3319"/>
    <s v="Russell.VanHorn@va.gov"/>
    <s v="Wave 2"/>
    <n v="7"/>
    <s v="March_21"/>
    <x v="7"/>
    <n v="1"/>
  </r>
  <r>
    <n v="1665"/>
    <x v="1"/>
    <x v="12"/>
    <x v="3"/>
    <s v="EMS Functional POC Back-up"/>
    <s v="Thomas"/>
    <s v="Walter"/>
    <s v="VHAAUGWalteT4"/>
    <s v="(706) 733-0188 x 3319"/>
    <s v="Walter.Thomas4@va.gov"/>
    <s v="Wave 2"/>
    <n v="0"/>
    <s v="March_21"/>
    <x v="0"/>
    <n v="1"/>
  </r>
  <r>
    <n v="1666"/>
    <x v="1"/>
    <x v="12"/>
    <x v="4"/>
    <s v="Primary FM Functional POC"/>
    <s v="Harris"/>
    <s v="Timothy"/>
    <s v="VHAAUGHarriT5"/>
    <s v="(706) 733-0188 x 3365/6053"/>
    <s v="Timothy.Harris2@va.gov"/>
    <s v="Wave 2"/>
    <n v="5"/>
    <s v="March_21"/>
    <x v="0"/>
    <n v="1"/>
  </r>
  <r>
    <n v="1667"/>
    <x v="1"/>
    <x v="12"/>
    <x v="4"/>
    <s v="FM Functional POC Back-up"/>
    <s v="Payne"/>
    <s v="Wesley"/>
    <s v="VHAAUGPayneW"/>
    <s v="(706) 733-0188 x 3368"/>
    <s v="Wesley.Payne@va.gov"/>
    <s v="Wave 2"/>
    <n v="0"/>
    <s v="March_21"/>
    <x v="0"/>
    <n v="1"/>
  </r>
  <r>
    <n v="1668"/>
    <x v="1"/>
    <x v="12"/>
    <x v="5"/>
    <s v="Primary PPM Functional POC"/>
    <s v="Fox"/>
    <s v="Mark"/>
    <s v="VHAAUGFoxM"/>
    <s v="(706) 733-0188 x 7829"/>
    <s v="Mark.Fox@va.gov"/>
    <s v="Wave 2"/>
    <n v="6"/>
    <s v="March_21"/>
    <x v="7"/>
    <n v="1"/>
  </r>
  <r>
    <n v="1669"/>
    <x v="1"/>
    <x v="12"/>
    <x v="5"/>
    <s v="PPM Functional POC Back-up"/>
    <s v="Askew"/>
    <s v="Janice"/>
    <s v="VHAAUGAskewJ"/>
    <s v="(706) 733-0188 x 7169"/>
    <s v="Janice.Askew@va.gov"/>
    <s v="Wave 2"/>
    <n v="2"/>
    <s v="March_21"/>
    <x v="0"/>
    <n v="1"/>
  </r>
  <r>
    <n v="1670"/>
    <x v="1"/>
    <x v="12"/>
    <x v="6"/>
    <s v="Primary IT Functional POC"/>
    <s v="Hedgepeth"/>
    <s v="Rick"/>
    <s v="VHAAUGHedgeR"/>
    <s v="(706) 733-0188 x 6750"/>
    <s v="Ricky.Hedgepeth@va.gov"/>
    <s v="Wave 2"/>
    <n v="1"/>
    <s v="March_21"/>
    <x v="0"/>
    <n v="1"/>
  </r>
  <r>
    <n v="1671"/>
    <x v="1"/>
    <x v="12"/>
    <x v="6"/>
    <s v="IT Functional POC Back-up"/>
    <s v="Northington"/>
    <s v="Elizabeth"/>
    <s v="VHAAUGNorthE"/>
    <s v="(706) 733-0188 x 7637"/>
    <s v="Elizabeth.Northington@va.gov"/>
    <s v="Wave 2"/>
    <n v="9"/>
    <s v="March_21"/>
    <x v="7"/>
    <n v="1"/>
  </r>
  <r>
    <n v="1672"/>
    <x v="1"/>
    <x v="13"/>
    <x v="1"/>
    <s v="Site Lead"/>
    <s v="Hensley"/>
    <s v="Anthony"/>
    <s v="VHACHAHenslA"/>
    <s v="843-789-7788"/>
    <s v="anthony.hensley@va.gov"/>
    <s v="Wave 2"/>
    <n v="9"/>
    <s v="March_21"/>
    <x v="7"/>
    <n v="1"/>
  </r>
  <r>
    <n v="1673"/>
    <x v="1"/>
    <x v="13"/>
    <x v="1"/>
    <s v="Site Lead Back-up"/>
    <s v="Pinard"/>
    <s v="Randall"/>
    <s v="VHACHAPinarR"/>
    <s v="843-789-7789"/>
    <s v="randall.pinard@va.gov"/>
    <s v="Wave 2"/>
    <n v="9"/>
    <s v="March_21"/>
    <x v="7"/>
    <n v="1"/>
  </r>
  <r>
    <n v="1674"/>
    <x v="1"/>
    <x v="13"/>
    <x v="2"/>
    <s v="Primary HTM Functional POC"/>
    <s v="Cross"/>
    <s v="Carl"/>
    <s v="VHACHACrossC"/>
    <s v="843-789-7005"/>
    <s v="Carl.Cross@va.gov"/>
    <s v="Wave 2"/>
    <n v="7"/>
    <s v="March_21"/>
    <x v="7"/>
    <n v="1"/>
  </r>
  <r>
    <n v="1675"/>
    <x v="1"/>
    <x v="13"/>
    <x v="2"/>
    <s v="HTM Functional POC Back-up"/>
    <s v="McCaskill"/>
    <s v="Britton"/>
    <s v="VHACHAMcCasB"/>
    <s v="843-789-6046"/>
    <s v="Britton.McCaskill@va.gov"/>
    <s v="Wave 2"/>
    <n v="7"/>
    <s v="March_21"/>
    <x v="0"/>
    <n v="1"/>
  </r>
  <r>
    <n v="1676"/>
    <x v="1"/>
    <x v="13"/>
    <x v="2"/>
    <s v="HTM Functional POC Back-up"/>
    <s v="Marsh"/>
    <s v="Lucas"/>
    <s v="VHACHAMarshL"/>
    <s v="843-789-7712"/>
    <s v="Lucas.Marsh@va.gov"/>
    <s v="Wave 2"/>
    <n v="2"/>
    <s v="March_21"/>
    <x v="0"/>
    <n v="1"/>
  </r>
  <r>
    <n v="1677"/>
    <x v="1"/>
    <x v="13"/>
    <x v="2"/>
    <s v="HTM Functional POC Back-up"/>
    <s v="Tellis"/>
    <s v="Brandi"/>
    <s v="VHACHATelliB"/>
    <s v="843-789-6620"/>
    <s v="Brandi.Tellis@va.gov"/>
    <s v="Wave 2"/>
    <n v="1"/>
    <s v="March_21"/>
    <x v="0"/>
    <n v="1"/>
  </r>
  <r>
    <n v="1678"/>
    <x v="1"/>
    <x v="13"/>
    <x v="3"/>
    <s v="Primary EMS Functional POC"/>
    <s v="Stenson"/>
    <s v="Darfet (Lee)"/>
    <s v="VHACHAStensD"/>
    <s v="843- 789-6157"/>
    <s v="darfet.stenson@va.gov"/>
    <s v="Wave 2"/>
    <n v="3"/>
    <s v="March_21"/>
    <x v="0"/>
    <n v="1"/>
  </r>
  <r>
    <n v="1679"/>
    <x v="1"/>
    <x v="13"/>
    <x v="3"/>
    <s v="EMS Functional POC Back-up"/>
    <s v="Brewer"/>
    <s v="Justus"/>
    <s v="VHACHABreweJ"/>
    <s v="843-789-5464"/>
    <s v="justus.brewer@va.gov"/>
    <s v="Wave 2"/>
    <n v="3"/>
    <s v="March_21"/>
    <x v="0"/>
    <n v="1"/>
  </r>
  <r>
    <n v="1680"/>
    <x v="1"/>
    <x v="13"/>
    <x v="4"/>
    <s v="Primary FM Functional POC "/>
    <s v="Watson"/>
    <s v="Herb"/>
    <s v="VHACHAWatsoH2"/>
    <s v="843-789-6783"/>
    <s v="Herbert.Watson2@va.gov"/>
    <s v="Wave 2"/>
    <n v="4"/>
    <s v="March_21"/>
    <x v="0"/>
    <n v="1"/>
  </r>
  <r>
    <n v="1681"/>
    <x v="1"/>
    <x v="13"/>
    <x v="4"/>
    <s v="FM Functional POC Back-up"/>
    <s v="Kurowski"/>
    <s v="Mark"/>
    <s v="VHACHAKurowM"/>
    <s v="843-789-7772"/>
    <s v="Mark.kurowski@va.gov"/>
    <s v="Wave 2"/>
    <n v="6"/>
    <s v="March_21"/>
    <x v="7"/>
    <n v="1"/>
  </r>
  <r>
    <n v="1682"/>
    <x v="1"/>
    <x v="13"/>
    <x v="4"/>
    <s v="FM Functional POC Back-up"/>
    <s v="Valdez"/>
    <s v="Juan"/>
    <s v="VHACHAValdeJ1"/>
    <s v="843-789-7386"/>
    <s v="Juan.valdez@va.gov"/>
    <s v="Wave 2"/>
    <n v="1"/>
    <s v="March_21"/>
    <x v="0"/>
    <n v="1"/>
  </r>
  <r>
    <n v="1683"/>
    <x v="1"/>
    <x v="13"/>
    <x v="5"/>
    <s v="Primary PPM Functional POC"/>
    <s v="Turner"/>
    <s v="Beth"/>
    <s v="VHACHATurneB"/>
    <s v="843-789-6333"/>
    <s v="Beth.turner@va.gov"/>
    <s v="Wave 2"/>
    <n v="5"/>
    <s v="March_21"/>
    <x v="0"/>
    <n v="1"/>
  </r>
  <r>
    <n v="1684"/>
    <x v="1"/>
    <x v="13"/>
    <x v="5"/>
    <s v="PPM Functional POC Back-up"/>
    <s v="Jackson"/>
    <s v="Brenda"/>
    <s v="VHACHAJacksB1"/>
    <s v="843-789-7070"/>
    <s v="brenda.jackson@va.gov"/>
    <s v="Wave 2"/>
    <n v="0"/>
    <s v="March_21"/>
    <x v="0"/>
    <n v="1"/>
  </r>
  <r>
    <n v="1685"/>
    <x v="1"/>
    <x v="13"/>
    <x v="6"/>
    <s v="Primary IT Functional POC"/>
    <s v="Carter"/>
    <s v="David"/>
    <s v="VHACHACarteD"/>
    <s v="843-789-7121"/>
    <s v="david.carter4@va.gov"/>
    <s v="Wave 2"/>
    <n v="3"/>
    <s v="March_21"/>
    <x v="0"/>
    <n v="1"/>
  </r>
  <r>
    <n v="1686"/>
    <x v="1"/>
    <x v="13"/>
    <x v="6"/>
    <s v="IT Functional POC Back-up"/>
    <s v="Porter"/>
    <s v="Mary Ann"/>
    <s v="VHACHAPorteM"/>
    <s v="843-789-7162"/>
    <s v="mary.porter2@va.gov"/>
    <s v="Wave 2"/>
    <n v="0"/>
    <s v="March_21"/>
    <x v="0"/>
    <n v="1"/>
  </r>
  <r>
    <n v="1687"/>
    <x v="1"/>
    <x v="14"/>
    <x v="1"/>
    <s v="Site Lead"/>
    <s v="Jones"/>
    <s v="Adrienne"/>
    <s v="VhaTUAJonesAD"/>
    <s v="205 554-2063"/>
    <s v="Adrienne.jones2@va.gov"/>
    <s v="Wave 2"/>
    <n v="10"/>
    <s v="March_21"/>
    <x v="7"/>
    <n v="1"/>
  </r>
  <r>
    <n v="1688"/>
    <x v="1"/>
    <x v="14"/>
    <x v="1"/>
    <s v="Site Lead Back-up"/>
    <s v="Leow"/>
    <s v="Josh"/>
    <s v="VhaTUALeowJ"/>
    <s v="205-554-2000 x 3283"/>
    <s v="Joshua.Leow@va.gov"/>
    <s v="Wave 2"/>
    <n v="7"/>
    <s v="March_21"/>
    <x v="0"/>
    <n v="1"/>
  </r>
  <r>
    <n v="1689"/>
    <x v="1"/>
    <x v="14"/>
    <x v="2"/>
    <s v="Primary HTM Functional POC"/>
    <s v="Haynes"/>
    <s v="Dwayne"/>
    <s v="VhaTUAHayneD"/>
    <s v="205-554-2000 x 2667"/>
    <s v="Dwayne.Haynes@va.gov"/>
    <s v="Wave 2"/>
    <n v="8"/>
    <s v="March_21"/>
    <x v="7"/>
    <n v="1"/>
  </r>
  <r>
    <n v="1690"/>
    <x v="1"/>
    <x v="14"/>
    <x v="3"/>
    <s v="Primary EMS Functional POC"/>
    <s v="Robinson"/>
    <s v="Tom"/>
    <s v="VhaTUARobinT"/>
    <s v="205-554-2000 x 3777"/>
    <s v="Tom.Robinson2@va.gov"/>
    <s v="Wave 2"/>
    <n v="4"/>
    <s v="March_21"/>
    <x v="0"/>
    <n v="1"/>
  </r>
  <r>
    <n v="1691"/>
    <x v="1"/>
    <x v="14"/>
    <x v="4"/>
    <s v="Primary FM Functional POC"/>
    <s v="Jones"/>
    <s v="Adrienne"/>
    <s v="VhaTUAJonesAD"/>
    <s v="205-554-2063"/>
    <s v="Adrienne.Jones2@va.gov"/>
    <s v="Wave 2"/>
    <n v="10"/>
    <s v="March_21"/>
    <x v="7"/>
    <n v="1"/>
  </r>
  <r>
    <n v="1692"/>
    <x v="1"/>
    <x v="14"/>
    <x v="5"/>
    <s v="Primary PPM Functional POC"/>
    <s v="Bauknight"/>
    <s v="Dawn"/>
    <s v="VhaBIRBauknD"/>
    <s v="205-554-2000 x 2237"/>
    <s v="Dawn.Bauknight@va.gov"/>
    <s v="Wave 2"/>
    <n v="8"/>
    <s v="March_21"/>
    <x v="7"/>
    <n v="1"/>
  </r>
  <r>
    <n v="1693"/>
    <x v="1"/>
    <x v="14"/>
    <x v="6"/>
    <s v="Primary IT Functional POC"/>
    <s v="Lewis"/>
    <s v="Bryant"/>
    <s v="VhaTUALewisBC"/>
    <s v="205-554-2000 x 3660"/>
    <s v="Bryant.Lewis@va.gov"/>
    <s v="Wave 2"/>
    <n v="5"/>
    <s v="March_21"/>
    <x v="0"/>
    <n v="1"/>
  </r>
  <r>
    <n v="1694"/>
    <x v="1"/>
    <x v="14"/>
    <x v="6"/>
    <s v="IT Functional POC Back-up"/>
    <s v="Day"/>
    <s v="Charles"/>
    <s v="VhaTUADayC"/>
    <s v="205-554-2000 x 4622"/>
    <s v="Charles.Day3@va.gov"/>
    <s v="Wave 2"/>
    <n v="6"/>
    <s v="March_21"/>
    <x v="7"/>
    <n v="1"/>
  </r>
  <r>
    <n v="1695"/>
    <x v="1"/>
    <x v="15"/>
    <x v="1"/>
    <s v="Site Lead"/>
    <s v="Domann"/>
    <s v="Stan"/>
    <s v="VhacmsDomanS"/>
    <s v="(803) 695-6770"/>
    <s v="Stan.Domann@va.gov"/>
    <s v="Wave 2"/>
    <n v="10"/>
    <s v="March_21"/>
    <x v="7"/>
    <n v="1"/>
  </r>
  <r>
    <n v="1696"/>
    <x v="1"/>
    <x v="15"/>
    <x v="1"/>
    <s v="Site Lead Back-up"/>
    <s v="Cook"/>
    <s v="James"/>
    <s v="VhacmsCookja"/>
    <s v="(803) 776-4000 x 7559"/>
    <s v="James.Cook8@va.gov"/>
    <s v="Wave 2"/>
    <n v="4"/>
    <s v="March_21"/>
    <x v="0"/>
    <n v="1"/>
  </r>
  <r>
    <n v="1697"/>
    <x v="1"/>
    <x v="15"/>
    <x v="2"/>
    <s v="Primary HTM Functional POC"/>
    <s v="Shukla"/>
    <s v="Mahesh"/>
    <s v="VhacmsShuklM1"/>
    <s v="(803) 776-4000 x 7583"/>
    <s v="Mahesh.Shukla2@va.gov"/>
    <s v="Wave 2"/>
    <n v="1"/>
    <s v="March_21"/>
    <x v="0"/>
    <n v="1"/>
  </r>
  <r>
    <n v="1698"/>
    <x v="1"/>
    <x v="15"/>
    <x v="2"/>
    <s v="HTM Functional POC Back-up"/>
    <s v="Johnson"/>
    <s v="Jerry"/>
    <s v="VhacmsJohnsJ1"/>
    <s v="(803) 776-4000 x 7580"/>
    <s v="Jerry.Johnson3@va.gov"/>
    <s v="Wave 2"/>
    <n v="1"/>
    <s v="March_21"/>
    <x v="0"/>
    <n v="1"/>
  </r>
  <r>
    <n v="1699"/>
    <x v="1"/>
    <x v="15"/>
    <x v="2"/>
    <s v="HTM Functional POC Back-up"/>
    <s v="Masters"/>
    <s v="Russell"/>
    <s v="VhacmsMasteR"/>
    <s v="(803) 776-4000 x 4749"/>
    <s v="Russell.Masters@va.gov"/>
    <s v="Wave 2"/>
    <n v="0"/>
    <s v="March_21"/>
    <x v="0"/>
    <n v="1"/>
  </r>
  <r>
    <n v="1700"/>
    <x v="1"/>
    <x v="15"/>
    <x v="3"/>
    <s v="Primary EMS Functional POC"/>
    <s v="Bonds"/>
    <s v="Lincoln"/>
    <s v="Vhacmsbondsl"/>
    <s v="(803) 776-4000 x 6808"/>
    <s v="Lincoln.Bonds@va.gov"/>
    <s v="Wave 2"/>
    <n v="3"/>
    <s v="March_21"/>
    <x v="0"/>
    <n v="1"/>
  </r>
  <r>
    <n v="1701"/>
    <x v="1"/>
    <x v="15"/>
    <x v="3"/>
    <s v="EMS Functional POC Back-up"/>
    <s v="Perry"/>
    <s v="Patrice"/>
    <s v="Vhacmsperryp6"/>
    <s v="(803) 776-4000 x 6808"/>
    <s v="Patrice.Perry@va.gov"/>
    <s v="Wave 2"/>
    <n v="0"/>
    <s v="March_21"/>
    <x v="0"/>
    <n v="1"/>
  </r>
  <r>
    <n v="1702"/>
    <x v="1"/>
    <x v="15"/>
    <x v="4"/>
    <s v="Primary FM Functional POC"/>
    <s v="Bagley"/>
    <s v="David"/>
    <s v="VhacmsBagleD"/>
    <s v="(803) 776-4000 x 4344"/>
    <s v="David.Bagley2@va.gov"/>
    <s v="Wave 2"/>
    <n v="10"/>
    <s v="March_21"/>
    <x v="7"/>
    <n v="1"/>
  </r>
  <r>
    <n v="1703"/>
    <x v="1"/>
    <x v="15"/>
    <x v="4"/>
    <s v="FM Functional POC Back-up"/>
    <s v="Blackwell"/>
    <s v="Joseph"/>
    <s v="VhacmsBlackJW"/>
    <s v="(803) 776-4000 x 7589"/>
    <s v="Joseph.Blackwell@va.gov"/>
    <s v="Wave 2"/>
    <n v="4"/>
    <s v="March_21"/>
    <x v="0"/>
    <n v="1"/>
  </r>
  <r>
    <n v="1704"/>
    <x v="1"/>
    <x v="15"/>
    <x v="5"/>
    <s v="Primary PPM Functional POC"/>
    <s v="Mahoney"/>
    <s v="Eathel"/>
    <s v="VhacmsMahonE"/>
    <s v="(803) 776-4000 x 6560"/>
    <s v="Eathel.Mahoney@va.gov"/>
    <s v="Wave 2"/>
    <n v="2"/>
    <s v="March_21"/>
    <x v="7"/>
    <n v="1"/>
  </r>
  <r>
    <n v="1705"/>
    <x v="1"/>
    <x v="15"/>
    <x v="5"/>
    <s v="PPM Functional POC Back-up"/>
    <s v="Guice"/>
    <s v="Lynette"/>
    <s v="VhacmsGuiceL"/>
    <s v="(803) 776-4000 x 6492"/>
    <s v="Lynette.Guice@va.gov"/>
    <s v="Wave 2"/>
    <n v="0"/>
    <s v="March_21"/>
    <x v="0"/>
    <n v="1"/>
  </r>
  <r>
    <n v="1706"/>
    <x v="1"/>
    <x v="15"/>
    <x v="6"/>
    <s v="Primary IT Funcational POC"/>
    <s v="Wells"/>
    <s v="Mark"/>
    <s v="VHAcmsWellsM"/>
    <s v="(803) 776-4000 x 6311"/>
    <s v="Mark.Wells4@va.gov"/>
    <s v="Wave 2"/>
    <n v="4"/>
    <s v="March_21"/>
    <x v="0"/>
    <n v="1"/>
  </r>
  <r>
    <n v="1707"/>
    <x v="1"/>
    <x v="15"/>
    <x v="6"/>
    <s v="IT Functional POC Back-up"/>
    <s v="Tollin"/>
    <s v="Andrew"/>
    <s v="VhacmsTolliA"/>
    <s v="(803) 776-4000 x 6308"/>
    <s v="Andrew.Tollin@va.gov"/>
    <s v="Wave 2"/>
    <n v="0"/>
    <s v="March_21"/>
    <x v="0"/>
    <n v="1"/>
  </r>
  <r>
    <n v="1708"/>
    <x v="2"/>
    <x v="0"/>
    <x v="0"/>
    <s v="VISN Deployment Team Lead"/>
    <s v="Schopen"/>
    <s v="Robby"/>
    <s v="VHAMIWSchopR2"/>
    <s v="(414)844-4831"/>
    <s v="Robby.Schopen2@va.gov"/>
    <s v="Wave 2"/>
    <n v="7"/>
    <s v="March_21"/>
    <x v="7"/>
    <n v="1"/>
  </r>
  <r>
    <n v="1709"/>
    <x v="2"/>
    <x v="0"/>
    <x v="0"/>
    <s v="Logistics"/>
    <s v="Schopen"/>
    <s v="Robby"/>
    <s v="VHAMIWSchopR2"/>
    <s v="(414)844-4831"/>
    <s v="Robby.Schopen2@va.gov"/>
    <s v="Wave 2"/>
    <n v="7"/>
    <s v="March_21"/>
    <x v="7"/>
    <n v="1"/>
  </r>
  <r>
    <n v="1710"/>
    <x v="2"/>
    <x v="0"/>
    <x v="0"/>
    <s v="HTM"/>
    <s v="Houterman"/>
    <s v="Christian (Chris)"/>
    <s v="VHAMIWHouteC"/>
    <s v="(414) 384-2000 x 45186"/>
    <s v="Christian.Houterman@va.gov"/>
    <s v="Wave 2"/>
    <n v="2"/>
    <s v="March_21"/>
    <x v="0"/>
    <n v="1"/>
  </r>
  <r>
    <n v="1711"/>
    <x v="2"/>
    <x v="0"/>
    <x v="0"/>
    <s v="CAM"/>
    <s v="Cejka"/>
    <s v="James (Jim)"/>
    <s v="VHAHINCejkaJ"/>
    <s v="(708) 492-3932"/>
    <s v="James.Cejka@va.gov"/>
    <s v="Wave 2"/>
    <n v="0"/>
    <s v="March_21"/>
    <x v="0"/>
    <n v="1"/>
  </r>
  <r>
    <n v="1712"/>
    <x v="2"/>
    <x v="0"/>
    <x v="0"/>
    <s v="EMS"/>
    <s v="Aherne"/>
    <s v="Joseph (Joe)"/>
    <s v="VHAHINAhernJ"/>
    <s v="(708) 492-3935"/>
    <s v="Joseph.Aherne@va.gov"/>
    <s v="Wave 2"/>
    <n v="5"/>
    <s v="March_21"/>
    <x v="0"/>
    <n v="1"/>
  </r>
  <r>
    <n v="1713"/>
    <x v="2"/>
    <x v="0"/>
    <x v="0"/>
    <s v="Engineering"/>
    <s v="Berry"/>
    <s v="Douglas (Doug)"/>
    <s v="VHAHINBerryD"/>
    <s v="708-267-6138"/>
    <s v="Douglas.Berry@va.gov"/>
    <s v="Wave 2"/>
    <n v="1"/>
    <s v="March_21"/>
    <x v="0"/>
    <n v="1"/>
  </r>
  <r>
    <n v="1714"/>
    <x v="2"/>
    <x v="0"/>
    <x v="0"/>
    <s v="OIT"/>
    <s v="Fears"/>
    <s v="Jeffrey (Jeff)"/>
    <s v="VHAV12FearsJ"/>
    <s v="708-492-3987"/>
    <s v="Jeff.Fears@va.gov"/>
    <s v="Wave 2"/>
    <n v="1"/>
    <s v="March_21"/>
    <x v="0"/>
    <n v="1"/>
  </r>
  <r>
    <n v="1715"/>
    <x v="2"/>
    <x v="0"/>
    <x v="0"/>
    <s v="Fiscal (Ad Hoc)"/>
    <s v="Keyser"/>
    <s v="Jason"/>
    <s v="VHAMSCKeyseJ"/>
    <s v="414-384-2000 x 45371"/>
    <s v="Jason.Keyser@va.gov"/>
    <s v="Wave 2"/>
    <n v="5"/>
    <s v="March_21"/>
    <x v="7"/>
    <n v="1"/>
  </r>
  <r>
    <n v="1716"/>
    <x v="2"/>
    <x v="0"/>
    <x v="0"/>
    <s v="CDW "/>
    <s v="Wright"/>
    <s v="Samantha"/>
    <s v="VHAV12WrighS"/>
    <s v="630-240-7508"/>
    <s v="Samantha.Wright2@va.gov"/>
    <s v="Wave 2"/>
    <n v="0"/>
    <s v="March_21"/>
    <x v="0"/>
    <n v="1"/>
  </r>
  <r>
    <n v="1717"/>
    <x v="2"/>
    <x v="16"/>
    <x v="1"/>
    <s v="Site Lead"/>
    <s v="Phillips"/>
    <s v="Annette"/>
    <s v="vhatomphilla"/>
    <s v="608-372-1150"/>
    <s v="Annette.phillips@va.gov"/>
    <s v="Wave 2"/>
    <n v="3"/>
    <s v="March_21"/>
    <x v="0"/>
    <n v="1"/>
  </r>
  <r>
    <n v="1718"/>
    <x v="2"/>
    <x v="16"/>
    <x v="1"/>
    <s v="Site Lead Back-up"/>
    <s v="Brande"/>
    <s v="David"/>
    <s v="vhatombrandd"/>
    <s v="608-372-1149"/>
    <s v="David.brande@va.gov"/>
    <s v="Wave 2"/>
    <n v="10"/>
    <s v="March_21"/>
    <x v="7"/>
    <n v="1"/>
  </r>
  <r>
    <n v="1719"/>
    <x v="2"/>
    <x v="16"/>
    <x v="2"/>
    <s v="Primary HTM Functional POC"/>
    <s v="Bieniek"/>
    <s v="Eugene"/>
    <s v="vhatombienie"/>
    <s v="608-372-3971 x 68320"/>
    <s v="Eugene.Bieniek@va.gov"/>
    <s v="Wave 2"/>
    <n v="8"/>
    <s v="March_21"/>
    <x v="7"/>
    <n v="1"/>
  </r>
  <r>
    <n v="1720"/>
    <x v="2"/>
    <x v="16"/>
    <x v="2"/>
    <s v="HTM Functional POC Back-up"/>
    <s v="Ogle"/>
    <s v="Derek"/>
    <s v="vhatomogleD"/>
    <s v="608-372-1731"/>
    <s v="Derek.ogle@va.gov"/>
    <s v="Wave 2"/>
    <n v="4"/>
    <s v="March_21"/>
    <x v="7"/>
    <n v="1"/>
  </r>
  <r>
    <n v="1721"/>
    <x v="2"/>
    <x v="16"/>
    <x v="3"/>
    <s v="Primary EMS Functional POC"/>
    <s v="Evanson"/>
    <s v="Jeffrey"/>
    <s v="vhatomevansj"/>
    <s v="608-372-3971 x 66080"/>
    <s v="Jeffrey.Evanson@va.gov"/>
    <s v="Wave 2"/>
    <n v="0"/>
    <s v="March_21"/>
    <x v="0"/>
    <n v="1"/>
  </r>
  <r>
    <n v="1722"/>
    <x v="2"/>
    <x v="16"/>
    <x v="3"/>
    <s v="EMS Functional POC Back-up"/>
    <s v="Martin"/>
    <s v="Andrew"/>
    <s v="vhatommartia"/>
    <s v="608-372-3971 x 60157"/>
    <s v="Andrew.martin7@va.gov"/>
    <s v="Wave 2"/>
    <n v="6"/>
    <s v="March_21"/>
    <x v="0"/>
    <n v="1"/>
  </r>
  <r>
    <n v="1723"/>
    <x v="2"/>
    <x v="16"/>
    <x v="4"/>
    <s v="Primary FM Functional POC"/>
    <s v="Adkins"/>
    <s v="Patricia"/>
    <s v="vhatomadkinp"/>
    <s v="608-372-3971 x 66096"/>
    <s v="Patricia.adkins2@va.gov"/>
    <s v="Wave 2"/>
    <n v="10"/>
    <s v="March_21"/>
    <x v="7"/>
    <n v="1"/>
  </r>
  <r>
    <n v="1724"/>
    <x v="2"/>
    <x v="16"/>
    <x v="4"/>
    <s v="FM Functional POC Back-up"/>
    <s v="Braun"/>
    <s v="Christopher"/>
    <s v="vhatombraunc"/>
    <s v="608-372-1633"/>
    <s v="Christopher.braun@va.gov"/>
    <s v="Wave 2"/>
    <n v="2"/>
    <s v="March_21"/>
    <x v="7"/>
    <n v="1"/>
  </r>
  <r>
    <n v="1725"/>
    <x v="2"/>
    <x v="16"/>
    <x v="5"/>
    <s v="Primary PPM Functional POC"/>
    <s v="Brande"/>
    <s v="David"/>
    <s v="vhatombrandd"/>
    <s v="608-372-1149"/>
    <s v="David.brande@va.gov"/>
    <s v="Wave 2"/>
    <n v="10"/>
    <s v="March_21"/>
    <x v="7"/>
    <n v="1"/>
  </r>
  <r>
    <n v="1726"/>
    <x v="2"/>
    <x v="16"/>
    <x v="5"/>
    <s v="PPM Functional POC Back-up"/>
    <s v="Peterson"/>
    <s v="Makensie"/>
    <s v="vhatompeterm"/>
    <s v="608-372-1634"/>
    <s v="Makensie.peterson@va.gov"/>
    <s v="Wave 2"/>
    <n v="7"/>
    <s v="March_21"/>
    <x v="0"/>
    <n v="1"/>
  </r>
  <r>
    <n v="1727"/>
    <x v="2"/>
    <x v="16"/>
    <x v="6"/>
    <s v="Primary IT Funcational POC"/>
    <s v="Smith"/>
    <s v="Brendan"/>
    <s v="vhatomsmithb"/>
    <s v="608-372-1124"/>
    <s v="Brendan.smith1@va.gov"/>
    <s v="Wave 2"/>
    <n v="6"/>
    <s v="March_21"/>
    <x v="7"/>
    <n v="1"/>
  </r>
  <r>
    <n v="1728"/>
    <x v="2"/>
    <x v="16"/>
    <x v="6"/>
    <s v="IT Functional POC Back-up"/>
    <s v="Kyser"/>
    <s v="Scot"/>
    <s v="vhatomkysers"/>
    <s v="608-372-3971 x 66250"/>
    <s v="Scot.kyser@va.gov"/>
    <s v="Wave 2"/>
    <n v="5"/>
    <s v="March_21"/>
    <x v="7"/>
    <n v="1"/>
  </r>
  <r>
    <n v="1729"/>
    <x v="3"/>
    <x v="0"/>
    <x v="0"/>
    <s v="Logistics"/>
    <s v="Wood"/>
    <s v="James"/>
    <s v="VHAECHWoodJa"/>
    <s v="303-202-8184"/>
    <s v="James.wood3@va.gov"/>
    <s v="Wave 2"/>
    <n v="5"/>
    <s v="March_21"/>
    <x v="0"/>
    <n v="1"/>
  </r>
  <r>
    <n v="1730"/>
    <x v="3"/>
    <x v="0"/>
    <x v="0"/>
    <s v="HTM"/>
    <s v="Holland"/>
    <s v="Annette"/>
    <s v="vhachyhollaa"/>
    <s v="307-433-3763"/>
    <s v="Annette.holland@va.gov"/>
    <s v="Wave 2"/>
    <n v="2"/>
    <s v="March_21"/>
    <x v="0"/>
    <n v="1"/>
  </r>
  <r>
    <n v="1731"/>
    <x v="3"/>
    <x v="0"/>
    <x v="0"/>
    <s v="CAM"/>
    <s v="Eyre"/>
    <s v="David"/>
    <s v="VHAV19EyreD"/>
    <s v="303-202-8162"/>
    <s v="David.Eyre2@va.gov"/>
    <s v="Wave 2"/>
    <n v="0"/>
    <s v="March_21"/>
    <x v="0"/>
    <n v="1"/>
  </r>
  <r>
    <n v="1732"/>
    <x v="3"/>
    <x v="0"/>
    <x v="0"/>
    <s v="Engineering"/>
    <s v="Volz"/>
    <s v="Robert"/>
    <s v="VHAOMAVolzRo"/>
    <s v="402-506-1714"/>
    <s v="Robert.volz@va.gov"/>
    <s v="Wave 2"/>
    <n v="0"/>
    <s v="March_21"/>
    <x v="0"/>
    <n v="1"/>
  </r>
  <r>
    <n v="1733"/>
    <x v="3"/>
    <x v="0"/>
    <x v="0"/>
    <s v="OIT"/>
    <s v="Leonelli"/>
    <s v="Lisa"/>
    <s v="VHASLCLeoneL"/>
    <s v="801-584-5678"/>
    <s v="Lisa.Leonelli@va.gov"/>
    <s v="Wave 2"/>
    <n v="6"/>
    <s v="March_21"/>
    <x v="0"/>
    <n v="1"/>
  </r>
  <r>
    <n v="1734"/>
    <x v="3"/>
    <x v="0"/>
    <x v="0"/>
    <s v="Fiscal"/>
    <s v="VanderStek"/>
    <s v="Eliott"/>
    <s v="VHAV19VandeE"/>
    <s v="303-756-9279"/>
    <s v="Eliott.VanderStek@va.gov"/>
    <s v="Wave 2"/>
    <n v="0"/>
    <s v="March_21"/>
    <x v="0"/>
    <n v="1"/>
  </r>
  <r>
    <n v="1735"/>
    <x v="3"/>
    <x v="17"/>
    <x v="1"/>
    <s v="Site Lead"/>
    <s v="Hewett"/>
    <s v="Steven"/>
    <s v="vhagrjhewets"/>
    <s v="(970) 242-0731 x 2039"/>
    <s v="Steven.Hewett@va.gov"/>
    <s v="Wave 2"/>
    <n v="10"/>
    <s v="March_21"/>
    <x v="7"/>
    <n v="1"/>
  </r>
  <r>
    <n v="1736"/>
    <x v="3"/>
    <x v="17"/>
    <x v="1"/>
    <s v="Site Lead Back-up"/>
    <s v="Mestas"/>
    <s v="Norma"/>
    <s v="vhagrjmestan"/>
    <s v="(970) 242-0731 x 2539"/>
    <s v="Norma.mestas@va.gov"/>
    <s v="Wave 2"/>
    <n v="1"/>
    <s v="March_21"/>
    <x v="0"/>
    <n v="1"/>
  </r>
  <r>
    <n v="1737"/>
    <x v="3"/>
    <x v="17"/>
    <x v="2"/>
    <s v="Primary HTM Functional POC"/>
    <s v="Peacook"/>
    <s v="Jan"/>
    <s v="vhagrjpeacoj"/>
    <s v="(970) 263-5070 x 5015"/>
    <s v="Jan.Peacock@va.gov"/>
    <s v="Wave 2"/>
    <n v="10"/>
    <s v="March_21"/>
    <x v="7"/>
    <n v="1"/>
  </r>
  <r>
    <n v="1738"/>
    <x v="3"/>
    <x v="17"/>
    <x v="2"/>
    <s v="HTM Functional POC Back-up"/>
    <s v="Sparks"/>
    <s v="Frank"/>
    <s v="VHAGRJSparkF"/>
    <s v="(970) 263-5035"/>
    <s v="Frank.Sparks@va.gov"/>
    <s v="Wave 2"/>
    <n v="0"/>
    <s v="March_21"/>
    <x v="0"/>
    <n v="1"/>
  </r>
  <r>
    <n v="1739"/>
    <x v="3"/>
    <x v="17"/>
    <x v="2"/>
    <s v="HTM Functional POC Back-up"/>
    <s v="Crickmer"/>
    <s v="Anna"/>
    <s v="vhagrjcricka"/>
    <s v="(970) 242-0731"/>
    <s v="Anna.Crickmer@va.gov"/>
    <s v="Wave 2"/>
    <n v="6"/>
    <s v="March_21"/>
    <x v="7"/>
    <n v="1"/>
  </r>
  <r>
    <n v="1740"/>
    <x v="3"/>
    <x v="17"/>
    <x v="3"/>
    <s v="Primary EMS Functional POC"/>
    <s v="Hendley"/>
    <s v="Eugene"/>
    <s v="VHAGRJHendlE"/>
    <s v="(970) 242-0731 x 2559"/>
    <s v="Eugene.Hendley@va.gov"/>
    <s v="Wave 2"/>
    <n v="6"/>
    <s v="March_21"/>
    <x v="7"/>
    <n v="1"/>
  </r>
  <r>
    <n v="1741"/>
    <x v="3"/>
    <x v="17"/>
    <x v="3"/>
    <s v="EMS Functional POC Back-up"/>
    <s v="Martin"/>
    <s v="Amber"/>
    <s v="vhagrjmartina"/>
    <s v="(970) 242-0731 x 2240"/>
    <s v="Amber.Martin@va.gov"/>
    <s v="Wave 2"/>
    <n v="1"/>
    <s v="March_21"/>
    <x v="0"/>
    <n v="1"/>
  </r>
  <r>
    <n v="1742"/>
    <x v="3"/>
    <x v="17"/>
    <x v="4"/>
    <s v="Primary FM Functional POC"/>
    <s v="Murillo"/>
    <s v="Larry"/>
    <s v="vhagrjmurill"/>
    <s v="(970) 242-0731 x 12003"/>
    <s v="Larry.Murillo@va.gov"/>
    <s v="Wave 2"/>
    <n v="3"/>
    <s v="March_21"/>
    <x v="0"/>
    <n v="1"/>
  </r>
  <r>
    <n v="1743"/>
    <x v="3"/>
    <x v="17"/>
    <x v="4"/>
    <s v="FM Functional POC Back-up"/>
    <s v="Benjamin"/>
    <s v="Jason"/>
    <s v="vhagrjbenjaj"/>
    <s v="(970) 242-0731 x 12001"/>
    <s v="Jason.Benjamin@va.gov"/>
    <s v="Wave 2"/>
    <n v="2"/>
    <s v="March_21"/>
    <x v="7"/>
    <n v="1"/>
  </r>
  <r>
    <n v="1744"/>
    <x v="3"/>
    <x v="17"/>
    <x v="4"/>
    <s v="HTM Functional POC Back-up"/>
    <s v="Montoya"/>
    <s v="Juilana"/>
    <s v="VHAGRJMontoJ"/>
    <s v="(970) 242-0731 x 2052"/>
    <s v="Juliana.Montoya@va.gov"/>
    <s v="Wave 2"/>
    <n v="4"/>
    <s v="March_21"/>
    <x v="7"/>
    <n v="1"/>
  </r>
  <r>
    <n v="1745"/>
    <x v="3"/>
    <x v="17"/>
    <x v="5"/>
    <s v="Primary PPM Functional POC"/>
    <s v="Sturgeon"/>
    <s v="Timothy"/>
    <s v="vhagrjsturgt"/>
    <s v="(970) 242-0731 x 1302"/>
    <s v="Timothy.Sturgeon@va.gov"/>
    <s v="Wave 2"/>
    <n v="6"/>
    <s v="March_21"/>
    <x v="0"/>
    <n v="1"/>
  </r>
  <r>
    <n v="1746"/>
    <x v="3"/>
    <x v="17"/>
    <x v="5"/>
    <s v="PPM Functional POC Back-up"/>
    <s v="Hewett"/>
    <s v="Steven"/>
    <s v="vhagrjhewets"/>
    <s v="(970) 242-0731 x 2039"/>
    <s v="Steven.Hewett@va.gov"/>
    <s v="Wave 2"/>
    <n v="10"/>
    <s v="March_21"/>
    <x v="7"/>
    <n v="1"/>
  </r>
  <r>
    <n v="1747"/>
    <x v="3"/>
    <x v="17"/>
    <x v="6"/>
    <s v="Primary IT Funcational POC"/>
    <s v="Giese"/>
    <s v="Noah"/>
    <s v="VHAGRJgiesen"/>
    <s v="(970) 263-5057"/>
    <s v="Noah.Giese@va.gov"/>
    <s v="Wave 2"/>
    <n v="0"/>
    <s v="March_21"/>
    <x v="0"/>
    <n v="1"/>
  </r>
  <r>
    <n v="1748"/>
    <x v="3"/>
    <x v="17"/>
    <x v="6"/>
    <s v="IT Functional POC Back-up"/>
    <s v="Myers"/>
    <s v="Layne"/>
    <s v="vhagrjmyersl"/>
    <s v="(970) 863-5098"/>
    <s v="Layne.myers@va.gov"/>
    <s v="Wave 2"/>
    <n v="0"/>
    <s v="March_21"/>
    <x v="0"/>
    <n v="1"/>
  </r>
  <r>
    <n v="1749"/>
    <x v="0"/>
    <x v="0"/>
    <x v="0"/>
    <s v="HTM"/>
    <s v="Anderson-Jackson"/>
    <s v="LaTecia"/>
    <s v="VHAV06ANDERL"/>
    <s v="919-956-5541"/>
    <s v="LaTecia.Anderson-Jackson@va.gov"/>
    <s v="Wave 2"/>
    <n v="7"/>
    <s v="March_21"/>
    <x v="0"/>
    <n v="1"/>
  </r>
  <r>
    <n v="1750"/>
    <x v="1"/>
    <x v="12"/>
    <x v="5"/>
    <s v="PPM Functional POC Back-up"/>
    <s v="Carter, III"/>
    <s v="George"/>
    <s v="VHAAUGCarteG1"/>
    <s v="(706) 733-0188 x 7166"/>
    <s v="george.carter3@va.gov"/>
    <s v="Wave 2"/>
    <n v="8"/>
    <s v="March_21"/>
    <x v="7"/>
    <n v="1"/>
  </r>
  <r>
    <n v="1751"/>
    <x v="1"/>
    <x v="14"/>
    <x v="5"/>
    <s v="PPM Functional POC Back-up"/>
    <s v="Walker"/>
    <s v="Willie"/>
    <s v="VHABIRWalkeW"/>
    <s v="205-554-2000 x 2829"/>
    <s v="willie.walker2@va.gov"/>
    <s v="Wave 2"/>
    <n v="4"/>
    <s v="March_21"/>
    <x v="0"/>
    <n v="1"/>
  </r>
  <r>
    <n v="1752"/>
    <x v="1"/>
    <x v="14"/>
    <x v="2"/>
    <s v="HTM Functional POC Back-up"/>
    <s v="Hutson"/>
    <s v="Sharon"/>
    <s v="VHATUAHutsoS"/>
    <s v="205-554-2000 x2319"/>
    <s v="Sharon.Hutson@va.gov"/>
    <s v="Wave 2"/>
    <n v="9"/>
    <s v="March_21"/>
    <x v="7"/>
    <n v="1"/>
  </r>
  <r>
    <n v="1753"/>
    <x v="1"/>
    <x v="14"/>
    <x v="5"/>
    <s v="PPM Functional POC Back-up"/>
    <s v="Friscia"/>
    <s v="Karen"/>
    <s v="VHATUAfrisck"/>
    <s v="205-554-2993"/>
    <s v="karen.friscia@va.gov"/>
    <s v="Wave 2"/>
    <n v="6"/>
    <s v="March_21"/>
    <x v="7"/>
    <n v="1"/>
  </r>
  <r>
    <n v="1754"/>
    <x v="0"/>
    <x v="3"/>
    <x v="5"/>
    <s v="PPM Functional POC Back-up"/>
    <s v="Mixon"/>
    <s v="Lindsey"/>
    <s v="VHAFNCMixonL"/>
    <s v="910-488-2120 Ext."/>
    <s v="Lindsey.Mixon@va.gov"/>
    <s v="Wave 2"/>
    <n v="1"/>
    <s v="March_21"/>
    <x v="0"/>
    <n v="1"/>
  </r>
  <r>
    <n v="1755"/>
    <x v="0"/>
    <x v="3"/>
    <x v="5"/>
    <s v="PPM Functional POC Back-up"/>
    <s v="McLean"/>
    <s v="Veronica"/>
    <s v="VHAFNCMcLeaV2"/>
    <s v="910-475-6277"/>
    <s v="Veronica.McLean@va.gov"/>
    <s v="Wave 2"/>
    <n v="5"/>
    <s v="March_21"/>
    <x v="0"/>
    <n v="1"/>
  </r>
  <r>
    <n v="1756"/>
    <x v="1"/>
    <x v="11"/>
    <x v="3"/>
    <s v="Primary EMS Functional POC"/>
    <s v="Mitchell"/>
    <s v="Debra"/>
    <s v="VHACAVMitchD"/>
    <s v="(334) 727-0550 x3616"/>
    <s v="Debra.Mitchell@va.gov"/>
    <s v="Wave 2"/>
    <n v="3"/>
    <s v="March_21"/>
    <x v="0"/>
    <n v="1"/>
  </r>
  <r>
    <n v="1757"/>
    <x v="1"/>
    <x v="14"/>
    <x v="3"/>
    <s v="EMS Functional POC Back-up"/>
    <s v="Wyatt"/>
    <s v="Amy"/>
    <s v="vhatuawyatta"/>
    <s v="+1 (205) 554-2000 X3838"/>
    <s v="amy.wyatt@va.gov"/>
    <s v="Wave 2"/>
    <n v="1"/>
    <s v="March_21"/>
    <x v="0"/>
    <n v="1"/>
  </r>
  <r>
    <n v="1758"/>
    <x v="0"/>
    <x v="0"/>
    <x v="0"/>
    <s v="VISN Deployment Team Lead"/>
    <s v="Slade"/>
    <s v="Thomas"/>
    <s v="VHAV06SladeT"/>
    <s v="919-956-5541"/>
    <s v="Thomas.Slade@va.gov"/>
    <s v="Wave 2"/>
    <n v="7"/>
    <s v="March_14"/>
    <x v="8"/>
    <n v="1"/>
  </r>
  <r>
    <n v="1759"/>
    <x v="0"/>
    <x v="0"/>
    <x v="0"/>
    <s v="Logistics"/>
    <s v="Horne"/>
    <s v="David"/>
    <s v="VHAV06HorneD"/>
    <s v="919-956-5541"/>
    <s v="David.Horne2@va.gov"/>
    <s v="Wave 2"/>
    <n v="7"/>
    <s v="March_14"/>
    <x v="8"/>
    <n v="1"/>
  </r>
  <r>
    <n v="1760"/>
    <x v="0"/>
    <x v="0"/>
    <x v="0"/>
    <s v="HTM"/>
    <s v="Smith-Freshwater"/>
    <s v="Alicia"/>
    <s v="VHAHAMSmithA12345"/>
    <s v="919-956-5541"/>
    <s v="Alicia.Smith-Freshwater@va.gov"/>
    <s v="Wave 2"/>
    <n v="7"/>
    <s v="March_14"/>
    <x v="8"/>
    <n v="1"/>
  </r>
  <r>
    <n v="1761"/>
    <x v="0"/>
    <x v="0"/>
    <x v="0"/>
    <s v="CAM"/>
    <s v="Ellis"/>
    <s v="Kyle"/>
    <s v="VHADUREllisK"/>
    <s v="919-956-5541 x 402"/>
    <s v="Kyle.Ellis@va.gov"/>
    <s v="Wave 2"/>
    <n v="6"/>
    <s v="March_14"/>
    <x v="8"/>
    <n v="1"/>
  </r>
  <r>
    <n v="1762"/>
    <x v="0"/>
    <x v="0"/>
    <x v="0"/>
    <s v="OIT"/>
    <s v="Harris"/>
    <s v="Milton"/>
    <s v="VHAV06HarriM"/>
    <s v="919-956-5541"/>
    <s v="Milton.Harrison@va.gov"/>
    <s v="Wave 2"/>
    <n v="0"/>
    <s v="March_14"/>
    <x v="0"/>
    <n v="1"/>
  </r>
  <r>
    <n v="1763"/>
    <x v="0"/>
    <x v="0"/>
    <x v="0"/>
    <s v="Fiscal"/>
    <s v="Omotosho"/>
    <s v="Timothy"/>
    <s v="vhav06oomotorr"/>
    <s v="919-956-5541"/>
    <s v="Rotimi.Omotosho@va.gov"/>
    <s v="Wave 2"/>
    <n v="0"/>
    <s v="March_14"/>
    <x v="0"/>
    <n v="1"/>
  </r>
  <r>
    <n v="1764"/>
    <x v="0"/>
    <x v="0"/>
    <x v="0"/>
    <s v="Budget Analyst"/>
    <s v="Adams"/>
    <s v="Jeffrey "/>
    <s v="VHASAMAdamsJ"/>
    <s v="919-956-5541 x 204"/>
    <s v="Jeffrey.Adams2@va.gov"/>
    <s v="Wave 2"/>
    <n v="4"/>
    <s v="March_14"/>
    <x v="0"/>
    <n v="1"/>
  </r>
  <r>
    <n v="1765"/>
    <x v="0"/>
    <x v="1"/>
    <x v="1"/>
    <s v="Site Lead"/>
    <s v="Robinson"/>
    <s v="Susan"/>
    <s v="VHAASHROBINS"/>
    <s v="(828)298-7911 x 5965"/>
    <s v="Susan.robinson2@va.gov"/>
    <s v="Wave 2"/>
    <n v="10"/>
    <s v="March_14"/>
    <x v="8"/>
    <n v="1"/>
  </r>
  <r>
    <n v="1766"/>
    <x v="0"/>
    <x v="1"/>
    <x v="1"/>
    <s v="Site Lead Back-up"/>
    <s v="Reece"/>
    <s v="Joyce"/>
    <s v="VHAASHREECEJ"/>
    <s v="(828)298-7911 x 5135"/>
    <s v="Joyce.reece@va.gov"/>
    <s v="Wave 2"/>
    <n v="1"/>
    <s v="March_14"/>
    <x v="0"/>
    <n v="1"/>
  </r>
  <r>
    <n v="1767"/>
    <x v="0"/>
    <x v="1"/>
    <x v="2"/>
    <s v="Primary HTM Functional POC"/>
    <s v="Armstrong"/>
    <s v="Paige"/>
    <s v="VHAASHARMSTP1"/>
    <s v="(828)298-7911 x 5994"/>
    <s v="Paige.armstrong@va.gov"/>
    <s v="Wave 2"/>
    <n v="8"/>
    <s v="March_14"/>
    <x v="8"/>
    <n v="1"/>
  </r>
  <r>
    <n v="1768"/>
    <x v="0"/>
    <x v="1"/>
    <x v="2"/>
    <s v="HTM Functional POC Back-up"/>
    <s v="Morris"/>
    <s v="Doug"/>
    <s v="VHAASHMORRID"/>
    <s v="(828)298-7911 x 3670"/>
    <s v="Doug.morris@va.gov"/>
    <s v="Wave 2"/>
    <n v="1"/>
    <s v="March_14"/>
    <x v="8"/>
    <n v="1"/>
  </r>
  <r>
    <n v="1769"/>
    <x v="0"/>
    <x v="1"/>
    <x v="3"/>
    <s v="Primary EMS Functional POC"/>
    <s v="McDonald"/>
    <s v="Horace"/>
    <s v="VHAASHMCDONH"/>
    <s v="(828)298-7911 x 1976"/>
    <s v="Horace.mcdonald@va.gov"/>
    <s v="Wave 2"/>
    <n v="0"/>
    <s v="March_14"/>
    <x v="0"/>
    <n v="1"/>
  </r>
  <r>
    <n v="1770"/>
    <x v="0"/>
    <x v="1"/>
    <x v="3"/>
    <s v="EMS Functional POC Back-up"/>
    <s v="Richardson"/>
    <s v="Fred"/>
    <s v="VHAASHRICHAF"/>
    <s v="(828)298-7911 x 5416"/>
    <s v="Fred.richardson@va.gov"/>
    <s v="Wave 2"/>
    <n v="0"/>
    <s v="March_14"/>
    <x v="0"/>
    <n v="1"/>
  </r>
  <r>
    <n v="1771"/>
    <x v="0"/>
    <x v="1"/>
    <x v="4"/>
    <s v="Primary FM Functional POC"/>
    <s v="Dorn"/>
    <s v=" Joey"/>
    <s v="VHAASHDORNJ"/>
    <s v="(828)298-7911 x 5281"/>
    <s v="Joseph.dorn@va.gov"/>
    <s v="Wave 2"/>
    <n v="5"/>
    <s v="March_14"/>
    <x v="0"/>
    <n v="1"/>
  </r>
  <r>
    <n v="1772"/>
    <x v="0"/>
    <x v="1"/>
    <x v="4"/>
    <s v="FM Functional POC Back-up"/>
    <s v="Ramsey"/>
    <s v="Edwina"/>
    <s v="VHAASHRAMSEE"/>
    <s v="(828)298-7911 x 3661"/>
    <s v="Edwina.ramsey@va.gov"/>
    <s v="Wave 2"/>
    <n v="0"/>
    <s v="March_14"/>
    <x v="0"/>
    <n v="1"/>
  </r>
  <r>
    <n v="1773"/>
    <x v="0"/>
    <x v="1"/>
    <x v="5"/>
    <s v="Primary PPM Functional POC"/>
    <s v="Parton"/>
    <s v="Jeff"/>
    <s v="VHAASHPARTOJ"/>
    <s v="(828)298-7911 x 5664"/>
    <s v="Jeffrey.parton2@va.gov"/>
    <s v="Wave 2"/>
    <n v="2"/>
    <s v="March_14"/>
    <x v="0"/>
    <n v="1"/>
  </r>
  <r>
    <n v="1774"/>
    <x v="0"/>
    <x v="1"/>
    <x v="5"/>
    <s v="PPM Functional POC Back-up"/>
    <s v="Doggett"/>
    <s v="Jeff"/>
    <s v="VHAASHDOGGEJ"/>
    <s v="(828)298-7911 x 5746"/>
    <s v="Jeff.doggett@va.gov"/>
    <s v="Wave 2"/>
    <n v="0"/>
    <s v="March_14"/>
    <x v="0"/>
    <n v="1"/>
  </r>
  <r>
    <n v="1775"/>
    <x v="0"/>
    <x v="1"/>
    <x v="6"/>
    <s v="Primary IT Functional POC"/>
    <s v="Johnson"/>
    <s v="Jeanette"/>
    <s v="VHAASHJOHNSJ3"/>
    <s v="(828)298-7911 x 4061"/>
    <s v="Jeanette.johnson3@va.gov"/>
    <s v="Wave 2"/>
    <n v="3"/>
    <s v="March_14"/>
    <x v="0"/>
    <n v="1"/>
  </r>
  <r>
    <n v="1776"/>
    <x v="0"/>
    <x v="1"/>
    <x v="6"/>
    <s v="IT Functional POC Back-up"/>
    <s v="Ballew"/>
    <s v="Christopher"/>
    <s v="VHAASHBALLEC"/>
    <s v="(828)298-7911 x 1750"/>
    <s v="Christopher.ballew@va.gov"/>
    <s v="Wave 2"/>
    <n v="3"/>
    <s v="March_14"/>
    <x v="0"/>
    <n v="1"/>
  </r>
  <r>
    <n v="1777"/>
    <x v="0"/>
    <x v="2"/>
    <x v="1"/>
    <s v="Site Lead"/>
    <s v="Cox"/>
    <s v="Anna Maria"/>
    <s v="VHADURCoxA"/>
    <s v="919-416-5935"/>
    <s v="annamaria.cox@va.gov"/>
    <s v="Wave 2"/>
    <n v="5"/>
    <s v="March_14"/>
    <x v="8"/>
    <n v="1"/>
  </r>
  <r>
    <n v="1778"/>
    <x v="0"/>
    <x v="2"/>
    <x v="1"/>
    <s v="Site Lead Back-up"/>
    <s v="Korlewala"/>
    <s v="Korto"/>
    <s v="VHADURKorleK"/>
    <s v="919-286-0411 x 6450"/>
    <s v="Korto.korlewala@va.gov"/>
    <s v="Wave 2"/>
    <n v="0"/>
    <s v="March_14"/>
    <x v="0"/>
    <n v="1"/>
  </r>
  <r>
    <n v="1779"/>
    <x v="0"/>
    <x v="2"/>
    <x v="2"/>
    <s v="Primary HTM Functional POC"/>
    <s v="Atabong"/>
    <s v="Asonganyi"/>
    <s v="Vhadurataboa"/>
    <s v="919-286-0411 x 6035"/>
    <s v="Asonganyi.Atabong@va.gov"/>
    <s v="Wave 2"/>
    <n v="11"/>
    <s v="March_14"/>
    <x v="8"/>
    <n v="1"/>
  </r>
  <r>
    <n v="1780"/>
    <x v="0"/>
    <x v="2"/>
    <x v="2"/>
    <s v="HTM Functional POC Back-up"/>
    <s v="Hasan"/>
    <s v="Hammam"/>
    <s v="vhadurHasanH"/>
    <s v="919-286-0411 x 6477"/>
    <s v="hammam.hasan@va.gov"/>
    <s v="Wave 2"/>
    <n v="3"/>
    <s v="March_14"/>
    <x v="0"/>
    <n v="1"/>
  </r>
  <r>
    <n v="1781"/>
    <x v="0"/>
    <x v="2"/>
    <x v="3"/>
    <s v="Primary EMS Functional POC"/>
    <s v="Robinson"/>
    <s v="Jeffrey"/>
    <s v="VHADURRobinJ1"/>
    <s v="919-286-0411 x 6856"/>
    <s v="Jeffrey.robinson4@va.gov"/>
    <s v="Wave 2"/>
    <n v="0"/>
    <s v="March_14"/>
    <x v="0"/>
    <n v="1"/>
  </r>
  <r>
    <n v="1782"/>
    <x v="0"/>
    <x v="2"/>
    <x v="3"/>
    <s v="EMS Functional POC Back-up"/>
    <s v="Heard"/>
    <s v="Eric"/>
    <s v="VHADURHeardE"/>
    <s v="919-286-0411 x 6856"/>
    <s v="eric.heard@va.gov"/>
    <s v="Wave 2"/>
    <n v="0"/>
    <s v="March_14"/>
    <x v="0"/>
    <n v="1"/>
  </r>
  <r>
    <n v="1783"/>
    <x v="0"/>
    <x v="2"/>
    <x v="4"/>
    <s v="Primary FM Functional POC"/>
    <s v="Williams"/>
    <s v="Charles"/>
    <s v="VHADURWilliC2"/>
    <s v="919-286-0411 x 6471"/>
    <s v="Charles.williams007@va.gov"/>
    <s v="Wave 2"/>
    <n v="0"/>
    <s v="March_14"/>
    <x v="0"/>
    <n v="1"/>
  </r>
  <r>
    <n v="1784"/>
    <x v="0"/>
    <x v="2"/>
    <x v="4"/>
    <s v="FM Functional POC Back-up"/>
    <s v="Santago"/>
    <s v="Alexander"/>
    <s v="VHADURSantaA"/>
    <s v="919-286-0411 x 6483"/>
    <s v="Alexander.santago@va.gov"/>
    <s v="Wave 2"/>
    <n v="1"/>
    <s v="March_14"/>
    <x v="0"/>
    <n v="1"/>
  </r>
  <r>
    <n v="1785"/>
    <x v="0"/>
    <x v="2"/>
    <x v="5"/>
    <s v="Primary PPM Functional POC"/>
    <s v="Foley"/>
    <s v="Kristen"/>
    <s v="Vhadurfoleyk"/>
    <s v="919-286-0411 x 6454"/>
    <s v="Kristen.foley2@va.gov"/>
    <s v="Wave 2"/>
    <n v="5"/>
    <s v="March_14"/>
    <x v="8"/>
    <n v="1"/>
  </r>
  <r>
    <n v="1786"/>
    <x v="0"/>
    <x v="2"/>
    <x v="5"/>
    <s v="PPM Functional POC Back-up"/>
    <s v="Claus"/>
    <s v="James"/>
    <s v="VHADURClausJ"/>
    <s v="919-286-0411 x 5871"/>
    <s v="James.Claus@va.gov"/>
    <s v="Wave 2"/>
    <n v="5"/>
    <s v="March_14"/>
    <x v="8"/>
    <n v="1"/>
  </r>
  <r>
    <n v="1787"/>
    <x v="0"/>
    <x v="2"/>
    <x v="6"/>
    <s v="Primary IT Functional POC"/>
    <s v="Stanfield"/>
    <s v="Steve"/>
    <s v="vhadurstanfs"/>
    <s v="919-810-4569"/>
    <s v="Steve.stanfield@va.gov"/>
    <s v="Wave 2"/>
    <n v="2"/>
    <s v="March_14"/>
    <x v="0"/>
    <n v="1"/>
  </r>
  <r>
    <n v="1788"/>
    <x v="0"/>
    <x v="2"/>
    <x v="6"/>
    <s v="IT Functional POC Back-up"/>
    <s v="Crenshaw"/>
    <s v="Jonathan"/>
    <s v="Vhadurcrensj"/>
    <s v="919-521-3652"/>
    <s v="Jonathan.crenshaw@va.gov"/>
    <s v="Wave 2"/>
    <n v="1"/>
    <s v="March_14"/>
    <x v="8"/>
    <n v="1"/>
  </r>
  <r>
    <n v="1789"/>
    <x v="0"/>
    <x v="3"/>
    <x v="1"/>
    <s v="Site Lead"/>
    <s v="Boyd"/>
    <s v="Sherron"/>
    <s v="VHAFNCBoydS"/>
    <s v="910-482-5274 x 5274"/>
    <s v="SHERRON.BOYD2@VA.GOV"/>
    <s v="Wave 2"/>
    <n v="3"/>
    <s v="March_14"/>
    <x v="0"/>
    <n v="1"/>
  </r>
  <r>
    <n v="1790"/>
    <x v="0"/>
    <x v="3"/>
    <x v="1"/>
    <s v="Site Lead Back-up"/>
    <s v="Paylor"/>
    <s v="Tony"/>
    <s v="VHAFNCPayloT"/>
    <s v="910-488-2120 x 6574"/>
    <s v="Tony.paylor@va.gov"/>
    <s v="Wave 2"/>
    <n v="5"/>
    <s v="March_14"/>
    <x v="8"/>
    <n v="1"/>
  </r>
  <r>
    <n v="1791"/>
    <x v="0"/>
    <x v="3"/>
    <x v="2"/>
    <s v="Primary HTM Functional POC"/>
    <s v="Bowen"/>
    <s v="Roscoe"/>
    <s v="VHAFNCBowenR"/>
    <s v="910-488-2120 x 7948"/>
    <s v="ROSCOE.BOWEN@VA.GOV"/>
    <s v="Wave 2"/>
    <n v="5"/>
    <s v="March_14"/>
    <x v="8"/>
    <n v="1"/>
  </r>
  <r>
    <n v="1792"/>
    <x v="0"/>
    <x v="3"/>
    <x v="2"/>
    <s v="HTM Functional POC Back-up"/>
    <s v="Gardner"/>
    <s v="Gregory"/>
    <s v="VHAFNCGardnG"/>
    <s v="910-488-2120 x 5127"/>
    <s v="GREGORY.GARDNER3@VA.GOV"/>
    <s v="Wave 2"/>
    <n v="0"/>
    <s v="March_14"/>
    <x v="0"/>
    <n v="1"/>
  </r>
  <r>
    <n v="1793"/>
    <x v="0"/>
    <x v="3"/>
    <x v="3"/>
    <s v="Primary EMS Functional POC"/>
    <s v="Sanchez"/>
    <s v="Pedro"/>
    <s v="VHAFNCSanchP"/>
    <s v="910-488-2120 x 5880"/>
    <s v="PEDRO.SANCHEZ@VA.GOV"/>
    <s v="Wave 2"/>
    <n v="2"/>
    <s v="March_14"/>
    <x v="8"/>
    <n v="1"/>
  </r>
  <r>
    <n v="1794"/>
    <x v="0"/>
    <x v="3"/>
    <x v="3"/>
    <s v="EMS Functional POC Back-up"/>
    <s v="Fisher"/>
    <s v="Craig"/>
    <s v="VHAFNCFisheC1"/>
    <s v="910-488-2120 x 5444"/>
    <s v="CRAIG.FISHER@VA.GOV"/>
    <s v="Wave 2"/>
    <n v="1"/>
    <s v="March_14"/>
    <x v="0"/>
    <n v="1"/>
  </r>
  <r>
    <n v="1795"/>
    <x v="0"/>
    <x v="3"/>
    <x v="4"/>
    <s v="Primary FM Functional POC"/>
    <s v="Gillis"/>
    <s v="Wendy"/>
    <s v="VHAFNCGilliW"/>
    <s v="910-488-2120 x 7933"/>
    <s v="WENDY.GILLIS@VA.GOV"/>
    <s v="Wave 2"/>
    <n v="4"/>
    <s v="March_14"/>
    <x v="0"/>
    <n v="1"/>
  </r>
  <r>
    <n v="1796"/>
    <x v="0"/>
    <x v="3"/>
    <x v="4"/>
    <s v="FM Functional POC Back-up"/>
    <s v="Ragland"/>
    <s v="Joseph"/>
    <s v="VHAFNCRaglaJ"/>
    <s v="910-488-2120 x 5234"/>
    <s v="JOSEPH.RAGLAND@VA.GOV"/>
    <s v="Wave 2"/>
    <n v="8"/>
    <s v="March_14"/>
    <x v="8"/>
    <n v="1"/>
  </r>
  <r>
    <n v="1797"/>
    <x v="0"/>
    <x v="3"/>
    <x v="5"/>
    <s v="Primary PPM Functional POC"/>
    <s v="Boyd"/>
    <s v="Sherron"/>
    <s v="VHAFNCBoydS"/>
    <s v="910-488-2120 x 5274"/>
    <s v="SHERRON.BOYD2@VA.GOV"/>
    <s v="Wave 2"/>
    <n v="3"/>
    <s v="March_14"/>
    <x v="0"/>
    <n v="1"/>
  </r>
  <r>
    <n v="1798"/>
    <x v="0"/>
    <x v="3"/>
    <x v="5"/>
    <s v="PPM Functional POC Back-up"/>
    <s v="Paylor"/>
    <s v="Tony"/>
    <s v="VHAFNCPayloT"/>
    <s v="910-488-2120 x 6574"/>
    <s v="Tony.paylor@va.gov"/>
    <s v="Wave 2"/>
    <n v="5"/>
    <s v="March_14"/>
    <x v="8"/>
    <n v="1"/>
  </r>
  <r>
    <n v="1799"/>
    <x v="0"/>
    <x v="3"/>
    <x v="6"/>
    <s v="Primary IT Functional POC"/>
    <s v="Grady"/>
    <s v="Mark"/>
    <s v="VHAFNCGradyM"/>
    <s v="910-488-2120 x 5001"/>
    <s v="MARK.GRADY@VA.GOV"/>
    <s v="Wave 2"/>
    <n v="6"/>
    <s v="March_14"/>
    <x v="8"/>
    <n v="1"/>
  </r>
  <r>
    <n v="1800"/>
    <x v="0"/>
    <x v="3"/>
    <x v="6"/>
    <s v="IT Functional POC Back-up"/>
    <s v="Fay"/>
    <s v="Edward"/>
    <s v="VHAFNCFayE"/>
    <s v="910-488-2120 x 5025"/>
    <s v="EDWARD.FAY@VA.GOV"/>
    <s v="Wave 2"/>
    <n v="0"/>
    <s v="March_14"/>
    <x v="0"/>
    <n v="1"/>
  </r>
  <r>
    <n v="1801"/>
    <x v="0"/>
    <x v="4"/>
    <x v="1"/>
    <s v="Site Lead"/>
    <s v="Kelly"/>
    <s v="James"/>
    <s v="VHAHAMKellyJ"/>
    <s v="757-722-9961 x 4733"/>
    <s v="James.kelly@va.gov"/>
    <s v="Wave 2"/>
    <n v="2"/>
    <s v="March_14"/>
    <x v="0"/>
    <n v="1"/>
  </r>
  <r>
    <n v="1802"/>
    <x v="0"/>
    <x v="4"/>
    <x v="1"/>
    <s v="Site Lead Back-up"/>
    <s v="Marlowe"/>
    <s v="Kevin"/>
    <s v="VHAHAMMarloK"/>
    <s v="(757) 315-2566"/>
    <s v="Kevin.Marlowe@va.gov"/>
    <s v="Wave 2"/>
    <n v="1"/>
    <s v="March_14"/>
    <x v="0"/>
    <n v="1"/>
  </r>
  <r>
    <n v="1803"/>
    <x v="0"/>
    <x v="4"/>
    <x v="2"/>
    <s v="Primary HTM Functional POC"/>
    <s v="Johnston"/>
    <s v="James"/>
    <s v="VHAHAMJohnsJ12"/>
    <s v="757-722-9961 x 2375"/>
    <s v="James.Johnston12@va.gov"/>
    <s v="Wave 2"/>
    <n v="3"/>
    <s v="March_14"/>
    <x v="8"/>
    <n v="1"/>
  </r>
  <r>
    <n v="1804"/>
    <x v="0"/>
    <x v="4"/>
    <x v="2"/>
    <s v="HTM Functional POC Back-up"/>
    <s v="Jakimjuk"/>
    <s v="Alex"/>
    <s v="VHAHAMJakimA"/>
    <s v="757-722-9961 x 2608"/>
    <s v="Alexander.Jakimjuk@va.gov"/>
    <s v="Wave 2"/>
    <n v="3"/>
    <s v="March_14"/>
    <x v="8"/>
    <n v="1"/>
  </r>
  <r>
    <n v="1805"/>
    <x v="0"/>
    <x v="4"/>
    <x v="3"/>
    <s v="Primary EMS Functional POC"/>
    <s v="Curling"/>
    <s v="Anthony"/>
    <s v="VHAHAMCurliA"/>
    <s v="757-722-9961 x 3608"/>
    <s v="Anthony.Curling@va.gov"/>
    <s v="Wave 2"/>
    <n v="1"/>
    <s v="March_14"/>
    <x v="0"/>
    <n v="1"/>
  </r>
  <r>
    <n v="1806"/>
    <x v="0"/>
    <x v="4"/>
    <x v="3"/>
    <s v="Primary EMS Functional POC"/>
    <s v="Duggan"/>
    <s v="James"/>
    <s v="VHAHAMDuggaJ"/>
    <s v="757-722-9961 x 4156"/>
    <s v="James.Duggan@va.gov"/>
    <s v="Wave 2"/>
    <n v="5"/>
    <s v="March_14"/>
    <x v="0"/>
    <n v="1"/>
  </r>
  <r>
    <n v="1807"/>
    <x v="0"/>
    <x v="4"/>
    <x v="3"/>
    <s v="EMS Functional POC Back-up"/>
    <s v="Blevins"/>
    <s v="Mark"/>
    <s v="VHAHAMBleviM"/>
    <s v="757-722-9961 x 2098"/>
    <s v="Mark.Blevins@va.gov"/>
    <s v="Wave 2"/>
    <n v="1"/>
    <s v="March_14"/>
    <x v="0"/>
    <n v="1"/>
  </r>
  <r>
    <n v="1808"/>
    <x v="0"/>
    <x v="4"/>
    <x v="3"/>
    <s v="EMS Functional POC Back-up"/>
    <s v="Gilliam"/>
    <s v="Willie"/>
    <s v="VHAHAMGilliW"/>
    <s v="757-722-9961 x 2255"/>
    <s v="Willie.Gilliam@va.gov"/>
    <s v="Wave 2"/>
    <n v="0"/>
    <s v="March_14"/>
    <x v="0"/>
    <n v="1"/>
  </r>
  <r>
    <n v="1809"/>
    <x v="0"/>
    <x v="4"/>
    <x v="4"/>
    <s v="Primary FM Functional POC"/>
    <s v="Brown"/>
    <s v="Scott"/>
    <s v="VHAHAMBrowSc"/>
    <s v="757-728-3121"/>
    <s v="Scott.Brown@va.gov"/>
    <s v="Wave 2"/>
    <n v="5"/>
    <s v="March_14"/>
    <x v="8"/>
    <n v="1"/>
  </r>
  <r>
    <n v="1810"/>
    <x v="0"/>
    <x v="4"/>
    <x v="4"/>
    <s v="FM Functional POC Back-up"/>
    <s v="Harlow"/>
    <s v="Jeff"/>
    <s v="VHAHAMharloJ"/>
    <s v="757-722-9961 x 3594"/>
    <s v="Jeffrey.harlow@va.gov"/>
    <s v="Wave 2"/>
    <n v="1"/>
    <s v="March_14"/>
    <x v="0"/>
    <n v="1"/>
  </r>
  <r>
    <n v="1811"/>
    <x v="0"/>
    <x v="4"/>
    <x v="5"/>
    <s v="Primary PPM Functional POC"/>
    <s v="Talbird-Petes"/>
    <s v="Tina"/>
    <s v="VHAHAMTalbiT"/>
    <s v="757-722-9961 x 3133"/>
    <s v="Tina.Talbird-Petes@va.gov"/>
    <s v="Wave 2"/>
    <n v="11"/>
    <s v="March_14"/>
    <x v="8"/>
    <n v="1"/>
  </r>
  <r>
    <n v="1812"/>
    <x v="0"/>
    <x v="4"/>
    <x v="5"/>
    <s v="PPM Functional POC Back-up"/>
    <s v="Dawson"/>
    <s v="Curtis"/>
    <s v="VHAHAMDawsoC"/>
    <s v="757-315-3924"/>
    <s v="Curtis.Dawson@va.gov"/>
    <s v="Wave 2"/>
    <n v="4"/>
    <s v="March_14"/>
    <x v="8"/>
    <n v="1"/>
  </r>
  <r>
    <n v="1813"/>
    <x v="0"/>
    <x v="4"/>
    <x v="6"/>
    <s v="Primary IT Functional POC"/>
    <s v="Lemmie"/>
    <s v="Kirk"/>
    <s v="VHAHAMLemmiK"/>
    <s v="757-722-9961 x 3700"/>
    <s v="Kirk.Lemmie@va.gov"/>
    <s v="Wave 2"/>
    <n v="8"/>
    <s v="March_14"/>
    <x v="8"/>
    <n v="1"/>
  </r>
  <r>
    <n v="1814"/>
    <x v="0"/>
    <x v="4"/>
    <x v="6"/>
    <s v="IT Functional POC Back-up"/>
    <s v="Brantley"/>
    <s v="Denny"/>
    <s v="VHAHAMBrantD"/>
    <s v="757-722-9961 x 3700"/>
    <s v="Denny.Brantley@va.gov"/>
    <s v="Wave 2"/>
    <n v="1"/>
    <s v="March_14"/>
    <x v="0"/>
    <n v="1"/>
  </r>
  <r>
    <n v="1815"/>
    <x v="0"/>
    <x v="5"/>
    <x v="1"/>
    <s v="Site Lead"/>
    <s v="Hillmer"/>
    <s v="Kimberly"/>
    <s v="VHARICHillmk"/>
    <s v="804-675-5000 x 3828"/>
    <s v="Kimberly.Hillmer@va.gov"/>
    <s v="Wave 2"/>
    <n v="10"/>
    <s v="March_14"/>
    <x v="8"/>
    <n v="1"/>
  </r>
  <r>
    <n v="1816"/>
    <x v="0"/>
    <x v="5"/>
    <x v="1"/>
    <s v="Site Lead Back-up"/>
    <s v="Mosher"/>
    <s v="Stephen"/>
    <s v="VHARICMosheS"/>
    <s v="804-675-5168"/>
    <s v="Stephen.Mosher@va.gov"/>
    <s v="Wave 2"/>
    <n v="5"/>
    <s v="March_14"/>
    <x v="0"/>
    <n v="1"/>
  </r>
  <r>
    <n v="1817"/>
    <x v="0"/>
    <x v="5"/>
    <x v="2"/>
    <s v="Primary HTM Functional POC"/>
    <s v="Mosher"/>
    <s v="Stephen"/>
    <s v="VHARICMosheS"/>
    <s v="804-675-5168"/>
    <s v="Stephen.Mosher@va.gov"/>
    <s v="Wave 2"/>
    <n v="5"/>
    <s v="March_14"/>
    <x v="0"/>
    <n v="1"/>
  </r>
  <r>
    <n v="1818"/>
    <x v="0"/>
    <x v="5"/>
    <x v="2"/>
    <s v="HTM Functional POC Back-up"/>
    <s v="Hillmer"/>
    <s v="Kimberly"/>
    <s v="VHARICHillmk"/>
    <s v="804-675-5000 x 3828"/>
    <s v="Kimberly.Hillmer@va.gov"/>
    <s v="Wave 2"/>
    <n v="10"/>
    <s v="March_14"/>
    <x v="8"/>
    <n v="1"/>
  </r>
  <r>
    <n v="1819"/>
    <x v="0"/>
    <x v="5"/>
    <x v="3"/>
    <s v="Primary EMS Functional POC"/>
    <s v="Richardson"/>
    <s v="Brenda"/>
    <s v="VHARICRichaB1"/>
    <s v="804-675-6062"/>
    <s v="Brenda.Richardson3@va.gov"/>
    <s v="Wave 2"/>
    <n v="1"/>
    <s v="March_14"/>
    <x v="0"/>
    <n v="1"/>
  </r>
  <r>
    <n v="1820"/>
    <x v="0"/>
    <x v="5"/>
    <x v="3"/>
    <s v="EMS Functional POC Back-up"/>
    <s v="Mcquilla"/>
    <s v="Ralph"/>
    <s v="VHARICMcQuiR"/>
    <s v="804-675-5137"/>
    <s v="Ralph.McQuilla@va.gov"/>
    <s v="Wave 2"/>
    <n v="0"/>
    <s v="March_14"/>
    <x v="0"/>
    <n v="1"/>
  </r>
  <r>
    <n v="1821"/>
    <x v="0"/>
    <x v="5"/>
    <x v="4"/>
    <s v="Primary FM Functional POC"/>
    <s v="Dudley"/>
    <s v="James"/>
    <s v="VHARICDudleJ"/>
    <s v="804-675-5138"/>
    <s v="James.Dudley3@va.gov"/>
    <s v="Wave 2"/>
    <n v="1"/>
    <s v="March_14"/>
    <x v="0"/>
    <n v="1"/>
  </r>
  <r>
    <n v="1822"/>
    <x v="0"/>
    <x v="5"/>
    <x v="4"/>
    <s v="FM Functional POC Back-up"/>
    <s v="Friedman"/>
    <s v="Dane"/>
    <s v="VHARICFriedD"/>
    <s v="804-675-5138"/>
    <s v="Dane.Friedman@va.gov"/>
    <s v="Wave 2"/>
    <n v="9"/>
    <s v="March_14"/>
    <x v="8"/>
    <n v="1"/>
  </r>
  <r>
    <n v="1823"/>
    <x v="0"/>
    <x v="5"/>
    <x v="5"/>
    <s v="Primary PPM Functional POC"/>
    <s v="Buser"/>
    <s v="Kevin"/>
    <s v="VHARICBuserK"/>
    <s v="804-675-5090"/>
    <s v="Kevin.Buser@va.gov"/>
    <s v="Wave 2"/>
    <n v="1"/>
    <s v="March_14"/>
    <x v="0"/>
    <n v="1"/>
  </r>
  <r>
    <n v="1824"/>
    <x v="0"/>
    <x v="5"/>
    <x v="5"/>
    <s v="PPM Functional POC Back-up"/>
    <s v="Arnold"/>
    <s v="Marlon"/>
    <s v="VHARICArnolM"/>
    <s v="804-675-5090"/>
    <s v="Marlon.Arnold@va.gov"/>
    <s v="Wave 2"/>
    <n v="2"/>
    <s v="March_14"/>
    <x v="0"/>
    <n v="1"/>
  </r>
  <r>
    <n v="1825"/>
    <x v="0"/>
    <x v="5"/>
    <x v="6"/>
    <s v="Primary IT Functional POC"/>
    <s v="Dahlstrand"/>
    <s v="David"/>
    <s v="VHARICDahlsD"/>
    <s v="804-675-5615"/>
    <s v="David.Dahlstrand@va.gov"/>
    <s v="Wave 2"/>
    <n v="5"/>
    <s v="March_14"/>
    <x v="0"/>
    <n v="1"/>
  </r>
  <r>
    <n v="1826"/>
    <x v="0"/>
    <x v="5"/>
    <x v="6"/>
    <s v="IT Functional POC Back-up"/>
    <s v="Doyle"/>
    <s v="John"/>
    <s v="VHARICDoyleJ1"/>
    <s v="804-675-6750"/>
    <s v="John.Doyle3@va.gov"/>
    <s v="Wave 2"/>
    <n v="1"/>
    <s v="March_14"/>
    <x v="0"/>
    <n v="1"/>
  </r>
  <r>
    <n v="1827"/>
    <x v="0"/>
    <x v="6"/>
    <x v="1"/>
    <s v="Site Lead"/>
    <s v="Carpenter"/>
    <s v="Eric"/>
    <s v="VHASAMCarpeE"/>
    <s v="540-982-2463 x 4126"/>
    <s v="Eric.carpenter@va.gov"/>
    <s v="Wave 2"/>
    <n v="7"/>
    <s v="March_14"/>
    <x v="0"/>
    <n v="1"/>
  </r>
  <r>
    <n v="1828"/>
    <x v="0"/>
    <x v="6"/>
    <x v="1"/>
    <s v="Site Lead Back-up"/>
    <s v="Cunningham"/>
    <s v="Michael"/>
    <s v="VHASAMCunnim"/>
    <s v="540-982-2463 x 2646"/>
    <s v="Michael.cunningham7@va.gov"/>
    <s v="Wave 2"/>
    <n v="8"/>
    <s v="March_14"/>
    <x v="8"/>
    <n v="1"/>
  </r>
  <r>
    <n v="1829"/>
    <x v="0"/>
    <x v="6"/>
    <x v="2"/>
    <s v="Primary HTM Functional POC"/>
    <s v="Wilder"/>
    <s v="Joseph"/>
    <s v="VHASAMWildeJ"/>
    <s v="540-982-2463 x 1672"/>
    <s v="Joseph.wilder@va.gov"/>
    <s v="Wave 2"/>
    <n v="8"/>
    <s v="March_14"/>
    <x v="0"/>
    <n v="1"/>
  </r>
  <r>
    <n v="1830"/>
    <x v="0"/>
    <x v="6"/>
    <x v="2"/>
    <s v="HTM Functional POC Back-up"/>
    <s v="Flanary"/>
    <s v="Karen"/>
    <s v="VHASAMFlanaK"/>
    <s v="540-982-2463 x 1676"/>
    <s v="Karen.flanary@va.gov"/>
    <s v="Wave 2"/>
    <n v="8"/>
    <s v="March_14"/>
    <x v="0"/>
    <n v="1"/>
  </r>
  <r>
    <n v="1831"/>
    <x v="0"/>
    <x v="6"/>
    <x v="2"/>
    <s v="HTM Functional POC Back-up"/>
    <s v="Brown"/>
    <s v="Robert"/>
    <s v="VHASAMBrownR"/>
    <s v="540-982-2463 x 1674"/>
    <s v="Robert.brown15@va.gov"/>
    <s v="Wave 2"/>
    <n v="0"/>
    <s v="March_14"/>
    <x v="0"/>
    <n v="1"/>
  </r>
  <r>
    <n v="1832"/>
    <x v="0"/>
    <x v="6"/>
    <x v="3"/>
    <s v="Primary EMS Functional POC"/>
    <s v="Mack"/>
    <s v="Naymon"/>
    <s v="VHASAMMackN"/>
    <s v="540-982-2463 x 2865"/>
    <s v="Naymon.mack@va.gov"/>
    <s v="Wave 2"/>
    <n v="0"/>
    <s v="March_14"/>
    <x v="0"/>
    <n v="1"/>
  </r>
  <r>
    <n v="1833"/>
    <x v="0"/>
    <x v="6"/>
    <x v="3"/>
    <s v="EMS Functional POC Back-up"/>
    <s v="Morris"/>
    <s v="Tanuel"/>
    <s v="VHASAMMorriT1"/>
    <s v="540-982-2463 x 2878"/>
    <s v="Tanuel.morris@va.gov"/>
    <s v="Wave 2"/>
    <n v="0"/>
    <s v="March_14"/>
    <x v="0"/>
    <n v="1"/>
  </r>
  <r>
    <n v="1834"/>
    <x v="0"/>
    <x v="6"/>
    <x v="4"/>
    <s v="Primary FM Functional POC"/>
    <s v="Carpenter"/>
    <s v="Eric"/>
    <s v="VHASAMCarpeE"/>
    <s v="540-982-2463 x 4126"/>
    <s v="Eric.carpenter@va.gov"/>
    <s v="Wave 2"/>
    <n v="7"/>
    <s v="March_14"/>
    <x v="0"/>
    <n v="1"/>
  </r>
  <r>
    <n v="1835"/>
    <x v="0"/>
    <x v="6"/>
    <x v="4"/>
    <s v="FM Functional POC Back-up"/>
    <s v="Fralin"/>
    <s v="Brian"/>
    <s v="VHASAMFraliB"/>
    <s v="540-982-2463 x 1247"/>
    <s v="Brian.fralin@va.gov"/>
    <s v="Wave 2"/>
    <n v="6"/>
    <s v="March_14"/>
    <x v="8"/>
    <n v="1"/>
  </r>
  <r>
    <n v="1836"/>
    <x v="0"/>
    <x v="6"/>
    <x v="5"/>
    <s v="Primary PPM Functional POC"/>
    <s v="Cunningham"/>
    <s v="Michael"/>
    <s v="VHASAMCunniM"/>
    <s v="540-982-2463 x 2646"/>
    <s v="Michael.cunningham7@va.gov"/>
    <s v="Wave 2"/>
    <n v="8"/>
    <s v="March_14"/>
    <x v="8"/>
    <n v="1"/>
  </r>
  <r>
    <n v="1837"/>
    <x v="0"/>
    <x v="6"/>
    <x v="5"/>
    <s v="PPM Functional POC Back-up"/>
    <s v="Burns"/>
    <s v="Benjamin"/>
    <s v="VHASAMBurnsB"/>
    <s v="540-982-2463 x 2966"/>
    <s v="Benjamin.Burns@va.gov "/>
    <s v="Wave 2"/>
    <n v="7"/>
    <s v="March_14"/>
    <x v="8"/>
    <n v="1"/>
  </r>
  <r>
    <n v="1838"/>
    <x v="0"/>
    <x v="6"/>
    <x v="6"/>
    <s v="Primary IT Functional POC"/>
    <s v="Poole"/>
    <s v="Steven"/>
    <s v="VHASAMPooleS"/>
    <s v="540-982-2463 x 4537"/>
    <s v="Steven.Poole@va.gov"/>
    <s v="Wave 2"/>
    <n v="1"/>
    <s v="March_14"/>
    <x v="0"/>
    <n v="1"/>
  </r>
  <r>
    <n v="1839"/>
    <x v="0"/>
    <x v="6"/>
    <x v="6"/>
    <s v="IT Functional POC Back-up"/>
    <s v="McAnnally"/>
    <s v="Paul"/>
    <s v="VHASAMMcannP"/>
    <s v="540-982-2463 x 5093"/>
    <s v="Paul.McAnnally@va.gov"/>
    <s v="Wave 2"/>
    <n v="0"/>
    <s v="March_14"/>
    <x v="0"/>
    <n v="1"/>
  </r>
  <r>
    <n v="1840"/>
    <x v="0"/>
    <x v="7"/>
    <x v="1"/>
    <s v="Site Lead"/>
    <s v="Green"/>
    <s v="Sharod"/>
    <s v="VHASBYGREENS1"/>
    <s v="704-638-9000 x 3498"/>
    <s v="SHAROD.GREEN@VA.GOV"/>
    <s v="Wave 2"/>
    <n v="7"/>
    <s v="March_14"/>
    <x v="0"/>
    <n v="1"/>
  </r>
  <r>
    <n v="1841"/>
    <x v="0"/>
    <x v="7"/>
    <x v="1"/>
    <s v="Site Lead Back-up"/>
    <s v="Forrest"/>
    <s v="Robert"/>
    <s v="VHASBYFORRER1"/>
    <s v="704-638-9000 x 3210"/>
    <s v="ROBERT.FORREST@VA.GOV"/>
    <s v="Wave 2"/>
    <n v="2"/>
    <s v="March_14"/>
    <x v="0"/>
    <n v="1"/>
  </r>
  <r>
    <n v="1842"/>
    <x v="0"/>
    <x v="7"/>
    <x v="2"/>
    <s v="Primary HTM Functional POC"/>
    <s v="Sledge"/>
    <s v="David"/>
    <s v="VHASBYSLEDGD"/>
    <s v="704-638-9000 x 3120"/>
    <s v="DAVID.SLEDGE2@VA.GOV"/>
    <s v="Wave 2"/>
    <n v="6"/>
    <s v="March_14"/>
    <x v="0"/>
    <n v="1"/>
  </r>
  <r>
    <n v="1843"/>
    <x v="0"/>
    <x v="7"/>
    <x v="2"/>
    <s v="HTM Functional POC Back-up"/>
    <s v="Monroe"/>
    <s v="Robert"/>
    <s v="VHASBYMONROR"/>
    <s v="704-638-9000 x 2221"/>
    <s v="ROBERT.MONROE@VA.GOV"/>
    <s v="Wave 2"/>
    <n v="6"/>
    <s v="March_14"/>
    <x v="0"/>
    <n v="1"/>
  </r>
  <r>
    <n v="1844"/>
    <x v="0"/>
    <x v="7"/>
    <x v="2"/>
    <s v="HTM Functional POC Back-up"/>
    <s v="Cherry"/>
    <s v="James"/>
    <s v="VHASBYCHERRJ"/>
    <s v="704-638-9000 x 2518"/>
    <s v="JAMES.CHERRY2@VA.GOV"/>
    <s v="Wave 2"/>
    <n v="2"/>
    <s v="March_14"/>
    <x v="0"/>
    <n v="1"/>
  </r>
  <r>
    <n v="1845"/>
    <x v="0"/>
    <x v="7"/>
    <x v="3"/>
    <s v="Primary EMS Functional POC"/>
    <s v="Hayes"/>
    <s v="Bruce"/>
    <s v="VHASBYHAYESB"/>
    <s v="704-638-9000 x 2094"/>
    <s v="BRUCE.HAYES@VA.GOV"/>
    <s v="Wave 2"/>
    <n v="0"/>
    <s v="March_14"/>
    <x v="0"/>
    <n v="1"/>
  </r>
  <r>
    <n v="1846"/>
    <x v="0"/>
    <x v="7"/>
    <x v="3"/>
    <s v="EMS Functional POC Back-up"/>
    <s v="Hodge"/>
    <s v="Laura"/>
    <s v="VHASBYHODGEL"/>
    <s v="704-638-9000 x 2191"/>
    <s v="LAURA.HODGE@VA.GOV"/>
    <s v="Wave 2"/>
    <n v="0"/>
    <s v="March_14"/>
    <x v="0"/>
    <n v="1"/>
  </r>
  <r>
    <n v="1847"/>
    <x v="0"/>
    <x v="7"/>
    <x v="4"/>
    <s v="Primary FM Functional POC"/>
    <s v="Laurer"/>
    <s v="Joseph"/>
    <s v="VHASBYLAUREJ"/>
    <s v="704-638-9000 x 2333"/>
    <s v="JOSEPH.LAURER@VA.GOV"/>
    <s v="Wave 2"/>
    <n v="5"/>
    <s v="March_14"/>
    <x v="8"/>
    <n v="1"/>
  </r>
  <r>
    <n v="1848"/>
    <x v="0"/>
    <x v="7"/>
    <x v="4"/>
    <s v="FM Functional POC Back-up"/>
    <s v="Barrier"/>
    <s v="Lonnie"/>
    <s v="VHASBYBARRIL"/>
    <s v="704-638-9000 x 2313"/>
    <s v="LONNIE.BARRIER@VA.GOV"/>
    <s v="Wave 2"/>
    <n v="10"/>
    <s v="March_14"/>
    <x v="8"/>
    <n v="1"/>
  </r>
  <r>
    <n v="1849"/>
    <x v="0"/>
    <x v="7"/>
    <x v="5"/>
    <s v="Primary PPM Functional POC"/>
    <s v="White"/>
    <s v="Stanley"/>
    <s v="VHASBYWHITES1"/>
    <s v="704-638-9000 x. 3202"/>
    <s v="STANLEY.WHITE2@VA.GOV"/>
    <s v="Wave 2"/>
    <n v="9"/>
    <s v="March_14"/>
    <x v="8"/>
    <n v="1"/>
  </r>
  <r>
    <n v="1850"/>
    <x v="0"/>
    <x v="7"/>
    <x v="5"/>
    <s v="PPM Functional POC Back-up"/>
    <s v="Williams"/>
    <s v="Mashonda"/>
    <s v="VHASBYWILLIM12"/>
    <s v="704-638-9000 x 4765"/>
    <s v="MASHONDA.WILLIAMS@VA.GOV"/>
    <s v="Wave 2"/>
    <n v="6"/>
    <s v="March_14"/>
    <x v="0"/>
    <n v="1"/>
  </r>
  <r>
    <n v="1851"/>
    <x v="0"/>
    <x v="7"/>
    <x v="6"/>
    <s v="Primary IT Functional POC"/>
    <s v="Clark"/>
    <s v="Deborah"/>
    <s v="VHASBYCLARKD"/>
    <s v="704-638-9000 x 4847"/>
    <s v="DEBORAH.CLARK6@VA.GOV"/>
    <s v="Wave 2"/>
    <n v="2"/>
    <s v="March_14"/>
    <x v="0"/>
    <n v="1"/>
  </r>
  <r>
    <n v="1852"/>
    <x v="0"/>
    <x v="7"/>
    <x v="6"/>
    <s v="IT Functional POC Back-up"/>
    <s v="Nash"/>
    <s v="Ken"/>
    <s v="VHASBYNASHK"/>
    <s v="704-638-9000 x 4853"/>
    <s v="KEN.NASH2@VA.GOV"/>
    <s v="Wave 2"/>
    <n v="1"/>
    <s v="March_14"/>
    <x v="0"/>
    <n v="1"/>
  </r>
  <r>
    <n v="1853"/>
    <x v="1"/>
    <x v="0"/>
    <x v="0"/>
    <s v="VISN Deployment Team Lead"/>
    <s v="Gaudio"/>
    <s v="James"/>
    <s v="Vhav07gaudij"/>
    <s v="(678) 924-5710"/>
    <s v="James.gaudio@va.gov"/>
    <s v="Wave 2"/>
    <n v="8"/>
    <s v="March_14"/>
    <x v="8"/>
    <n v="1"/>
  </r>
  <r>
    <n v="1854"/>
    <x v="1"/>
    <x v="0"/>
    <x v="0"/>
    <s v="Logistics"/>
    <s v="Townsend-Green"/>
    <s v="Linda"/>
    <s v="VHAV07TownsG"/>
    <s v="(678) 924-5754"/>
    <s v="Linda.townsend-green@va.gov"/>
    <s v="Wave 2"/>
    <n v="5"/>
    <s v="March_14"/>
    <x v="8"/>
    <n v="1"/>
  </r>
  <r>
    <n v="1855"/>
    <x v="1"/>
    <x v="0"/>
    <x v="0"/>
    <s v="HTM"/>
    <s v="Jensen"/>
    <s v="Kevin"/>
    <s v="VHACHAJenseK"/>
    <s v="(843) 789-6139"/>
    <s v="Kevin.jensen@va.gov"/>
    <s v="Wave 2"/>
    <n v="6"/>
    <s v="March_14"/>
    <x v="8"/>
    <n v="1"/>
  </r>
  <r>
    <n v="1856"/>
    <x v="1"/>
    <x v="0"/>
    <x v="0"/>
    <s v="CAM"/>
    <s v="Gaudio"/>
    <s v="James"/>
    <s v="Vhav07gaudij"/>
    <s v="(678) 924-5710"/>
    <s v="James.gaudio@va.gov"/>
    <s v="Wave 2"/>
    <n v="8"/>
    <s v="March_14"/>
    <x v="8"/>
    <n v="1"/>
  </r>
  <r>
    <n v="1857"/>
    <x v="1"/>
    <x v="0"/>
    <x v="0"/>
    <s v="EMS"/>
    <s v="Henrickson"/>
    <s v="Michael"/>
    <s v="VHACMSHenriM"/>
    <s v="(803) 776-4000 x 5752"/>
    <s v="Michael.henrickson@va.gov"/>
    <s v="Wave 2"/>
    <n v="1"/>
    <s v="March_14"/>
    <x v="0"/>
    <n v="1"/>
  </r>
  <r>
    <n v="1858"/>
    <x v="1"/>
    <x v="0"/>
    <x v="0"/>
    <s v="Engineering"/>
    <s v="Lyons"/>
    <s v="Tim"/>
    <s v="VHATUALyonsT"/>
    <s v="(205) 554-4593"/>
    <s v="Tim.lyons@va.gov"/>
    <s v="Wave 2"/>
    <n v="8"/>
    <s v="March_14"/>
    <x v="0"/>
    <n v="1"/>
  </r>
  <r>
    <n v="1859"/>
    <x v="1"/>
    <x v="0"/>
    <x v="0"/>
    <s v="OIT"/>
    <s v="Greer"/>
    <s v="Bill"/>
    <s v="VHABIRGreerW1"/>
    <s v="(205) 933-8101"/>
    <s v="William.Greer2@va.gov"/>
    <s v="Wave 2"/>
    <n v="0"/>
    <s v="March_14"/>
    <x v="0"/>
    <n v="1"/>
  </r>
  <r>
    <n v="1860"/>
    <x v="1"/>
    <x v="0"/>
    <x v="0"/>
    <s v="Fiscal"/>
    <s v="Schmitz"/>
    <s v="Brenda"/>
    <s v="VHAV07SchmiB"/>
    <s v="(678) 924-5731"/>
    <s v="Brenda.schmitz@va.gov"/>
    <s v="Wave 2"/>
    <n v="5"/>
    <s v="March_14"/>
    <x v="8"/>
    <n v="1"/>
  </r>
  <r>
    <n v="1861"/>
    <x v="1"/>
    <x v="0"/>
    <x v="0"/>
    <s v="HR"/>
    <s v="Blakeley"/>
    <s v="Claudia"/>
    <s v="VHAV07BlakeC"/>
    <s v="(678) 924-5738"/>
    <s v="Claudia.blakeley@va.gov"/>
    <s v="Wave 2"/>
    <n v="0"/>
    <s v="March_14"/>
    <x v="0"/>
    <n v="1"/>
  </r>
  <r>
    <n v="1862"/>
    <x v="1"/>
    <x v="0"/>
    <x v="0"/>
    <s v="Education"/>
    <s v="Mathews"/>
    <s v="Venis"/>
    <s v="VHANBOMatheV1"/>
    <s v="(770) 279-3427"/>
    <s v="Venis.Mathews2@va.gov"/>
    <s v="Wave 2"/>
    <n v="1"/>
    <s v="March_14"/>
    <x v="0"/>
    <n v="1"/>
  </r>
  <r>
    <n v="1863"/>
    <x v="1"/>
    <x v="8"/>
    <x v="1"/>
    <s v="Site Lead"/>
    <s v="Browning"/>
    <s v="Louisa"/>
    <s v="VHAATGBROWNL"/>
    <s v="404-321-6111 x4924"/>
    <s v="Louisa.Browning@va.gov"/>
    <s v="Wave 2"/>
    <n v="8"/>
    <s v="March_14"/>
    <x v="8"/>
    <n v="1"/>
  </r>
  <r>
    <n v="1864"/>
    <x v="1"/>
    <x v="8"/>
    <x v="1"/>
    <s v="Site Lead Back-up"/>
    <s v="Simmons"/>
    <s v="Cathy"/>
    <s v="VHAATGSIMMOC2"/>
    <s v="404-321-6111 x3027"/>
    <s v="Cathy.simmons@va.gov"/>
    <s v="Wave 2"/>
    <n v="8"/>
    <s v="March_14"/>
    <x v="8"/>
    <n v="1"/>
  </r>
  <r>
    <n v="1865"/>
    <x v="1"/>
    <x v="8"/>
    <x v="2"/>
    <s v="Primary HTM Functional POC"/>
    <s v="Cox"/>
    <s v="Michael"/>
    <s v="VHAATGCoxM"/>
    <s v="404-321-6111 x7633"/>
    <s v="Michael.cox@va.gov"/>
    <s v="Wave 2"/>
    <n v="10"/>
    <s v="March_14"/>
    <x v="8"/>
    <n v="1"/>
  </r>
  <r>
    <n v="1866"/>
    <x v="1"/>
    <x v="8"/>
    <x v="2"/>
    <s v="HTM Functional POC Back-up"/>
    <s v="Timm"/>
    <s v="Robert"/>
    <s v="VHAAATGTimmR"/>
    <s v="404-321-6111 x2790"/>
    <s v="Robert.timm@va.gov"/>
    <s v="Wave 2"/>
    <n v="1"/>
    <s v="March_14"/>
    <x v="0"/>
    <n v="1"/>
  </r>
  <r>
    <n v="1867"/>
    <x v="1"/>
    <x v="8"/>
    <x v="3"/>
    <s v="Primary EMS Functional POC"/>
    <s v="Mincey"/>
    <s v="Dale"/>
    <s v="VHAATGminced"/>
    <s v="404-321-6111 x7646"/>
    <s v="Dale.Mincey@va.gov"/>
    <s v="Wave 2"/>
    <n v="9"/>
    <s v="March_14"/>
    <x v="8"/>
    <n v="1"/>
  </r>
  <r>
    <n v="1868"/>
    <x v="1"/>
    <x v="8"/>
    <x v="3"/>
    <s v="EMS Functional POC Back-up"/>
    <s v="Gwaltney"/>
    <s v="Darryl"/>
    <s v="VHAATGgwaltd"/>
    <s v="404-321-6111 x7525"/>
    <s v="Darryl.Gwaltney@va.gov"/>
    <s v="Wave 2"/>
    <n v="0"/>
    <s v="March_14"/>
    <x v="0"/>
    <n v="1"/>
  </r>
  <r>
    <n v="1869"/>
    <x v="1"/>
    <x v="8"/>
    <x v="4"/>
    <s v="Primary FM Functional POC"/>
    <s v="Mindley"/>
    <s v="Damian"/>
    <s v="VHAATGMindlD"/>
    <s v="404-321-6111 x7660"/>
    <s v="Damian.mindley@va.gov"/>
    <s v="Wave 2"/>
    <n v="4"/>
    <s v="March_14"/>
    <x v="0"/>
    <n v="1"/>
  </r>
  <r>
    <n v="1870"/>
    <x v="1"/>
    <x v="8"/>
    <x v="4"/>
    <s v="FM Functional POC Back-up"/>
    <s v="Sawyer"/>
    <s v="Ricky"/>
    <s v="VHAATGSawyeR"/>
    <s v="404-321-6111 x7660"/>
    <s v="Ricky.sawyer@va.gov"/>
    <s v="Wave 2"/>
    <n v="7"/>
    <s v="March_14"/>
    <x v="8"/>
    <n v="1"/>
  </r>
  <r>
    <n v="1871"/>
    <x v="1"/>
    <x v="8"/>
    <x v="5"/>
    <s v="Primary PPM Functional POC"/>
    <s v="Simmons"/>
    <s v="Cathy"/>
    <s v="VHAATGSIMMOC2"/>
    <s v="404-321-6111 x3027"/>
    <s v="Cathy.simmons@va.gov"/>
    <s v="Wave 2"/>
    <n v="8"/>
    <s v="March_14"/>
    <x v="8"/>
    <n v="1"/>
  </r>
  <r>
    <n v="1872"/>
    <x v="1"/>
    <x v="8"/>
    <x v="5"/>
    <s v="PPM Functional POC Back-up"/>
    <s v="Browning"/>
    <s v="Louisa"/>
    <s v="VHAATGBROWNL"/>
    <s v="404-321-6111 x4924"/>
    <s v="Louisa.Browning@va.gov"/>
    <s v="Wave 2"/>
    <n v="8"/>
    <s v="March_14"/>
    <x v="8"/>
    <n v="1"/>
  </r>
  <r>
    <n v="1873"/>
    <x v="1"/>
    <x v="8"/>
    <x v="6"/>
    <s v="Primary IT Functional POC"/>
    <s v="Lynch"/>
    <s v="Anthony"/>
    <s v="VHAATGLynchA"/>
    <s v="404-321-6111 x1578"/>
    <s v="Anthony.lynch@va.gov"/>
    <s v="Wave 2"/>
    <n v="2"/>
    <s v="March_14"/>
    <x v="0"/>
    <n v="1"/>
  </r>
  <r>
    <n v="1874"/>
    <x v="1"/>
    <x v="8"/>
    <x v="6"/>
    <s v="IT Functional POC Back-up"/>
    <s v="Wisdom"/>
    <s v="Zende"/>
    <s v="VHAATGWisdoZ"/>
    <s v="404-321-6111 x7197"/>
    <s v="Zende.wisdom@va.gov  "/>
    <s v="Wave 2"/>
    <n v="2"/>
    <s v="March_14"/>
    <x v="0"/>
    <n v="1"/>
  </r>
  <r>
    <n v="1875"/>
    <x v="1"/>
    <x v="9"/>
    <x v="1"/>
    <s v="Site Lead"/>
    <s v="Raggio"/>
    <s v="Matthew"/>
    <s v="VHABIRRaggiM"/>
    <s v="205-933-8101 x 5252"/>
    <s v="Matthew.Raggio@va.gov"/>
    <s v="Wave 2"/>
    <n v="6"/>
    <s v="March_14"/>
    <x v="8"/>
    <n v="1"/>
  </r>
  <r>
    <n v="1876"/>
    <x v="1"/>
    <x v="9"/>
    <x v="1"/>
    <s v="Site Lead Back-up"/>
    <s v="Weeks"/>
    <s v="Erica"/>
    <s v="VHABIRWeeksE"/>
    <s v="205-933-8101 x 1350"/>
    <s v="Erica.Weeks@va.gov"/>
    <s v="Wave 2"/>
    <n v="9"/>
    <s v="March_14"/>
    <x v="8"/>
    <n v="1"/>
  </r>
  <r>
    <n v="1877"/>
    <x v="1"/>
    <x v="9"/>
    <x v="2"/>
    <s v="Primary HTM Functional POC"/>
    <s v="Raggio"/>
    <s v="Matthew"/>
    <s v="VHABIRRaggiM"/>
    <s v="205-933-8101 x 5252"/>
    <s v="Matthew.Raggio@va.gov"/>
    <s v="Wave 2"/>
    <n v="6"/>
    <s v="March_14"/>
    <x v="8"/>
    <n v="1"/>
  </r>
  <r>
    <n v="1878"/>
    <x v="1"/>
    <x v="9"/>
    <x v="2"/>
    <s v="HTM Functional POC Back-up"/>
    <s v="McQuitty"/>
    <s v="William"/>
    <s v="VHABIRMcQuiW"/>
    <s v="205-933-8101 x 4526"/>
    <s v="William.McQuitty@va.gov"/>
    <s v="Wave 2"/>
    <n v="2"/>
    <s v="March_14"/>
    <x v="0"/>
    <n v="1"/>
  </r>
  <r>
    <n v="1879"/>
    <x v="1"/>
    <x v="9"/>
    <x v="3"/>
    <s v="Primary EMS Functional POC"/>
    <s v="Irwin"/>
    <s v="David"/>
    <s v="VHABIRIrwinD"/>
    <s v="205-558-4717 x 5416"/>
    <s v="David.Irwin@va.gov"/>
    <s v="Wave 2"/>
    <n v="6"/>
    <s v="March_14"/>
    <x v="8"/>
    <n v="1"/>
  </r>
  <r>
    <n v="1880"/>
    <x v="1"/>
    <x v="9"/>
    <x v="3"/>
    <s v="EMS Functional POC Back-up"/>
    <s v="Singleterry"/>
    <s v="Andre"/>
    <s v="VHABIRSinglA"/>
    <s v="205-933-8101 x 6107"/>
    <s v="Andre.Singleterry@va.gov"/>
    <s v="Wave 2"/>
    <n v="8"/>
    <s v="March_14"/>
    <x v="8"/>
    <n v="1"/>
  </r>
  <r>
    <n v="1881"/>
    <x v="1"/>
    <x v="9"/>
    <x v="4"/>
    <s v="Primary FM Functional POC"/>
    <s v="Campbell"/>
    <s v="Jaymes"/>
    <s v="VHABIRCampbJ2"/>
    <s v="205-933-8101 x 5013"/>
    <s v="Jaymes.Campbell@va.gov"/>
    <s v="Wave 2"/>
    <n v="7"/>
    <s v="March_14"/>
    <x v="8"/>
    <n v="1"/>
  </r>
  <r>
    <n v="1882"/>
    <x v="1"/>
    <x v="9"/>
    <x v="4"/>
    <s v="FM Functional POC Back-up"/>
    <s v="Bugg"/>
    <s v="Randall"/>
    <s v="VHABIRBuggR"/>
    <s v="205-933-4481 x 5275"/>
    <s v="Randall.Bugg@va.gov"/>
    <s v="Wave 2"/>
    <n v="1"/>
    <s v="March_14"/>
    <x v="0"/>
    <n v="1"/>
  </r>
  <r>
    <n v="1883"/>
    <x v="1"/>
    <x v="9"/>
    <x v="5"/>
    <s v="Primary PPM Functional POC"/>
    <s v="Jones"/>
    <s v="Alfred"/>
    <s v="VHABIRJonesAT"/>
    <s v="205-933-8101 x 2937"/>
    <s v="Alfred.Jones2@va.gov"/>
    <s v="Wave 2"/>
    <n v="9"/>
    <s v="March_14"/>
    <x v="8"/>
    <n v="1"/>
  </r>
  <r>
    <n v="1884"/>
    <x v="1"/>
    <x v="9"/>
    <x v="5"/>
    <s v="PPM Functional POC Back-up"/>
    <s v="Turner"/>
    <s v="Caleb"/>
    <s v="VHABIRTurneC3"/>
    <s v="205-933-8101 x 5371"/>
    <s v="Caleb.Turner3@va.gov"/>
    <s v="Wave 2"/>
    <n v="2"/>
    <s v="March_14"/>
    <x v="0"/>
    <n v="1"/>
  </r>
  <r>
    <n v="1885"/>
    <x v="1"/>
    <x v="9"/>
    <x v="6"/>
    <s v="Primary IT Functional POC"/>
    <s v="Young"/>
    <s v="Christopher"/>
    <s v="VHABIRYounC"/>
    <s v="205-933-8101 x 1367"/>
    <s v="Christopher.Young7@va.gov"/>
    <s v="Wave 2"/>
    <n v="0"/>
    <s v="March_14"/>
    <x v="0"/>
    <n v="1"/>
  </r>
  <r>
    <n v="1886"/>
    <x v="1"/>
    <x v="9"/>
    <x v="6"/>
    <s v="IT Functional POC Back-up"/>
    <s v="Sturdivant"/>
    <s v="Mervin"/>
    <s v="VHABIRSturdM"/>
    <s v="205-933-8101 x 1334"/>
    <s v="Mervin.Sturdivant@va.gov"/>
    <s v="Wave 2"/>
    <n v="1"/>
    <s v="March_14"/>
    <x v="0"/>
    <n v="1"/>
  </r>
  <r>
    <n v="1887"/>
    <x v="1"/>
    <x v="10"/>
    <x v="1"/>
    <s v="Site Lead"/>
    <s v="Deworth"/>
    <s v="Gerald"/>
    <s v="VHADUBDEWORG"/>
    <s v="478-272-1210 x 2902"/>
    <s v="Gerald.deworth@va.gov"/>
    <s v="Wave 2"/>
    <n v="1"/>
    <s v="March_14"/>
    <x v="0"/>
    <n v="1"/>
  </r>
  <r>
    <n v="1888"/>
    <x v="1"/>
    <x v="10"/>
    <x v="1"/>
    <s v="Site Lead Back-up"/>
    <s v="Sullivan"/>
    <s v="Diane"/>
    <s v="VHADUBSULLID"/>
    <s v="478-272-1210 x 2902"/>
    <s v="Diane.sullivan@va.gov"/>
    <s v="Wave 2"/>
    <n v="5"/>
    <s v="March_14"/>
    <x v="0"/>
    <n v="1"/>
  </r>
  <r>
    <n v="1889"/>
    <x v="1"/>
    <x v="10"/>
    <x v="2"/>
    <s v="Primary HTM Functional POC"/>
    <s v="Snelgrove"/>
    <s v="Michael"/>
    <s v="VHADUBSNELGM"/>
    <s v="478 272-1210 x 2889"/>
    <s v="Michael.snelgrove@va.gov"/>
    <s v="Wave 2"/>
    <n v="2"/>
    <s v="March_14"/>
    <x v="0"/>
    <n v="1"/>
  </r>
  <r>
    <n v="1890"/>
    <x v="1"/>
    <x v="10"/>
    <x v="2"/>
    <s v="HTM Functional POC Back-up"/>
    <s v="Orlowsky"/>
    <s v="Alex"/>
    <s v="VHADUBORLOWA"/>
    <s v="478 272-1210 x 3129"/>
    <s v="Alexandra.orlowsky@va.gov"/>
    <s v="Wave 2"/>
    <n v="3"/>
    <s v="March_14"/>
    <x v="0"/>
    <n v="1"/>
  </r>
  <r>
    <n v="1891"/>
    <x v="1"/>
    <x v="10"/>
    <x v="3"/>
    <s v="Primary EMS Functional POC"/>
    <s v="Baggett"/>
    <s v="Lee"/>
    <s v="VHADUBBAGGEL"/>
    <s v="478 277 2755"/>
    <s v="Walter.Baggett@va.gov"/>
    <s v="Wave 2"/>
    <n v="3"/>
    <s v="March_14"/>
    <x v="0"/>
    <n v="1"/>
  </r>
  <r>
    <n v="1892"/>
    <x v="1"/>
    <x v="10"/>
    <x v="3"/>
    <s v="EMS Functional POC Back-up"/>
    <s v="Kraft"/>
    <s v="Edwin"/>
    <s v="VHADUBKRAFTE"/>
    <s v="478 277 2755"/>
    <s v="Edwin.Kraft@va.gov"/>
    <s v="Wave 2"/>
    <n v="0"/>
    <s v="March_14"/>
    <x v="0"/>
    <n v="1"/>
  </r>
  <r>
    <n v="1893"/>
    <x v="1"/>
    <x v="10"/>
    <x v="4"/>
    <s v="Primary FM Functional POC"/>
    <s v="Williams"/>
    <s v="Fred"/>
    <s v="VHADUBWILLIF"/>
    <s v="478 272-1210 x 4355"/>
    <s v="Frederick.williams@va.gov"/>
    <s v="Wave 2"/>
    <n v="4"/>
    <s v="March_14"/>
    <x v="0"/>
    <n v="1"/>
  </r>
  <r>
    <n v="1894"/>
    <x v="1"/>
    <x v="10"/>
    <x v="4"/>
    <s v="FM Functional POC Back-up"/>
    <s v="Marshall"/>
    <s v="Sandra"/>
    <s v="VHADUBMARSHS"/>
    <s v="478 272-1210 x 2640"/>
    <s v="Sandra.Marshall10@va.gov"/>
    <s v="Wave 2"/>
    <n v="1"/>
    <s v="March_14"/>
    <x v="8"/>
    <n v="1"/>
  </r>
  <r>
    <n v="1895"/>
    <x v="1"/>
    <x v="10"/>
    <x v="5"/>
    <s v="Primary PPM Functional POC"/>
    <s v="Pennymon"/>
    <s v="Dennis"/>
    <s v="VHADUBPENNYD"/>
    <s v="478 272 1210 x 3046"/>
    <s v="Dennis.Pennymon@va.gov"/>
    <s v="Wave 2"/>
    <n v="3"/>
    <s v="March_14"/>
    <x v="0"/>
    <n v="1"/>
  </r>
  <r>
    <n v="1896"/>
    <x v="1"/>
    <x v="10"/>
    <x v="5"/>
    <s v="PPM Functional POC Back-up"/>
    <s v="King"/>
    <s v="Anthony"/>
    <s v="VHADUBKingA2"/>
    <s v="478 272 1210 x 2612"/>
    <s v="Anthony.King3@va.gov"/>
    <s v="Wave 2"/>
    <n v="9"/>
    <s v="March_14"/>
    <x v="8"/>
    <n v="1"/>
  </r>
  <r>
    <n v="1897"/>
    <x v="1"/>
    <x v="10"/>
    <x v="6"/>
    <s v="Primary IT Functional POC"/>
    <s v="Cowart"/>
    <s v="Mark"/>
    <s v="VHADUBCowarM"/>
    <s v="478-277-6799"/>
    <s v="Mark.Cowart@va.gov"/>
    <s v="Wave 2"/>
    <n v="4"/>
    <s v="March_14"/>
    <x v="0"/>
    <n v="1"/>
  </r>
  <r>
    <n v="1898"/>
    <x v="1"/>
    <x v="10"/>
    <x v="6"/>
    <s v="IT Functional POC Back-up"/>
    <s v="Couey"/>
    <s v="Janet"/>
    <s v="VHADUBCoueyJ"/>
    <s v="478-277-2716"/>
    <s v="Janet.Couey@va.gov"/>
    <s v="Wave 2"/>
    <n v="1"/>
    <s v="March_14"/>
    <x v="0"/>
    <n v="1"/>
  </r>
  <r>
    <n v="1899"/>
    <x v="1"/>
    <x v="11"/>
    <x v="1"/>
    <s v="Site Lead"/>
    <s v="Piper"/>
    <s v="William"/>
    <s v="VHACAVPiperW"/>
    <s v="334-272-4670 x 4870"/>
    <s v="William.Piper@va.gov"/>
    <s v="Wave 2"/>
    <n v="8"/>
    <s v="March_14"/>
    <x v="8"/>
    <n v="1"/>
  </r>
  <r>
    <n v="1900"/>
    <x v="1"/>
    <x v="11"/>
    <x v="1"/>
    <s v="Site Lead Back-up"/>
    <s v="Hall"/>
    <s v="Nicholas"/>
    <s v="VHACAVHallN"/>
    <s v="334-727-0550 x 3289"/>
    <s v="Nicholas.Hall2@va.gov"/>
    <s v="Wave 2"/>
    <n v="5"/>
    <s v="March_14"/>
    <x v="8"/>
    <n v="1"/>
  </r>
  <r>
    <n v="1901"/>
    <x v="1"/>
    <x v="11"/>
    <x v="2"/>
    <s v="Primary HTM Functional POC"/>
    <s v="Piper"/>
    <s v="William"/>
    <s v="VHACAVPiperW"/>
    <s v="334-272-4670 x 4870"/>
    <s v="William.Piper@va.gov"/>
    <s v="Wave 2"/>
    <n v="8"/>
    <s v="March_14"/>
    <x v="8"/>
    <n v="1"/>
  </r>
  <r>
    <n v="1902"/>
    <x v="1"/>
    <x v="11"/>
    <x v="2"/>
    <s v="HTM Functional POC Back-up"/>
    <s v="Johnson"/>
    <s v="Donnell"/>
    <s v="VHACAVJohnsD2"/>
    <s v="334-272-4670 x 4866"/>
    <s v="Donnell.Johnson2@va.gov"/>
    <s v="Wave 2"/>
    <n v="4"/>
    <s v="March_14"/>
    <x v="0"/>
    <n v="1"/>
  </r>
  <r>
    <n v="1903"/>
    <x v="1"/>
    <x v="11"/>
    <x v="3"/>
    <s v="EMS Functional POC Back-up"/>
    <s v="Morgan"/>
    <s v="Darrell"/>
    <s v="VHATUAMORGAD"/>
    <s v="334-272-4670 x 4624"/>
    <s v="Darrell.Morgan2@va.gov"/>
    <s v="Wave 2"/>
    <n v="2"/>
    <s v="March_14"/>
    <x v="0"/>
    <n v="1"/>
  </r>
  <r>
    <n v="1904"/>
    <x v="1"/>
    <x v="11"/>
    <x v="3"/>
    <s v="EMS Functional POC Back-up"/>
    <s v="Perry"/>
    <s v="Clifford"/>
    <s v="VHACAVPerryC"/>
    <s v="334-727-0550 x 3667"/>
    <s v="Clifford.Perry@va.gov"/>
    <s v="Wave 2"/>
    <n v="1"/>
    <s v="March_14"/>
    <x v="0"/>
    <n v="1"/>
  </r>
  <r>
    <n v="1905"/>
    <x v="1"/>
    <x v="11"/>
    <x v="4"/>
    <s v="Primary FM Functional POC"/>
    <s v="Sharpe"/>
    <s v="Nicole"/>
    <s v="VHACAVSharpN"/>
    <s v="334-260-4108"/>
    <s v="Nicole.Sharpe@va.gov"/>
    <s v="Wave 2"/>
    <n v="9"/>
    <s v="March_14"/>
    <x v="0"/>
    <n v="1"/>
  </r>
  <r>
    <n v="1906"/>
    <x v="1"/>
    <x v="11"/>
    <x v="4"/>
    <s v="FM Functional POC Back-up"/>
    <s v="Hall"/>
    <s v="Nicholas"/>
    <s v="VHACAVHallN"/>
    <s v="334-727-0550 x 3289"/>
    <s v="Nicholas.Hall2@va.gov"/>
    <s v="Wave 2"/>
    <n v="5"/>
    <s v="March_14"/>
    <x v="8"/>
    <n v="1"/>
  </r>
  <r>
    <n v="1907"/>
    <x v="1"/>
    <x v="11"/>
    <x v="5"/>
    <s v="Primary PPM Functional POC"/>
    <s v="Green"/>
    <s v="Darry"/>
    <s v="VHACAVGreenD"/>
    <s v="334-272-4670 x 2001"/>
    <s v="Darry.Green@va.gov"/>
    <s v="Wave 2"/>
    <n v="11"/>
    <s v="March_14"/>
    <x v="8"/>
    <n v="1"/>
  </r>
  <r>
    <n v="1908"/>
    <x v="1"/>
    <x v="11"/>
    <x v="5"/>
    <s v="PPM Functional POC Back-up"/>
    <s v="Davis"/>
    <s v="Johnny"/>
    <s v="VHACAVDavisJ6"/>
    <s v="334-272-4670 x 4482"/>
    <s v="Johnny.Davis6@va.gov"/>
    <s v="Wave 2"/>
    <n v="1"/>
    <s v="March_14"/>
    <x v="0"/>
    <n v="1"/>
  </r>
  <r>
    <n v="1909"/>
    <x v="1"/>
    <x v="11"/>
    <x v="6"/>
    <s v="Primary IT Functional POC"/>
    <s v="Magee"/>
    <s v="Elmarko"/>
    <s v="VHACAVMageeE"/>
    <s v="334-725-2532"/>
    <s v="Elmarko.Magee@va.gov"/>
    <s v="Wave 2"/>
    <n v="3"/>
    <s v="March_14"/>
    <x v="8"/>
    <n v="1"/>
  </r>
  <r>
    <n v="1910"/>
    <x v="1"/>
    <x v="11"/>
    <x v="6"/>
    <s v="IT Functional POC Back-up"/>
    <s v="Henry"/>
    <s v="Robert"/>
    <s v="VHACAVHenryR"/>
    <s v="334-727-0550 x 3422"/>
    <s v="Robert.Henry3@va.gov"/>
    <s v="Wave 2"/>
    <n v="0"/>
    <s v="March_14"/>
    <x v="0"/>
    <n v="1"/>
  </r>
  <r>
    <n v="1911"/>
    <x v="1"/>
    <x v="12"/>
    <x v="1"/>
    <s v="Site Lead"/>
    <s v="Koppen"/>
    <s v="Mark"/>
    <s v="VHAAUGKoppeM"/>
    <s v="(706) 733-0188 x 2871"/>
    <s v="Mark.Koppen@va.gov"/>
    <s v="Wave 2"/>
    <n v="8"/>
    <s v="March_14"/>
    <x v="8"/>
    <n v="1"/>
  </r>
  <r>
    <n v="1912"/>
    <x v="1"/>
    <x v="12"/>
    <x v="1"/>
    <s v="Site Lead Back-up"/>
    <s v="Stenger"/>
    <s v="John"/>
    <s v="VHAAUGStengT"/>
    <s v="(706) 733-0188 x 1783/6700"/>
    <s v="John.Stenger@va.gov"/>
    <s v="Wave 2"/>
    <n v="7"/>
    <s v="March_14"/>
    <x v="8"/>
    <n v="1"/>
  </r>
  <r>
    <n v="1913"/>
    <x v="1"/>
    <x v="12"/>
    <x v="2"/>
    <s v="Primary HTM Functional POC"/>
    <s v="Ackerman"/>
    <s v="Michael"/>
    <s v="VHAAUGAckerM"/>
    <s v="(706) 733-0188 x 3350"/>
    <s v="Michael.Ackerman@va.gov"/>
    <s v="Wave 2"/>
    <n v="11"/>
    <s v="March_14"/>
    <x v="8"/>
    <n v="1"/>
  </r>
  <r>
    <n v="1914"/>
    <x v="1"/>
    <x v="12"/>
    <x v="2"/>
    <s v="HTM Functional POC Back-up"/>
    <s v="Payne"/>
    <s v="Wesley"/>
    <s v="VHAAUGPayneW"/>
    <s v="(706) 733-0188 x 3368"/>
    <s v="Wesley.Payne@va.gov"/>
    <s v="Wave 2"/>
    <n v="0"/>
    <s v="March_14"/>
    <x v="0"/>
    <n v="1"/>
  </r>
  <r>
    <n v="1915"/>
    <x v="1"/>
    <x v="12"/>
    <x v="3"/>
    <s v="Primary EMS Functional POC"/>
    <s v="Van Horn"/>
    <s v="Russell"/>
    <s v="VHAAUGVanHoR"/>
    <s v="(706) 733-0188 x 3319"/>
    <s v="Russell.VanHorn@va.gov"/>
    <s v="Wave 2"/>
    <n v="7"/>
    <s v="March_14"/>
    <x v="8"/>
    <n v="1"/>
  </r>
  <r>
    <n v="1916"/>
    <x v="1"/>
    <x v="12"/>
    <x v="3"/>
    <s v="EMS Functional POC Back-up"/>
    <s v="Thomas"/>
    <s v="Walter"/>
    <s v="VHAAUGWalteT4"/>
    <s v="(706) 733-0188 x 3319"/>
    <s v="Walter.Thomas4@va.gov"/>
    <s v="Wave 2"/>
    <n v="0"/>
    <s v="March_14"/>
    <x v="0"/>
    <n v="1"/>
  </r>
  <r>
    <n v="1917"/>
    <x v="1"/>
    <x v="12"/>
    <x v="4"/>
    <s v="Primary FM Functional POC"/>
    <s v="Harris"/>
    <s v="Timothy"/>
    <s v="VHAAUGHarriT5"/>
    <s v="(706) 733-0188 x 3365/6053"/>
    <s v="Timothy.Harris2@va.gov"/>
    <s v="Wave 2"/>
    <n v="5"/>
    <s v="March_14"/>
    <x v="8"/>
    <n v="1"/>
  </r>
  <r>
    <n v="1918"/>
    <x v="1"/>
    <x v="12"/>
    <x v="4"/>
    <s v="FM Functional POC Back-up"/>
    <s v="Payne"/>
    <s v="Wesley"/>
    <s v="VHAAUGPayneW"/>
    <s v="(706) 733-0188 x 3368"/>
    <s v="Wesley.Payne@va.gov"/>
    <s v="Wave 2"/>
    <n v="0"/>
    <s v="March_14"/>
    <x v="0"/>
    <n v="1"/>
  </r>
  <r>
    <n v="1919"/>
    <x v="1"/>
    <x v="12"/>
    <x v="5"/>
    <s v="Primary PPM Functional POC"/>
    <s v="Fox"/>
    <s v="Mark"/>
    <s v="VHAAUGFoxM"/>
    <s v="(706) 733-0188 x 7829"/>
    <s v="Mark.Fox@va.gov"/>
    <s v="Wave 2"/>
    <n v="6"/>
    <s v="March_14"/>
    <x v="8"/>
    <n v="1"/>
  </r>
  <r>
    <n v="1920"/>
    <x v="1"/>
    <x v="12"/>
    <x v="5"/>
    <s v="PPM Functional POC Back-up"/>
    <s v="Askew"/>
    <s v="Janice"/>
    <s v="VHAAUGAskewJ"/>
    <s v="(706) 733-0188 x 7169"/>
    <s v="Janice.Askew@va.gov"/>
    <s v="Wave 2"/>
    <n v="2"/>
    <s v="March_14"/>
    <x v="0"/>
    <n v="1"/>
  </r>
  <r>
    <n v="1921"/>
    <x v="1"/>
    <x v="12"/>
    <x v="6"/>
    <s v="Primary IT Functional POC"/>
    <s v="Hedgepeth"/>
    <s v="Rick"/>
    <s v="VHAAUGHedgeR"/>
    <s v="(706) 733-0188 x 6750"/>
    <s v="Ricky.Hedgepeth@va.gov"/>
    <s v="Wave 2"/>
    <n v="1"/>
    <s v="March_14"/>
    <x v="0"/>
    <n v="1"/>
  </r>
  <r>
    <n v="1922"/>
    <x v="1"/>
    <x v="12"/>
    <x v="6"/>
    <s v="IT Functional POC Back-up"/>
    <s v="Northington"/>
    <s v="Elizabeth"/>
    <s v="VHAAUGNorthE"/>
    <s v="(706) 733-0188 x 7637"/>
    <s v="Elizabeth.Northington@va.gov"/>
    <s v="Wave 2"/>
    <n v="9"/>
    <s v="March_14"/>
    <x v="8"/>
    <n v="1"/>
  </r>
  <r>
    <n v="1923"/>
    <x v="1"/>
    <x v="13"/>
    <x v="1"/>
    <s v="Site Lead"/>
    <s v="Hensley"/>
    <s v="Anthony"/>
    <s v="VHACHAHenslA"/>
    <s v="843-789-7788"/>
    <s v="anthony.hensley@va.gov"/>
    <s v="Wave 2"/>
    <n v="9"/>
    <s v="March_14"/>
    <x v="8"/>
    <n v="1"/>
  </r>
  <r>
    <n v="1924"/>
    <x v="1"/>
    <x v="13"/>
    <x v="1"/>
    <s v="Site Lead Back-up"/>
    <s v="Pinard"/>
    <s v="Randall"/>
    <s v="VHACHAPinarR"/>
    <s v="843-789-7789"/>
    <s v="randall.pinard@va.gov"/>
    <s v="Wave 2"/>
    <n v="9"/>
    <s v="March_14"/>
    <x v="8"/>
    <n v="1"/>
  </r>
  <r>
    <n v="1925"/>
    <x v="1"/>
    <x v="13"/>
    <x v="2"/>
    <s v="Primary HTM Functional POC"/>
    <s v="Cross"/>
    <s v="Carl"/>
    <s v="VHACHACrossC"/>
    <s v="843-789-7005"/>
    <s v="Carl.Cross@va.gov"/>
    <s v="Wave 2"/>
    <n v="7"/>
    <s v="March_14"/>
    <x v="8"/>
    <n v="1"/>
  </r>
  <r>
    <n v="1926"/>
    <x v="1"/>
    <x v="13"/>
    <x v="2"/>
    <s v="HTM Functional POC Back-up"/>
    <s v="McCaskill"/>
    <s v="Britton"/>
    <s v="VHACHAMcCasB"/>
    <s v="843-789-6046"/>
    <s v="Britton.McCaskill@va.gov"/>
    <s v="Wave 2"/>
    <n v="7"/>
    <s v="March_14"/>
    <x v="8"/>
    <n v="1"/>
  </r>
  <r>
    <n v="1927"/>
    <x v="1"/>
    <x v="13"/>
    <x v="2"/>
    <s v="HTM Functional POC Back-up"/>
    <s v="Marsh"/>
    <s v="Lucas"/>
    <s v="VHACHAMarshL"/>
    <s v="843-789-7712"/>
    <s v="Lucas.Marsh@va.gov"/>
    <s v="Wave 2"/>
    <n v="2"/>
    <s v="March_14"/>
    <x v="0"/>
    <n v="1"/>
  </r>
  <r>
    <n v="1928"/>
    <x v="1"/>
    <x v="13"/>
    <x v="2"/>
    <s v="HTM Functional POC Back-up"/>
    <s v="Tellis"/>
    <s v="Brandi"/>
    <s v="VHACHATelliB"/>
    <s v="843-789-6620"/>
    <s v="Brandi.Tellis@va.gov"/>
    <s v="Wave 2"/>
    <n v="1"/>
    <s v="March_14"/>
    <x v="0"/>
    <n v="1"/>
  </r>
  <r>
    <n v="1929"/>
    <x v="1"/>
    <x v="13"/>
    <x v="3"/>
    <s v="Primary EMS Functional POC"/>
    <s v="Stenson"/>
    <s v="Darfet (Lee)"/>
    <s v="VHACHAStensD"/>
    <s v="843- 789-6157"/>
    <s v="darfet.stenson@va.gov"/>
    <s v="Wave 2"/>
    <n v="3"/>
    <s v="March_14"/>
    <x v="0"/>
    <n v="1"/>
  </r>
  <r>
    <n v="1930"/>
    <x v="1"/>
    <x v="13"/>
    <x v="3"/>
    <s v="EMS Functional POC Back-up"/>
    <s v="Brewer"/>
    <s v="Justus"/>
    <s v="VHACHABreweJ"/>
    <s v="843-789-5464"/>
    <s v="justus.brewer@va.gov"/>
    <s v="Wave 2"/>
    <n v="3"/>
    <s v="March_14"/>
    <x v="8"/>
    <n v="1"/>
  </r>
  <r>
    <n v="1931"/>
    <x v="1"/>
    <x v="13"/>
    <x v="4"/>
    <s v="Primary FM Functional POC "/>
    <s v="Watson"/>
    <s v="Herb"/>
    <s v="VHACHAWatsoH2"/>
    <s v="843-789-6783"/>
    <s v="Herbert.Watson2@va.gov"/>
    <s v="Wave 2"/>
    <n v="4"/>
    <s v="March_14"/>
    <x v="0"/>
    <n v="1"/>
  </r>
  <r>
    <n v="1932"/>
    <x v="1"/>
    <x v="13"/>
    <x v="4"/>
    <s v="FM Functional POC Back-up"/>
    <s v="Kurowski"/>
    <s v="Mark"/>
    <s v="VHACHAKurowM"/>
    <s v="843-789-7772"/>
    <s v="Mark.kurowski@va.gov"/>
    <s v="Wave 2"/>
    <n v="6"/>
    <s v="March_14"/>
    <x v="0"/>
    <n v="1"/>
  </r>
  <r>
    <n v="1933"/>
    <x v="1"/>
    <x v="13"/>
    <x v="4"/>
    <s v="FM Functional POC Back-up"/>
    <s v="Valdez"/>
    <s v="Juan"/>
    <s v="VHACHAValdeJ1"/>
    <s v="843-789-7386"/>
    <s v="Juan.valdez@va.gov"/>
    <s v="Wave 2"/>
    <n v="1"/>
    <s v="March_14"/>
    <x v="0"/>
    <n v="1"/>
  </r>
  <r>
    <n v="1934"/>
    <x v="1"/>
    <x v="13"/>
    <x v="5"/>
    <s v="Primary PPM Functional POC"/>
    <s v="Turner"/>
    <s v="Beth"/>
    <s v="VHACHATurneB"/>
    <s v="843-789-6333"/>
    <s v="Beth.turner@va.gov"/>
    <s v="Wave 2"/>
    <n v="5"/>
    <s v="March_14"/>
    <x v="0"/>
    <n v="1"/>
  </r>
  <r>
    <n v="1935"/>
    <x v="1"/>
    <x v="13"/>
    <x v="5"/>
    <s v="PPM Functional POC Back-up"/>
    <s v="Jackson"/>
    <s v="Brenda"/>
    <s v="VHACHAJacksB1"/>
    <s v="843-789-7070"/>
    <s v="brenda.jackson@va.gov"/>
    <s v="Wave 2"/>
    <n v="0"/>
    <s v="March_14"/>
    <x v="0"/>
    <n v="1"/>
  </r>
  <r>
    <n v="1936"/>
    <x v="1"/>
    <x v="13"/>
    <x v="6"/>
    <s v="Primary IT Functional POC"/>
    <s v="Carter"/>
    <s v="David"/>
    <s v="VHACHACarteD"/>
    <s v="843-789-7121"/>
    <s v="david.carter4@va.gov"/>
    <s v="Wave 2"/>
    <n v="3"/>
    <s v="March_14"/>
    <x v="8"/>
    <n v="1"/>
  </r>
  <r>
    <n v="1937"/>
    <x v="1"/>
    <x v="13"/>
    <x v="6"/>
    <s v="IT Functional POC Back-up"/>
    <s v="Porter"/>
    <s v="Mary Ann"/>
    <s v="VHACHAPorteM"/>
    <s v="843-789-7162"/>
    <s v="mary.porter2@va.gov"/>
    <s v="Wave 2"/>
    <n v="0"/>
    <s v="March_14"/>
    <x v="0"/>
    <n v="1"/>
  </r>
  <r>
    <n v="1938"/>
    <x v="1"/>
    <x v="14"/>
    <x v="1"/>
    <s v="Site Lead"/>
    <s v="Jones"/>
    <s v="Adrienne"/>
    <s v="VhaTUAJonesAD"/>
    <s v="205 554-2063"/>
    <s v="Adrienne.jones2@va.gov"/>
    <s v="Wave 2"/>
    <n v="10"/>
    <s v="March_14"/>
    <x v="8"/>
    <n v="1"/>
  </r>
  <r>
    <n v="1939"/>
    <x v="1"/>
    <x v="14"/>
    <x v="1"/>
    <s v="Site Lead Back-up"/>
    <s v="Leow"/>
    <s v="Josh"/>
    <s v="VhaTUALeowJ"/>
    <s v="205-554-2000 x 3283"/>
    <s v="Joshua.Leow@va.gov"/>
    <s v="Wave 2"/>
    <n v="7"/>
    <s v="March_14"/>
    <x v="8"/>
    <n v="1"/>
  </r>
  <r>
    <n v="1940"/>
    <x v="1"/>
    <x v="14"/>
    <x v="2"/>
    <s v="Primary HTM Functional POC"/>
    <s v="Haynes"/>
    <s v="Dwayne"/>
    <s v="VhaTUAHayneD"/>
    <s v="205-554-2000 x 2667"/>
    <s v="Dwayne.Haynes@va.gov"/>
    <s v="Wave 2"/>
    <n v="8"/>
    <s v="March_14"/>
    <x v="8"/>
    <n v="1"/>
  </r>
  <r>
    <n v="1941"/>
    <x v="1"/>
    <x v="14"/>
    <x v="3"/>
    <s v="Primary EMS Functional POC"/>
    <s v="Robinson"/>
    <s v="Tom"/>
    <s v="VhaTUARobinT"/>
    <s v="205-554-2000 x 3777"/>
    <s v="Tom.Robinson2@va.gov"/>
    <s v="Wave 2"/>
    <n v="4"/>
    <s v="March_14"/>
    <x v="0"/>
    <n v="1"/>
  </r>
  <r>
    <n v="1942"/>
    <x v="1"/>
    <x v="14"/>
    <x v="4"/>
    <s v="Primary FM Functional POC"/>
    <s v="Jones"/>
    <s v="Adrienne"/>
    <s v="VhaTUAJonesAD"/>
    <s v="205-554-2063"/>
    <s v="Adrienne.Jones2@va.gov"/>
    <s v="Wave 2"/>
    <n v="10"/>
    <s v="March_14"/>
    <x v="8"/>
    <n v="1"/>
  </r>
  <r>
    <n v="1943"/>
    <x v="1"/>
    <x v="14"/>
    <x v="5"/>
    <s v="Primary PPM Functional POC"/>
    <s v="Bauknight"/>
    <s v="Dawn"/>
    <s v="VhaBIRBauknD"/>
    <s v="205-554-2000 x 2237"/>
    <s v="Dawn.Bauknight@va.gov"/>
    <s v="Wave 2"/>
    <n v="8"/>
    <s v="March_14"/>
    <x v="0"/>
    <n v="1"/>
  </r>
  <r>
    <n v="1944"/>
    <x v="1"/>
    <x v="14"/>
    <x v="6"/>
    <s v="Primary IT Functional POC"/>
    <s v="Lewis"/>
    <s v="Bryant"/>
    <s v="VhaTUALewisBC"/>
    <s v="205-554-2000 x 3660"/>
    <s v="Bryant.Lewis@va.gov"/>
    <s v="Wave 2"/>
    <n v="5"/>
    <s v="March_14"/>
    <x v="8"/>
    <n v="1"/>
  </r>
  <r>
    <n v="1945"/>
    <x v="1"/>
    <x v="14"/>
    <x v="6"/>
    <s v="IT Functional POC Back-up"/>
    <s v="Day"/>
    <s v="Charles"/>
    <s v="VhaTUADayC"/>
    <s v="205-554-2000 x 4622"/>
    <s v="Charles.Day3@va.gov"/>
    <s v="Wave 2"/>
    <n v="6"/>
    <s v="March_14"/>
    <x v="8"/>
    <n v="1"/>
  </r>
  <r>
    <n v="1946"/>
    <x v="1"/>
    <x v="15"/>
    <x v="1"/>
    <s v="Site Lead"/>
    <s v="Domann"/>
    <s v="Stan"/>
    <s v="VhacmsDomanS"/>
    <s v="(803) 695-6770"/>
    <s v="Stan.Domann@va.gov"/>
    <s v="Wave 2"/>
    <n v="10"/>
    <s v="March_14"/>
    <x v="8"/>
    <n v="1"/>
  </r>
  <r>
    <n v="1947"/>
    <x v="1"/>
    <x v="15"/>
    <x v="1"/>
    <s v="Site Lead Back-up"/>
    <s v="Cook"/>
    <s v="James"/>
    <s v="VhacmsCookja"/>
    <s v="(803) 776-4000 x 7559"/>
    <s v="James.Cook8@va.gov"/>
    <s v="Wave 2"/>
    <n v="4"/>
    <s v="March_14"/>
    <x v="0"/>
    <n v="1"/>
  </r>
  <r>
    <n v="1948"/>
    <x v="1"/>
    <x v="15"/>
    <x v="2"/>
    <s v="Primary HTM Functional POC"/>
    <s v="Shukla"/>
    <s v="Mahesh"/>
    <s v="VhacmsShuklM1"/>
    <s v="(803) 776-4000 x 7583"/>
    <s v="Mahesh.Shukla2@va.gov"/>
    <s v="Wave 2"/>
    <n v="1"/>
    <s v="March_14"/>
    <x v="0"/>
    <n v="1"/>
  </r>
  <r>
    <n v="1949"/>
    <x v="1"/>
    <x v="15"/>
    <x v="2"/>
    <s v="HTM Functional POC Back-up"/>
    <s v="Johnson"/>
    <s v="Jerry"/>
    <s v="VhacmsJohnsJ1"/>
    <s v="(803) 776-4000 x 7580"/>
    <s v="Jerry.Johnson3@va.gov"/>
    <s v="Wave 2"/>
    <n v="1"/>
    <s v="March_14"/>
    <x v="0"/>
    <n v="1"/>
  </r>
  <r>
    <n v="1950"/>
    <x v="1"/>
    <x v="15"/>
    <x v="2"/>
    <s v="HTM Functional POC Back-up"/>
    <s v="Masters"/>
    <s v="Russell"/>
    <s v="VhacmsMasteR"/>
    <s v="(803) 776-4000 x 4749"/>
    <s v="Russell.Masters@va.gov"/>
    <s v="Wave 2"/>
    <n v="0"/>
    <s v="March_14"/>
    <x v="0"/>
    <n v="1"/>
  </r>
  <r>
    <n v="1951"/>
    <x v="1"/>
    <x v="15"/>
    <x v="3"/>
    <s v="Primary EMS Functional POC"/>
    <s v="Bonds"/>
    <s v="Lincoln"/>
    <s v="Vhacmsbondsl"/>
    <s v="(803) 776-4000 x 6808"/>
    <s v="Lincoln.Bonds@va.gov"/>
    <s v="Wave 2"/>
    <n v="3"/>
    <s v="March_14"/>
    <x v="8"/>
    <n v="1"/>
  </r>
  <r>
    <n v="1952"/>
    <x v="1"/>
    <x v="15"/>
    <x v="3"/>
    <s v="EMS Functional POC Back-up"/>
    <s v="Perry"/>
    <s v="Patrice"/>
    <s v="Vhacmsperryp6"/>
    <s v="(803) 776-4000 x 6808"/>
    <s v="Patrice.Perry@va.gov"/>
    <s v="Wave 2"/>
    <n v="0"/>
    <s v="March_14"/>
    <x v="0"/>
    <n v="1"/>
  </r>
  <r>
    <n v="1953"/>
    <x v="1"/>
    <x v="15"/>
    <x v="4"/>
    <s v="Primary FM Functional POC"/>
    <s v="Bagley"/>
    <s v="David"/>
    <s v="VhacmsBagleD"/>
    <s v="(803) 776-4000 x 4344"/>
    <s v="David.Bagley2@va.gov"/>
    <s v="Wave 2"/>
    <n v="10"/>
    <s v="March_14"/>
    <x v="8"/>
    <n v="1"/>
  </r>
  <r>
    <n v="1954"/>
    <x v="1"/>
    <x v="15"/>
    <x v="4"/>
    <s v="FM Functional POC Back-up"/>
    <s v="Blackwell"/>
    <s v="Joseph"/>
    <s v="VhacmsBlackJW"/>
    <s v="(803) 776-4000 x 7589"/>
    <s v="Joseph.Blackwell@va.gov"/>
    <s v="Wave 2"/>
    <n v="4"/>
    <s v="March_14"/>
    <x v="0"/>
    <n v="1"/>
  </r>
  <r>
    <n v="1955"/>
    <x v="1"/>
    <x v="15"/>
    <x v="5"/>
    <s v="Primary PPM Functional POC"/>
    <s v="Mahoney"/>
    <s v="Eathel"/>
    <s v="VhacmsMahonE"/>
    <s v="(803) 776-4000 x 6560"/>
    <s v="Eathel.Mahoney@va.gov"/>
    <s v="Wave 2"/>
    <n v="2"/>
    <s v="March_14"/>
    <x v="0"/>
    <n v="1"/>
  </r>
  <r>
    <n v="1956"/>
    <x v="1"/>
    <x v="15"/>
    <x v="5"/>
    <s v="PPM Functional POC Back-up"/>
    <s v="Guice"/>
    <s v="Lynette"/>
    <s v="VhacmsGuiceL"/>
    <s v="(803) 776-4000 x 6492"/>
    <s v="Lynette.Guice@va.gov"/>
    <s v="Wave 2"/>
    <n v="0"/>
    <s v="March_14"/>
    <x v="0"/>
    <n v="1"/>
  </r>
  <r>
    <n v="1957"/>
    <x v="1"/>
    <x v="15"/>
    <x v="6"/>
    <s v="Primary IT Funcational POC"/>
    <s v="Wells"/>
    <s v="Mark"/>
    <s v="VHAcmsWellsM"/>
    <s v="(803) 776-4000 x 6311"/>
    <s v="Mark.Wells4@va.gov"/>
    <s v="Wave 2"/>
    <n v="4"/>
    <s v="March_14"/>
    <x v="0"/>
    <n v="1"/>
  </r>
  <r>
    <n v="1958"/>
    <x v="1"/>
    <x v="15"/>
    <x v="6"/>
    <s v="IT Functional POC Back-up"/>
    <s v="Tollin"/>
    <s v="Andrew"/>
    <s v="VhacmsTolliA"/>
    <s v="(803) 776-4000 x 6308"/>
    <s v="Andrew.Tollin@va.gov"/>
    <s v="Wave 2"/>
    <n v="0"/>
    <s v="March_14"/>
    <x v="0"/>
    <n v="1"/>
  </r>
  <r>
    <n v="1959"/>
    <x v="2"/>
    <x v="0"/>
    <x v="0"/>
    <s v="VISN Deployment Team Lead"/>
    <s v="Schopen"/>
    <s v="Robby"/>
    <s v="VHAMIWSchopR2"/>
    <s v="(414)844-4831"/>
    <s v="Robby.Schopen2@va.gov"/>
    <s v="Wave 2"/>
    <n v="7"/>
    <s v="March_14"/>
    <x v="8"/>
    <n v="1"/>
  </r>
  <r>
    <n v="1960"/>
    <x v="2"/>
    <x v="0"/>
    <x v="0"/>
    <s v="Logistics"/>
    <s v="Schopen"/>
    <s v="Robby"/>
    <s v="VHAMIWSchopR2"/>
    <s v="(414)844-4831"/>
    <s v="Robby.Schopen2@va.gov"/>
    <s v="Wave 2"/>
    <n v="7"/>
    <s v="March_14"/>
    <x v="8"/>
    <n v="1"/>
  </r>
  <r>
    <n v="1961"/>
    <x v="2"/>
    <x v="0"/>
    <x v="0"/>
    <s v="HTM"/>
    <s v="Houterman"/>
    <s v="Christian (Chris)"/>
    <s v="VHAMIWHouteC"/>
    <s v="(414) 384-2000 x 45186"/>
    <s v="Christian.Houterman@va.gov"/>
    <s v="Wave 2"/>
    <n v="2"/>
    <s v="March_14"/>
    <x v="0"/>
    <n v="1"/>
  </r>
  <r>
    <n v="1962"/>
    <x v="2"/>
    <x v="0"/>
    <x v="0"/>
    <s v="CAM"/>
    <s v="Cejka"/>
    <s v="James (Jim)"/>
    <s v="VHAHINCejkaJ"/>
    <s v="(708) 492-3932"/>
    <s v="James.Cejka@va.gov"/>
    <s v="Wave 2"/>
    <n v="0"/>
    <s v="March_14"/>
    <x v="0"/>
    <n v="1"/>
  </r>
  <r>
    <n v="1963"/>
    <x v="2"/>
    <x v="0"/>
    <x v="0"/>
    <s v="EMS"/>
    <s v="Aherne"/>
    <s v="Joseph (Joe)"/>
    <s v="VHAHINAhernJ"/>
    <s v="(708) 492-3935"/>
    <s v="Joseph.Aherne@va.gov"/>
    <s v="Wave 2"/>
    <n v="5"/>
    <s v="March_14"/>
    <x v="8"/>
    <n v="1"/>
  </r>
  <r>
    <n v="1964"/>
    <x v="2"/>
    <x v="0"/>
    <x v="0"/>
    <s v="Engineering"/>
    <s v="Berry"/>
    <s v="Douglas (Doug)"/>
    <s v="VHAHINBerryD"/>
    <s v="708-267-6138"/>
    <s v="Douglas.Berry@va.gov"/>
    <s v="Wave 2"/>
    <n v="1"/>
    <s v="March_14"/>
    <x v="0"/>
    <n v="1"/>
  </r>
  <r>
    <n v="1965"/>
    <x v="2"/>
    <x v="0"/>
    <x v="0"/>
    <s v="OIT"/>
    <s v="Fears"/>
    <s v="Jeffrey (Jeff)"/>
    <s v="VHAV12FearsJ"/>
    <s v="708-492-3987"/>
    <s v="Jeff.Fears@va.gov"/>
    <s v="Wave 2"/>
    <n v="1"/>
    <s v="March_14"/>
    <x v="0"/>
    <n v="1"/>
  </r>
  <r>
    <n v="1966"/>
    <x v="2"/>
    <x v="0"/>
    <x v="0"/>
    <s v="Fiscal (Ad Hoc)"/>
    <s v="Keyser"/>
    <s v="Jason"/>
    <s v="VHAMSCKeyseJ"/>
    <s v="414-384-2000 x 45371"/>
    <s v="Jason.Keyser@va.gov"/>
    <s v="Wave 2"/>
    <n v="5"/>
    <s v="March_14"/>
    <x v="0"/>
    <n v="1"/>
  </r>
  <r>
    <n v="1967"/>
    <x v="2"/>
    <x v="0"/>
    <x v="0"/>
    <s v="CDW "/>
    <s v="Wright"/>
    <s v="Samantha"/>
    <s v="VHAV12WrighS"/>
    <s v="630-240-7508"/>
    <s v="Samantha.Wright2@va.gov"/>
    <s v="Wave 2"/>
    <n v="0"/>
    <s v="March_14"/>
    <x v="0"/>
    <n v="1"/>
  </r>
  <r>
    <n v="1968"/>
    <x v="2"/>
    <x v="16"/>
    <x v="1"/>
    <s v="Site Lead"/>
    <s v="Phillips"/>
    <s v="Annette"/>
    <s v="vhatomphilla"/>
    <s v="608-372-1150"/>
    <s v="Annette.phillips@va.gov"/>
    <s v="Wave 2"/>
    <n v="3"/>
    <s v="March_14"/>
    <x v="0"/>
    <n v="1"/>
  </r>
  <r>
    <n v="1969"/>
    <x v="2"/>
    <x v="16"/>
    <x v="1"/>
    <s v="Site Lead Back-up"/>
    <s v="Brande"/>
    <s v="David"/>
    <s v="vhatombrandd"/>
    <s v="608-372-1149"/>
    <s v="David.brande@va.gov"/>
    <s v="Wave 2"/>
    <n v="10"/>
    <s v="March_14"/>
    <x v="8"/>
    <n v="1"/>
  </r>
  <r>
    <n v="1970"/>
    <x v="2"/>
    <x v="16"/>
    <x v="2"/>
    <s v="Primary HTM Functional POC"/>
    <s v="Bieniek"/>
    <s v="Eugene"/>
    <s v="vhatombienie"/>
    <s v="608-372-3971 x 68320"/>
    <s v="Eugene.Bieniek@va.gov"/>
    <s v="Wave 2"/>
    <n v="8"/>
    <s v="March_14"/>
    <x v="8"/>
    <n v="1"/>
  </r>
  <r>
    <n v="1971"/>
    <x v="2"/>
    <x v="16"/>
    <x v="2"/>
    <s v="HTM Functional POC Back-up"/>
    <s v="Ogle"/>
    <s v="Derek"/>
    <s v="vhatomogleD"/>
    <s v="608-372-1731"/>
    <s v="Derek.ogle@va.gov"/>
    <s v="Wave 2"/>
    <n v="4"/>
    <s v="March_14"/>
    <x v="8"/>
    <n v="1"/>
  </r>
  <r>
    <n v="1972"/>
    <x v="2"/>
    <x v="16"/>
    <x v="3"/>
    <s v="Primary EMS Functional POC"/>
    <s v="Evanson"/>
    <s v="Jeffrey"/>
    <s v="vhatomevansj"/>
    <s v="608-372-3971 x 66080"/>
    <s v="Jeffrey.Evanson@va.gov"/>
    <s v="Wave 2"/>
    <n v="0"/>
    <s v="March_14"/>
    <x v="0"/>
    <n v="1"/>
  </r>
  <r>
    <n v="1973"/>
    <x v="2"/>
    <x v="16"/>
    <x v="3"/>
    <s v="EMS Functional POC Back-up"/>
    <s v="Martin"/>
    <s v="Andrew"/>
    <s v="vhatommartia"/>
    <s v="608-372-3971 x 60157"/>
    <s v="Andrew.martin7@va.gov"/>
    <s v="Wave 2"/>
    <n v="6"/>
    <s v="March_14"/>
    <x v="0"/>
    <n v="1"/>
  </r>
  <r>
    <n v="1974"/>
    <x v="2"/>
    <x v="16"/>
    <x v="4"/>
    <s v="Primary FM Functional POC"/>
    <s v="Adkins"/>
    <s v="Patricia"/>
    <s v="vhatomadkinp"/>
    <s v="608-372-3971 x 66096"/>
    <s v="Patricia.adkins2@va.gov"/>
    <s v="Wave 2"/>
    <n v="10"/>
    <s v="March_14"/>
    <x v="8"/>
    <n v="1"/>
  </r>
  <r>
    <n v="1975"/>
    <x v="2"/>
    <x v="16"/>
    <x v="4"/>
    <s v="FM Functional POC Back-up"/>
    <s v="Braun"/>
    <s v="Christopher"/>
    <s v="vhatombraunc"/>
    <s v="608-372-1633"/>
    <s v="Christopher.braun@va.gov"/>
    <s v="Wave 2"/>
    <n v="2"/>
    <s v="March_14"/>
    <x v="0"/>
    <n v="1"/>
  </r>
  <r>
    <n v="1976"/>
    <x v="2"/>
    <x v="16"/>
    <x v="5"/>
    <s v="Primary PPM Functional POC"/>
    <s v="Brande"/>
    <s v="David"/>
    <s v="vhatombrandd"/>
    <s v="608-372-1149"/>
    <s v="David.brande@va.gov"/>
    <s v="Wave 2"/>
    <n v="10"/>
    <s v="March_14"/>
    <x v="8"/>
    <n v="1"/>
  </r>
  <r>
    <n v="1977"/>
    <x v="2"/>
    <x v="16"/>
    <x v="5"/>
    <s v="PPM Functional POC Back-up"/>
    <s v="Peterson"/>
    <s v="Makensie"/>
    <s v="vhatompeterm"/>
    <s v="608-372-1634"/>
    <s v="Makensie.peterson@va.gov"/>
    <s v="Wave 2"/>
    <n v="7"/>
    <s v="March_14"/>
    <x v="8"/>
    <n v="1"/>
  </r>
  <r>
    <n v="1978"/>
    <x v="2"/>
    <x v="16"/>
    <x v="6"/>
    <s v="Primary IT Funcational POC"/>
    <s v="Smith"/>
    <s v="Brendan"/>
    <s v="vhatomsmithb"/>
    <s v="608-372-1124"/>
    <s v="Brendan.smith1@va.gov"/>
    <s v="Wave 2"/>
    <n v="6"/>
    <s v="March_14"/>
    <x v="0"/>
    <n v="1"/>
  </r>
  <r>
    <n v="1979"/>
    <x v="2"/>
    <x v="16"/>
    <x v="6"/>
    <s v="IT Functional POC Back-up"/>
    <s v="Kyser"/>
    <s v="Scot"/>
    <s v="vhatomkysers"/>
    <s v="608-372-3971 x 66250"/>
    <s v="Scot.kyser@va.gov"/>
    <s v="Wave 2"/>
    <n v="5"/>
    <s v="March_14"/>
    <x v="8"/>
    <n v="1"/>
  </r>
  <r>
    <n v="1980"/>
    <x v="3"/>
    <x v="0"/>
    <x v="0"/>
    <s v="Logistics"/>
    <s v="Wood"/>
    <s v="James"/>
    <s v="VHAECHWoodJa"/>
    <s v="303-202-8184"/>
    <s v="James.wood3@va.gov"/>
    <s v="Wave 2"/>
    <n v="5"/>
    <s v="March_14"/>
    <x v="8"/>
    <n v="1"/>
  </r>
  <r>
    <n v="1981"/>
    <x v="3"/>
    <x v="0"/>
    <x v="0"/>
    <s v="HTM"/>
    <s v="Holland"/>
    <s v="Annette"/>
    <s v="vhachyhollaa"/>
    <s v="307-433-3763"/>
    <s v="Annette.holland@va.gov"/>
    <s v="Wave 2"/>
    <n v="2"/>
    <s v="March_14"/>
    <x v="8"/>
    <n v="1"/>
  </r>
  <r>
    <n v="1982"/>
    <x v="3"/>
    <x v="0"/>
    <x v="0"/>
    <s v="CAM"/>
    <s v="Eyre"/>
    <s v="David"/>
    <s v="VHAV19EyreD"/>
    <s v="303-202-8162"/>
    <s v="David.Eyre2@va.gov"/>
    <s v="Wave 2"/>
    <n v="0"/>
    <s v="March_14"/>
    <x v="0"/>
    <n v="1"/>
  </r>
  <r>
    <n v="1983"/>
    <x v="3"/>
    <x v="0"/>
    <x v="0"/>
    <s v="Engineering"/>
    <s v="Volz"/>
    <s v="Robert"/>
    <s v="VHAOMAVolzRo"/>
    <s v="402-506-1714"/>
    <s v="Robert.volz@va.gov"/>
    <s v="Wave 2"/>
    <n v="0"/>
    <s v="March_14"/>
    <x v="0"/>
    <n v="1"/>
  </r>
  <r>
    <n v="1984"/>
    <x v="3"/>
    <x v="0"/>
    <x v="0"/>
    <s v="OIT"/>
    <s v="Leonelli"/>
    <s v="Lisa"/>
    <s v="VHASLCLeoneL"/>
    <s v="801-584-5678"/>
    <s v="Lisa.Leonelli@va.gov"/>
    <s v="Wave 2"/>
    <n v="6"/>
    <s v="March_14"/>
    <x v="0"/>
    <n v="1"/>
  </r>
  <r>
    <n v="1985"/>
    <x v="3"/>
    <x v="0"/>
    <x v="0"/>
    <s v="Fiscal"/>
    <s v="VanderStek"/>
    <s v="Eliott"/>
    <s v="VHAV19VandeE"/>
    <s v="303-756-9279"/>
    <s v="Eliott.VanderStek@va.gov"/>
    <s v="Wave 2"/>
    <n v="0"/>
    <s v="March_14"/>
    <x v="0"/>
    <n v="1"/>
  </r>
  <r>
    <n v="1986"/>
    <x v="3"/>
    <x v="17"/>
    <x v="1"/>
    <s v="Site Lead"/>
    <s v="Hewett"/>
    <s v="Steven"/>
    <s v="vhagrjhewets"/>
    <s v="(970) 242-0731 x 2039"/>
    <s v="Steven.Hewett@va.gov"/>
    <s v="Wave 2"/>
    <n v="10"/>
    <s v="March_14"/>
    <x v="8"/>
    <n v="1"/>
  </r>
  <r>
    <n v="1987"/>
    <x v="3"/>
    <x v="17"/>
    <x v="1"/>
    <s v="Site Lead Back-up"/>
    <s v="Mestas"/>
    <s v="Norma"/>
    <s v="vhagrjmestan"/>
    <s v="(970) 242-0731 x 2539"/>
    <s v="Norma.mestas@va.gov"/>
    <s v="Wave 2"/>
    <n v="1"/>
    <s v="March_14"/>
    <x v="0"/>
    <n v="1"/>
  </r>
  <r>
    <n v="1988"/>
    <x v="3"/>
    <x v="17"/>
    <x v="2"/>
    <s v="Primary HTM Functional POC"/>
    <s v="Peacook"/>
    <s v="Jan"/>
    <s v="vhagrjpeacoj"/>
    <s v="(970) 263-5070 x 5015"/>
    <s v="Jan.Peacock@va.gov"/>
    <s v="Wave 2"/>
    <n v="10"/>
    <s v="March_14"/>
    <x v="8"/>
    <n v="1"/>
  </r>
  <r>
    <n v="1989"/>
    <x v="3"/>
    <x v="17"/>
    <x v="2"/>
    <s v="HTM Functional POC Back-up"/>
    <s v="Sparks"/>
    <s v="Frank"/>
    <s v="VHAGRJSparkF"/>
    <s v="(970) 263-5035"/>
    <s v="Frank.Sparks@va.gov"/>
    <s v="Wave 2"/>
    <n v="0"/>
    <s v="March_14"/>
    <x v="0"/>
    <n v="1"/>
  </r>
  <r>
    <n v="1990"/>
    <x v="3"/>
    <x v="17"/>
    <x v="2"/>
    <s v="HTM Functional POC Back-up"/>
    <s v="Crickmer"/>
    <s v="Anna"/>
    <s v="vhagrjcricka"/>
    <s v="(970) 242-0731"/>
    <s v="Anna.Crickmer@va.gov"/>
    <s v="Wave 2"/>
    <n v="6"/>
    <s v="March_14"/>
    <x v="0"/>
    <n v="1"/>
  </r>
  <r>
    <n v="1991"/>
    <x v="3"/>
    <x v="17"/>
    <x v="3"/>
    <s v="Primary EMS Functional POC"/>
    <s v="Hendley"/>
    <s v="Eugene"/>
    <s v="VHAGRJHendlE"/>
    <s v="(970) 242-0731 x 2559"/>
    <s v="Eugene.Hendley@va.gov"/>
    <s v="Wave 2"/>
    <n v="6"/>
    <s v="March_14"/>
    <x v="0"/>
    <n v="1"/>
  </r>
  <r>
    <n v="1992"/>
    <x v="3"/>
    <x v="17"/>
    <x v="3"/>
    <s v="EMS Functional POC Back-up"/>
    <s v="Martin"/>
    <s v="Amber"/>
    <s v="vhagrjmartina"/>
    <s v="(970) 242-0731 x 2240"/>
    <s v="Amber.Martin@va.gov"/>
    <s v="Wave 2"/>
    <n v="1"/>
    <s v="March_14"/>
    <x v="0"/>
    <n v="1"/>
  </r>
  <r>
    <n v="1993"/>
    <x v="3"/>
    <x v="17"/>
    <x v="4"/>
    <s v="Primary FM Functional POC"/>
    <s v="Murillo"/>
    <s v="Larry"/>
    <s v="vhagrjmurill"/>
    <s v="(970) 242-0731 x 12003"/>
    <s v="Larry.Murillo@va.gov"/>
    <s v="Wave 2"/>
    <n v="3"/>
    <s v="March_14"/>
    <x v="8"/>
    <n v="1"/>
  </r>
  <r>
    <n v="1994"/>
    <x v="3"/>
    <x v="17"/>
    <x v="4"/>
    <s v="FM Functional POC Back-up"/>
    <s v="Benjamin"/>
    <s v="Jason"/>
    <s v="vhagrjbenjaj"/>
    <s v="(970) 242-0731 x 12001"/>
    <s v="Jason.Benjamin@va.gov"/>
    <s v="Wave 2"/>
    <n v="2"/>
    <s v="March_14"/>
    <x v="0"/>
    <n v="1"/>
  </r>
  <r>
    <n v="1995"/>
    <x v="3"/>
    <x v="17"/>
    <x v="4"/>
    <s v="HTM Functional POC Back-up"/>
    <s v="Montoya"/>
    <s v="Juilana"/>
    <s v="VHAGRJMontoJ"/>
    <s v="(970) 242-0731 x 2052"/>
    <s v="Juliana.Montoya@va.gov"/>
    <s v="Wave 2"/>
    <n v="4"/>
    <s v="March_14"/>
    <x v="0"/>
    <n v="1"/>
  </r>
  <r>
    <n v="1996"/>
    <x v="3"/>
    <x v="17"/>
    <x v="5"/>
    <s v="Primary PPM Functional POC"/>
    <s v="Sturgeon"/>
    <s v="Timothy"/>
    <s v="vhagrjsturgt"/>
    <s v="(970) 242-0731 x 1302"/>
    <s v="Timothy.Sturgeon@va.gov"/>
    <s v="Wave 2"/>
    <n v="6"/>
    <s v="March_14"/>
    <x v="0"/>
    <n v="1"/>
  </r>
  <r>
    <n v="1997"/>
    <x v="3"/>
    <x v="17"/>
    <x v="5"/>
    <s v="PPM Functional POC Back-up"/>
    <s v="Hewett"/>
    <s v="Steven"/>
    <s v="vhagrjhewets"/>
    <s v="(970) 242-0731 x 2039"/>
    <s v="Steven.Hewett@va.gov"/>
    <s v="Wave 2"/>
    <n v="10"/>
    <s v="March_14"/>
    <x v="8"/>
    <n v="1"/>
  </r>
  <r>
    <n v="1998"/>
    <x v="3"/>
    <x v="17"/>
    <x v="6"/>
    <s v="Primary IT Funcational POC"/>
    <s v="Giese"/>
    <s v="Noah"/>
    <s v="VHAGRJgiesen"/>
    <s v="(970) 263-5057"/>
    <s v="Noah.Giese@va.gov"/>
    <s v="Wave 2"/>
    <n v="0"/>
    <s v="March_14"/>
    <x v="0"/>
    <n v="1"/>
  </r>
  <r>
    <n v="1999"/>
    <x v="3"/>
    <x v="17"/>
    <x v="6"/>
    <s v="IT Functional POC Back-up"/>
    <s v="Myers"/>
    <s v="Layne"/>
    <s v="vhagrjmyersl"/>
    <s v="(970) 863-5098"/>
    <s v="Layne.myers@va.gov"/>
    <s v="Wave 2"/>
    <n v="0"/>
    <s v="March_14"/>
    <x v="0"/>
    <n v="1"/>
  </r>
  <r>
    <n v="2000"/>
    <x v="0"/>
    <x v="0"/>
    <x v="0"/>
    <s v="HTM"/>
    <s v="Anderson-Jackson"/>
    <s v="LaTecia"/>
    <s v="VHAV06ANDERL"/>
    <s v="919-956-5541"/>
    <s v="LaTecia.Anderson-Jackson@va.gov"/>
    <s v="Wave 2"/>
    <n v="7"/>
    <s v="March_14"/>
    <x v="8"/>
    <n v="1"/>
  </r>
  <r>
    <n v="2001"/>
    <x v="1"/>
    <x v="12"/>
    <x v="5"/>
    <s v="PPM Functional POC Back-up"/>
    <s v="Carter, III"/>
    <s v="George"/>
    <s v="VHAAUGCarteG1"/>
    <s v="(706) 733-0188 x 7166"/>
    <s v="george.carter3@va.gov"/>
    <s v="Wave 2"/>
    <n v="8"/>
    <s v="March_14"/>
    <x v="8"/>
    <n v="1"/>
  </r>
  <r>
    <n v="2002"/>
    <x v="1"/>
    <x v="14"/>
    <x v="5"/>
    <s v="PPM Functional POC Back-up"/>
    <s v="Walker"/>
    <s v="Willie"/>
    <s v="VHABIRWalkeW"/>
    <s v="205-554-2000 x 2829"/>
    <s v="willie.walker2@va.gov"/>
    <s v="Wave 2"/>
    <n v="4"/>
    <s v="March_14"/>
    <x v="0"/>
    <n v="1"/>
  </r>
  <r>
    <n v="2003"/>
    <x v="1"/>
    <x v="14"/>
    <x v="2"/>
    <s v="HTM Functional POC Back-up"/>
    <s v="Hutson"/>
    <s v="Sharon"/>
    <s v="VHATUAHutsoS"/>
    <s v="205-554-2000 x2319"/>
    <s v="Sharon.Hutson@va.gov"/>
    <s v="Wave 2"/>
    <n v="9"/>
    <s v="March_14"/>
    <x v="8"/>
    <n v="1"/>
  </r>
  <r>
    <n v="2004"/>
    <x v="1"/>
    <x v="14"/>
    <x v="5"/>
    <s v="PPM Functional POC Back-up"/>
    <s v="Friscia"/>
    <s v="Karen"/>
    <s v="VHATUAfrisck"/>
    <s v="205-554-2993"/>
    <s v="karen.friscia@va.gov"/>
    <s v="Wave 2"/>
    <n v="6"/>
    <s v="March_14"/>
    <x v="0"/>
    <n v="1"/>
  </r>
  <r>
    <n v="2005"/>
    <x v="0"/>
    <x v="3"/>
    <x v="5"/>
    <s v="PPM Functional POC Back-up"/>
    <s v="Mixon"/>
    <s v="Lindsey"/>
    <s v="VHAFNCMixonL"/>
    <s v="910-488-2120 Ext."/>
    <s v="Lindsey.Mixon@va.gov"/>
    <s v="Wave 2"/>
    <n v="1"/>
    <s v="March_14"/>
    <x v="0"/>
    <n v="1"/>
  </r>
  <r>
    <n v="2006"/>
    <x v="0"/>
    <x v="3"/>
    <x v="5"/>
    <s v="PPM Functional POC Back-up"/>
    <s v="McLean"/>
    <s v="Veronica"/>
    <s v="VHAFNCMcLeaV2"/>
    <s v="910-475-6277"/>
    <s v="Veronica.McLean@va.gov"/>
    <s v="Wave 2"/>
    <n v="5"/>
    <s v="March_14"/>
    <x v="0"/>
    <n v="1"/>
  </r>
  <r>
    <n v="2007"/>
    <x v="1"/>
    <x v="11"/>
    <x v="3"/>
    <s v="Primary EMS Functional POC"/>
    <s v="Mitchell"/>
    <s v="Debra"/>
    <s v="VHACAVMitchD"/>
    <s v="(334) 727-0550 x3616"/>
    <s v="Debra.Mitchell@va.gov"/>
    <s v="Wave 2"/>
    <n v="3"/>
    <s v="March_14"/>
    <x v="0"/>
    <n v="1"/>
  </r>
  <r>
    <n v="2008"/>
    <x v="1"/>
    <x v="14"/>
    <x v="3"/>
    <s v="EMS Functional POC Back-up"/>
    <s v="Wyatt"/>
    <s v="Amy"/>
    <s v="vhatuawyatta"/>
    <s v="+1 (205) 554-2000 X3838"/>
    <s v="amy.wyatt@va.gov"/>
    <s v="Wave 2"/>
    <n v="1"/>
    <s v="March_14"/>
    <x v="0"/>
    <n v="1"/>
  </r>
  <r>
    <n v="2009"/>
    <x v="0"/>
    <x v="0"/>
    <x v="0"/>
    <s v="VISN Deployment Team Lead"/>
    <s v="Slade"/>
    <s v="Thomas"/>
    <s v="VHAV06SladeT"/>
    <s v="919-956-5541"/>
    <s v="Thomas.Slade@va.gov"/>
    <s v="Wave 2"/>
    <n v="7"/>
    <s v="March_7"/>
    <x v="9"/>
    <n v="1"/>
  </r>
  <r>
    <n v="2010"/>
    <x v="0"/>
    <x v="0"/>
    <x v="0"/>
    <s v="Logistics"/>
    <s v="Horne"/>
    <s v="David"/>
    <s v="VHAV06HorneD"/>
    <s v="919-956-5541"/>
    <s v="David.Horne2@va.gov"/>
    <s v="Wave 2"/>
    <n v="7"/>
    <s v="March_7"/>
    <x v="0"/>
    <n v="1"/>
  </r>
  <r>
    <n v="2011"/>
    <x v="0"/>
    <x v="0"/>
    <x v="0"/>
    <s v="HTM"/>
    <s v="Smith-Freshwater"/>
    <s v="Alicia"/>
    <s v="VHAHAMSmithA12345"/>
    <s v="919-956-5541"/>
    <s v="Alicia.Smith-Freshwater@va.gov"/>
    <s v="Wave 2"/>
    <n v="7"/>
    <s v="March_7"/>
    <x v="0"/>
    <n v="1"/>
  </r>
  <r>
    <n v="2012"/>
    <x v="0"/>
    <x v="0"/>
    <x v="0"/>
    <s v="CAM"/>
    <s v="Ellis"/>
    <s v="Kyle"/>
    <s v="VHADUREllisK"/>
    <s v="919-956-5541 x 402"/>
    <s v="Kyle.Ellis@va.gov"/>
    <s v="Wave 2"/>
    <n v="6"/>
    <s v="March_7"/>
    <x v="0"/>
    <n v="1"/>
  </r>
  <r>
    <n v="2013"/>
    <x v="0"/>
    <x v="0"/>
    <x v="0"/>
    <s v="OIT"/>
    <s v="Harris"/>
    <s v="Milton"/>
    <s v="VHAV06HarriM"/>
    <s v="919-956-5541"/>
    <s v="Milton.Harrison@va.gov"/>
    <s v="Wave 2"/>
    <n v="0"/>
    <s v="March_7"/>
    <x v="0"/>
    <n v="1"/>
  </r>
  <r>
    <n v="2014"/>
    <x v="0"/>
    <x v="0"/>
    <x v="0"/>
    <s v="Fiscal"/>
    <s v="Omotosho"/>
    <s v="Timothy"/>
    <s v="vhav06oomotorr"/>
    <s v="919-956-5541"/>
    <s v="Rotimi.Omotosho@va.gov"/>
    <s v="Wave 2"/>
    <n v="0"/>
    <s v="March_7"/>
    <x v="0"/>
    <n v="1"/>
  </r>
  <r>
    <n v="2015"/>
    <x v="0"/>
    <x v="0"/>
    <x v="0"/>
    <s v="Budget Analyst"/>
    <s v="Adams"/>
    <s v="Jeffrey "/>
    <s v="VHASAMAdamsJ"/>
    <s v="919-956-5541 x 204"/>
    <s v="Jeffrey.Adams2@va.gov"/>
    <s v="Wave 2"/>
    <n v="4"/>
    <s v="March_7"/>
    <x v="9"/>
    <n v="1"/>
  </r>
  <r>
    <n v="2016"/>
    <x v="0"/>
    <x v="1"/>
    <x v="1"/>
    <s v="Site Lead"/>
    <s v="Robinson"/>
    <s v="Susan"/>
    <s v="VHAASHROBINS"/>
    <s v="(828)298-7911 x 5965"/>
    <s v="Susan.robinson2@va.gov"/>
    <s v="Wave 2"/>
    <n v="10"/>
    <s v="March_7"/>
    <x v="9"/>
    <n v="1"/>
  </r>
  <r>
    <n v="2017"/>
    <x v="0"/>
    <x v="1"/>
    <x v="1"/>
    <s v="Site Lead Back-up"/>
    <s v="Reece"/>
    <s v="Joyce"/>
    <s v="VHAASHREECEJ"/>
    <s v="(828)298-7911 x 5135"/>
    <s v="Joyce.reece@va.gov"/>
    <s v="Wave 2"/>
    <n v="1"/>
    <s v="March_7"/>
    <x v="0"/>
    <n v="1"/>
  </r>
  <r>
    <n v="2018"/>
    <x v="0"/>
    <x v="1"/>
    <x v="2"/>
    <s v="Primary HTM Functional POC"/>
    <s v="Armstrong"/>
    <s v="Paige"/>
    <s v="VHAASHARMSTP1"/>
    <s v="(828)298-7911 x 5994"/>
    <s v="Paige.armstrong@va.gov"/>
    <s v="Wave 2"/>
    <n v="8"/>
    <s v="March_7"/>
    <x v="0"/>
    <n v="1"/>
  </r>
  <r>
    <n v="2019"/>
    <x v="0"/>
    <x v="1"/>
    <x v="2"/>
    <s v="HTM Functional POC Back-up"/>
    <s v="Morris"/>
    <s v="Doug"/>
    <s v="VHAASHMORRID"/>
    <s v="(828)298-7911 x 3670"/>
    <s v="Doug.morris@va.gov"/>
    <s v="Wave 2"/>
    <n v="1"/>
    <s v="March_7"/>
    <x v="0"/>
    <n v="1"/>
  </r>
  <r>
    <n v="2020"/>
    <x v="0"/>
    <x v="1"/>
    <x v="3"/>
    <s v="Primary EMS Functional POC"/>
    <s v="McDonald"/>
    <s v="Horace"/>
    <s v="VHAASHMCDONH"/>
    <s v="(828)298-7911 x 1976"/>
    <s v="Horace.mcdonald@va.gov"/>
    <s v="Wave 2"/>
    <n v="0"/>
    <s v="March_7"/>
    <x v="0"/>
    <n v="1"/>
  </r>
  <r>
    <n v="2021"/>
    <x v="0"/>
    <x v="1"/>
    <x v="3"/>
    <s v="EMS Functional POC Back-up"/>
    <s v="Richardson"/>
    <s v="Fred"/>
    <s v="VHAASHRICHAF"/>
    <s v="(828)298-7911 x 5416"/>
    <s v="Fred.richardson@va.gov"/>
    <s v="Wave 2"/>
    <n v="0"/>
    <s v="March_7"/>
    <x v="0"/>
    <n v="1"/>
  </r>
  <r>
    <n v="2022"/>
    <x v="0"/>
    <x v="1"/>
    <x v="4"/>
    <s v="Primary FM Functional POC"/>
    <s v="Dorn"/>
    <s v=" Joey"/>
    <s v="VHAASHDORNJ"/>
    <s v="(828)298-7911 x 5281"/>
    <s v="Joseph.dorn@va.gov"/>
    <s v="Wave 2"/>
    <n v="5"/>
    <s v="March_7"/>
    <x v="0"/>
    <n v="1"/>
  </r>
  <r>
    <n v="2023"/>
    <x v="0"/>
    <x v="1"/>
    <x v="4"/>
    <s v="FM Functional POC Back-up"/>
    <s v="Ramsey"/>
    <s v="Edwina"/>
    <s v="VHAASHRAMSEE"/>
    <s v="(828)298-7911 x 3661"/>
    <s v="Edwina.ramsey@va.gov"/>
    <s v="Wave 2"/>
    <n v="0"/>
    <s v="March_7"/>
    <x v="0"/>
    <n v="1"/>
  </r>
  <r>
    <n v="2024"/>
    <x v="0"/>
    <x v="1"/>
    <x v="5"/>
    <s v="Primary PPM Functional POC"/>
    <s v="Parton"/>
    <s v="Jeff"/>
    <s v="VHAASHPARTOJ"/>
    <s v="(828)298-7911 x 5664"/>
    <s v="Jeffrey.parton2@va.gov"/>
    <s v="Wave 2"/>
    <n v="2"/>
    <s v="March_7"/>
    <x v="0"/>
    <n v="1"/>
  </r>
  <r>
    <n v="2025"/>
    <x v="0"/>
    <x v="1"/>
    <x v="5"/>
    <s v="PPM Functional POC Back-up"/>
    <s v="Doggett"/>
    <s v="Jeff"/>
    <s v="VHAASHDOGGEJ"/>
    <s v="(828)298-7911 x 5746"/>
    <s v="Jeff.doggett@va.gov"/>
    <s v="Wave 2"/>
    <n v="0"/>
    <s v="March_7"/>
    <x v="0"/>
    <n v="1"/>
  </r>
  <r>
    <n v="2026"/>
    <x v="0"/>
    <x v="1"/>
    <x v="6"/>
    <s v="Primary IT Functional POC"/>
    <s v="Johnson"/>
    <s v="Jeanette"/>
    <s v="VHAASHJOHNSJ3"/>
    <s v="(828)298-7911 x 4061"/>
    <s v="Jeanette.johnson3@va.gov"/>
    <s v="Wave 2"/>
    <n v="3"/>
    <s v="March_7"/>
    <x v="0"/>
    <n v="1"/>
  </r>
  <r>
    <n v="2027"/>
    <x v="0"/>
    <x v="1"/>
    <x v="6"/>
    <s v="IT Functional POC Back-up"/>
    <s v="Ballew"/>
    <s v="Christopher"/>
    <s v="VHAASHBALLEC"/>
    <s v="(828)298-7911 x 1750"/>
    <s v="Christopher.ballew@va.gov"/>
    <s v="Wave 2"/>
    <n v="3"/>
    <s v="March_7"/>
    <x v="0"/>
    <n v="1"/>
  </r>
  <r>
    <n v="2028"/>
    <x v="0"/>
    <x v="2"/>
    <x v="1"/>
    <s v="Site Lead"/>
    <s v="Cox"/>
    <s v="Anna Maria"/>
    <s v="VHADURCoxA"/>
    <s v="919-416-5935"/>
    <s v="annamaria.cox@va.gov"/>
    <s v="Wave 2"/>
    <n v="5"/>
    <s v="March_7"/>
    <x v="0"/>
    <n v="1"/>
  </r>
  <r>
    <n v="2029"/>
    <x v="0"/>
    <x v="2"/>
    <x v="1"/>
    <s v="Site Lead Back-up"/>
    <s v="Korlewala"/>
    <s v="Korto"/>
    <s v="VHADURKorleK"/>
    <s v="919-286-0411 x 6450"/>
    <s v="Korto.korlewala@va.gov"/>
    <s v="Wave 2"/>
    <n v="0"/>
    <s v="March_7"/>
    <x v="0"/>
    <n v="1"/>
  </r>
  <r>
    <n v="2030"/>
    <x v="0"/>
    <x v="2"/>
    <x v="2"/>
    <s v="Primary HTM Functional POC"/>
    <s v="Atabong"/>
    <s v="Asonganyi"/>
    <s v="Vhadurataboa"/>
    <s v="919-286-0411 x 6035"/>
    <s v="Asonganyi.Atabong@va.gov"/>
    <s v="Wave 2"/>
    <n v="11"/>
    <s v="March_7"/>
    <x v="9"/>
    <n v="1"/>
  </r>
  <r>
    <n v="2031"/>
    <x v="0"/>
    <x v="2"/>
    <x v="2"/>
    <s v="HTM Functional POC Back-up"/>
    <s v="Hasan"/>
    <s v="Hammam"/>
    <s v="vhadurHasanH"/>
    <s v="919-286-0411 x 6477"/>
    <s v="hammam.hasan@va.gov"/>
    <s v="Wave 2"/>
    <n v="3"/>
    <s v="March_7"/>
    <x v="9"/>
    <n v="1"/>
  </r>
  <r>
    <n v="2032"/>
    <x v="0"/>
    <x v="2"/>
    <x v="3"/>
    <s v="Primary EMS Functional POC"/>
    <s v="Robinson"/>
    <s v="Jeffrey"/>
    <s v="VHADURRobinJ1"/>
    <s v="919-286-0411 x 6856"/>
    <s v="Jeffrey.robinson4@va.gov"/>
    <s v="Wave 2"/>
    <n v="0"/>
    <s v="March_7"/>
    <x v="0"/>
    <n v="1"/>
  </r>
  <r>
    <n v="2033"/>
    <x v="0"/>
    <x v="2"/>
    <x v="3"/>
    <s v="EMS Functional POC Back-up"/>
    <s v="Heard"/>
    <s v="Eric"/>
    <s v="VHADURHeardE"/>
    <s v="919-286-0411 x 6856"/>
    <s v="eric.heard@va.gov"/>
    <s v="Wave 2"/>
    <n v="0"/>
    <s v="March_7"/>
    <x v="0"/>
    <n v="1"/>
  </r>
  <r>
    <n v="2034"/>
    <x v="0"/>
    <x v="2"/>
    <x v="4"/>
    <s v="Primary FM Functional POC"/>
    <s v="Williams"/>
    <s v="Charles"/>
    <s v="VHADURWilliC2"/>
    <s v="919-286-0411 x 6471"/>
    <s v="Charles.williams007@va.gov"/>
    <s v="Wave 2"/>
    <n v="0"/>
    <s v="March_7"/>
    <x v="0"/>
    <n v="1"/>
  </r>
  <r>
    <n v="2035"/>
    <x v="0"/>
    <x v="2"/>
    <x v="4"/>
    <s v="FM Functional POC Back-up"/>
    <s v="Santago"/>
    <s v="Alexander"/>
    <s v="VHADURSantaA"/>
    <s v="919-286-0411 x 6483"/>
    <s v="Alexander.santago@va.gov"/>
    <s v="Wave 2"/>
    <n v="1"/>
    <s v="March_7"/>
    <x v="0"/>
    <n v="1"/>
  </r>
  <r>
    <n v="2036"/>
    <x v="0"/>
    <x v="2"/>
    <x v="5"/>
    <s v="Primary PPM Functional POC"/>
    <s v="Foley"/>
    <s v="Kristen"/>
    <s v="Vhadurfoleyk"/>
    <s v="919-286-0411 x 6454"/>
    <s v="Kristen.foley2@va.gov"/>
    <s v="Wave 2"/>
    <n v="5"/>
    <s v="March_7"/>
    <x v="0"/>
    <n v="1"/>
  </r>
  <r>
    <n v="2037"/>
    <x v="0"/>
    <x v="2"/>
    <x v="5"/>
    <s v="PPM Functional POC Back-up"/>
    <s v="Claus"/>
    <s v="James"/>
    <s v="VHADURClausJ"/>
    <s v="919-286-0411 x 5871"/>
    <s v="James.Claus@va.gov"/>
    <s v="Wave 2"/>
    <n v="5"/>
    <s v="March_7"/>
    <x v="0"/>
    <n v="1"/>
  </r>
  <r>
    <n v="2038"/>
    <x v="0"/>
    <x v="2"/>
    <x v="6"/>
    <s v="Primary IT Functional POC"/>
    <s v="Stanfield"/>
    <s v="Steve"/>
    <s v="vhadurstanfs"/>
    <s v="919-810-4569"/>
    <s v="Steve.stanfield@va.gov"/>
    <s v="Wave 2"/>
    <n v="2"/>
    <s v="March_7"/>
    <x v="0"/>
    <n v="1"/>
  </r>
  <r>
    <n v="2039"/>
    <x v="0"/>
    <x v="2"/>
    <x v="6"/>
    <s v="IT Functional POC Back-up"/>
    <s v="Crenshaw"/>
    <s v="Jonathan"/>
    <s v="Vhadurcrensj"/>
    <s v="919-521-3652"/>
    <s v="Jonathan.crenshaw@va.gov"/>
    <s v="Wave 2"/>
    <n v="1"/>
    <s v="March_7"/>
    <x v="0"/>
    <n v="1"/>
  </r>
  <r>
    <n v="2040"/>
    <x v="0"/>
    <x v="3"/>
    <x v="1"/>
    <s v="Site Lead"/>
    <s v="Boyd"/>
    <s v="Sherron"/>
    <s v="VHAFNCBoydS"/>
    <s v="910-482-5274 x 5274"/>
    <s v="SHERRON.BOYD2@VA.GOV"/>
    <s v="Wave 2"/>
    <n v="3"/>
    <s v="March_7"/>
    <x v="0"/>
    <n v="1"/>
  </r>
  <r>
    <n v="2041"/>
    <x v="0"/>
    <x v="3"/>
    <x v="1"/>
    <s v="Site Lead Back-up"/>
    <s v="Paylor"/>
    <s v="Tony"/>
    <s v="VHAFNCPayloT"/>
    <s v="910-488-2120 x 6574"/>
    <s v="Tony.paylor@va.gov"/>
    <s v="Wave 2"/>
    <n v="5"/>
    <s v="March_7"/>
    <x v="0"/>
    <n v="1"/>
  </r>
  <r>
    <n v="2042"/>
    <x v="0"/>
    <x v="3"/>
    <x v="2"/>
    <s v="Primary HTM Functional POC"/>
    <s v="Bowen"/>
    <s v="Roscoe"/>
    <s v="VHAFNCBowenR"/>
    <s v="910-488-2120 x 7948"/>
    <s v="ROSCOE.BOWEN@VA.GOV"/>
    <s v="Wave 2"/>
    <n v="5"/>
    <s v="March_7"/>
    <x v="9"/>
    <n v="1"/>
  </r>
  <r>
    <n v="2043"/>
    <x v="0"/>
    <x v="3"/>
    <x v="2"/>
    <s v="HTM Functional POC Back-up"/>
    <s v="Gardner"/>
    <s v="Gregory"/>
    <s v="VHAFNCGardnG"/>
    <s v="910-488-2120 x 5127"/>
    <s v="GREGORY.GARDNER3@VA.GOV"/>
    <s v="Wave 2"/>
    <n v="0"/>
    <s v="March_7"/>
    <x v="0"/>
    <n v="1"/>
  </r>
  <r>
    <n v="2044"/>
    <x v="0"/>
    <x v="3"/>
    <x v="3"/>
    <s v="Primary EMS Functional POC"/>
    <s v="Sanchez"/>
    <s v="Pedro"/>
    <s v="VHAFNCSanchP"/>
    <s v="910-488-2120 x 5880"/>
    <s v="PEDRO.SANCHEZ@VA.GOV"/>
    <s v="Wave 2"/>
    <n v="2"/>
    <s v="March_7"/>
    <x v="0"/>
    <n v="1"/>
  </r>
  <r>
    <n v="2045"/>
    <x v="0"/>
    <x v="3"/>
    <x v="3"/>
    <s v="EMS Functional POC Back-up"/>
    <s v="Fisher"/>
    <s v="Craig"/>
    <s v="VHAFNCFisheC1"/>
    <s v="910-488-2120 x 5444"/>
    <s v="CRAIG.FISHER@VA.GOV"/>
    <s v="Wave 2"/>
    <n v="1"/>
    <s v="March_7"/>
    <x v="0"/>
    <n v="1"/>
  </r>
  <r>
    <n v="2046"/>
    <x v="0"/>
    <x v="3"/>
    <x v="4"/>
    <s v="Primary FM Functional POC"/>
    <s v="Gillis"/>
    <s v="Wendy"/>
    <s v="VHAFNCGilliW"/>
    <s v="910-488-2120 x 7933"/>
    <s v="WENDY.GILLIS@VA.GOV"/>
    <s v="Wave 2"/>
    <n v="4"/>
    <s v="March_7"/>
    <x v="0"/>
    <n v="1"/>
  </r>
  <r>
    <n v="2047"/>
    <x v="0"/>
    <x v="3"/>
    <x v="4"/>
    <s v="FM Functional POC Back-up"/>
    <s v="Ragland"/>
    <s v="Joseph"/>
    <s v="VHAFNCRaglaJ"/>
    <s v="910-488-2120 x 5234"/>
    <s v="JOSEPH.RAGLAND@VA.GOV"/>
    <s v="Wave 2"/>
    <n v="8"/>
    <s v="March_7"/>
    <x v="9"/>
    <n v="1"/>
  </r>
  <r>
    <n v="2048"/>
    <x v="0"/>
    <x v="3"/>
    <x v="5"/>
    <s v="Primary PPM Functional POC"/>
    <s v="Boyd"/>
    <s v="Sherron"/>
    <s v="VHAFNCBoydS"/>
    <s v="910-488-2120 x 5274"/>
    <s v="SHERRON.BOYD2@VA.GOV"/>
    <s v="Wave 2"/>
    <n v="3"/>
    <s v="March_7"/>
    <x v="0"/>
    <n v="1"/>
  </r>
  <r>
    <n v="2049"/>
    <x v="0"/>
    <x v="3"/>
    <x v="5"/>
    <s v="PPM Functional POC Back-up"/>
    <s v="Paylor"/>
    <s v="Tony"/>
    <s v="VHAFNCPayloT"/>
    <s v="910-488-2120 x 6574"/>
    <s v="Tony.paylor@va.gov"/>
    <s v="Wave 2"/>
    <n v="5"/>
    <s v="March_7"/>
    <x v="0"/>
    <n v="1"/>
  </r>
  <r>
    <n v="2050"/>
    <x v="0"/>
    <x v="3"/>
    <x v="6"/>
    <s v="Primary IT Functional POC"/>
    <s v="Grady"/>
    <s v="Mark"/>
    <s v="VHAFNCGradyM"/>
    <s v="910-488-2120 x 5001"/>
    <s v="MARK.GRADY@VA.GOV"/>
    <s v="Wave 2"/>
    <n v="6"/>
    <s v="March_7"/>
    <x v="9"/>
    <n v="1"/>
  </r>
  <r>
    <n v="2051"/>
    <x v="0"/>
    <x v="3"/>
    <x v="6"/>
    <s v="IT Functional POC Back-up"/>
    <s v="Fay"/>
    <s v="Edward"/>
    <s v="VHAFNCFayE"/>
    <s v="910-488-2120 x 5025"/>
    <s v="EDWARD.FAY@VA.GOV"/>
    <s v="Wave 2"/>
    <n v="0"/>
    <s v="March_7"/>
    <x v="0"/>
    <n v="1"/>
  </r>
  <r>
    <n v="2052"/>
    <x v="0"/>
    <x v="4"/>
    <x v="1"/>
    <s v="Site Lead"/>
    <s v="Kelly"/>
    <s v="James"/>
    <s v="VHAHAMKellyJ"/>
    <s v="757-722-9961 x 4733"/>
    <s v="James.kelly@va.gov"/>
    <s v="Wave 2"/>
    <n v="2"/>
    <s v="March_7"/>
    <x v="9"/>
    <n v="1"/>
  </r>
  <r>
    <n v="2053"/>
    <x v="0"/>
    <x v="4"/>
    <x v="1"/>
    <s v="Site Lead Back-up"/>
    <s v="Marlowe"/>
    <s v="Kevin"/>
    <s v="VHAHAMMarloK"/>
    <s v="(757) 315-2566"/>
    <s v="Kevin.Marlowe@va.gov"/>
    <s v="Wave 2"/>
    <n v="1"/>
    <s v="March_7"/>
    <x v="0"/>
    <n v="1"/>
  </r>
  <r>
    <n v="2054"/>
    <x v="0"/>
    <x v="4"/>
    <x v="2"/>
    <s v="Primary HTM Functional POC"/>
    <s v="Johnston"/>
    <s v="James"/>
    <s v="VHAHAMJohnsJ12"/>
    <s v="757-722-9961 x 2375"/>
    <s v="James.Johnston12@va.gov"/>
    <s v="Wave 2"/>
    <n v="3"/>
    <s v="March_7"/>
    <x v="9"/>
    <n v="1"/>
  </r>
  <r>
    <n v="2055"/>
    <x v="0"/>
    <x v="4"/>
    <x v="2"/>
    <s v="HTM Functional POC Back-up"/>
    <s v="Jakimjuk"/>
    <s v="Alex"/>
    <s v="VHAHAMJakimA"/>
    <s v="757-722-9961 x 2608"/>
    <s v="Alexander.Jakimjuk@va.gov"/>
    <s v="Wave 2"/>
    <n v="3"/>
    <s v="March_7"/>
    <x v="0"/>
    <n v="1"/>
  </r>
  <r>
    <n v="2056"/>
    <x v="0"/>
    <x v="4"/>
    <x v="3"/>
    <s v="Primary EMS Functional POC"/>
    <s v="Curling"/>
    <s v="Anthony"/>
    <s v="VHAHAMCurliA"/>
    <s v="757-722-9961 x 3608"/>
    <s v="Anthony.Curling@va.gov"/>
    <s v="Wave 2"/>
    <n v="1"/>
    <s v="March_7"/>
    <x v="0"/>
    <n v="1"/>
  </r>
  <r>
    <n v="2057"/>
    <x v="0"/>
    <x v="4"/>
    <x v="3"/>
    <s v="Primary EMS Functional POC"/>
    <s v="Duggan"/>
    <s v="James"/>
    <s v="VHAHAMDuggaJ"/>
    <s v="757-722-9961 x 4156"/>
    <s v="James.Duggan@va.gov"/>
    <s v="Wave 2"/>
    <n v="5"/>
    <s v="March_7"/>
    <x v="0"/>
    <n v="1"/>
  </r>
  <r>
    <n v="2058"/>
    <x v="0"/>
    <x v="4"/>
    <x v="3"/>
    <s v="EMS Functional POC Back-up"/>
    <s v="Blevins"/>
    <s v="Mark"/>
    <s v="VHAHAMBleviM"/>
    <s v="757-722-9961 x 2098"/>
    <s v="Mark.Blevins@va.gov"/>
    <s v="Wave 2"/>
    <n v="1"/>
    <s v="March_7"/>
    <x v="0"/>
    <n v="1"/>
  </r>
  <r>
    <n v="2059"/>
    <x v="0"/>
    <x v="4"/>
    <x v="3"/>
    <s v="EMS Functional POC Back-up"/>
    <s v="Gilliam"/>
    <s v="Willie"/>
    <s v="VHAHAMGilliW"/>
    <s v="757-722-9961 x 2255"/>
    <s v="Willie.Gilliam@va.gov"/>
    <s v="Wave 2"/>
    <n v="0"/>
    <s v="March_7"/>
    <x v="0"/>
    <n v="1"/>
  </r>
  <r>
    <n v="2060"/>
    <x v="0"/>
    <x v="4"/>
    <x v="4"/>
    <s v="Primary FM Functional POC"/>
    <s v="Brown"/>
    <s v="Scott"/>
    <s v="VHAHAMBrowSc"/>
    <s v="757-728-3121"/>
    <s v="Scott.Brown@va.gov"/>
    <s v="Wave 2"/>
    <n v="5"/>
    <s v="March_7"/>
    <x v="0"/>
    <n v="1"/>
  </r>
  <r>
    <n v="2061"/>
    <x v="0"/>
    <x v="4"/>
    <x v="4"/>
    <s v="FM Functional POC Back-up"/>
    <s v="Harlow"/>
    <s v="Jeff"/>
    <s v="VHAHAMharloJ"/>
    <s v="757-722-9961 x 3594"/>
    <s v="Jeffrey.harlow@va.gov"/>
    <s v="Wave 2"/>
    <n v="1"/>
    <s v="March_7"/>
    <x v="0"/>
    <n v="1"/>
  </r>
  <r>
    <n v="2062"/>
    <x v="0"/>
    <x v="4"/>
    <x v="5"/>
    <s v="Primary PPM Functional POC"/>
    <s v="Talbird-Petes"/>
    <s v="Tina"/>
    <s v="VHAHAMTalbiT"/>
    <s v="757-722-9961 x 3133"/>
    <s v="Tina.Talbird-Petes@va.gov"/>
    <s v="Wave 2"/>
    <n v="11"/>
    <s v="March_7"/>
    <x v="9"/>
    <n v="1"/>
  </r>
  <r>
    <n v="2063"/>
    <x v="0"/>
    <x v="4"/>
    <x v="5"/>
    <s v="PPM Functional POC Back-up"/>
    <s v="Dawson"/>
    <s v="Curtis"/>
    <s v="VHAHAMDawsoC"/>
    <s v="757-315-3924"/>
    <s v="Curtis.Dawson@va.gov"/>
    <s v="Wave 2"/>
    <n v="4"/>
    <s v="March_7"/>
    <x v="9"/>
    <n v="1"/>
  </r>
  <r>
    <n v="2064"/>
    <x v="0"/>
    <x v="4"/>
    <x v="6"/>
    <s v="Primary IT Functional POC"/>
    <s v="Lemmie"/>
    <s v="Kirk"/>
    <s v="VHAHAMLemmiK"/>
    <s v="757-722-9961 x 3700"/>
    <s v="Kirk.Lemmie@va.gov"/>
    <s v="Wave 2"/>
    <n v="8"/>
    <s v="March_7"/>
    <x v="0"/>
    <n v="1"/>
  </r>
  <r>
    <n v="2065"/>
    <x v="0"/>
    <x v="4"/>
    <x v="6"/>
    <s v="IT Functional POC Back-up"/>
    <s v="Brantley"/>
    <s v="Denny"/>
    <s v="VHAHAMBrantD"/>
    <s v="757-722-9961 x 3700"/>
    <s v="Denny.Brantley@va.gov"/>
    <s v="Wave 2"/>
    <n v="1"/>
    <s v="March_7"/>
    <x v="0"/>
    <n v="1"/>
  </r>
  <r>
    <n v="2066"/>
    <x v="0"/>
    <x v="5"/>
    <x v="1"/>
    <s v="Site Lead"/>
    <s v="Hillmer"/>
    <s v="Kimberly"/>
    <s v="VHARICHillmk"/>
    <s v="804-675-5000 x 3828"/>
    <s v="Kimberly.Hillmer@va.gov"/>
    <s v="Wave 2"/>
    <n v="10"/>
    <s v="March_7"/>
    <x v="9"/>
    <n v="1"/>
  </r>
  <r>
    <n v="2067"/>
    <x v="0"/>
    <x v="5"/>
    <x v="1"/>
    <s v="Site Lead Back-up"/>
    <s v="Mosher"/>
    <s v="Stephen"/>
    <s v="VHARICMosheS"/>
    <s v="804-675-5168"/>
    <s v="Stephen.Mosher@va.gov"/>
    <s v="Wave 2"/>
    <n v="5"/>
    <s v="March_7"/>
    <x v="0"/>
    <n v="1"/>
  </r>
  <r>
    <n v="2068"/>
    <x v="0"/>
    <x v="5"/>
    <x v="2"/>
    <s v="Primary HTM Functional POC"/>
    <s v="Mosher"/>
    <s v="Stephen"/>
    <s v="VHARICMosheS"/>
    <s v="804-675-5168"/>
    <s v="Stephen.Mosher@va.gov"/>
    <s v="Wave 2"/>
    <n v="5"/>
    <s v="March_7"/>
    <x v="0"/>
    <n v="1"/>
  </r>
  <r>
    <n v="2069"/>
    <x v="0"/>
    <x v="5"/>
    <x v="2"/>
    <s v="HTM Functional POC Back-up"/>
    <s v="Hillmer"/>
    <s v="Kimberly"/>
    <s v="VHARICHillmk"/>
    <s v="804-675-5000 x 3828"/>
    <s v="Kimberly.Hillmer@va.gov"/>
    <s v="Wave 2"/>
    <n v="10"/>
    <s v="March_7"/>
    <x v="9"/>
    <n v="1"/>
  </r>
  <r>
    <n v="2070"/>
    <x v="0"/>
    <x v="5"/>
    <x v="3"/>
    <s v="Primary EMS Functional POC"/>
    <s v="Richardson"/>
    <s v="Brenda"/>
    <s v="VHARICRichaB1"/>
    <s v="804-675-6062"/>
    <s v="Brenda.Richardson3@va.gov"/>
    <s v="Wave 2"/>
    <n v="1"/>
    <s v="March_7"/>
    <x v="0"/>
    <n v="1"/>
  </r>
  <r>
    <n v="2071"/>
    <x v="0"/>
    <x v="5"/>
    <x v="3"/>
    <s v="EMS Functional POC Back-up"/>
    <s v="Mcquilla"/>
    <s v="Ralph"/>
    <s v="VHARICMcQuiR"/>
    <s v="804-675-5137"/>
    <s v="Ralph.McQuilla@va.gov"/>
    <s v="Wave 2"/>
    <n v="0"/>
    <s v="March_7"/>
    <x v="0"/>
    <n v="1"/>
  </r>
  <r>
    <n v="2072"/>
    <x v="0"/>
    <x v="5"/>
    <x v="4"/>
    <s v="Primary FM Functional POC"/>
    <s v="Dudley"/>
    <s v="James"/>
    <s v="VHARICDudleJ"/>
    <s v="804-675-5138"/>
    <s v="James.Dudley3@va.gov"/>
    <s v="Wave 2"/>
    <n v="1"/>
    <s v="March_7"/>
    <x v="0"/>
    <n v="1"/>
  </r>
  <r>
    <n v="2073"/>
    <x v="0"/>
    <x v="5"/>
    <x v="4"/>
    <s v="FM Functional POC Back-up"/>
    <s v="Friedman"/>
    <s v="Dane"/>
    <s v="VHARICFriedD"/>
    <s v="804-675-5138"/>
    <s v="Dane.Friedman@va.gov"/>
    <s v="Wave 2"/>
    <n v="9"/>
    <s v="March_7"/>
    <x v="9"/>
    <n v="1"/>
  </r>
  <r>
    <n v="2074"/>
    <x v="0"/>
    <x v="5"/>
    <x v="5"/>
    <s v="Primary PPM Functional POC"/>
    <s v="Buser"/>
    <s v="Kevin"/>
    <s v="VHARICBuserK"/>
    <s v="804-675-5090"/>
    <s v="Kevin.Buser@va.gov"/>
    <s v="Wave 2"/>
    <n v="1"/>
    <s v="March_7"/>
    <x v="0"/>
    <n v="1"/>
  </r>
  <r>
    <n v="2075"/>
    <x v="0"/>
    <x v="5"/>
    <x v="5"/>
    <s v="PPM Functional POC Back-up"/>
    <s v="Arnold"/>
    <s v="Marlon"/>
    <s v="VHARICArnolM"/>
    <s v="804-675-5090"/>
    <s v="Marlon.Arnold@va.gov"/>
    <s v="Wave 2"/>
    <n v="2"/>
    <s v="March_7"/>
    <x v="0"/>
    <n v="1"/>
  </r>
  <r>
    <n v="2076"/>
    <x v="0"/>
    <x v="5"/>
    <x v="6"/>
    <s v="Primary IT Functional POC"/>
    <s v="Dahlstrand"/>
    <s v="David"/>
    <s v="VHARICDahlsD"/>
    <s v="804-675-5615"/>
    <s v="David.Dahlstrand@va.gov"/>
    <s v="Wave 2"/>
    <n v="5"/>
    <s v="March_7"/>
    <x v="0"/>
    <n v="1"/>
  </r>
  <r>
    <n v="2077"/>
    <x v="0"/>
    <x v="5"/>
    <x v="6"/>
    <s v="IT Functional POC Back-up"/>
    <s v="Doyle"/>
    <s v="John"/>
    <s v="VHARICDoyleJ1"/>
    <s v="804-675-6750"/>
    <s v="John.Doyle3@va.gov"/>
    <s v="Wave 2"/>
    <n v="1"/>
    <s v="March_7"/>
    <x v="0"/>
    <n v="1"/>
  </r>
  <r>
    <n v="2078"/>
    <x v="0"/>
    <x v="6"/>
    <x v="1"/>
    <s v="Site Lead"/>
    <s v="Carpenter"/>
    <s v="Eric"/>
    <s v="VHASAMCarpeE"/>
    <s v="540-982-2463 x 4126"/>
    <s v="Eric.carpenter@va.gov"/>
    <s v="Wave 2"/>
    <n v="7"/>
    <s v="March_7"/>
    <x v="0"/>
    <n v="1"/>
  </r>
  <r>
    <n v="2079"/>
    <x v="0"/>
    <x v="6"/>
    <x v="1"/>
    <s v="Site Lead Back-up"/>
    <s v="Cunningham"/>
    <s v="Michael"/>
    <s v="VHASAMCunnim"/>
    <s v="540-982-2463 x 2646"/>
    <s v="Michael.cunningham7@va.gov"/>
    <s v="Wave 2"/>
    <n v="8"/>
    <s v="March_7"/>
    <x v="0"/>
    <n v="1"/>
  </r>
  <r>
    <n v="2080"/>
    <x v="0"/>
    <x v="6"/>
    <x v="2"/>
    <s v="Primary HTM Functional POC"/>
    <s v="Wilder"/>
    <s v="Joseph"/>
    <s v="VHASAMWildeJ"/>
    <s v="540-982-2463 x 1672"/>
    <s v="Joseph.wilder@va.gov"/>
    <s v="Wave 2"/>
    <n v="8"/>
    <s v="March_7"/>
    <x v="9"/>
    <n v="1"/>
  </r>
  <r>
    <n v="2081"/>
    <x v="0"/>
    <x v="6"/>
    <x v="2"/>
    <s v="HTM Functional POC Back-up"/>
    <s v="Flanary"/>
    <s v="Karen"/>
    <s v="VHASAMFlanaK"/>
    <s v="540-982-2463 x 1676"/>
    <s v="Karen.flanary@va.gov"/>
    <s v="Wave 2"/>
    <n v="8"/>
    <s v="March_7"/>
    <x v="9"/>
    <n v="1"/>
  </r>
  <r>
    <n v="2082"/>
    <x v="0"/>
    <x v="6"/>
    <x v="2"/>
    <s v="HTM Functional POC Back-up"/>
    <s v="Brown"/>
    <s v="Robert"/>
    <s v="VHASAMBrownR"/>
    <s v="540-982-2463 x 1674"/>
    <s v="Robert.brown15@va.gov"/>
    <s v="Wave 2"/>
    <n v="0"/>
    <s v="March_7"/>
    <x v="0"/>
    <n v="1"/>
  </r>
  <r>
    <n v="2083"/>
    <x v="0"/>
    <x v="6"/>
    <x v="3"/>
    <s v="Primary EMS Functional POC"/>
    <s v="Mack"/>
    <s v="Naymon"/>
    <s v="VHASAMMackN"/>
    <s v="540-982-2463 x 2865"/>
    <s v="Naymon.mack@va.gov"/>
    <s v="Wave 2"/>
    <n v="0"/>
    <s v="March_7"/>
    <x v="0"/>
    <n v="1"/>
  </r>
  <r>
    <n v="2084"/>
    <x v="0"/>
    <x v="6"/>
    <x v="3"/>
    <s v="EMS Functional POC Back-up"/>
    <s v="Morris"/>
    <s v="Tanuel"/>
    <s v="VHASAMMorriT1"/>
    <s v="540-982-2463 x 2878"/>
    <s v="Tanuel.morris@va.gov"/>
    <s v="Wave 2"/>
    <n v="0"/>
    <s v="March_7"/>
    <x v="0"/>
    <n v="1"/>
  </r>
  <r>
    <n v="2085"/>
    <x v="0"/>
    <x v="6"/>
    <x v="4"/>
    <s v="Primary FM Functional POC"/>
    <s v="Carpenter"/>
    <s v="Eric"/>
    <s v="VHASAMCarpeE"/>
    <s v="540-982-2463 x 4126"/>
    <s v="Eric.carpenter@va.gov"/>
    <s v="Wave 2"/>
    <n v="7"/>
    <s v="March_7"/>
    <x v="0"/>
    <n v="1"/>
  </r>
  <r>
    <n v="2086"/>
    <x v="0"/>
    <x v="6"/>
    <x v="4"/>
    <s v="FM Functional POC Back-up"/>
    <s v="Fralin"/>
    <s v="Brian"/>
    <s v="VHASAMFraliB"/>
    <s v="540-982-2463 x 1247"/>
    <s v="Brian.fralin@va.gov"/>
    <s v="Wave 2"/>
    <n v="6"/>
    <s v="March_7"/>
    <x v="0"/>
    <n v="1"/>
  </r>
  <r>
    <n v="2087"/>
    <x v="0"/>
    <x v="6"/>
    <x v="5"/>
    <s v="Primary PPM Functional POC"/>
    <s v="Cunningham"/>
    <s v="Michael"/>
    <s v="VHASAMCunniM"/>
    <s v="540-982-2463 x 2646"/>
    <s v="Michael.cunningham7@va.gov"/>
    <s v="Wave 2"/>
    <n v="8"/>
    <s v="March_7"/>
    <x v="0"/>
    <n v="1"/>
  </r>
  <r>
    <n v="2088"/>
    <x v="0"/>
    <x v="6"/>
    <x v="5"/>
    <s v="PPM Functional POC Back-up"/>
    <s v="Burns"/>
    <s v="Benjamin"/>
    <s v="VHASAMBurnsB"/>
    <s v="540-982-2463 x 2966"/>
    <s v="Benjamin.Burns@va.gov "/>
    <s v="Wave 2"/>
    <n v="7"/>
    <s v="March_7"/>
    <x v="0"/>
    <n v="1"/>
  </r>
  <r>
    <n v="2089"/>
    <x v="0"/>
    <x v="6"/>
    <x v="6"/>
    <s v="Primary IT Functional POC"/>
    <s v="Poole"/>
    <s v="Steven"/>
    <s v="VHASAMPooleS"/>
    <s v="540-982-2463 x 4537"/>
    <s v="Steven.Poole@va.gov"/>
    <s v="Wave 2"/>
    <n v="1"/>
    <s v="March_7"/>
    <x v="0"/>
    <n v="1"/>
  </r>
  <r>
    <n v="2090"/>
    <x v="0"/>
    <x v="6"/>
    <x v="6"/>
    <s v="IT Functional POC Back-up"/>
    <s v="McAnnally"/>
    <s v="Paul"/>
    <s v="VHASAMMcannP"/>
    <s v="540-982-2463 x 5093"/>
    <s v="Paul.McAnnally@va.gov"/>
    <s v="Wave 2"/>
    <n v="0"/>
    <s v="March_7"/>
    <x v="0"/>
    <n v="1"/>
  </r>
  <r>
    <n v="2091"/>
    <x v="0"/>
    <x v="7"/>
    <x v="1"/>
    <s v="Site Lead"/>
    <s v="Green"/>
    <s v="Sharod"/>
    <s v="VHASBYGREENS1"/>
    <s v="704-638-9000 x 3498"/>
    <s v="SHAROD.GREEN@VA.GOV"/>
    <s v="Wave 2"/>
    <n v="7"/>
    <s v="March_7"/>
    <x v="9"/>
    <n v="1"/>
  </r>
  <r>
    <n v="2092"/>
    <x v="0"/>
    <x v="7"/>
    <x v="1"/>
    <s v="Site Lead Back-up"/>
    <s v="Forrest"/>
    <s v="Robert"/>
    <s v="VHASBYFORRER1"/>
    <s v="704-638-9000 x 3210"/>
    <s v="ROBERT.FORREST@VA.GOV"/>
    <s v="Wave 2"/>
    <n v="2"/>
    <s v="March_7"/>
    <x v="0"/>
    <n v="1"/>
  </r>
  <r>
    <n v="2093"/>
    <x v="0"/>
    <x v="7"/>
    <x v="2"/>
    <s v="Primary HTM Functional POC"/>
    <s v="Sledge"/>
    <s v="David"/>
    <s v="VHASBYSLEDGD"/>
    <s v="704-638-9000 x 3120"/>
    <s v="DAVID.SLEDGE2@VA.GOV"/>
    <s v="Wave 2"/>
    <n v="6"/>
    <s v="March_7"/>
    <x v="9"/>
    <n v="1"/>
  </r>
  <r>
    <n v="2094"/>
    <x v="0"/>
    <x v="7"/>
    <x v="2"/>
    <s v="HTM Functional POC Back-up"/>
    <s v="Monroe"/>
    <s v="Robert"/>
    <s v="VHASBYMONROR"/>
    <s v="704-638-9000 x 2221"/>
    <s v="ROBERT.MONROE@VA.GOV"/>
    <s v="Wave 2"/>
    <n v="6"/>
    <s v="March_7"/>
    <x v="9"/>
    <n v="1"/>
  </r>
  <r>
    <n v="2095"/>
    <x v="0"/>
    <x v="7"/>
    <x v="2"/>
    <s v="HTM Functional POC Back-up"/>
    <s v="Cherry"/>
    <s v="James"/>
    <s v="VHASBYCHERRJ"/>
    <s v="704-638-9000 x 2518"/>
    <s v="JAMES.CHERRY2@VA.GOV"/>
    <s v="Wave 2"/>
    <n v="2"/>
    <s v="March_7"/>
    <x v="0"/>
    <n v="1"/>
  </r>
  <r>
    <n v="2096"/>
    <x v="0"/>
    <x v="7"/>
    <x v="3"/>
    <s v="Primary EMS Functional POC"/>
    <s v="Hayes"/>
    <s v="Bruce"/>
    <s v="VHASBYHAYESB"/>
    <s v="704-638-9000 x 2094"/>
    <s v="BRUCE.HAYES@VA.GOV"/>
    <s v="Wave 2"/>
    <n v="0"/>
    <s v="March_7"/>
    <x v="0"/>
    <n v="1"/>
  </r>
  <r>
    <n v="2097"/>
    <x v="0"/>
    <x v="7"/>
    <x v="3"/>
    <s v="EMS Functional POC Back-up"/>
    <s v="Hodge"/>
    <s v="Laura"/>
    <s v="VHASBYHODGEL"/>
    <s v="704-638-9000 x 2191"/>
    <s v="LAURA.HODGE@VA.GOV"/>
    <s v="Wave 2"/>
    <n v="0"/>
    <s v="March_7"/>
    <x v="0"/>
    <n v="1"/>
  </r>
  <r>
    <n v="2098"/>
    <x v="0"/>
    <x v="7"/>
    <x v="4"/>
    <s v="Primary FM Functional POC"/>
    <s v="Laurer"/>
    <s v="Joseph"/>
    <s v="VHASBYLAUREJ"/>
    <s v="704-638-9000 x 2333"/>
    <s v="JOSEPH.LAURER@VA.GOV"/>
    <s v="Wave 2"/>
    <n v="5"/>
    <s v="March_7"/>
    <x v="9"/>
    <n v="1"/>
  </r>
  <r>
    <n v="2099"/>
    <x v="0"/>
    <x v="7"/>
    <x v="4"/>
    <s v="FM Functional POC Back-up"/>
    <s v="Barrier"/>
    <s v="Lonnie"/>
    <s v="VHASBYBARRIL"/>
    <s v="704-638-9000 x 2313"/>
    <s v="LONNIE.BARRIER@VA.GOV"/>
    <s v="Wave 2"/>
    <n v="10"/>
    <s v="March_7"/>
    <x v="0"/>
    <n v="1"/>
  </r>
  <r>
    <n v="2100"/>
    <x v="0"/>
    <x v="7"/>
    <x v="5"/>
    <s v="Primary PPM Functional POC"/>
    <s v="White"/>
    <s v="Stanley"/>
    <s v="VHASBYWHITES1"/>
    <s v="704-638-9000 x. 3202"/>
    <s v="STANLEY.WHITE2@VA.GOV"/>
    <s v="Wave 2"/>
    <n v="9"/>
    <s v="March_7"/>
    <x v="9"/>
    <n v="1"/>
  </r>
  <r>
    <n v="2101"/>
    <x v="0"/>
    <x v="7"/>
    <x v="5"/>
    <s v="PPM Functional POC Back-up"/>
    <s v="Williams"/>
    <s v="Mashonda"/>
    <s v="VHASBYWILLIM12"/>
    <s v="704-638-9000 x 4765"/>
    <s v="MASHONDA.WILLIAMS@VA.GOV"/>
    <s v="Wave 2"/>
    <n v="6"/>
    <s v="March_7"/>
    <x v="9"/>
    <n v="1"/>
  </r>
  <r>
    <n v="2102"/>
    <x v="0"/>
    <x v="7"/>
    <x v="6"/>
    <s v="Primary IT Functional POC"/>
    <s v="Clark"/>
    <s v="Deborah"/>
    <s v="VHASBYCLARKD"/>
    <s v="704-638-9000 x 4847"/>
    <s v="DEBORAH.CLARK6@VA.GOV"/>
    <s v="Wave 2"/>
    <n v="2"/>
    <s v="March_7"/>
    <x v="0"/>
    <n v="1"/>
  </r>
  <r>
    <n v="2103"/>
    <x v="0"/>
    <x v="7"/>
    <x v="6"/>
    <s v="IT Functional POC Back-up"/>
    <s v="Nash"/>
    <s v="Ken"/>
    <s v="VHASBYNASHK"/>
    <s v="704-638-9000 x 4853"/>
    <s v="KEN.NASH2@VA.GOV"/>
    <s v="Wave 2"/>
    <n v="1"/>
    <s v="March_7"/>
    <x v="0"/>
    <n v="1"/>
  </r>
  <r>
    <n v="2104"/>
    <x v="1"/>
    <x v="0"/>
    <x v="0"/>
    <s v="VISN Deployment Team Lead"/>
    <s v="Gaudio"/>
    <s v="James"/>
    <s v="Vhav07gaudij"/>
    <s v="(678) 924-5710"/>
    <s v="James.gaudio@va.gov"/>
    <s v="Wave 2"/>
    <n v="8"/>
    <s v="March_7"/>
    <x v="9"/>
    <n v="1"/>
  </r>
  <r>
    <n v="2105"/>
    <x v="1"/>
    <x v="0"/>
    <x v="0"/>
    <s v="Logistics"/>
    <s v="Townsend-Green"/>
    <s v="Linda"/>
    <s v="VHAV07TownsG"/>
    <s v="(678) 924-5754"/>
    <s v="Linda.townsend-green@va.gov"/>
    <s v="Wave 2"/>
    <n v="5"/>
    <s v="March_7"/>
    <x v="0"/>
    <n v="1"/>
  </r>
  <r>
    <n v="2106"/>
    <x v="1"/>
    <x v="0"/>
    <x v="0"/>
    <s v="HTM"/>
    <s v="Jensen"/>
    <s v="Kevin"/>
    <s v="VHACHAJenseK"/>
    <s v="(843) 789-6139"/>
    <s v="Kevin.jensen@va.gov"/>
    <s v="Wave 2"/>
    <n v="6"/>
    <s v="March_7"/>
    <x v="9"/>
    <n v="1"/>
  </r>
  <r>
    <n v="2107"/>
    <x v="1"/>
    <x v="0"/>
    <x v="0"/>
    <s v="CAM"/>
    <s v="Gaudio"/>
    <s v="James"/>
    <s v="Vhav07gaudij"/>
    <s v="(678) 924-5710"/>
    <s v="James.gaudio@va.gov"/>
    <s v="Wave 2"/>
    <n v="8"/>
    <s v="March_7"/>
    <x v="9"/>
    <n v="1"/>
  </r>
  <r>
    <n v="2108"/>
    <x v="1"/>
    <x v="0"/>
    <x v="0"/>
    <s v="EMS"/>
    <s v="Henrickson"/>
    <s v="Michael"/>
    <s v="VHACMSHenriM"/>
    <s v="(803) 776-4000 x 5752"/>
    <s v="Michael.henrickson@va.gov"/>
    <s v="Wave 2"/>
    <n v="1"/>
    <s v="March_7"/>
    <x v="0"/>
    <n v="1"/>
  </r>
  <r>
    <n v="2109"/>
    <x v="1"/>
    <x v="0"/>
    <x v="0"/>
    <s v="Engineering"/>
    <s v="Lyons"/>
    <s v="Tim"/>
    <s v="VHATUALyonsT"/>
    <s v="(205) 554-4593"/>
    <s v="Tim.lyons@va.gov"/>
    <s v="Wave 2"/>
    <n v="8"/>
    <s v="March_7"/>
    <x v="9"/>
    <n v="1"/>
  </r>
  <r>
    <n v="2110"/>
    <x v="1"/>
    <x v="0"/>
    <x v="0"/>
    <s v="OIT"/>
    <s v="Greer"/>
    <s v="Bill"/>
    <s v="VHABIRGreerW1"/>
    <s v="(205) 933-8101"/>
    <s v="William.Greer2@va.gov"/>
    <s v="Wave 2"/>
    <n v="0"/>
    <s v="March_7"/>
    <x v="0"/>
    <n v="1"/>
  </r>
  <r>
    <n v="2111"/>
    <x v="1"/>
    <x v="0"/>
    <x v="0"/>
    <s v="Fiscal"/>
    <s v="Schmitz"/>
    <s v="Brenda"/>
    <s v="VHAV07SchmiB"/>
    <s v="(678) 924-5731"/>
    <s v="Brenda.schmitz@va.gov"/>
    <s v="Wave 2"/>
    <n v="5"/>
    <s v="March_7"/>
    <x v="9"/>
    <n v="1"/>
  </r>
  <r>
    <n v="2112"/>
    <x v="1"/>
    <x v="0"/>
    <x v="0"/>
    <s v="HR"/>
    <s v="Blakeley"/>
    <s v="Claudia"/>
    <s v="VHAV07BlakeC"/>
    <s v="(678) 924-5738"/>
    <s v="Claudia.blakeley@va.gov"/>
    <s v="Wave 2"/>
    <n v="0"/>
    <s v="March_7"/>
    <x v="0"/>
    <n v="1"/>
  </r>
  <r>
    <n v="2113"/>
    <x v="1"/>
    <x v="0"/>
    <x v="0"/>
    <s v="Education"/>
    <s v="Mathews"/>
    <s v="Venis"/>
    <s v="VHANBOMatheV1"/>
    <s v="(770) 279-3427"/>
    <s v="Venis.Mathews2@va.gov"/>
    <s v="Wave 2"/>
    <n v="1"/>
    <s v="March_7"/>
    <x v="9"/>
    <n v="1"/>
  </r>
  <r>
    <n v="2114"/>
    <x v="1"/>
    <x v="8"/>
    <x v="1"/>
    <s v="Site Lead"/>
    <s v="Browning"/>
    <s v="Louisa"/>
    <s v="VHAATGBROWNL"/>
    <s v="404-321-6111 x4924"/>
    <s v="Louisa.Browning@va.gov"/>
    <s v="Wave 2"/>
    <n v="8"/>
    <s v="March_7"/>
    <x v="9"/>
    <n v="1"/>
  </r>
  <r>
    <n v="2115"/>
    <x v="1"/>
    <x v="8"/>
    <x v="1"/>
    <s v="Site Lead Back-up"/>
    <s v="Simmons"/>
    <s v="Cathy"/>
    <s v="VHAATGSIMMOC2"/>
    <s v="404-321-6111 x3027"/>
    <s v="Cathy.simmons@va.gov"/>
    <s v="Wave 2"/>
    <n v="8"/>
    <s v="March_7"/>
    <x v="0"/>
    <n v="1"/>
  </r>
  <r>
    <n v="2116"/>
    <x v="1"/>
    <x v="8"/>
    <x v="2"/>
    <s v="Primary HTM Functional POC"/>
    <s v="Cox"/>
    <s v="Michael"/>
    <s v="VHAATGCoxM"/>
    <s v="404-321-6111 x7633"/>
    <s v="Michael.cox@va.gov"/>
    <s v="Wave 2"/>
    <n v="10"/>
    <s v="March_7"/>
    <x v="9"/>
    <n v="1"/>
  </r>
  <r>
    <n v="2117"/>
    <x v="1"/>
    <x v="8"/>
    <x v="2"/>
    <s v="HTM Functional POC Back-up"/>
    <s v="Timm"/>
    <s v="Robert"/>
    <s v="VHAAATGTimmR"/>
    <s v="404-321-6111 x2790"/>
    <s v="Robert.timm@va.gov"/>
    <s v="Wave 2"/>
    <n v="1"/>
    <s v="March_7"/>
    <x v="0"/>
    <n v="1"/>
  </r>
  <r>
    <n v="2118"/>
    <x v="1"/>
    <x v="8"/>
    <x v="3"/>
    <s v="Primary EMS Functional POC"/>
    <s v="Mincey"/>
    <s v="Dale"/>
    <s v="VHAATGminced"/>
    <s v="404-321-6111 x7646"/>
    <s v="Dale.Mincey@va.gov"/>
    <s v="Wave 2"/>
    <n v="9"/>
    <s v="March_7"/>
    <x v="0"/>
    <n v="1"/>
  </r>
  <r>
    <n v="2119"/>
    <x v="1"/>
    <x v="8"/>
    <x v="3"/>
    <s v="EMS Functional POC Back-up"/>
    <s v="Gwaltney"/>
    <s v="Darryl"/>
    <s v="VHAATGgwaltd"/>
    <s v="404-321-6111 x7525"/>
    <s v="Darryl.Gwaltney@va.gov"/>
    <s v="Wave 2"/>
    <n v="0"/>
    <s v="March_7"/>
    <x v="0"/>
    <n v="1"/>
  </r>
  <r>
    <n v="2120"/>
    <x v="1"/>
    <x v="8"/>
    <x v="4"/>
    <s v="Primary FM Functional POC"/>
    <s v="Mindley"/>
    <s v="Damian"/>
    <s v="VHAATGMindlD"/>
    <s v="404-321-6111 x7660"/>
    <s v="Damian.mindley@va.gov"/>
    <s v="Wave 2"/>
    <n v="4"/>
    <s v="March_7"/>
    <x v="0"/>
    <n v="1"/>
  </r>
  <r>
    <n v="2121"/>
    <x v="1"/>
    <x v="8"/>
    <x v="4"/>
    <s v="FM Functional POC Back-up"/>
    <s v="Sawyer"/>
    <s v="Ricky"/>
    <s v="VHAATGSawyeR"/>
    <s v="404-321-6111 x7660"/>
    <s v="Ricky.sawyer@va.gov"/>
    <s v="Wave 2"/>
    <n v="7"/>
    <s v="March_7"/>
    <x v="9"/>
    <n v="1"/>
  </r>
  <r>
    <n v="2122"/>
    <x v="1"/>
    <x v="8"/>
    <x v="5"/>
    <s v="Primary PPM Functional POC"/>
    <s v="Simmons"/>
    <s v="Cathy"/>
    <s v="VHAATGSIMMOC2"/>
    <s v="404-321-6111 x3027"/>
    <s v="Cathy.simmons@va.gov"/>
    <s v="Wave 2"/>
    <n v="8"/>
    <s v="March_7"/>
    <x v="0"/>
    <n v="1"/>
  </r>
  <r>
    <n v="2123"/>
    <x v="1"/>
    <x v="8"/>
    <x v="5"/>
    <s v="PPM Functional POC Back-up"/>
    <s v="Browning"/>
    <s v="Louisa"/>
    <s v="VHAATGBROWNL"/>
    <s v="404-321-6111 x4924"/>
    <s v="Louisa.Browning@va.gov"/>
    <s v="Wave 2"/>
    <n v="8"/>
    <s v="March_7"/>
    <x v="9"/>
    <n v="1"/>
  </r>
  <r>
    <n v="2124"/>
    <x v="1"/>
    <x v="8"/>
    <x v="6"/>
    <s v="Primary IT Functional POC"/>
    <s v="Lynch"/>
    <s v="Anthony"/>
    <s v="VHAATGLynchA"/>
    <s v="404-321-6111 x1578"/>
    <s v="Anthony.lynch@va.gov"/>
    <s v="Wave 2"/>
    <n v="2"/>
    <s v="March_7"/>
    <x v="0"/>
    <n v="1"/>
  </r>
  <r>
    <n v="2125"/>
    <x v="1"/>
    <x v="8"/>
    <x v="6"/>
    <s v="IT Functional POC Back-up"/>
    <s v="Wisdom"/>
    <s v="Zende"/>
    <s v="VHAATGWisdoZ"/>
    <s v="404-321-6111 x7197"/>
    <s v="Zende.wisdom@va.gov  "/>
    <s v="Wave 2"/>
    <n v="2"/>
    <s v="March_7"/>
    <x v="0"/>
    <n v="1"/>
  </r>
  <r>
    <n v="2126"/>
    <x v="1"/>
    <x v="9"/>
    <x v="1"/>
    <s v="Site Lead"/>
    <s v="Raggio"/>
    <s v="Matthew"/>
    <s v="VHABIRRaggiM"/>
    <s v="205-933-8101 x 5252"/>
    <s v="Matthew.Raggio@va.gov"/>
    <s v="Wave 2"/>
    <n v="6"/>
    <s v="March_7"/>
    <x v="0"/>
    <n v="1"/>
  </r>
  <r>
    <n v="2127"/>
    <x v="1"/>
    <x v="9"/>
    <x v="1"/>
    <s v="Site Lead Back-up"/>
    <s v="Weeks"/>
    <s v="Erica"/>
    <s v="VHABIRWeeksE"/>
    <s v="205-933-8101 x 1350"/>
    <s v="Erica.Weeks@va.gov"/>
    <s v="Wave 2"/>
    <n v="9"/>
    <s v="March_7"/>
    <x v="9"/>
    <n v="1"/>
  </r>
  <r>
    <n v="2128"/>
    <x v="1"/>
    <x v="9"/>
    <x v="2"/>
    <s v="Primary HTM Functional POC"/>
    <s v="Raggio"/>
    <s v="Matthew"/>
    <s v="VHABIRRaggiM"/>
    <s v="205-933-8101 x 5252"/>
    <s v="Matthew.Raggio@va.gov"/>
    <s v="Wave 2"/>
    <n v="6"/>
    <s v="March_7"/>
    <x v="0"/>
    <n v="1"/>
  </r>
  <r>
    <n v="2129"/>
    <x v="1"/>
    <x v="9"/>
    <x v="2"/>
    <s v="HTM Functional POC Back-up"/>
    <s v="McQuitty"/>
    <s v="William"/>
    <s v="VHABIRMcQuiW"/>
    <s v="205-933-8101 x 4526"/>
    <s v="William.McQuitty@va.gov"/>
    <s v="Wave 2"/>
    <n v="2"/>
    <s v="March_7"/>
    <x v="0"/>
    <n v="1"/>
  </r>
  <r>
    <n v="2130"/>
    <x v="1"/>
    <x v="9"/>
    <x v="3"/>
    <s v="Primary EMS Functional POC"/>
    <s v="Irwin"/>
    <s v="David"/>
    <s v="VHABIRIrwinD"/>
    <s v="205-558-4717 x 5416"/>
    <s v="David.Irwin@va.gov"/>
    <s v="Wave 2"/>
    <n v="6"/>
    <s v="March_7"/>
    <x v="9"/>
    <n v="1"/>
  </r>
  <r>
    <n v="2131"/>
    <x v="1"/>
    <x v="9"/>
    <x v="3"/>
    <s v="EMS Functional POC Back-up"/>
    <s v="Singleterry"/>
    <s v="Andre"/>
    <s v="VHABIRSinglA"/>
    <s v="205-933-8101 x 6107"/>
    <s v="Andre.Singleterry@va.gov"/>
    <s v="Wave 2"/>
    <n v="8"/>
    <s v="March_7"/>
    <x v="9"/>
    <n v="1"/>
  </r>
  <r>
    <n v="2132"/>
    <x v="1"/>
    <x v="9"/>
    <x v="4"/>
    <s v="Primary FM Functional POC"/>
    <s v="Campbell"/>
    <s v="Jaymes"/>
    <s v="VHABIRCampbJ2"/>
    <s v="205-933-8101 x 5013"/>
    <s v="Jaymes.Campbell@va.gov"/>
    <s v="Wave 2"/>
    <n v="7"/>
    <s v="March_7"/>
    <x v="9"/>
    <n v="1"/>
  </r>
  <r>
    <n v="2133"/>
    <x v="1"/>
    <x v="9"/>
    <x v="4"/>
    <s v="FM Functional POC Back-up"/>
    <s v="Bugg"/>
    <s v="Randall"/>
    <s v="VHABIRBuggR"/>
    <s v="205-933-4481 x 5275"/>
    <s v="Randall.Bugg@va.gov"/>
    <s v="Wave 2"/>
    <n v="1"/>
    <s v="March_7"/>
    <x v="0"/>
    <n v="1"/>
  </r>
  <r>
    <n v="2134"/>
    <x v="1"/>
    <x v="9"/>
    <x v="5"/>
    <s v="Primary PPM Functional POC"/>
    <s v="Jones"/>
    <s v="Alfred"/>
    <s v="VHABIRJonesAT"/>
    <s v="205-933-8101 x 2937"/>
    <s v="Alfred.Jones2@va.gov"/>
    <s v="Wave 2"/>
    <n v="9"/>
    <s v="March_7"/>
    <x v="0"/>
    <n v="1"/>
  </r>
  <r>
    <n v="2135"/>
    <x v="1"/>
    <x v="9"/>
    <x v="5"/>
    <s v="PPM Functional POC Back-up"/>
    <s v="Turner"/>
    <s v="Caleb"/>
    <s v="VHABIRTurneC3"/>
    <s v="205-933-8101 x 5371"/>
    <s v="Caleb.Turner3@va.gov"/>
    <s v="Wave 2"/>
    <n v="2"/>
    <s v="March_7"/>
    <x v="0"/>
    <n v="1"/>
  </r>
  <r>
    <n v="2136"/>
    <x v="1"/>
    <x v="9"/>
    <x v="6"/>
    <s v="Primary IT Functional POC"/>
    <s v="Young"/>
    <s v="Christopher"/>
    <s v="VHABIRYounC"/>
    <s v="205-933-8101 x 1367"/>
    <s v="Christopher.Young7@va.gov"/>
    <s v="Wave 2"/>
    <n v="0"/>
    <s v="March_7"/>
    <x v="0"/>
    <n v="1"/>
  </r>
  <r>
    <n v="2137"/>
    <x v="1"/>
    <x v="9"/>
    <x v="6"/>
    <s v="IT Functional POC Back-up"/>
    <s v="Sturdivant"/>
    <s v="Mervin"/>
    <s v="VHABIRSturdM"/>
    <s v="205-933-8101 x 1334"/>
    <s v="Mervin.Sturdivant@va.gov"/>
    <s v="Wave 2"/>
    <n v="1"/>
    <s v="March_7"/>
    <x v="0"/>
    <n v="1"/>
  </r>
  <r>
    <n v="2138"/>
    <x v="1"/>
    <x v="10"/>
    <x v="1"/>
    <s v="Site Lead"/>
    <s v="Deworth"/>
    <s v="Gerald"/>
    <s v="VHADUBDEWORG"/>
    <s v="478-272-1210 x 2902"/>
    <s v="Gerald.deworth@va.gov"/>
    <s v="Wave 2"/>
    <n v="1"/>
    <s v="March_7"/>
    <x v="9"/>
    <n v="1"/>
  </r>
  <r>
    <n v="2139"/>
    <x v="1"/>
    <x v="10"/>
    <x v="1"/>
    <s v="Site Lead Back-up"/>
    <s v="Sullivan"/>
    <s v="Diane"/>
    <s v="VHADUBSULLID"/>
    <s v="478-272-1210 x 2902"/>
    <s v="Diane.sullivan@va.gov"/>
    <s v="Wave 2"/>
    <n v="5"/>
    <s v="March_7"/>
    <x v="9"/>
    <n v="1"/>
  </r>
  <r>
    <n v="2140"/>
    <x v="1"/>
    <x v="10"/>
    <x v="2"/>
    <s v="Primary HTM Functional POC"/>
    <s v="Snelgrove"/>
    <s v="Michael"/>
    <s v="VHADUBSNELGM"/>
    <s v="478 272-1210 x 2889"/>
    <s v="Michael.snelgrove@va.gov"/>
    <s v="Wave 2"/>
    <n v="2"/>
    <s v="March_7"/>
    <x v="9"/>
    <n v="1"/>
  </r>
  <r>
    <n v="2141"/>
    <x v="1"/>
    <x v="10"/>
    <x v="2"/>
    <s v="HTM Functional POC Back-up"/>
    <s v="Orlowsky"/>
    <s v="Alex"/>
    <s v="VHADUBORLOWA"/>
    <s v="478 272-1210 x 3129"/>
    <s v="Alexandra.orlowsky@va.gov"/>
    <s v="Wave 2"/>
    <n v="3"/>
    <s v="March_7"/>
    <x v="0"/>
    <n v="1"/>
  </r>
  <r>
    <n v="2142"/>
    <x v="1"/>
    <x v="10"/>
    <x v="3"/>
    <s v="Primary EMS Functional POC"/>
    <s v="Baggett"/>
    <s v="Lee"/>
    <s v="VHADUBBAGGEL"/>
    <s v="478 277 2755"/>
    <s v="Walter.Baggett@va.gov"/>
    <s v="Wave 2"/>
    <n v="3"/>
    <s v="March_7"/>
    <x v="0"/>
    <n v="1"/>
  </r>
  <r>
    <n v="2143"/>
    <x v="1"/>
    <x v="10"/>
    <x v="3"/>
    <s v="EMS Functional POC Back-up"/>
    <s v="Kraft"/>
    <s v="Edwin"/>
    <s v="VHADUBKRAFTE"/>
    <s v="478 277 2755"/>
    <s v="Edwin.Kraft@va.gov"/>
    <s v="Wave 2"/>
    <n v="0"/>
    <s v="March_7"/>
    <x v="0"/>
    <n v="1"/>
  </r>
  <r>
    <n v="2144"/>
    <x v="1"/>
    <x v="10"/>
    <x v="4"/>
    <s v="Primary FM Functional POC"/>
    <s v="Williams"/>
    <s v="Fred"/>
    <s v="VHADUBWILLIF"/>
    <s v="478 272-1210 x 4355"/>
    <s v="Frederick.williams@va.gov"/>
    <s v="Wave 2"/>
    <n v="4"/>
    <s v="March_7"/>
    <x v="0"/>
    <n v="1"/>
  </r>
  <r>
    <n v="2145"/>
    <x v="1"/>
    <x v="10"/>
    <x v="4"/>
    <s v="FM Functional POC Back-up"/>
    <s v="Marshall"/>
    <s v="Sandra"/>
    <s v="VHADUBMARSHS"/>
    <s v="478 272-1210 x 2640"/>
    <s v="Sandra.Marshall10@va.gov"/>
    <s v="Wave 2"/>
    <n v="1"/>
    <s v="March_7"/>
    <x v="0"/>
    <n v="1"/>
  </r>
  <r>
    <n v="2146"/>
    <x v="1"/>
    <x v="10"/>
    <x v="5"/>
    <s v="Primary PPM Functional POC"/>
    <s v="Pennymon"/>
    <s v="Dennis"/>
    <s v="VHADUBPENNYD"/>
    <s v="478 272 1210 x 3046"/>
    <s v="Dennis.Pennymon@va.gov"/>
    <s v="Wave 2"/>
    <n v="3"/>
    <s v="March_7"/>
    <x v="0"/>
    <n v="1"/>
  </r>
  <r>
    <n v="2147"/>
    <x v="1"/>
    <x v="10"/>
    <x v="5"/>
    <s v="PPM Functional POC Back-up"/>
    <s v="King"/>
    <s v="Anthony"/>
    <s v="VHADUBKingA2"/>
    <s v="478 272 1210 x 2612"/>
    <s v="Anthony.King3@va.gov"/>
    <s v="Wave 2"/>
    <n v="9"/>
    <s v="March_7"/>
    <x v="0"/>
    <n v="1"/>
  </r>
  <r>
    <n v="2148"/>
    <x v="1"/>
    <x v="10"/>
    <x v="6"/>
    <s v="Primary IT Functional POC"/>
    <s v="Cowart"/>
    <s v="Mark"/>
    <s v="VHADUBCowarM"/>
    <s v="478-277-6799"/>
    <s v="Mark.Cowart@va.gov"/>
    <s v="Wave 2"/>
    <n v="4"/>
    <s v="March_7"/>
    <x v="0"/>
    <n v="1"/>
  </r>
  <r>
    <n v="2149"/>
    <x v="1"/>
    <x v="10"/>
    <x v="6"/>
    <s v="IT Functional POC Back-up"/>
    <s v="Couey"/>
    <s v="Janet"/>
    <s v="VHADUBCoueyJ"/>
    <s v="478-277-2716"/>
    <s v="Janet.Couey@va.gov"/>
    <s v="Wave 2"/>
    <n v="1"/>
    <s v="March_7"/>
    <x v="0"/>
    <n v="1"/>
  </r>
  <r>
    <n v="2150"/>
    <x v="1"/>
    <x v="11"/>
    <x v="1"/>
    <s v="Site Lead"/>
    <s v="Piper"/>
    <s v="William"/>
    <s v="VHACAVPiperW"/>
    <s v="334-272-4670 x 4870"/>
    <s v="William.Piper@va.gov"/>
    <s v="Wave 2"/>
    <n v="8"/>
    <s v="March_7"/>
    <x v="9"/>
    <n v="1"/>
  </r>
  <r>
    <n v="2151"/>
    <x v="1"/>
    <x v="11"/>
    <x v="1"/>
    <s v="Site Lead Back-up"/>
    <s v="Hall"/>
    <s v="Nicholas"/>
    <s v="VHACAVHallN"/>
    <s v="334-727-0550 x 3289"/>
    <s v="Nicholas.Hall2@va.gov"/>
    <s v="Wave 2"/>
    <n v="5"/>
    <s v="March_7"/>
    <x v="0"/>
    <n v="1"/>
  </r>
  <r>
    <n v="2152"/>
    <x v="1"/>
    <x v="11"/>
    <x v="2"/>
    <s v="Primary HTM Functional POC"/>
    <s v="Piper"/>
    <s v="William"/>
    <s v="VHACAVPiperW"/>
    <s v="334-272-4670 x 4870"/>
    <s v="William.Piper@va.gov"/>
    <s v="Wave 2"/>
    <n v="8"/>
    <s v="March_7"/>
    <x v="9"/>
    <n v="1"/>
  </r>
  <r>
    <n v="2153"/>
    <x v="1"/>
    <x v="11"/>
    <x v="2"/>
    <s v="HTM Functional POC Back-up"/>
    <s v="Johnson"/>
    <s v="Donnell"/>
    <s v="VHACAVJohnsD2"/>
    <s v="334-272-4670 x 4866"/>
    <s v="Donnell.Johnson2@va.gov"/>
    <s v="Wave 2"/>
    <n v="4"/>
    <s v="March_7"/>
    <x v="9"/>
    <n v="1"/>
  </r>
  <r>
    <n v="2154"/>
    <x v="1"/>
    <x v="11"/>
    <x v="3"/>
    <s v="EMS Functional POC Back-up"/>
    <s v="Morgan"/>
    <s v="Darrell"/>
    <s v="VHATUAMORGAD"/>
    <s v="334-272-4670 x 4624"/>
    <s v="Darrell.Morgan2@va.gov"/>
    <s v="Wave 2"/>
    <n v="2"/>
    <s v="March_7"/>
    <x v="0"/>
    <n v="1"/>
  </r>
  <r>
    <n v="2155"/>
    <x v="1"/>
    <x v="11"/>
    <x v="3"/>
    <s v="EMS Functional POC Back-up"/>
    <s v="Perry"/>
    <s v="Clifford"/>
    <s v="VHACAVPerryC"/>
    <s v="334-727-0550 x 3667"/>
    <s v="Clifford.Perry@va.gov"/>
    <s v="Wave 2"/>
    <n v="1"/>
    <s v="March_7"/>
    <x v="0"/>
    <n v="1"/>
  </r>
  <r>
    <n v="2156"/>
    <x v="1"/>
    <x v="11"/>
    <x v="4"/>
    <s v="Primary FM Functional POC"/>
    <s v="Sharpe"/>
    <s v="Nicole"/>
    <s v="VHACAVSharpN"/>
    <s v="334-260-4108"/>
    <s v="Nicole.Sharpe@va.gov"/>
    <s v="Wave 2"/>
    <n v="9"/>
    <s v="March_7"/>
    <x v="9"/>
    <n v="1"/>
  </r>
  <r>
    <n v="2157"/>
    <x v="1"/>
    <x v="11"/>
    <x v="4"/>
    <s v="FM Functional POC Back-up"/>
    <s v="Hall"/>
    <s v="Nicholas"/>
    <s v="VHACAVHallN"/>
    <s v="334-727-0550 x 3289"/>
    <s v="Nicholas.Hall2@va.gov"/>
    <s v="Wave 2"/>
    <n v="5"/>
    <s v="March_7"/>
    <x v="0"/>
    <n v="1"/>
  </r>
  <r>
    <n v="2158"/>
    <x v="1"/>
    <x v="11"/>
    <x v="5"/>
    <s v="Primary PPM Functional POC"/>
    <s v="Green"/>
    <s v="Darry"/>
    <s v="VHACAVGreenD"/>
    <s v="334-272-4670 x 2001"/>
    <s v="Darry.Green@va.gov"/>
    <s v="Wave 2"/>
    <n v="11"/>
    <s v="March_7"/>
    <x v="9"/>
    <n v="1"/>
  </r>
  <r>
    <n v="2159"/>
    <x v="1"/>
    <x v="11"/>
    <x v="5"/>
    <s v="PPM Functional POC Back-up"/>
    <s v="Davis"/>
    <s v="Johnny"/>
    <s v="VHACAVDavisJ6"/>
    <s v="334-272-4670 x 4482"/>
    <s v="Johnny.Davis6@va.gov"/>
    <s v="Wave 2"/>
    <n v="1"/>
    <s v="March_7"/>
    <x v="0"/>
    <n v="1"/>
  </r>
  <r>
    <n v="2160"/>
    <x v="1"/>
    <x v="11"/>
    <x v="6"/>
    <s v="Primary IT Functional POC"/>
    <s v="Magee"/>
    <s v="Elmarko"/>
    <s v="VHACAVMageeE"/>
    <s v="334-725-2532"/>
    <s v="Elmarko.Magee@va.gov"/>
    <s v="Wave 2"/>
    <n v="3"/>
    <s v="March_7"/>
    <x v="0"/>
    <n v="1"/>
  </r>
  <r>
    <n v="2161"/>
    <x v="1"/>
    <x v="11"/>
    <x v="6"/>
    <s v="IT Functional POC Back-up"/>
    <s v="Henry"/>
    <s v="Robert"/>
    <s v="VHACAVHenryR"/>
    <s v="334-727-0550 x 3422"/>
    <s v="Robert.Henry3@va.gov"/>
    <s v="Wave 2"/>
    <n v="0"/>
    <s v="March_7"/>
    <x v="0"/>
    <n v="1"/>
  </r>
  <r>
    <n v="2162"/>
    <x v="1"/>
    <x v="12"/>
    <x v="1"/>
    <s v="Site Lead"/>
    <s v="Koppen"/>
    <s v="Mark"/>
    <s v="VHAAUGKoppeM"/>
    <s v="(706) 733-0188 x 2871"/>
    <s v="Mark.Koppen@va.gov"/>
    <s v="Wave 2"/>
    <n v="8"/>
    <s v="March_7"/>
    <x v="0"/>
    <n v="1"/>
  </r>
  <r>
    <n v="2163"/>
    <x v="1"/>
    <x v="12"/>
    <x v="1"/>
    <s v="Site Lead Back-up"/>
    <s v="Stenger"/>
    <s v="John"/>
    <s v="VHAAUGStengT"/>
    <s v="(706) 733-0188 x 1783/6700"/>
    <s v="John.Stenger@va.gov"/>
    <s v="Wave 2"/>
    <n v="7"/>
    <s v="March_7"/>
    <x v="0"/>
    <n v="1"/>
  </r>
  <r>
    <n v="2164"/>
    <x v="1"/>
    <x v="12"/>
    <x v="2"/>
    <s v="Primary HTM Functional POC"/>
    <s v="Ackerman"/>
    <s v="Michael"/>
    <s v="VHAAUGAckerM"/>
    <s v="(706) 733-0188 x 3350"/>
    <s v="Michael.Ackerman@va.gov"/>
    <s v="Wave 2"/>
    <n v="11"/>
    <s v="March_7"/>
    <x v="9"/>
    <n v="1"/>
  </r>
  <r>
    <n v="2165"/>
    <x v="1"/>
    <x v="12"/>
    <x v="2"/>
    <s v="HTM Functional POC Back-up"/>
    <s v="Payne"/>
    <s v="Wesley"/>
    <s v="VHAAUGPayneW"/>
    <s v="(706) 733-0188 x 3368"/>
    <s v="Wesley.Payne@va.gov"/>
    <s v="Wave 2"/>
    <n v="0"/>
    <s v="March_7"/>
    <x v="0"/>
    <n v="1"/>
  </r>
  <r>
    <n v="2166"/>
    <x v="1"/>
    <x v="12"/>
    <x v="3"/>
    <s v="Primary EMS Functional POC"/>
    <s v="Van Horn"/>
    <s v="Russell"/>
    <s v="VHAAUGVanHoR"/>
    <s v="(706) 733-0188 x 3319"/>
    <s v="Russell.VanHorn@va.gov"/>
    <s v="Wave 2"/>
    <n v="7"/>
    <s v="March_7"/>
    <x v="9"/>
    <n v="1"/>
  </r>
  <r>
    <n v="2167"/>
    <x v="1"/>
    <x v="12"/>
    <x v="3"/>
    <s v="EMS Functional POC Back-up"/>
    <s v="Thomas"/>
    <s v="Walter"/>
    <s v="VHAAUGWalteT4"/>
    <s v="(706) 733-0188 x 3319"/>
    <s v="Walter.Thomas4@va.gov"/>
    <s v="Wave 2"/>
    <n v="0"/>
    <s v="March_7"/>
    <x v="0"/>
    <n v="1"/>
  </r>
  <r>
    <n v="2168"/>
    <x v="1"/>
    <x v="12"/>
    <x v="4"/>
    <s v="Primary FM Functional POC"/>
    <s v="Harris"/>
    <s v="Timothy"/>
    <s v="VHAAUGHarriT5"/>
    <s v="(706) 733-0188 x 3365/6053"/>
    <s v="Timothy.Harris2@va.gov"/>
    <s v="Wave 2"/>
    <n v="5"/>
    <s v="March_7"/>
    <x v="0"/>
    <n v="1"/>
  </r>
  <r>
    <n v="2169"/>
    <x v="1"/>
    <x v="12"/>
    <x v="4"/>
    <s v="FM Functional POC Back-up"/>
    <s v="Payne"/>
    <s v="Wesley"/>
    <s v="VHAAUGPayneW"/>
    <s v="(706) 733-0188 x 3368"/>
    <s v="Wesley.Payne@va.gov"/>
    <s v="Wave 2"/>
    <n v="0"/>
    <s v="March_7"/>
    <x v="0"/>
    <n v="1"/>
  </r>
  <r>
    <n v="2170"/>
    <x v="1"/>
    <x v="12"/>
    <x v="5"/>
    <s v="Primary PPM Functional POC"/>
    <s v="Fox"/>
    <s v="Mark"/>
    <s v="VHAAUGFoxM"/>
    <s v="(706) 733-0188 x 7829"/>
    <s v="Mark.Fox@va.gov"/>
    <s v="Wave 2"/>
    <n v="6"/>
    <s v="March_7"/>
    <x v="0"/>
    <n v="1"/>
  </r>
  <r>
    <n v="2171"/>
    <x v="1"/>
    <x v="12"/>
    <x v="5"/>
    <s v="PPM Functional POC Back-up"/>
    <s v="Askew"/>
    <s v="Janice"/>
    <s v="VHAAUGAskewJ"/>
    <s v="(706) 733-0188 x 7169"/>
    <s v="Janice.Askew@va.gov"/>
    <s v="Wave 2"/>
    <n v="2"/>
    <s v="March_7"/>
    <x v="9"/>
    <n v="1"/>
  </r>
  <r>
    <n v="2172"/>
    <x v="1"/>
    <x v="12"/>
    <x v="6"/>
    <s v="Primary IT Functional POC"/>
    <s v="Hedgepeth"/>
    <s v="Rick"/>
    <s v="VHAAUGHedgeR"/>
    <s v="(706) 733-0188 x 6750"/>
    <s v="Ricky.Hedgepeth@va.gov"/>
    <s v="Wave 2"/>
    <n v="1"/>
    <s v="March_7"/>
    <x v="0"/>
    <n v="1"/>
  </r>
  <r>
    <n v="2173"/>
    <x v="1"/>
    <x v="12"/>
    <x v="6"/>
    <s v="IT Functional POC Back-up"/>
    <s v="Northington"/>
    <s v="Elizabeth"/>
    <s v="VHAAUGNorthE"/>
    <s v="(706) 733-0188 x 7637"/>
    <s v="Elizabeth.Northington@va.gov"/>
    <s v="Wave 2"/>
    <n v="9"/>
    <s v="March_7"/>
    <x v="9"/>
    <n v="1"/>
  </r>
  <r>
    <n v="2174"/>
    <x v="1"/>
    <x v="13"/>
    <x v="1"/>
    <s v="Site Lead"/>
    <s v="Hensley"/>
    <s v="Anthony"/>
    <s v="VHACHAHenslA"/>
    <s v="843-789-7788"/>
    <s v="anthony.hensley@va.gov"/>
    <s v="Wave 2"/>
    <n v="9"/>
    <s v="March_7"/>
    <x v="0"/>
    <n v="1"/>
  </r>
  <r>
    <n v="2175"/>
    <x v="1"/>
    <x v="13"/>
    <x v="1"/>
    <s v="Site Lead Back-up"/>
    <s v="Pinard"/>
    <s v="Randall"/>
    <s v="VHACHAPinarR"/>
    <s v="843-789-7789"/>
    <s v="randall.pinard@va.gov"/>
    <s v="Wave 2"/>
    <n v="9"/>
    <s v="March_7"/>
    <x v="0"/>
    <n v="1"/>
  </r>
  <r>
    <n v="2176"/>
    <x v="1"/>
    <x v="13"/>
    <x v="2"/>
    <s v="Primary HTM Functional POC"/>
    <s v="Cross"/>
    <s v="Carl"/>
    <s v="VHACHACrossC"/>
    <s v="843-789-7005"/>
    <s v="Carl.Cross@va.gov"/>
    <s v="Wave 2"/>
    <n v="7"/>
    <s v="March_7"/>
    <x v="0"/>
    <n v="1"/>
  </r>
  <r>
    <n v="2177"/>
    <x v="1"/>
    <x v="13"/>
    <x v="2"/>
    <s v="HTM Functional POC Back-up"/>
    <s v="McCaskill"/>
    <s v="Britton"/>
    <s v="VHACHAMcCasB"/>
    <s v="843-789-6046"/>
    <s v="Britton.McCaskill@va.gov"/>
    <s v="Wave 2"/>
    <n v="7"/>
    <s v="March_7"/>
    <x v="9"/>
    <n v="1"/>
  </r>
  <r>
    <n v="2178"/>
    <x v="1"/>
    <x v="13"/>
    <x v="2"/>
    <s v="HTM Functional POC Back-up"/>
    <s v="Marsh"/>
    <s v="Lucas"/>
    <s v="VHACHAMarshL"/>
    <s v="843-789-7712"/>
    <s v="Lucas.Marsh@va.gov"/>
    <s v="Wave 2"/>
    <n v="2"/>
    <s v="March_7"/>
    <x v="9"/>
    <n v="1"/>
  </r>
  <r>
    <n v="2179"/>
    <x v="1"/>
    <x v="13"/>
    <x v="2"/>
    <s v="HTM Functional POC Back-up"/>
    <s v="Tellis"/>
    <s v="Brandi"/>
    <s v="VHACHATelliB"/>
    <s v="843-789-6620"/>
    <s v="Brandi.Tellis@va.gov"/>
    <s v="Wave 2"/>
    <n v="1"/>
    <s v="March_7"/>
    <x v="9"/>
    <n v="1"/>
  </r>
  <r>
    <n v="2180"/>
    <x v="1"/>
    <x v="13"/>
    <x v="3"/>
    <s v="Primary EMS Functional POC"/>
    <s v="Stenson"/>
    <s v="Darfet (Lee)"/>
    <s v="VHACHAStensD"/>
    <s v="843- 789-6157"/>
    <s v="darfet.stenson@va.gov"/>
    <s v="Wave 2"/>
    <n v="3"/>
    <s v="March_7"/>
    <x v="0"/>
    <n v="1"/>
  </r>
  <r>
    <n v="2181"/>
    <x v="1"/>
    <x v="13"/>
    <x v="3"/>
    <s v="EMS Functional POC Back-up"/>
    <s v="Brewer"/>
    <s v="Justus"/>
    <s v="VHACHABreweJ"/>
    <s v="843-789-5464"/>
    <s v="justus.brewer@va.gov"/>
    <s v="Wave 2"/>
    <n v="3"/>
    <s v="March_7"/>
    <x v="0"/>
    <n v="1"/>
  </r>
  <r>
    <n v="2182"/>
    <x v="1"/>
    <x v="13"/>
    <x v="4"/>
    <s v="Primary FM Functional POC "/>
    <s v="Watson"/>
    <s v="Herb"/>
    <s v="VHACHAWatsoH2"/>
    <s v="843-789-6783"/>
    <s v="Herbert.Watson2@va.gov"/>
    <s v="Wave 2"/>
    <n v="4"/>
    <s v="March_7"/>
    <x v="0"/>
    <n v="1"/>
  </r>
  <r>
    <n v="2183"/>
    <x v="1"/>
    <x v="13"/>
    <x v="4"/>
    <s v="FM Functional POC Back-up"/>
    <s v="Kurowski"/>
    <s v="Mark"/>
    <s v="VHACHAKurowM"/>
    <s v="843-789-7772"/>
    <s v="Mark.kurowski@va.gov"/>
    <s v="Wave 2"/>
    <n v="6"/>
    <s v="March_7"/>
    <x v="0"/>
    <n v="1"/>
  </r>
  <r>
    <n v="2184"/>
    <x v="1"/>
    <x v="13"/>
    <x v="4"/>
    <s v="FM Functional POC Back-up"/>
    <s v="Valdez"/>
    <s v="Juan"/>
    <s v="VHACHAValdeJ1"/>
    <s v="843-789-7386"/>
    <s v="Juan.valdez@va.gov"/>
    <s v="Wave 2"/>
    <n v="1"/>
    <s v="March_7"/>
    <x v="0"/>
    <n v="1"/>
  </r>
  <r>
    <n v="2185"/>
    <x v="1"/>
    <x v="13"/>
    <x v="5"/>
    <s v="Primary PPM Functional POC"/>
    <s v="Turner"/>
    <s v="Beth"/>
    <s v="VHACHATurneB"/>
    <s v="843-789-6333"/>
    <s v="Beth.turner@va.gov"/>
    <s v="Wave 2"/>
    <n v="5"/>
    <s v="March_7"/>
    <x v="9"/>
    <n v="1"/>
  </r>
  <r>
    <n v="2186"/>
    <x v="1"/>
    <x v="13"/>
    <x v="5"/>
    <s v="PPM Functional POC Back-up"/>
    <s v="Jackson"/>
    <s v="Brenda"/>
    <s v="VHACHAJacksB1"/>
    <s v="843-789-7070"/>
    <s v="brenda.jackson@va.gov"/>
    <s v="Wave 2"/>
    <n v="0"/>
    <s v="March_7"/>
    <x v="0"/>
    <n v="1"/>
  </r>
  <r>
    <n v="2187"/>
    <x v="1"/>
    <x v="13"/>
    <x v="6"/>
    <s v="Primary IT Functional POC"/>
    <s v="Carter"/>
    <s v="David"/>
    <s v="VHACHACarteD"/>
    <s v="843-789-7121"/>
    <s v="david.carter4@va.gov"/>
    <s v="Wave 2"/>
    <n v="3"/>
    <s v="March_7"/>
    <x v="0"/>
    <n v="1"/>
  </r>
  <r>
    <n v="2188"/>
    <x v="1"/>
    <x v="13"/>
    <x v="6"/>
    <s v="IT Functional POC Back-up"/>
    <s v="Porter"/>
    <s v="Mary Ann"/>
    <s v="VHACHAPorteM"/>
    <s v="843-789-7162"/>
    <s v="mary.porter2@va.gov"/>
    <s v="Wave 2"/>
    <n v="0"/>
    <s v="March_7"/>
    <x v="0"/>
    <n v="1"/>
  </r>
  <r>
    <n v="2189"/>
    <x v="1"/>
    <x v="14"/>
    <x v="1"/>
    <s v="Site Lead"/>
    <s v="Jones"/>
    <s v="Adrienne"/>
    <s v="VhaTUAJonesAD"/>
    <s v="205 554-2063"/>
    <s v="Adrienne.jones2@va.gov"/>
    <s v="Wave 2"/>
    <n v="10"/>
    <s v="March_7"/>
    <x v="9"/>
    <n v="1"/>
  </r>
  <r>
    <n v="2190"/>
    <x v="1"/>
    <x v="14"/>
    <x v="1"/>
    <s v="Site Lead Back-up"/>
    <s v="Leow"/>
    <s v="Josh"/>
    <s v="VhaTUALeowJ"/>
    <s v="205-554-2000 x 3283"/>
    <s v="Joshua.Leow@va.gov"/>
    <s v="Wave 2"/>
    <n v="7"/>
    <s v="March_7"/>
    <x v="0"/>
    <n v="1"/>
  </r>
  <r>
    <n v="2191"/>
    <x v="1"/>
    <x v="14"/>
    <x v="2"/>
    <s v="Primary HTM Functional POC"/>
    <s v="Haynes"/>
    <s v="Dwayne"/>
    <s v="VhaTUAHayneD"/>
    <s v="205-554-2000 x 2667"/>
    <s v="Dwayne.Haynes@va.gov"/>
    <s v="Wave 2"/>
    <n v="8"/>
    <s v="March_7"/>
    <x v="0"/>
    <n v="1"/>
  </r>
  <r>
    <n v="2192"/>
    <x v="1"/>
    <x v="14"/>
    <x v="3"/>
    <s v="Primary EMS Functional POC"/>
    <s v="Robinson"/>
    <s v="Tom"/>
    <s v="VhaTUARobinT"/>
    <s v="205-554-2000 x 3777"/>
    <s v="Tom.Robinson2@va.gov"/>
    <s v="Wave 2"/>
    <n v="4"/>
    <s v="March_7"/>
    <x v="9"/>
    <n v="1"/>
  </r>
  <r>
    <n v="2193"/>
    <x v="1"/>
    <x v="14"/>
    <x v="4"/>
    <s v="Primary FM Functional POC"/>
    <s v="Jones"/>
    <s v="Adrienne"/>
    <s v="VhaTUAJonesAD"/>
    <s v="205-554-2063"/>
    <s v="Adrienne.Jones2@va.gov"/>
    <s v="Wave 2"/>
    <n v="10"/>
    <s v="March_7"/>
    <x v="9"/>
    <n v="1"/>
  </r>
  <r>
    <n v="2194"/>
    <x v="1"/>
    <x v="14"/>
    <x v="5"/>
    <s v="Primary PPM Functional POC"/>
    <s v="Bauknight"/>
    <s v="Dawn"/>
    <s v="VhaBIRBauknD"/>
    <s v="205-554-2000 x 2237"/>
    <s v="Dawn.Bauknight@va.gov"/>
    <s v="Wave 2"/>
    <n v="8"/>
    <s v="March_7"/>
    <x v="9"/>
    <n v="1"/>
  </r>
  <r>
    <n v="2195"/>
    <x v="1"/>
    <x v="14"/>
    <x v="6"/>
    <s v="Primary IT Functional POC"/>
    <s v="Lewis"/>
    <s v="Bryant"/>
    <s v="VhaTUALewisBC"/>
    <s v="205-554-2000 x 3660"/>
    <s v="Bryant.Lewis@va.gov"/>
    <s v="Wave 2"/>
    <n v="5"/>
    <s v="March_7"/>
    <x v="9"/>
    <n v="1"/>
  </r>
  <r>
    <n v="2196"/>
    <x v="1"/>
    <x v="14"/>
    <x v="6"/>
    <s v="IT Functional POC Back-up"/>
    <s v="Day"/>
    <s v="Charles"/>
    <s v="VhaTUADayC"/>
    <s v="205-554-2000 x 4622"/>
    <s v="Charles.Day3@va.gov"/>
    <s v="Wave 2"/>
    <n v="6"/>
    <s v="March_7"/>
    <x v="9"/>
    <n v="1"/>
  </r>
  <r>
    <n v="2197"/>
    <x v="1"/>
    <x v="15"/>
    <x v="1"/>
    <s v="Site Lead"/>
    <s v="Domann"/>
    <s v="Stan"/>
    <s v="VhacmsDomanS"/>
    <s v="(803) 695-6770"/>
    <s v="Stan.Domann@va.gov"/>
    <s v="Wave 2"/>
    <n v="10"/>
    <s v="March_7"/>
    <x v="9"/>
    <n v="1"/>
  </r>
  <r>
    <n v="2198"/>
    <x v="1"/>
    <x v="15"/>
    <x v="1"/>
    <s v="Site Lead Back-up"/>
    <s v="Cook"/>
    <s v="James"/>
    <s v="VhacmsCookja"/>
    <s v="(803) 776-4000 x 7559"/>
    <s v="James.Cook8@va.gov"/>
    <s v="Wave 2"/>
    <n v="4"/>
    <s v="March_7"/>
    <x v="0"/>
    <n v="1"/>
  </r>
  <r>
    <n v="2199"/>
    <x v="1"/>
    <x v="15"/>
    <x v="2"/>
    <s v="Primary HTM Functional POC"/>
    <s v="Shukla"/>
    <s v="Mahesh"/>
    <s v="VhacmsShuklM1"/>
    <s v="(803) 776-4000 x 7583"/>
    <s v="Mahesh.Shukla2@va.gov"/>
    <s v="Wave 2"/>
    <n v="1"/>
    <s v="March_7"/>
    <x v="9"/>
    <n v="1"/>
  </r>
  <r>
    <n v="2200"/>
    <x v="1"/>
    <x v="15"/>
    <x v="2"/>
    <s v="HTM Functional POC Back-up"/>
    <s v="Johnson"/>
    <s v="Jerry"/>
    <s v="VhacmsJohnsJ1"/>
    <s v="(803) 776-4000 x 7580"/>
    <s v="Jerry.Johnson3@va.gov"/>
    <s v="Wave 2"/>
    <n v="1"/>
    <s v="March_7"/>
    <x v="0"/>
    <n v="1"/>
  </r>
  <r>
    <n v="2201"/>
    <x v="1"/>
    <x v="15"/>
    <x v="2"/>
    <s v="HTM Functional POC Back-up"/>
    <s v="Masters"/>
    <s v="Russell"/>
    <s v="VhacmsMasteR"/>
    <s v="(803) 776-4000 x 4749"/>
    <s v="Russell.Masters@va.gov"/>
    <s v="Wave 2"/>
    <n v="0"/>
    <s v="March_7"/>
    <x v="0"/>
    <n v="1"/>
  </r>
  <r>
    <n v="2202"/>
    <x v="1"/>
    <x v="15"/>
    <x v="3"/>
    <s v="Primary EMS Functional POC"/>
    <s v="Bonds"/>
    <s v="Lincoln"/>
    <s v="Vhacmsbondsl"/>
    <s v="(803) 776-4000 x 6808"/>
    <s v="Lincoln.Bonds@va.gov"/>
    <s v="Wave 2"/>
    <n v="3"/>
    <s v="March_7"/>
    <x v="0"/>
    <n v="1"/>
  </r>
  <r>
    <n v="2203"/>
    <x v="1"/>
    <x v="15"/>
    <x v="3"/>
    <s v="EMS Functional POC Back-up"/>
    <s v="Perry"/>
    <s v="Patrice"/>
    <s v="Vhacmsperryp6"/>
    <s v="(803) 776-4000 x 6808"/>
    <s v="Patrice.Perry@va.gov"/>
    <s v="Wave 2"/>
    <n v="0"/>
    <s v="March_7"/>
    <x v="0"/>
    <n v="1"/>
  </r>
  <r>
    <n v="2204"/>
    <x v="1"/>
    <x v="15"/>
    <x v="4"/>
    <s v="Primary FM Functional POC"/>
    <s v="Bagley"/>
    <s v="David"/>
    <s v="VhacmsBagleD"/>
    <s v="(803) 776-4000 x 4344"/>
    <s v="David.Bagley2@va.gov"/>
    <s v="Wave 2"/>
    <n v="10"/>
    <s v="March_7"/>
    <x v="0"/>
    <n v="1"/>
  </r>
  <r>
    <n v="2205"/>
    <x v="1"/>
    <x v="15"/>
    <x v="4"/>
    <s v="FM Functional POC Back-up"/>
    <s v="Blackwell"/>
    <s v="Joseph"/>
    <s v="VhacmsBlackJW"/>
    <s v="(803) 776-4000 x 7589"/>
    <s v="Joseph.Blackwell@va.gov"/>
    <s v="Wave 2"/>
    <n v="4"/>
    <s v="March_7"/>
    <x v="0"/>
    <n v="1"/>
  </r>
  <r>
    <n v="2206"/>
    <x v="1"/>
    <x v="15"/>
    <x v="5"/>
    <s v="Primary PPM Functional POC"/>
    <s v="Mahoney"/>
    <s v="Eathel"/>
    <s v="VhacmsMahonE"/>
    <s v="(803) 776-4000 x 6560"/>
    <s v="Eathel.Mahoney@va.gov"/>
    <s v="Wave 2"/>
    <n v="2"/>
    <s v="March_7"/>
    <x v="0"/>
    <n v="1"/>
  </r>
  <r>
    <n v="2207"/>
    <x v="1"/>
    <x v="15"/>
    <x v="5"/>
    <s v="PPM Functional POC Back-up"/>
    <s v="Guice"/>
    <s v="Lynette"/>
    <s v="VhacmsGuiceL"/>
    <s v="(803) 776-4000 x 6492"/>
    <s v="Lynette.Guice@va.gov"/>
    <s v="Wave 2"/>
    <n v="0"/>
    <s v="March_7"/>
    <x v="0"/>
    <n v="1"/>
  </r>
  <r>
    <n v="2208"/>
    <x v="1"/>
    <x v="15"/>
    <x v="6"/>
    <s v="Primary IT Funcational POC"/>
    <s v="Wells"/>
    <s v="Mark"/>
    <s v="VHAcmsWellsM"/>
    <s v="(803) 776-4000 x 6311"/>
    <s v="Mark.Wells4@va.gov"/>
    <s v="Wave 2"/>
    <n v="4"/>
    <s v="March_7"/>
    <x v="0"/>
    <n v="1"/>
  </r>
  <r>
    <n v="2209"/>
    <x v="1"/>
    <x v="15"/>
    <x v="6"/>
    <s v="IT Functional POC Back-up"/>
    <s v="Tollin"/>
    <s v="Andrew"/>
    <s v="VhacmsTolliA"/>
    <s v="(803) 776-4000 x 6308"/>
    <s v="Andrew.Tollin@va.gov"/>
    <s v="Wave 2"/>
    <n v="0"/>
    <s v="March_7"/>
    <x v="0"/>
    <n v="1"/>
  </r>
  <r>
    <n v="2210"/>
    <x v="2"/>
    <x v="0"/>
    <x v="0"/>
    <s v="VISN Deployment Team Lead"/>
    <s v="Schopen"/>
    <s v="Robby"/>
    <s v="VHAMIWSchopR2"/>
    <s v="(414)844-4831"/>
    <s v="Robby.Schopen2@va.gov"/>
    <s v="Wave 2"/>
    <n v="7"/>
    <s v="March_7"/>
    <x v="9"/>
    <n v="1"/>
  </r>
  <r>
    <n v="2211"/>
    <x v="2"/>
    <x v="0"/>
    <x v="0"/>
    <s v="Logistics"/>
    <s v="Schopen"/>
    <s v="Robby"/>
    <s v="VHAMIWSchopR2"/>
    <s v="(414)844-4831"/>
    <s v="Robby.Schopen2@va.gov"/>
    <s v="Wave 2"/>
    <n v="7"/>
    <s v="March_7"/>
    <x v="9"/>
    <n v="1"/>
  </r>
  <r>
    <n v="2212"/>
    <x v="2"/>
    <x v="0"/>
    <x v="0"/>
    <s v="HTM"/>
    <s v="Houterman"/>
    <s v="Christian (Chris)"/>
    <s v="VHAMIWHouteC"/>
    <s v="(414) 384-2000 x 45186"/>
    <s v="Christian.Houterman@va.gov"/>
    <s v="Wave 2"/>
    <n v="2"/>
    <s v="March_7"/>
    <x v="9"/>
    <n v="1"/>
  </r>
  <r>
    <n v="2213"/>
    <x v="2"/>
    <x v="0"/>
    <x v="0"/>
    <s v="CAM"/>
    <s v="Cejka"/>
    <s v="James (Jim)"/>
    <s v="VHAHINCejkaJ"/>
    <s v="(708) 492-3932"/>
    <s v="James.Cejka@va.gov"/>
    <s v="Wave 2"/>
    <n v="0"/>
    <s v="March_7"/>
    <x v="0"/>
    <n v="1"/>
  </r>
  <r>
    <n v="2214"/>
    <x v="2"/>
    <x v="0"/>
    <x v="0"/>
    <s v="EMS"/>
    <s v="Aherne"/>
    <s v="Joseph (Joe)"/>
    <s v="VHAHINAhernJ"/>
    <s v="(708) 492-3935"/>
    <s v="Joseph.Aherne@va.gov"/>
    <s v="Wave 2"/>
    <n v="5"/>
    <s v="March_7"/>
    <x v="0"/>
    <n v="1"/>
  </r>
  <r>
    <n v="2215"/>
    <x v="2"/>
    <x v="0"/>
    <x v="0"/>
    <s v="Engineering"/>
    <s v="Berry"/>
    <s v="Douglas (Doug)"/>
    <s v="VHAHINBerryD"/>
    <s v="708-267-6138"/>
    <s v="Douglas.Berry@va.gov"/>
    <s v="Wave 2"/>
    <n v="1"/>
    <s v="March_7"/>
    <x v="0"/>
    <n v="1"/>
  </r>
  <r>
    <n v="2216"/>
    <x v="2"/>
    <x v="0"/>
    <x v="0"/>
    <s v="OIT"/>
    <s v="Fears"/>
    <s v="Jeffrey (Jeff)"/>
    <s v="VHAV12FearsJ"/>
    <s v="708-492-3987"/>
    <s v="Jeff.Fears@va.gov"/>
    <s v="Wave 2"/>
    <n v="1"/>
    <s v="March_7"/>
    <x v="0"/>
    <n v="1"/>
  </r>
  <r>
    <n v="2217"/>
    <x v="2"/>
    <x v="0"/>
    <x v="0"/>
    <s v="Fiscal (Ad Hoc)"/>
    <s v="Keyser"/>
    <s v="Jason"/>
    <s v="VHAMSCKeyseJ"/>
    <s v="414-384-2000 x 45371"/>
    <s v="Jason.Keyser@va.gov"/>
    <s v="Wave 2"/>
    <n v="5"/>
    <s v="March_7"/>
    <x v="0"/>
    <n v="1"/>
  </r>
  <r>
    <n v="2218"/>
    <x v="2"/>
    <x v="0"/>
    <x v="0"/>
    <s v="CDW "/>
    <s v="Wright"/>
    <s v="Samantha"/>
    <s v="VHAV12WrighS"/>
    <s v="630-240-7508"/>
    <s v="Samantha.Wright2@va.gov"/>
    <s v="Wave 2"/>
    <n v="0"/>
    <s v="March_7"/>
    <x v="0"/>
    <n v="1"/>
  </r>
  <r>
    <n v="2219"/>
    <x v="2"/>
    <x v="16"/>
    <x v="1"/>
    <s v="Site Lead"/>
    <s v="Phillips"/>
    <s v="Annette"/>
    <s v="vhatomphilla"/>
    <s v="608-372-1150"/>
    <s v="Annette.phillips@va.gov"/>
    <s v="Wave 2"/>
    <n v="3"/>
    <s v="March_7"/>
    <x v="0"/>
    <n v="1"/>
  </r>
  <r>
    <n v="2220"/>
    <x v="2"/>
    <x v="16"/>
    <x v="1"/>
    <s v="Site Lead Back-up"/>
    <s v="Brande"/>
    <s v="David"/>
    <s v="vhatombrandd"/>
    <s v="608-372-1149"/>
    <s v="David.brande@va.gov"/>
    <s v="Wave 2"/>
    <n v="10"/>
    <s v="March_7"/>
    <x v="9"/>
    <n v="1"/>
  </r>
  <r>
    <n v="2221"/>
    <x v="2"/>
    <x v="16"/>
    <x v="2"/>
    <s v="Primary HTM Functional POC"/>
    <s v="Bieniek"/>
    <s v="Eugene"/>
    <s v="vhatombienie"/>
    <s v="608-372-3971 x 68320"/>
    <s v="Eugene.Bieniek@va.gov"/>
    <s v="Wave 2"/>
    <n v="8"/>
    <s v="March_7"/>
    <x v="9"/>
    <n v="1"/>
  </r>
  <r>
    <n v="2222"/>
    <x v="2"/>
    <x v="16"/>
    <x v="2"/>
    <s v="HTM Functional POC Back-up"/>
    <s v="Ogle"/>
    <s v="Derek"/>
    <s v="vhatomogleD"/>
    <s v="608-372-1731"/>
    <s v="Derek.ogle@va.gov"/>
    <s v="Wave 2"/>
    <n v="4"/>
    <s v="March_7"/>
    <x v="0"/>
    <n v="1"/>
  </r>
  <r>
    <n v="2223"/>
    <x v="2"/>
    <x v="16"/>
    <x v="3"/>
    <s v="Primary EMS Functional POC"/>
    <s v="Evanson"/>
    <s v="Jeffrey"/>
    <s v="vhatomevansj"/>
    <s v="608-372-3971 x 66080"/>
    <s v="Jeffrey.Evanson@va.gov"/>
    <s v="Wave 2"/>
    <n v="0"/>
    <s v="March_7"/>
    <x v="0"/>
    <n v="1"/>
  </r>
  <r>
    <n v="2224"/>
    <x v="2"/>
    <x v="16"/>
    <x v="3"/>
    <s v="EMS Functional POC Back-up"/>
    <s v="Martin"/>
    <s v="Andrew"/>
    <s v="vhatommartia"/>
    <s v="608-372-3971 x 60157"/>
    <s v="Andrew.martin7@va.gov"/>
    <s v="Wave 2"/>
    <n v="6"/>
    <s v="March_7"/>
    <x v="0"/>
    <n v="1"/>
  </r>
  <r>
    <n v="2225"/>
    <x v="2"/>
    <x v="16"/>
    <x v="4"/>
    <s v="Primary FM Functional POC"/>
    <s v="Adkins"/>
    <s v="Patricia"/>
    <s v="vhatomadkinp"/>
    <s v="608-372-3971 x 66096"/>
    <s v="Patricia.adkins2@va.gov"/>
    <s v="Wave 2"/>
    <n v="10"/>
    <s v="March_7"/>
    <x v="9"/>
    <n v="1"/>
  </r>
  <r>
    <n v="2226"/>
    <x v="2"/>
    <x v="16"/>
    <x v="4"/>
    <s v="FM Functional POC Back-up"/>
    <s v="Braun"/>
    <s v="Christopher"/>
    <s v="vhatombraunc"/>
    <s v="608-372-1633"/>
    <s v="Christopher.braun@va.gov"/>
    <s v="Wave 2"/>
    <n v="2"/>
    <s v="March_7"/>
    <x v="0"/>
    <n v="1"/>
  </r>
  <r>
    <n v="2227"/>
    <x v="2"/>
    <x v="16"/>
    <x v="5"/>
    <s v="Primary PPM Functional POC"/>
    <s v="Brande"/>
    <s v="David"/>
    <s v="vhatombrandd"/>
    <s v="608-372-1149"/>
    <s v="David.brande@va.gov"/>
    <s v="Wave 2"/>
    <n v="10"/>
    <s v="March_7"/>
    <x v="9"/>
    <n v="1"/>
  </r>
  <r>
    <n v="2228"/>
    <x v="2"/>
    <x v="16"/>
    <x v="5"/>
    <s v="PPM Functional POC Back-up"/>
    <s v="Peterson"/>
    <s v="Makensie"/>
    <s v="vhatompeterm"/>
    <s v="608-372-1634"/>
    <s v="Makensie.peterson@va.gov"/>
    <s v="Wave 2"/>
    <n v="7"/>
    <s v="March_7"/>
    <x v="0"/>
    <n v="1"/>
  </r>
  <r>
    <n v="2229"/>
    <x v="2"/>
    <x v="16"/>
    <x v="6"/>
    <s v="Primary IT Funcational POC"/>
    <s v="Smith"/>
    <s v="Brendan"/>
    <s v="vhatomsmithb"/>
    <s v="608-372-1124"/>
    <s v="Brendan.smith1@va.gov"/>
    <s v="Wave 2"/>
    <n v="6"/>
    <s v="March_7"/>
    <x v="9"/>
    <n v="1"/>
  </r>
  <r>
    <n v="2230"/>
    <x v="2"/>
    <x v="16"/>
    <x v="6"/>
    <s v="IT Functional POC Back-up"/>
    <s v="Kyser"/>
    <s v="Scot"/>
    <s v="vhatomkysers"/>
    <s v="608-372-3971 x 66250"/>
    <s v="Scot.kyser@va.gov"/>
    <s v="Wave 2"/>
    <n v="5"/>
    <s v="March_7"/>
    <x v="0"/>
    <n v="1"/>
  </r>
  <r>
    <n v="2231"/>
    <x v="3"/>
    <x v="0"/>
    <x v="0"/>
    <s v="Logistics"/>
    <s v="Wood"/>
    <s v="James"/>
    <s v="VHAECHWoodJa"/>
    <s v="303-202-8184"/>
    <s v="James.wood3@va.gov"/>
    <s v="Wave 2"/>
    <n v="5"/>
    <s v="March_7"/>
    <x v="9"/>
    <n v="1"/>
  </r>
  <r>
    <n v="2232"/>
    <x v="3"/>
    <x v="0"/>
    <x v="0"/>
    <s v="HTM"/>
    <s v="Holland"/>
    <s v="Annette"/>
    <s v="vhachyhollaa"/>
    <s v="307-433-3763"/>
    <s v="Annette.holland@va.gov"/>
    <s v="Wave 2"/>
    <n v="2"/>
    <s v="March_7"/>
    <x v="0"/>
    <n v="1"/>
  </r>
  <r>
    <n v="2233"/>
    <x v="3"/>
    <x v="0"/>
    <x v="0"/>
    <s v="CAM"/>
    <s v="Eyre"/>
    <s v="David"/>
    <s v="VHAV19EyreD"/>
    <s v="303-202-8162"/>
    <s v="David.Eyre2@va.gov"/>
    <s v="Wave 2"/>
    <n v="0"/>
    <s v="March_7"/>
    <x v="0"/>
    <n v="1"/>
  </r>
  <r>
    <n v="2234"/>
    <x v="3"/>
    <x v="0"/>
    <x v="0"/>
    <s v="Engineering"/>
    <s v="Volz"/>
    <s v="Robert"/>
    <s v="VHAOMAVolzRo"/>
    <s v="402-506-1714"/>
    <s v="Robert.volz@va.gov"/>
    <s v="Wave 2"/>
    <n v="0"/>
    <s v="March_7"/>
    <x v="0"/>
    <n v="1"/>
  </r>
  <r>
    <n v="2235"/>
    <x v="3"/>
    <x v="0"/>
    <x v="0"/>
    <s v="OIT"/>
    <s v="Leonelli"/>
    <s v="Lisa"/>
    <s v="VHASLCLeoneL"/>
    <s v="801-584-5678"/>
    <s v="Lisa.Leonelli@va.gov"/>
    <s v="Wave 2"/>
    <n v="6"/>
    <s v="March_7"/>
    <x v="9"/>
    <n v="1"/>
  </r>
  <r>
    <n v="2236"/>
    <x v="3"/>
    <x v="0"/>
    <x v="0"/>
    <s v="Fiscal"/>
    <s v="VanderStek"/>
    <s v="Eliott"/>
    <s v="VHAV19VandeE"/>
    <s v="303-756-9279"/>
    <s v="Eliott.VanderStek@va.gov"/>
    <s v="Wave 2"/>
    <n v="0"/>
    <s v="March_7"/>
    <x v="0"/>
    <n v="1"/>
  </r>
  <r>
    <n v="2237"/>
    <x v="3"/>
    <x v="17"/>
    <x v="1"/>
    <s v="Site Lead"/>
    <s v="Hewett"/>
    <s v="Steven"/>
    <s v="vhagrjhewets"/>
    <s v="(970) 242-0731 x 2039"/>
    <s v="Steven.Hewett@va.gov"/>
    <s v="Wave 2"/>
    <n v="10"/>
    <s v="March_7"/>
    <x v="9"/>
    <n v="1"/>
  </r>
  <r>
    <n v="2238"/>
    <x v="3"/>
    <x v="17"/>
    <x v="1"/>
    <s v="Site Lead Back-up"/>
    <s v="Mestas"/>
    <s v="Norma"/>
    <s v="vhagrjmestan"/>
    <s v="(970) 242-0731 x 2539"/>
    <s v="Norma.mestas@va.gov"/>
    <s v="Wave 2"/>
    <n v="1"/>
    <s v="March_7"/>
    <x v="0"/>
    <n v="1"/>
  </r>
  <r>
    <n v="2239"/>
    <x v="3"/>
    <x v="17"/>
    <x v="2"/>
    <s v="Primary HTM Functional POC"/>
    <s v="Peacook"/>
    <s v="Jan"/>
    <s v="vhagrjpeacoj"/>
    <s v="(970) 263-5070 x 5015"/>
    <s v="Jan.Peacock@va.gov"/>
    <s v="Wave 2"/>
    <n v="10"/>
    <s v="March_7"/>
    <x v="0"/>
    <n v="1"/>
  </r>
  <r>
    <n v="2240"/>
    <x v="3"/>
    <x v="17"/>
    <x v="2"/>
    <s v="HTM Functional POC Back-up"/>
    <s v="Sparks"/>
    <s v="Frank"/>
    <s v="VHAGRJSparkF"/>
    <s v="(970) 263-5035"/>
    <s v="Frank.Sparks@va.gov"/>
    <s v="Wave 2"/>
    <n v="0"/>
    <s v="March_7"/>
    <x v="0"/>
    <n v="1"/>
  </r>
  <r>
    <n v="2241"/>
    <x v="3"/>
    <x v="17"/>
    <x v="2"/>
    <s v="HTM Functional POC Back-up"/>
    <s v="Crickmer"/>
    <s v="Anna"/>
    <s v="vhagrjcricka"/>
    <s v="(970) 242-0731"/>
    <s v="Anna.Crickmer@va.gov"/>
    <s v="Wave 2"/>
    <n v="6"/>
    <s v="March_7"/>
    <x v="0"/>
    <n v="1"/>
  </r>
  <r>
    <n v="2242"/>
    <x v="3"/>
    <x v="17"/>
    <x v="3"/>
    <s v="Primary EMS Functional POC"/>
    <s v="Hendley"/>
    <s v="Eugene"/>
    <s v="VHAGRJHendlE"/>
    <s v="(970) 242-0731 x 2559"/>
    <s v="Eugene.Hendley@va.gov"/>
    <s v="Wave 2"/>
    <n v="6"/>
    <s v="March_7"/>
    <x v="0"/>
    <n v="1"/>
  </r>
  <r>
    <n v="2243"/>
    <x v="3"/>
    <x v="17"/>
    <x v="3"/>
    <s v="EMS Functional POC Back-up"/>
    <s v="Martin"/>
    <s v="Amber"/>
    <s v="vhagrjmartina"/>
    <s v="(970) 242-0731 x 2240"/>
    <s v="Amber.Martin@va.gov"/>
    <s v="Wave 2"/>
    <n v="1"/>
    <s v="March_7"/>
    <x v="0"/>
    <n v="1"/>
  </r>
  <r>
    <n v="2244"/>
    <x v="3"/>
    <x v="17"/>
    <x v="4"/>
    <s v="Primary FM Functional POC"/>
    <s v="Murillo"/>
    <s v="Larry"/>
    <s v="vhagrjmurill"/>
    <s v="(970) 242-0731 x 12003"/>
    <s v="Larry.Murillo@va.gov"/>
    <s v="Wave 2"/>
    <n v="3"/>
    <s v="March_7"/>
    <x v="0"/>
    <n v="1"/>
  </r>
  <r>
    <n v="2245"/>
    <x v="3"/>
    <x v="17"/>
    <x v="4"/>
    <s v="FM Functional POC Back-up"/>
    <s v="Benjamin"/>
    <s v="Jason"/>
    <s v="vhagrjbenjaj"/>
    <s v="(970) 242-0731 x 12001"/>
    <s v="Jason.Benjamin@va.gov"/>
    <s v="Wave 2"/>
    <n v="2"/>
    <s v="March_7"/>
    <x v="0"/>
    <n v="1"/>
  </r>
  <r>
    <n v="2246"/>
    <x v="3"/>
    <x v="17"/>
    <x v="4"/>
    <s v="HTM Functional POC Back-up"/>
    <s v="Montoya"/>
    <s v="Juilana"/>
    <s v="VHAGRJMontoJ"/>
    <s v="(970) 242-0731 x 2052"/>
    <s v="Juliana.Montoya@va.gov"/>
    <s v="Wave 2"/>
    <n v="4"/>
    <s v="March_7"/>
    <x v="0"/>
    <n v="1"/>
  </r>
  <r>
    <n v="2247"/>
    <x v="3"/>
    <x v="17"/>
    <x v="5"/>
    <s v="Primary PPM Functional POC"/>
    <s v="Sturgeon"/>
    <s v="Timothy"/>
    <s v="vhagrjsturgt"/>
    <s v="(970) 242-0731 x 1302"/>
    <s v="Timothy.Sturgeon@va.gov"/>
    <s v="Wave 2"/>
    <n v="6"/>
    <s v="March_7"/>
    <x v="0"/>
    <n v="1"/>
  </r>
  <r>
    <n v="2248"/>
    <x v="3"/>
    <x v="17"/>
    <x v="5"/>
    <s v="PPM Functional POC Back-up"/>
    <s v="Hewett"/>
    <s v="Steven"/>
    <s v="vhagrjhewets"/>
    <s v="(970) 242-0731 x 2039"/>
    <s v="Steven.Hewett@va.gov"/>
    <s v="Wave 2"/>
    <n v="10"/>
    <s v="March_7"/>
    <x v="9"/>
    <n v="1"/>
  </r>
  <r>
    <n v="2249"/>
    <x v="3"/>
    <x v="17"/>
    <x v="6"/>
    <s v="Primary IT Funcational POC"/>
    <s v="Giese"/>
    <s v="Noah"/>
    <s v="VHAGRJgiesen"/>
    <s v="(970) 263-5057"/>
    <s v="Noah.Giese@va.gov"/>
    <s v="Wave 2"/>
    <n v="0"/>
    <s v="March_7"/>
    <x v="0"/>
    <n v="1"/>
  </r>
  <r>
    <n v="2250"/>
    <x v="3"/>
    <x v="17"/>
    <x v="6"/>
    <s v="IT Functional POC Back-up"/>
    <s v="Myers"/>
    <s v="Layne"/>
    <s v="vhagrjmyersl"/>
    <s v="(970) 863-5098"/>
    <s v="Layne.myers@va.gov"/>
    <s v="Wave 2"/>
    <n v="0"/>
    <s v="March_7"/>
    <x v="0"/>
    <n v="1"/>
  </r>
  <r>
    <n v="2251"/>
    <x v="0"/>
    <x v="0"/>
    <x v="0"/>
    <s v="HTM"/>
    <s v="Anderson-Jackson"/>
    <s v="LaTecia"/>
    <s v="VHAV06ANDERL"/>
    <s v="919-956-5541"/>
    <s v="LaTecia.Anderson-Jackson@va.gov"/>
    <s v="Wave 2"/>
    <n v="7"/>
    <s v="March_7"/>
    <x v="0"/>
    <n v="1"/>
  </r>
  <r>
    <n v="2252"/>
    <x v="1"/>
    <x v="12"/>
    <x v="5"/>
    <s v="PPM Functional POC Back-up"/>
    <s v="Carter, III"/>
    <s v="George"/>
    <s v="VHAAUGCarteG1"/>
    <s v="(706) 733-0188 x 7166"/>
    <s v="george.carter3@va.gov"/>
    <s v="Wave 2"/>
    <n v="8"/>
    <s v="March_7"/>
    <x v="9"/>
    <n v="1"/>
  </r>
  <r>
    <n v="2253"/>
    <x v="1"/>
    <x v="14"/>
    <x v="5"/>
    <s v="PPM Functional POC Back-up"/>
    <s v="Walker"/>
    <s v="Willie"/>
    <s v="VHABIRWalkeW"/>
    <s v="205-554-2000 x 2829"/>
    <s v="willie.walker2@va.gov"/>
    <s v="Wave 2"/>
    <n v="4"/>
    <s v="March_7"/>
    <x v="0"/>
    <n v="1"/>
  </r>
  <r>
    <n v="2254"/>
    <x v="1"/>
    <x v="14"/>
    <x v="2"/>
    <s v="HTM Functional POC Back-up"/>
    <s v="Hutson"/>
    <s v="Sharon"/>
    <s v="VHATUAHutsoS"/>
    <s v="205-554-2000 x2319"/>
    <s v="Sharon.Hutson@va.gov"/>
    <s v="Wave 2"/>
    <n v="9"/>
    <s v="March_7"/>
    <x v="9"/>
    <n v="1"/>
  </r>
  <r>
    <n v="2255"/>
    <x v="1"/>
    <x v="14"/>
    <x v="5"/>
    <s v="PPM Functional POC Back-up"/>
    <s v="Friscia"/>
    <s v="Karen"/>
    <s v="VHATUAfrisck"/>
    <s v="205-554-2993"/>
    <s v="karen.friscia@va.gov"/>
    <s v="Wave 2"/>
    <n v="6"/>
    <s v="March_7"/>
    <x v="9"/>
    <n v="1"/>
  </r>
  <r>
    <n v="2256"/>
    <x v="0"/>
    <x v="3"/>
    <x v="5"/>
    <s v="PPM Functional POC Back-up"/>
    <s v="Mixon"/>
    <s v="Lindsey"/>
    <s v="VHAFNCMixonL"/>
    <s v="910-488-2120 Ext."/>
    <s v="Lindsey.Mixon@va.gov"/>
    <s v="Wave 2"/>
    <n v="1"/>
    <s v="March_7"/>
    <x v="0"/>
    <n v="1"/>
  </r>
  <r>
    <n v="2257"/>
    <x v="0"/>
    <x v="3"/>
    <x v="5"/>
    <s v="PPM Functional POC Back-up"/>
    <s v="McLean"/>
    <s v="Veronica"/>
    <s v="VHAFNCMcLeaV2"/>
    <s v="910-475-6277"/>
    <s v="Veronica.McLean@va.gov"/>
    <s v="Wave 2"/>
    <n v="5"/>
    <s v="March_7"/>
    <x v="0"/>
    <n v="1"/>
  </r>
  <r>
    <n v="2258"/>
    <x v="1"/>
    <x v="11"/>
    <x v="3"/>
    <s v="Primary EMS Functional POC"/>
    <s v="Mitchell"/>
    <s v="Debra"/>
    <s v="VHACAVMitchD"/>
    <s v="(334) 727-0550 x3616"/>
    <s v="Debra.Mitchell@va.gov"/>
    <s v="Wave 2"/>
    <n v="3"/>
    <s v="March_7"/>
    <x v="0"/>
    <n v="1"/>
  </r>
  <r>
    <n v="2259"/>
    <x v="1"/>
    <x v="14"/>
    <x v="3"/>
    <s v="EMS Functional POC Back-up"/>
    <s v="Wyatt"/>
    <s v="Amy"/>
    <s v="vhatuawyatta"/>
    <s v="+1 (205) 554-2000 X3838"/>
    <s v="amy.wyatt@va.gov"/>
    <s v="Wave 2"/>
    <n v="1"/>
    <s v="March_7"/>
    <x v="0"/>
    <n v="1"/>
  </r>
  <r>
    <n v="2260"/>
    <x v="0"/>
    <x v="0"/>
    <x v="0"/>
    <s v="VISN Deployment Team Lead"/>
    <s v="Slade"/>
    <s v="Thomas"/>
    <s v="VHAV06SladeT"/>
    <s v="919-956-5541"/>
    <s v="Thomas.Slade@va.gov"/>
    <s v="Wave 2"/>
    <n v="7"/>
    <s v="Feb_28"/>
    <x v="10"/>
    <n v="1"/>
  </r>
  <r>
    <n v="2261"/>
    <x v="0"/>
    <x v="0"/>
    <x v="0"/>
    <s v="Logistics"/>
    <s v="Horne"/>
    <s v="David"/>
    <s v="VHAV06HorneD"/>
    <s v="919-956-5541"/>
    <s v="David.Horne2@va.gov"/>
    <s v="Wave 2"/>
    <n v="7"/>
    <s v="Feb_28"/>
    <x v="10"/>
    <n v="1"/>
  </r>
  <r>
    <n v="2262"/>
    <x v="0"/>
    <x v="0"/>
    <x v="0"/>
    <s v="HTM"/>
    <s v="Smith-Freshwater"/>
    <s v="Alicia"/>
    <s v="VHAHAMSmithA12345"/>
    <s v="919-956-5541"/>
    <s v="Alicia.Smith-Freshwater@va.gov"/>
    <s v="Wave 2"/>
    <n v="7"/>
    <s v="Feb_28"/>
    <x v="10"/>
    <n v="1"/>
  </r>
  <r>
    <n v="2263"/>
    <x v="0"/>
    <x v="0"/>
    <x v="0"/>
    <s v="CAM"/>
    <s v="Ellis"/>
    <s v="Kyle"/>
    <s v="VHADUREllisK"/>
    <s v="919-956-5541 x 402"/>
    <s v="Kyle.Ellis@va.gov"/>
    <s v="Wave 2"/>
    <n v="6"/>
    <s v="Feb_28"/>
    <x v="0"/>
    <n v="1"/>
  </r>
  <r>
    <n v="2264"/>
    <x v="0"/>
    <x v="0"/>
    <x v="0"/>
    <s v="OIT"/>
    <s v="Harris"/>
    <s v="Milton"/>
    <s v="VHAV06HarriM"/>
    <s v="919-956-5541"/>
    <s v="Milton.Harrison@va.gov"/>
    <s v="Wave 2"/>
    <n v="0"/>
    <s v="Feb_28"/>
    <x v="0"/>
    <n v="1"/>
  </r>
  <r>
    <n v="2265"/>
    <x v="0"/>
    <x v="0"/>
    <x v="0"/>
    <s v="Fiscal"/>
    <s v="Omotosho"/>
    <s v="Timothy"/>
    <s v="vhav06oomotorr"/>
    <s v="919-956-5541"/>
    <s v="Rotimi.Omotosho@va.gov"/>
    <s v="Wave 2"/>
    <n v="0"/>
    <s v="Feb_28"/>
    <x v="0"/>
    <n v="1"/>
  </r>
  <r>
    <n v="2266"/>
    <x v="0"/>
    <x v="0"/>
    <x v="0"/>
    <s v="Budget Analyst"/>
    <s v="Adams"/>
    <s v="Jeffrey "/>
    <s v="VHASAMAdamsJ"/>
    <s v="919-956-5541 x 204"/>
    <s v="Jeffrey.Adams2@va.gov"/>
    <s v="Wave 2"/>
    <n v="4"/>
    <s v="Feb_28"/>
    <x v="10"/>
    <n v="1"/>
  </r>
  <r>
    <n v="2267"/>
    <x v="0"/>
    <x v="1"/>
    <x v="1"/>
    <s v="Site Lead"/>
    <s v="Robinson"/>
    <s v="Susan"/>
    <s v="VHAASHROBINS"/>
    <s v="(828)298-7911 x 5965"/>
    <s v="Susan.robinson2@va.gov"/>
    <s v="Wave 2"/>
    <n v="10"/>
    <s v="Feb_28"/>
    <x v="10"/>
    <n v="1"/>
  </r>
  <r>
    <n v="2268"/>
    <x v="0"/>
    <x v="1"/>
    <x v="1"/>
    <s v="Site Lead Back-up"/>
    <s v="Reece"/>
    <s v="Joyce"/>
    <s v="VHAASHREECEJ"/>
    <s v="(828)298-7911 x 5135"/>
    <s v="Joyce.reece@va.gov"/>
    <s v="Wave 2"/>
    <n v="1"/>
    <s v="Feb_28"/>
    <x v="0"/>
    <n v="1"/>
  </r>
  <r>
    <n v="2269"/>
    <x v="0"/>
    <x v="1"/>
    <x v="2"/>
    <s v="Primary HTM Functional POC"/>
    <s v="Armstrong"/>
    <s v="Paige"/>
    <s v="VHAASHARMSTP1"/>
    <s v="(828)298-7911 x 5994"/>
    <s v="Paige.armstrong@va.gov"/>
    <s v="Wave 2"/>
    <n v="8"/>
    <s v="Feb_28"/>
    <x v="0"/>
    <n v="1"/>
  </r>
  <r>
    <n v="2270"/>
    <x v="0"/>
    <x v="1"/>
    <x v="2"/>
    <s v="HTM Functional POC Back-up"/>
    <s v="Morris"/>
    <s v="Doug"/>
    <s v="VHAASHMORRID"/>
    <s v="(828)298-7911 x 3670"/>
    <s v="Doug.morris@va.gov"/>
    <s v="Wave 2"/>
    <n v="1"/>
    <s v="Feb_28"/>
    <x v="0"/>
    <n v="1"/>
  </r>
  <r>
    <n v="2271"/>
    <x v="0"/>
    <x v="1"/>
    <x v="3"/>
    <s v="Primary EMS Functional POC"/>
    <s v="McDonald"/>
    <s v="Horace"/>
    <s v="VHAASHMCDONH"/>
    <s v="(828)298-7911 x 1976"/>
    <s v="Horace.mcdonald@va.gov"/>
    <s v="Wave 2"/>
    <n v="0"/>
    <s v="Feb_28"/>
    <x v="0"/>
    <n v="1"/>
  </r>
  <r>
    <n v="2272"/>
    <x v="0"/>
    <x v="1"/>
    <x v="3"/>
    <s v="EMS Functional POC Back-up"/>
    <s v="Richardson"/>
    <s v="Fred"/>
    <s v="VHAASHRICHAF"/>
    <s v="(828)298-7911 x 5416"/>
    <s v="Fred.richardson@va.gov"/>
    <s v="Wave 2"/>
    <n v="0"/>
    <s v="Feb_28"/>
    <x v="0"/>
    <n v="1"/>
  </r>
  <r>
    <n v="2273"/>
    <x v="0"/>
    <x v="1"/>
    <x v="4"/>
    <s v="Primary FM Functional POC"/>
    <s v="Dorn"/>
    <s v=" Joey"/>
    <s v="VHAASHDORNJ"/>
    <s v="(828)298-7911 x 5281"/>
    <s v="Joseph.dorn@va.gov"/>
    <s v="Wave 2"/>
    <n v="5"/>
    <s v="Feb_28"/>
    <x v="0"/>
    <n v="1"/>
  </r>
  <r>
    <n v="2274"/>
    <x v="0"/>
    <x v="1"/>
    <x v="4"/>
    <s v="FM Functional POC Back-up"/>
    <s v="Ramsey"/>
    <s v="Edwina"/>
    <s v="VHAASHRAMSEE"/>
    <s v="(828)298-7911 x 3661"/>
    <s v="Edwina.ramsey@va.gov"/>
    <s v="Wave 2"/>
    <n v="0"/>
    <s v="Feb_28"/>
    <x v="0"/>
    <n v="1"/>
  </r>
  <r>
    <n v="2275"/>
    <x v="0"/>
    <x v="1"/>
    <x v="5"/>
    <s v="Primary PPM Functional POC"/>
    <s v="Parton"/>
    <s v="Jeff"/>
    <s v="VHAASHPARTOJ"/>
    <s v="(828)298-7911 x 5664"/>
    <s v="Jeffrey.parton2@va.gov"/>
    <s v="Wave 2"/>
    <n v="2"/>
    <s v="Feb_28"/>
    <x v="0"/>
    <n v="1"/>
  </r>
  <r>
    <n v="2276"/>
    <x v="0"/>
    <x v="1"/>
    <x v="5"/>
    <s v="PPM Functional POC Back-up"/>
    <s v="Doggett"/>
    <s v="Jeff"/>
    <s v="VHAASHDOGGEJ"/>
    <s v="(828)298-7911 x 5746"/>
    <s v="Jeff.doggett@va.gov"/>
    <s v="Wave 2"/>
    <n v="0"/>
    <s v="Feb_28"/>
    <x v="0"/>
    <n v="1"/>
  </r>
  <r>
    <n v="2277"/>
    <x v="0"/>
    <x v="1"/>
    <x v="6"/>
    <s v="Primary IT Functional POC"/>
    <s v="Johnson"/>
    <s v="Jeanette"/>
    <s v="VHAASHJOHNSJ3"/>
    <s v="(828)298-7911 x 4061"/>
    <s v="Jeanette.johnson3@va.gov"/>
    <s v="Wave 2"/>
    <n v="3"/>
    <s v="Feb_28"/>
    <x v="0"/>
    <n v="1"/>
  </r>
  <r>
    <n v="2278"/>
    <x v="0"/>
    <x v="1"/>
    <x v="6"/>
    <s v="IT Functional POC Back-up"/>
    <s v="Ballew"/>
    <s v="Christopher"/>
    <s v="VHAASHBALLEC"/>
    <s v="(828)298-7911 x 1750"/>
    <s v="Christopher.ballew@va.gov"/>
    <s v="Wave 2"/>
    <n v="3"/>
    <s v="Feb_28"/>
    <x v="0"/>
    <n v="1"/>
  </r>
  <r>
    <n v="2279"/>
    <x v="0"/>
    <x v="2"/>
    <x v="1"/>
    <s v="Site Lead"/>
    <s v="Cox"/>
    <s v="Anna Maria"/>
    <s v="VHADURCoxA"/>
    <s v="919-416-5935"/>
    <s v="annamaria.cox@va.gov"/>
    <s v="Wave 2"/>
    <n v="5"/>
    <s v="Feb_28"/>
    <x v="10"/>
    <n v="1"/>
  </r>
  <r>
    <n v="2280"/>
    <x v="0"/>
    <x v="2"/>
    <x v="1"/>
    <s v="Site Lead Back-up"/>
    <s v="Korlewala"/>
    <s v="Korto"/>
    <s v="VHADURKorleK"/>
    <s v="919-286-0411 x 6450"/>
    <s v="Korto.korlewala@va.gov"/>
    <s v="Wave 2"/>
    <n v="0"/>
    <s v="Feb_28"/>
    <x v="0"/>
    <n v="1"/>
  </r>
  <r>
    <n v="2281"/>
    <x v="0"/>
    <x v="2"/>
    <x v="2"/>
    <s v="Primary HTM Functional POC"/>
    <s v="Atabong"/>
    <s v="Asonganyi"/>
    <s v="Vhadurataboa"/>
    <s v="919-286-0411 x 6035"/>
    <s v="Asonganyi.Atabong@va.gov"/>
    <s v="Wave 2"/>
    <n v="11"/>
    <s v="Feb_28"/>
    <x v="10"/>
    <n v="1"/>
  </r>
  <r>
    <n v="2282"/>
    <x v="0"/>
    <x v="2"/>
    <x v="2"/>
    <s v="HTM Functional POC Back-up"/>
    <s v="Hasan"/>
    <s v="Hammam"/>
    <s v="vhadurHasanH"/>
    <s v="919-286-0411 x 6477"/>
    <s v="hammam.hasan@va.gov"/>
    <s v="Wave 2"/>
    <n v="3"/>
    <s v="Feb_28"/>
    <x v="10"/>
    <n v="1"/>
  </r>
  <r>
    <n v="2283"/>
    <x v="0"/>
    <x v="2"/>
    <x v="3"/>
    <s v="Primary EMS Functional POC"/>
    <s v="Robinson"/>
    <s v="Jeffrey"/>
    <s v="VHADURRobinJ1"/>
    <s v="919-286-0411 x 6856"/>
    <s v="Jeffrey.robinson4@va.gov"/>
    <s v="Wave 2"/>
    <n v="0"/>
    <s v="Feb_28"/>
    <x v="0"/>
    <n v="1"/>
  </r>
  <r>
    <n v="2284"/>
    <x v="0"/>
    <x v="2"/>
    <x v="3"/>
    <s v="EMS Functional POC Back-up"/>
    <s v="Heard"/>
    <s v="Eric"/>
    <s v="VHADURHeardE"/>
    <s v="919-286-0411 x 6856"/>
    <s v="eric.heard@va.gov"/>
    <s v="Wave 2"/>
    <n v="0"/>
    <s v="Feb_28"/>
    <x v="0"/>
    <n v="1"/>
  </r>
  <r>
    <n v="2285"/>
    <x v="0"/>
    <x v="2"/>
    <x v="4"/>
    <s v="Primary FM Functional POC"/>
    <s v="Williams"/>
    <s v="Charles"/>
    <s v="VHADURWilliC2"/>
    <s v="919-286-0411 x 6471"/>
    <s v="Charles.williams007@va.gov"/>
    <s v="Wave 2"/>
    <n v="0"/>
    <s v="Feb_28"/>
    <x v="0"/>
    <n v="1"/>
  </r>
  <r>
    <n v="2286"/>
    <x v="0"/>
    <x v="2"/>
    <x v="4"/>
    <s v="FM Functional POC Back-up"/>
    <s v="Santago"/>
    <s v="Alexander"/>
    <s v="VHADURSantaA"/>
    <s v="919-286-0411 x 6483"/>
    <s v="Alexander.santago@va.gov"/>
    <s v="Wave 2"/>
    <n v="1"/>
    <s v="Feb_28"/>
    <x v="0"/>
    <n v="1"/>
  </r>
  <r>
    <n v="2287"/>
    <x v="0"/>
    <x v="2"/>
    <x v="5"/>
    <s v="Primary PPM Functional POC"/>
    <s v="Foley"/>
    <s v="Kristen"/>
    <s v="Vhadurfoleyk"/>
    <s v="919-286-0411 x 6454"/>
    <s v="Kristen.foley2@va.gov"/>
    <s v="Wave 2"/>
    <n v="5"/>
    <s v="Feb_28"/>
    <x v="0"/>
    <n v="1"/>
  </r>
  <r>
    <n v="2288"/>
    <x v="0"/>
    <x v="2"/>
    <x v="5"/>
    <s v="PPM Functional POC Back-up"/>
    <s v="Claus"/>
    <s v="James"/>
    <s v="VHADURClausJ"/>
    <s v="919-286-0411 x 5871"/>
    <s v="James.Claus@va.gov"/>
    <s v="Wave 2"/>
    <n v="5"/>
    <s v="Feb_28"/>
    <x v="10"/>
    <n v="1"/>
  </r>
  <r>
    <n v="2289"/>
    <x v="0"/>
    <x v="2"/>
    <x v="6"/>
    <s v="Primary IT Functional POC"/>
    <s v="Stanfield"/>
    <s v="Steve"/>
    <s v="vhadurstanfs"/>
    <s v="919-810-4569"/>
    <s v="Steve.stanfield@va.gov"/>
    <s v="Wave 2"/>
    <n v="2"/>
    <s v="Feb_28"/>
    <x v="0"/>
    <n v="1"/>
  </r>
  <r>
    <n v="2290"/>
    <x v="0"/>
    <x v="2"/>
    <x v="6"/>
    <s v="IT Functional POC Back-up"/>
    <s v="Crenshaw"/>
    <s v="Jonathan"/>
    <s v="Vhadurcrensj"/>
    <s v="919-521-3652"/>
    <s v="Jonathan.crenshaw@va.gov"/>
    <s v="Wave 2"/>
    <n v="1"/>
    <s v="Feb_28"/>
    <x v="0"/>
    <n v="1"/>
  </r>
  <r>
    <n v="2291"/>
    <x v="0"/>
    <x v="3"/>
    <x v="1"/>
    <s v="Site Lead"/>
    <s v="Boyd"/>
    <s v="Sherron"/>
    <s v="VHAFNCBoydS"/>
    <s v="910-482-5274 x 5274"/>
    <s v="SHERRON.BOYD2@VA.GOV"/>
    <s v="Wave 2"/>
    <n v="3"/>
    <s v="Feb_28"/>
    <x v="0"/>
    <n v="1"/>
  </r>
  <r>
    <n v="2292"/>
    <x v="0"/>
    <x v="3"/>
    <x v="1"/>
    <s v="Site Lead Back-up"/>
    <s v="Paylor"/>
    <s v="Tony"/>
    <s v="VHAFNCPayloT"/>
    <s v="910-488-2120 x 6574"/>
    <s v="Tony.paylor@va.gov"/>
    <s v="Wave 2"/>
    <n v="5"/>
    <s v="Feb_28"/>
    <x v="0"/>
    <n v="1"/>
  </r>
  <r>
    <n v="2293"/>
    <x v="0"/>
    <x v="3"/>
    <x v="2"/>
    <s v="Primary HTM Functional POC"/>
    <s v="Bowen"/>
    <s v="Roscoe"/>
    <s v="VHAFNCBowenR"/>
    <s v="910-488-2120 x 7948"/>
    <s v="ROSCOE.BOWEN@VA.GOV"/>
    <s v="Wave 2"/>
    <n v="5"/>
    <s v="Feb_28"/>
    <x v="0"/>
    <n v="1"/>
  </r>
  <r>
    <n v="2294"/>
    <x v="0"/>
    <x v="3"/>
    <x v="2"/>
    <s v="HTM Functional POC Back-up"/>
    <s v="Gardner"/>
    <s v="Gregory"/>
    <s v="VHAFNCGardnG"/>
    <s v="910-488-2120 x 5127"/>
    <s v="GREGORY.GARDNER3@VA.GOV"/>
    <s v="Wave 2"/>
    <n v="0"/>
    <s v="Feb_28"/>
    <x v="0"/>
    <n v="1"/>
  </r>
  <r>
    <n v="2295"/>
    <x v="0"/>
    <x v="3"/>
    <x v="3"/>
    <s v="Primary EMS Functional POC"/>
    <s v="Sanchez"/>
    <s v="Pedro"/>
    <s v="VHAFNCSanchP"/>
    <s v="910-488-2120 x 5880"/>
    <s v="PEDRO.SANCHEZ@VA.GOV"/>
    <s v="Wave 2"/>
    <n v="2"/>
    <s v="Feb_28"/>
    <x v="0"/>
    <n v="1"/>
  </r>
  <r>
    <n v="2296"/>
    <x v="0"/>
    <x v="3"/>
    <x v="3"/>
    <s v="EMS Functional POC Back-up"/>
    <s v="Fisher"/>
    <s v="Craig"/>
    <s v="VHAFNCFisheC1"/>
    <s v="910-488-2120 x 5444"/>
    <s v="CRAIG.FISHER@VA.GOV"/>
    <s v="Wave 2"/>
    <n v="1"/>
    <s v="Feb_28"/>
    <x v="0"/>
    <n v="1"/>
  </r>
  <r>
    <n v="2297"/>
    <x v="0"/>
    <x v="3"/>
    <x v="4"/>
    <s v="Primary FM Functional POC"/>
    <s v="Gillis"/>
    <s v="Wendy"/>
    <s v="VHAFNCGilliW"/>
    <s v="910-488-2120 x 7933"/>
    <s v="WENDY.GILLIS@VA.GOV"/>
    <s v="Wave 2"/>
    <n v="4"/>
    <s v="Feb_28"/>
    <x v="0"/>
    <n v="1"/>
  </r>
  <r>
    <n v="2298"/>
    <x v="0"/>
    <x v="3"/>
    <x v="4"/>
    <s v="FM Functional POC Back-up"/>
    <s v="Ragland"/>
    <s v="Joseph"/>
    <s v="VHAFNCRaglaJ"/>
    <s v="910-488-2120 x 5234"/>
    <s v="JOSEPH.RAGLAND@VA.GOV"/>
    <s v="Wave 2"/>
    <n v="8"/>
    <s v="Feb_28"/>
    <x v="0"/>
    <n v="1"/>
  </r>
  <r>
    <n v="2299"/>
    <x v="0"/>
    <x v="3"/>
    <x v="5"/>
    <s v="Primary PPM Functional POC"/>
    <s v="Boyd"/>
    <s v="Sherron"/>
    <s v="VHAFNCBoydS"/>
    <s v="910-488-2120 x 5274"/>
    <s v="SHERRON.BOYD2@VA.GOV"/>
    <s v="Wave 2"/>
    <n v="3"/>
    <s v="Feb_28"/>
    <x v="0"/>
    <n v="1"/>
  </r>
  <r>
    <n v="2300"/>
    <x v="0"/>
    <x v="3"/>
    <x v="5"/>
    <s v="PPM Functional POC Back-up"/>
    <s v="Paylor"/>
    <s v="Tony"/>
    <s v="VHAFNCPayloT"/>
    <s v="910-488-2120 x 6574"/>
    <s v="Tony.paylor@va.gov"/>
    <s v="Wave 2"/>
    <n v="5"/>
    <s v="Feb_28"/>
    <x v="0"/>
    <n v="1"/>
  </r>
  <r>
    <n v="2301"/>
    <x v="0"/>
    <x v="3"/>
    <x v="6"/>
    <s v="Primary IT Functional POC"/>
    <s v="Grady"/>
    <s v="Mark"/>
    <s v="VHAFNCGradyM"/>
    <s v="910-488-2120 x 5001"/>
    <s v="MARK.GRADY@VA.GOV"/>
    <s v="Wave 2"/>
    <n v="6"/>
    <s v="Feb_28"/>
    <x v="10"/>
    <n v="1"/>
  </r>
  <r>
    <n v="2302"/>
    <x v="0"/>
    <x v="3"/>
    <x v="6"/>
    <s v="IT Functional POC Back-up"/>
    <s v="Fay"/>
    <s v="Edward"/>
    <s v="VHAFNCFayE"/>
    <s v="910-488-2120 x 5025"/>
    <s v="EDWARD.FAY@VA.GOV"/>
    <s v="Wave 2"/>
    <n v="0"/>
    <s v="Feb_28"/>
    <x v="0"/>
    <n v="1"/>
  </r>
  <r>
    <n v="2303"/>
    <x v="0"/>
    <x v="4"/>
    <x v="1"/>
    <s v="Site Lead"/>
    <s v="Kelly"/>
    <s v="James"/>
    <s v="VHAHAMKellyJ"/>
    <s v="757-722-9961 x 4733"/>
    <s v="James.kelly@va.gov"/>
    <s v="Wave 2"/>
    <n v="2"/>
    <s v="Feb_28"/>
    <x v="10"/>
    <n v="1"/>
  </r>
  <r>
    <n v="2304"/>
    <x v="0"/>
    <x v="4"/>
    <x v="1"/>
    <s v="Site Lead Back-up"/>
    <s v="Marlowe"/>
    <s v="Kevin"/>
    <s v="VHAHAMMarloK"/>
    <s v="(757) 315-2566"/>
    <s v="Kevin.Marlowe@va.gov"/>
    <s v="Wave 2"/>
    <n v="1"/>
    <s v="Feb_28"/>
    <x v="0"/>
    <n v="1"/>
  </r>
  <r>
    <n v="2305"/>
    <x v="0"/>
    <x v="4"/>
    <x v="2"/>
    <s v="Primary HTM Functional POC"/>
    <s v="Johnston"/>
    <s v="James"/>
    <s v="VHAHAMJohnsJ12"/>
    <s v="757-722-9961 x 2375"/>
    <s v="James.Johnston12@va.gov"/>
    <s v="Wave 2"/>
    <n v="3"/>
    <s v="Feb_28"/>
    <x v="0"/>
    <n v="1"/>
  </r>
  <r>
    <n v="2306"/>
    <x v="0"/>
    <x v="4"/>
    <x v="2"/>
    <s v="HTM Functional POC Back-up"/>
    <s v="Jakimjuk"/>
    <s v="Alex"/>
    <s v="VHAHAMJakimA"/>
    <s v="757-722-9961 x 2608"/>
    <s v="Alexander.Jakimjuk@va.gov"/>
    <s v="Wave 2"/>
    <n v="3"/>
    <s v="Feb_28"/>
    <x v="0"/>
    <n v="1"/>
  </r>
  <r>
    <n v="2307"/>
    <x v="0"/>
    <x v="4"/>
    <x v="3"/>
    <s v="Primary EMS Functional POC"/>
    <s v="Curling"/>
    <s v="Anthony"/>
    <s v="VHAHAMCurliA"/>
    <s v="757-722-9961 x 3608"/>
    <s v="Anthony.Curling@va.gov"/>
    <s v="Wave 2"/>
    <n v="1"/>
    <s v="Feb_28"/>
    <x v="0"/>
    <n v="1"/>
  </r>
  <r>
    <n v="2308"/>
    <x v="0"/>
    <x v="4"/>
    <x v="3"/>
    <s v="Primary EMS Functional POC"/>
    <s v="Duggan"/>
    <s v="James"/>
    <s v="VHAHAMDuggaJ"/>
    <s v="757-722-9961 x 4156"/>
    <s v="James.Duggan@va.gov"/>
    <s v="Wave 2"/>
    <n v="5"/>
    <s v="Feb_28"/>
    <x v="0"/>
    <n v="1"/>
  </r>
  <r>
    <n v="2309"/>
    <x v="0"/>
    <x v="4"/>
    <x v="3"/>
    <s v="EMS Functional POC Back-up"/>
    <s v="Blevins"/>
    <s v="Mark"/>
    <s v="VHAHAMBleviM"/>
    <s v="757-722-9961 x 2098"/>
    <s v="Mark.Blevins@va.gov"/>
    <s v="Wave 2"/>
    <n v="1"/>
    <s v="Feb_28"/>
    <x v="0"/>
    <n v="1"/>
  </r>
  <r>
    <n v="2310"/>
    <x v="0"/>
    <x v="4"/>
    <x v="3"/>
    <s v="EMS Functional POC Back-up"/>
    <s v="Gilliam"/>
    <s v="Willie"/>
    <s v="VHAHAMGilliW"/>
    <s v="757-722-9961 x 2255"/>
    <s v="Willie.Gilliam@va.gov"/>
    <s v="Wave 2"/>
    <n v="0"/>
    <s v="Feb_28"/>
    <x v="0"/>
    <n v="1"/>
  </r>
  <r>
    <n v="2311"/>
    <x v="0"/>
    <x v="4"/>
    <x v="4"/>
    <s v="Primary FM Functional POC"/>
    <s v="Brown"/>
    <s v="Scott"/>
    <s v="VHAHAMBrowSc"/>
    <s v="757-728-3121"/>
    <s v="Scott.Brown@va.gov"/>
    <s v="Wave 2"/>
    <n v="5"/>
    <s v="Feb_28"/>
    <x v="0"/>
    <n v="1"/>
  </r>
  <r>
    <n v="2312"/>
    <x v="0"/>
    <x v="4"/>
    <x v="4"/>
    <s v="FM Functional POC Back-up"/>
    <s v="Harlow"/>
    <s v="Jeff"/>
    <s v="VHAHAMharloJ"/>
    <s v="757-722-9961 x 3594"/>
    <s v="Jeffrey.harlow@va.gov"/>
    <s v="Wave 2"/>
    <n v="1"/>
    <s v="Feb_28"/>
    <x v="10"/>
    <n v="1"/>
  </r>
  <r>
    <n v="2313"/>
    <x v="0"/>
    <x v="4"/>
    <x v="5"/>
    <s v="Primary PPM Functional POC"/>
    <s v="Talbird-Petes"/>
    <s v="Tina"/>
    <s v="VHAHAMTalbiT"/>
    <s v="757-722-9961 x 3133"/>
    <s v="Tina.Talbird-Petes@va.gov"/>
    <s v="Wave 2"/>
    <n v="11"/>
    <s v="Feb_28"/>
    <x v="10"/>
    <n v="1"/>
  </r>
  <r>
    <n v="2314"/>
    <x v="0"/>
    <x v="4"/>
    <x v="5"/>
    <s v="PPM Functional POC Back-up"/>
    <s v="Dawson"/>
    <s v="Curtis"/>
    <s v="VHAHAMDawsoC"/>
    <s v="757-315-3924"/>
    <s v="Curtis.Dawson@va.gov"/>
    <s v="Wave 2"/>
    <n v="4"/>
    <s v="Feb_28"/>
    <x v="0"/>
    <n v="1"/>
  </r>
  <r>
    <n v="2315"/>
    <x v="0"/>
    <x v="4"/>
    <x v="6"/>
    <s v="Primary IT Functional POC"/>
    <s v="Lemmie"/>
    <s v="Kirk"/>
    <s v="VHAHAMLemmiK"/>
    <s v="757-722-9961 x 3700"/>
    <s v="Kirk.Lemmie@va.gov"/>
    <s v="Wave 2"/>
    <n v="8"/>
    <s v="Feb_28"/>
    <x v="10"/>
    <n v="1"/>
  </r>
  <r>
    <n v="2316"/>
    <x v="0"/>
    <x v="4"/>
    <x v="6"/>
    <s v="IT Functional POC Back-up"/>
    <s v="Brantley"/>
    <s v="Denny"/>
    <s v="VHAHAMBrantD"/>
    <s v="757-722-9961 x 3700"/>
    <s v="Denny.Brantley@va.gov"/>
    <s v="Wave 2"/>
    <n v="1"/>
    <s v="Feb_28"/>
    <x v="0"/>
    <n v="1"/>
  </r>
  <r>
    <n v="2317"/>
    <x v="0"/>
    <x v="5"/>
    <x v="1"/>
    <s v="Site Lead"/>
    <s v="Hillmer"/>
    <s v="Kimberly"/>
    <s v="VHARICHillmk"/>
    <s v="804-675-5000 x 3828"/>
    <s v="Kimberly.Hillmer@va.gov"/>
    <s v="Wave 2"/>
    <n v="10"/>
    <s v="Feb_28"/>
    <x v="10"/>
    <n v="1"/>
  </r>
  <r>
    <n v="2318"/>
    <x v="0"/>
    <x v="5"/>
    <x v="1"/>
    <s v="Site Lead Back-up"/>
    <s v="Mosher"/>
    <s v="Stephen"/>
    <s v="VHARICMosheS"/>
    <s v="804-675-5168"/>
    <s v="Stephen.Mosher@va.gov"/>
    <s v="Wave 2"/>
    <n v="5"/>
    <s v="Feb_28"/>
    <x v="10"/>
    <n v="1"/>
  </r>
  <r>
    <n v="2319"/>
    <x v="0"/>
    <x v="5"/>
    <x v="2"/>
    <s v="Primary HTM Functional POC"/>
    <s v="Mosher"/>
    <s v="Stephen"/>
    <s v="VHARICMosheS"/>
    <s v="804-675-5168"/>
    <s v="Stephen.Mosher@va.gov"/>
    <s v="Wave 2"/>
    <n v="5"/>
    <s v="Feb_28"/>
    <x v="10"/>
    <n v="1"/>
  </r>
  <r>
    <n v="2320"/>
    <x v="0"/>
    <x v="5"/>
    <x v="2"/>
    <s v="HTM Functional POC Back-up"/>
    <s v="Hillmer"/>
    <s v="Kimberly"/>
    <s v="VHARICHillmk"/>
    <s v="804-675-5000 x 3828"/>
    <s v="Kimberly.Hillmer@va.gov"/>
    <s v="Wave 2"/>
    <n v="10"/>
    <s v="Feb_28"/>
    <x v="10"/>
    <n v="1"/>
  </r>
  <r>
    <n v="2321"/>
    <x v="0"/>
    <x v="5"/>
    <x v="3"/>
    <s v="Primary EMS Functional POC"/>
    <s v="Richardson"/>
    <s v="Brenda"/>
    <s v="VHARICRichaB1"/>
    <s v="804-675-6062"/>
    <s v="Brenda.Richardson3@va.gov"/>
    <s v="Wave 2"/>
    <n v="1"/>
    <s v="Feb_28"/>
    <x v="0"/>
    <n v="1"/>
  </r>
  <r>
    <n v="2322"/>
    <x v="0"/>
    <x v="5"/>
    <x v="3"/>
    <s v="EMS Functional POC Back-up"/>
    <s v="Mcquilla"/>
    <s v="Ralph"/>
    <s v="VHARICMcQuiR"/>
    <s v="804-675-5137"/>
    <s v="Ralph.McQuilla@va.gov"/>
    <s v="Wave 2"/>
    <n v="0"/>
    <s v="Feb_28"/>
    <x v="0"/>
    <n v="1"/>
  </r>
  <r>
    <n v="2323"/>
    <x v="0"/>
    <x v="5"/>
    <x v="4"/>
    <s v="Primary FM Functional POC"/>
    <s v="Dudley"/>
    <s v="James"/>
    <s v="VHARICDudleJ"/>
    <s v="804-675-5138"/>
    <s v="James.Dudley3@va.gov"/>
    <s v="Wave 2"/>
    <n v="1"/>
    <s v="Feb_28"/>
    <x v="0"/>
    <n v="1"/>
  </r>
  <r>
    <n v="2324"/>
    <x v="0"/>
    <x v="5"/>
    <x v="4"/>
    <s v="FM Functional POC Back-up"/>
    <s v="Friedman"/>
    <s v="Dane"/>
    <s v="VHARICFriedD"/>
    <s v="804-675-5138"/>
    <s v="Dane.Friedman@va.gov"/>
    <s v="Wave 2"/>
    <n v="9"/>
    <s v="Feb_28"/>
    <x v="0"/>
    <n v="1"/>
  </r>
  <r>
    <n v="2325"/>
    <x v="0"/>
    <x v="5"/>
    <x v="5"/>
    <s v="Primary PPM Functional POC"/>
    <s v="Buser"/>
    <s v="Kevin"/>
    <s v="VHARICBuserK"/>
    <s v="804-675-5090"/>
    <s v="Kevin.Buser@va.gov"/>
    <s v="Wave 2"/>
    <n v="1"/>
    <s v="Feb_28"/>
    <x v="0"/>
    <n v="1"/>
  </r>
  <r>
    <n v="2326"/>
    <x v="0"/>
    <x v="5"/>
    <x v="5"/>
    <s v="PPM Functional POC Back-up"/>
    <s v="Arnold"/>
    <s v="Marlon"/>
    <s v="VHARICArnolM"/>
    <s v="804-675-5090"/>
    <s v="Marlon.Arnold@va.gov"/>
    <s v="Wave 2"/>
    <n v="2"/>
    <s v="Feb_28"/>
    <x v="0"/>
    <n v="1"/>
  </r>
  <r>
    <n v="2327"/>
    <x v="0"/>
    <x v="5"/>
    <x v="6"/>
    <s v="Primary IT Functional POC"/>
    <s v="Dahlstrand"/>
    <s v="David"/>
    <s v="VHARICDahlsD"/>
    <s v="804-675-5615"/>
    <s v="David.Dahlstrand@va.gov"/>
    <s v="Wave 2"/>
    <n v="5"/>
    <s v="Feb_28"/>
    <x v="10"/>
    <n v="1"/>
  </r>
  <r>
    <n v="2328"/>
    <x v="0"/>
    <x v="5"/>
    <x v="6"/>
    <s v="IT Functional POC Back-up"/>
    <s v="Doyle"/>
    <s v="John"/>
    <s v="VHARICDoyleJ1"/>
    <s v="804-675-6750"/>
    <s v="John.Doyle3@va.gov"/>
    <s v="Wave 2"/>
    <n v="1"/>
    <s v="Feb_28"/>
    <x v="0"/>
    <n v="1"/>
  </r>
  <r>
    <n v="2329"/>
    <x v="0"/>
    <x v="6"/>
    <x v="1"/>
    <s v="Site Lead"/>
    <s v="Carpenter"/>
    <s v="Eric"/>
    <s v="VHASAMCarpeE"/>
    <s v="540-982-2463 x 4126"/>
    <s v="Eric.carpenter@va.gov"/>
    <s v="Wave 2"/>
    <n v="7"/>
    <s v="Feb_28"/>
    <x v="10"/>
    <n v="1"/>
  </r>
  <r>
    <n v="2330"/>
    <x v="0"/>
    <x v="6"/>
    <x v="1"/>
    <s v="Site Lead Back-up"/>
    <s v="Cunningham"/>
    <s v="Michael"/>
    <s v="VHASAMCunnim"/>
    <s v="540-982-2463 x 2646"/>
    <s v="Michael.cunningham7@va.gov"/>
    <s v="Wave 2"/>
    <n v="8"/>
    <s v="Feb_28"/>
    <x v="10"/>
    <n v="1"/>
  </r>
  <r>
    <n v="2331"/>
    <x v="0"/>
    <x v="6"/>
    <x v="2"/>
    <s v="Primary HTM Functional POC"/>
    <s v="Wilder"/>
    <s v="Joseph"/>
    <s v="VHASAMWildeJ"/>
    <s v="540-982-2463 x 1672"/>
    <s v="Joseph.wilder@va.gov"/>
    <s v="Wave 2"/>
    <n v="8"/>
    <s v="Feb_28"/>
    <x v="0"/>
    <n v="1"/>
  </r>
  <r>
    <n v="2332"/>
    <x v="0"/>
    <x v="6"/>
    <x v="2"/>
    <s v="HTM Functional POC Back-up"/>
    <s v="Flanary"/>
    <s v="Karen"/>
    <s v="VHASAMFlanaK"/>
    <s v="540-982-2463 x 1676"/>
    <s v="Karen.flanary@va.gov"/>
    <s v="Wave 2"/>
    <n v="8"/>
    <s v="Feb_28"/>
    <x v="10"/>
    <n v="1"/>
  </r>
  <r>
    <n v="2333"/>
    <x v="0"/>
    <x v="6"/>
    <x v="2"/>
    <s v="HTM Functional POC Back-up"/>
    <s v="Brown"/>
    <s v="Robert"/>
    <s v="VHASAMBrownR"/>
    <s v="540-982-2463 x 1674"/>
    <s v="Robert.brown15@va.gov"/>
    <s v="Wave 2"/>
    <n v="0"/>
    <s v="Feb_28"/>
    <x v="0"/>
    <n v="1"/>
  </r>
  <r>
    <n v="2334"/>
    <x v="0"/>
    <x v="6"/>
    <x v="3"/>
    <s v="Primary EMS Functional POC"/>
    <s v="Mack"/>
    <s v="Naymon"/>
    <s v="VHASAMMackN"/>
    <s v="540-982-2463 x 2865"/>
    <s v="Naymon.mack@va.gov"/>
    <s v="Wave 2"/>
    <n v="0"/>
    <s v="Feb_28"/>
    <x v="0"/>
    <n v="1"/>
  </r>
  <r>
    <n v="2335"/>
    <x v="0"/>
    <x v="6"/>
    <x v="3"/>
    <s v="EMS Functional POC Back-up"/>
    <s v="Morris"/>
    <s v="Tanuel"/>
    <s v="VHASAMMorriT1"/>
    <s v="540-982-2463 x 2878"/>
    <s v="Tanuel.morris@va.gov"/>
    <s v="Wave 2"/>
    <n v="0"/>
    <s v="Feb_28"/>
    <x v="0"/>
    <n v="1"/>
  </r>
  <r>
    <n v="2336"/>
    <x v="0"/>
    <x v="6"/>
    <x v="4"/>
    <s v="Primary FM Functional POC"/>
    <s v="Carpenter"/>
    <s v="Eric"/>
    <s v="VHASAMCarpeE"/>
    <s v="540-982-2463 x 4126"/>
    <s v="Eric.carpenter@va.gov"/>
    <s v="Wave 2"/>
    <n v="7"/>
    <s v="Feb_28"/>
    <x v="10"/>
    <n v="1"/>
  </r>
  <r>
    <n v="2337"/>
    <x v="0"/>
    <x v="6"/>
    <x v="4"/>
    <s v="FM Functional POC Back-up"/>
    <s v="Fralin"/>
    <s v="Brian"/>
    <s v="VHASAMFraliB"/>
    <s v="540-982-2463 x 1247"/>
    <s v="Brian.fralin@va.gov"/>
    <s v="Wave 2"/>
    <n v="6"/>
    <s v="Feb_28"/>
    <x v="10"/>
    <n v="1"/>
  </r>
  <r>
    <n v="2338"/>
    <x v="0"/>
    <x v="6"/>
    <x v="5"/>
    <s v="Primary PPM Functional POC"/>
    <s v="Cunningham"/>
    <s v="Michael"/>
    <s v="VHASAMCunniM"/>
    <s v="540-982-2463 x 2646"/>
    <s v="Michael.cunningham7@va.gov"/>
    <s v="Wave 2"/>
    <n v="8"/>
    <s v="Feb_28"/>
    <x v="10"/>
    <n v="1"/>
  </r>
  <r>
    <n v="2339"/>
    <x v="0"/>
    <x v="6"/>
    <x v="5"/>
    <s v="PPM Functional POC Back-up"/>
    <s v="Burns"/>
    <s v="Benjamin"/>
    <s v="VHASAMBurnsB"/>
    <s v="540-982-2463 x 2966"/>
    <s v="Benjamin.Burns@va.gov "/>
    <s v="Wave 2"/>
    <n v="7"/>
    <s v="Feb_28"/>
    <x v="10"/>
    <n v="1"/>
  </r>
  <r>
    <n v="2340"/>
    <x v="0"/>
    <x v="6"/>
    <x v="6"/>
    <s v="Primary IT Functional POC"/>
    <s v="Poole"/>
    <s v="Steven"/>
    <s v="VHASAMPooleS"/>
    <s v="540-982-2463 x 4537"/>
    <s v="Steven.Poole@va.gov"/>
    <s v="Wave 2"/>
    <n v="1"/>
    <s v="Feb_28"/>
    <x v="10"/>
    <n v="1"/>
  </r>
  <r>
    <n v="2341"/>
    <x v="0"/>
    <x v="6"/>
    <x v="6"/>
    <s v="IT Functional POC Back-up"/>
    <s v="McAnnally"/>
    <s v="Paul"/>
    <s v="VHASAMMcannP"/>
    <s v="540-982-2463 x 5093"/>
    <s v="Paul.McAnnally@va.gov"/>
    <s v="Wave 2"/>
    <n v="0"/>
    <s v="Feb_28"/>
    <x v="0"/>
    <n v="1"/>
  </r>
  <r>
    <n v="2342"/>
    <x v="0"/>
    <x v="7"/>
    <x v="1"/>
    <s v="Site Lead"/>
    <s v="Green"/>
    <s v="Sharod"/>
    <s v="VHASBYGREENS1"/>
    <s v="704-638-9000 x 3498"/>
    <s v="SHAROD.GREEN@VA.GOV"/>
    <s v="Wave 2"/>
    <n v="7"/>
    <s v="Feb_28"/>
    <x v="10"/>
    <n v="1"/>
  </r>
  <r>
    <n v="2343"/>
    <x v="0"/>
    <x v="7"/>
    <x v="1"/>
    <s v="Site Lead Back-up"/>
    <s v="Forrest"/>
    <s v="Robert"/>
    <s v="VHASBYFORRER1"/>
    <s v="704-638-9000 x 3210"/>
    <s v="ROBERT.FORREST@VA.GOV"/>
    <s v="Wave 2"/>
    <n v="2"/>
    <s v="Feb_28"/>
    <x v="10"/>
    <n v="1"/>
  </r>
  <r>
    <n v="2344"/>
    <x v="0"/>
    <x v="7"/>
    <x v="2"/>
    <s v="Primary HTM Functional POC"/>
    <s v="Sledge"/>
    <s v="David"/>
    <s v="VHASBYSLEDGD"/>
    <s v="704-638-9000 x 3120"/>
    <s v="DAVID.SLEDGE2@VA.GOV"/>
    <s v="Wave 2"/>
    <n v="6"/>
    <s v="Feb_28"/>
    <x v="0"/>
    <n v="1"/>
  </r>
  <r>
    <n v="2345"/>
    <x v="0"/>
    <x v="7"/>
    <x v="2"/>
    <s v="HTM Functional POC Back-up"/>
    <s v="Monroe"/>
    <s v="Robert"/>
    <s v="VHASBYMONROR"/>
    <s v="704-638-9000 x 2221"/>
    <s v="ROBERT.MONROE@VA.GOV"/>
    <s v="Wave 2"/>
    <n v="6"/>
    <s v="Feb_28"/>
    <x v="10"/>
    <n v="1"/>
  </r>
  <r>
    <n v="2346"/>
    <x v="0"/>
    <x v="7"/>
    <x v="2"/>
    <s v="HTM Functional POC Back-up"/>
    <s v="Cherry"/>
    <s v="James"/>
    <s v="VHASBYCHERRJ"/>
    <s v="704-638-9000 x 2518"/>
    <s v="JAMES.CHERRY2@VA.GOV"/>
    <s v="Wave 2"/>
    <n v="2"/>
    <s v="Feb_28"/>
    <x v="10"/>
    <n v="1"/>
  </r>
  <r>
    <n v="2347"/>
    <x v="0"/>
    <x v="7"/>
    <x v="3"/>
    <s v="Primary EMS Functional POC"/>
    <s v="Hayes"/>
    <s v="Bruce"/>
    <s v="VHASBYHAYESB"/>
    <s v="704-638-9000 x 2094"/>
    <s v="BRUCE.HAYES@VA.GOV"/>
    <s v="Wave 2"/>
    <n v="0"/>
    <s v="Feb_28"/>
    <x v="0"/>
    <n v="1"/>
  </r>
  <r>
    <n v="2348"/>
    <x v="0"/>
    <x v="7"/>
    <x v="3"/>
    <s v="EMS Functional POC Back-up"/>
    <s v="Hodge"/>
    <s v="Laura"/>
    <s v="VHASBYHODGEL"/>
    <s v="704-638-9000 x 2191"/>
    <s v="LAURA.HODGE@VA.GOV"/>
    <s v="Wave 2"/>
    <n v="0"/>
    <s v="Feb_28"/>
    <x v="0"/>
    <n v="1"/>
  </r>
  <r>
    <n v="2349"/>
    <x v="0"/>
    <x v="7"/>
    <x v="4"/>
    <s v="Primary FM Functional POC"/>
    <s v="Laurer"/>
    <s v="Joseph"/>
    <s v="VHASBYLAUREJ"/>
    <s v="704-638-9000 x 2333"/>
    <s v="JOSEPH.LAURER@VA.GOV"/>
    <s v="Wave 2"/>
    <n v="5"/>
    <s v="Feb_28"/>
    <x v="10"/>
    <n v="1"/>
  </r>
  <r>
    <n v="2350"/>
    <x v="0"/>
    <x v="7"/>
    <x v="4"/>
    <s v="FM Functional POC Back-up"/>
    <s v="Barrier"/>
    <s v="Lonnie"/>
    <s v="VHASBYBARRIL"/>
    <s v="704-638-9000 x 2313"/>
    <s v="LONNIE.BARRIER@VA.GOV"/>
    <s v="Wave 2"/>
    <n v="10"/>
    <s v="Feb_28"/>
    <x v="10"/>
    <n v="1"/>
  </r>
  <r>
    <n v="2351"/>
    <x v="0"/>
    <x v="7"/>
    <x v="5"/>
    <s v="Primary PPM Functional POC"/>
    <s v="White"/>
    <s v="Stanley"/>
    <s v="VHASBYWHITES1"/>
    <s v="704-638-9000 x. 3202"/>
    <s v="STANLEY.WHITE2@VA.GOV"/>
    <s v="Wave 2"/>
    <n v="9"/>
    <s v="Feb_28"/>
    <x v="10"/>
    <n v="1"/>
  </r>
  <r>
    <n v="2352"/>
    <x v="0"/>
    <x v="7"/>
    <x v="5"/>
    <s v="PPM Functional POC Back-up"/>
    <s v="Williams"/>
    <s v="Mashonda"/>
    <s v="VHASBYWILLIM12"/>
    <s v="704-638-9000 x 4765"/>
    <s v="MASHONDA.WILLIAMS@VA.GOV"/>
    <s v="Wave 2"/>
    <n v="6"/>
    <s v="Feb_28"/>
    <x v="0"/>
    <n v="1"/>
  </r>
  <r>
    <n v="2353"/>
    <x v="0"/>
    <x v="7"/>
    <x v="6"/>
    <s v="Primary IT Functional POC"/>
    <s v="Clark"/>
    <s v="Deborah"/>
    <s v="VHASBYCLARKD"/>
    <s v="704-638-9000 x 4847"/>
    <s v="DEBORAH.CLARK6@VA.GOV"/>
    <s v="Wave 2"/>
    <n v="2"/>
    <s v="Feb_28"/>
    <x v="0"/>
    <n v="1"/>
  </r>
  <r>
    <n v="2354"/>
    <x v="0"/>
    <x v="7"/>
    <x v="6"/>
    <s v="IT Functional POC Back-up"/>
    <s v="Nash"/>
    <s v="Ken"/>
    <s v="VHASBYNASHK"/>
    <s v="704-638-9000 x 4853"/>
    <s v="KEN.NASH2@VA.GOV"/>
    <s v="Wave 2"/>
    <n v="1"/>
    <s v="Feb_28"/>
    <x v="0"/>
    <n v="1"/>
  </r>
  <r>
    <n v="2355"/>
    <x v="1"/>
    <x v="0"/>
    <x v="0"/>
    <s v="VISN Deployment Team Lead"/>
    <s v="Gaudio"/>
    <s v="James"/>
    <s v="Vhav07gaudij"/>
    <s v="(678) 924-5710"/>
    <s v="James.gaudio@va.gov"/>
    <s v="Wave 2"/>
    <n v="8"/>
    <s v="Feb_28"/>
    <x v="10"/>
    <n v="1"/>
  </r>
  <r>
    <n v="2356"/>
    <x v="1"/>
    <x v="0"/>
    <x v="0"/>
    <s v="Logistics"/>
    <s v="Townsend-Green"/>
    <s v="Linda"/>
    <s v="VHAV07TownsG"/>
    <s v="(678) 924-5754"/>
    <s v="Linda.townsend-green@va.gov"/>
    <s v="Wave 2"/>
    <n v="5"/>
    <s v="Feb_28"/>
    <x v="10"/>
    <n v="1"/>
  </r>
  <r>
    <n v="2357"/>
    <x v="1"/>
    <x v="0"/>
    <x v="0"/>
    <s v="HTM"/>
    <s v="Jensen"/>
    <s v="Kevin"/>
    <s v="VHACHAJenseK"/>
    <s v="(843) 789-6139"/>
    <s v="Kevin.jensen@va.gov"/>
    <s v="Wave 2"/>
    <n v="6"/>
    <s v="Feb_28"/>
    <x v="10"/>
    <n v="1"/>
  </r>
  <r>
    <n v="2358"/>
    <x v="1"/>
    <x v="0"/>
    <x v="0"/>
    <s v="CAM"/>
    <s v="Gaudio"/>
    <s v="James"/>
    <s v="Vhav07gaudij"/>
    <s v="(678) 924-5710"/>
    <s v="James.gaudio@va.gov"/>
    <s v="Wave 2"/>
    <n v="8"/>
    <s v="Feb_28"/>
    <x v="10"/>
    <n v="1"/>
  </r>
  <r>
    <n v="2359"/>
    <x v="1"/>
    <x v="0"/>
    <x v="0"/>
    <s v="EMS"/>
    <s v="Henrickson"/>
    <s v="Michael"/>
    <s v="VHACMSHenriM"/>
    <s v="(803) 776-4000 x 5752"/>
    <s v="Michael.henrickson@va.gov"/>
    <s v="Wave 2"/>
    <n v="1"/>
    <s v="Feb_28"/>
    <x v="0"/>
    <n v="1"/>
  </r>
  <r>
    <n v="2360"/>
    <x v="1"/>
    <x v="0"/>
    <x v="0"/>
    <s v="Engineering"/>
    <s v="Lyons"/>
    <s v="Tim"/>
    <s v="VHATUALyonsT"/>
    <s v="(205) 554-4593"/>
    <s v="Tim.lyons@va.gov"/>
    <s v="Wave 2"/>
    <n v="8"/>
    <s v="Feb_28"/>
    <x v="10"/>
    <n v="1"/>
  </r>
  <r>
    <n v="2361"/>
    <x v="1"/>
    <x v="0"/>
    <x v="0"/>
    <s v="OIT"/>
    <s v="Greer"/>
    <s v="Bill"/>
    <s v="VHABIRGreerW1"/>
    <s v="(205) 933-8101"/>
    <s v="William.Greer2@va.gov"/>
    <s v="Wave 2"/>
    <n v="0"/>
    <s v="Feb_28"/>
    <x v="0"/>
    <n v="1"/>
  </r>
  <r>
    <n v="2362"/>
    <x v="1"/>
    <x v="0"/>
    <x v="0"/>
    <s v="Fiscal"/>
    <s v="Schmitz"/>
    <s v="Brenda"/>
    <s v="VHAV07SchmiB"/>
    <s v="(678) 924-5731"/>
    <s v="Brenda.schmitz@va.gov"/>
    <s v="Wave 2"/>
    <n v="5"/>
    <s v="Feb_28"/>
    <x v="0"/>
    <n v="1"/>
  </r>
  <r>
    <n v="2363"/>
    <x v="1"/>
    <x v="0"/>
    <x v="0"/>
    <s v="HR"/>
    <s v="Blakeley"/>
    <s v="Claudia"/>
    <s v="VHAV07BlakeC"/>
    <s v="(678) 924-5738"/>
    <s v="Claudia.blakeley@va.gov"/>
    <s v="Wave 2"/>
    <n v="0"/>
    <s v="Feb_28"/>
    <x v="0"/>
    <n v="1"/>
  </r>
  <r>
    <n v="2364"/>
    <x v="1"/>
    <x v="0"/>
    <x v="0"/>
    <s v="Education"/>
    <s v="Mathews"/>
    <s v="Venis"/>
    <s v="VHANBOMatheV1"/>
    <s v="(770) 279-3427"/>
    <s v="Venis.Mathews2@va.gov"/>
    <s v="Wave 2"/>
    <n v="1"/>
    <s v="Feb_28"/>
    <x v="0"/>
    <n v="1"/>
  </r>
  <r>
    <n v="2365"/>
    <x v="1"/>
    <x v="8"/>
    <x v="1"/>
    <s v="Site Lead"/>
    <s v="Browning"/>
    <s v="Louisa"/>
    <s v="VHAATGBROWNL"/>
    <s v="404-321-6111 x4924"/>
    <s v="Louisa.Browning@va.gov"/>
    <s v="Wave 2"/>
    <n v="8"/>
    <s v="Feb_28"/>
    <x v="0"/>
    <n v="1"/>
  </r>
  <r>
    <n v="2366"/>
    <x v="1"/>
    <x v="8"/>
    <x v="1"/>
    <s v="Site Lead Back-up"/>
    <s v="Simmons"/>
    <s v="Cathy"/>
    <s v="VHAATGSIMMOC2"/>
    <s v="404-321-6111 x3027"/>
    <s v="Cathy.simmons@va.gov"/>
    <s v="Wave 2"/>
    <n v="8"/>
    <s v="Feb_28"/>
    <x v="10"/>
    <n v="1"/>
  </r>
  <r>
    <n v="2367"/>
    <x v="1"/>
    <x v="8"/>
    <x v="2"/>
    <s v="Primary HTM Functional POC"/>
    <s v="Cox"/>
    <s v="Michael"/>
    <s v="VHAATGCoxM"/>
    <s v="404-321-6111 x7633"/>
    <s v="Michael.cox@va.gov"/>
    <s v="Wave 2"/>
    <n v="10"/>
    <s v="Feb_28"/>
    <x v="10"/>
    <n v="1"/>
  </r>
  <r>
    <n v="2368"/>
    <x v="1"/>
    <x v="8"/>
    <x v="2"/>
    <s v="HTM Functional POC Back-up"/>
    <s v="Timm"/>
    <s v="Robert"/>
    <s v="VHAAATGTimmR"/>
    <s v="404-321-6111 x2790"/>
    <s v="Robert.timm@va.gov"/>
    <s v="Wave 2"/>
    <n v="1"/>
    <s v="Feb_28"/>
    <x v="0"/>
    <n v="1"/>
  </r>
  <r>
    <n v="2369"/>
    <x v="1"/>
    <x v="8"/>
    <x v="3"/>
    <s v="Primary EMS Functional POC"/>
    <s v="Mincey"/>
    <s v="Dale"/>
    <s v="VHAATGminced"/>
    <s v="404-321-6111 x7646"/>
    <s v="Dale.Mincey@va.gov"/>
    <s v="Wave 2"/>
    <n v="9"/>
    <s v="Feb_28"/>
    <x v="10"/>
    <n v="1"/>
  </r>
  <r>
    <n v="2370"/>
    <x v="1"/>
    <x v="8"/>
    <x v="3"/>
    <s v="EMS Functional POC Back-up"/>
    <s v="Gwaltney"/>
    <s v="Darryl"/>
    <s v="VHAATGgwaltd"/>
    <s v="404-321-6111 x7525"/>
    <s v="Darryl.Gwaltney@va.gov"/>
    <s v="Wave 2"/>
    <n v="0"/>
    <s v="Feb_28"/>
    <x v="0"/>
    <n v="1"/>
  </r>
  <r>
    <n v="2371"/>
    <x v="1"/>
    <x v="8"/>
    <x v="4"/>
    <s v="Primary FM Functional POC"/>
    <s v="Mindley"/>
    <s v="Damian"/>
    <s v="VHAATGMindlD"/>
    <s v="404-321-6111 x7660"/>
    <s v="Damian.mindley@va.gov"/>
    <s v="Wave 2"/>
    <n v="4"/>
    <s v="Feb_28"/>
    <x v="10"/>
    <n v="1"/>
  </r>
  <r>
    <n v="2372"/>
    <x v="1"/>
    <x v="8"/>
    <x v="4"/>
    <s v="FM Functional POC Back-up"/>
    <s v="Sawyer"/>
    <s v="Ricky"/>
    <s v="VHAATGSawyeR"/>
    <s v="404-321-6111 x7660"/>
    <s v="Ricky.sawyer@va.gov"/>
    <s v="Wave 2"/>
    <n v="7"/>
    <s v="Feb_28"/>
    <x v="10"/>
    <n v="1"/>
  </r>
  <r>
    <n v="2373"/>
    <x v="1"/>
    <x v="8"/>
    <x v="5"/>
    <s v="Primary PPM Functional POC"/>
    <s v="Simmons"/>
    <s v="Cathy"/>
    <s v="VHAATGSIMMOC2"/>
    <s v="404-321-6111 x3027"/>
    <s v="Cathy.simmons@va.gov"/>
    <s v="Wave 2"/>
    <n v="8"/>
    <s v="Feb_28"/>
    <x v="10"/>
    <n v="1"/>
  </r>
  <r>
    <n v="2374"/>
    <x v="1"/>
    <x v="8"/>
    <x v="5"/>
    <s v="PPM Functional POC Back-up"/>
    <s v="Browning"/>
    <s v="Louisa"/>
    <s v="VHAATGBROWNL"/>
    <s v="404-321-6111 x4924"/>
    <s v="Louisa.Browning@va.gov"/>
    <s v="Wave 2"/>
    <n v="8"/>
    <s v="Feb_28"/>
    <x v="0"/>
    <n v="1"/>
  </r>
  <r>
    <n v="2375"/>
    <x v="1"/>
    <x v="8"/>
    <x v="6"/>
    <s v="Primary IT Functional POC"/>
    <s v="Lynch"/>
    <s v="Anthony"/>
    <s v="VHAATGLynchA"/>
    <s v="404-321-6111 x1578"/>
    <s v="Anthony.lynch@va.gov"/>
    <s v="Wave 2"/>
    <n v="2"/>
    <s v="Feb_28"/>
    <x v="10"/>
    <n v="1"/>
  </r>
  <r>
    <n v="2376"/>
    <x v="1"/>
    <x v="8"/>
    <x v="6"/>
    <s v="IT Functional POC Back-up"/>
    <s v="Wisdom"/>
    <s v="Zende"/>
    <s v="VHAATGWisdoZ"/>
    <s v="404-321-6111 x7197"/>
    <s v="Zende.wisdom@va.gov  "/>
    <s v="Wave 2"/>
    <n v="2"/>
    <s v="Feb_28"/>
    <x v="10"/>
    <n v="1"/>
  </r>
  <r>
    <n v="2377"/>
    <x v="1"/>
    <x v="9"/>
    <x v="1"/>
    <s v="Site Lead"/>
    <s v="Raggio"/>
    <s v="Matthew"/>
    <s v="VHABIRRaggiM"/>
    <s v="205-933-8101 x 5252"/>
    <s v="Matthew.Raggio@va.gov"/>
    <s v="Wave 2"/>
    <n v="6"/>
    <s v="Feb_28"/>
    <x v="10"/>
    <n v="1"/>
  </r>
  <r>
    <n v="2378"/>
    <x v="1"/>
    <x v="9"/>
    <x v="1"/>
    <s v="Site Lead Back-up"/>
    <s v="Weeks"/>
    <s v="Erica"/>
    <s v="VHABIRWeeksE"/>
    <s v="205-933-8101 x 1350"/>
    <s v="Erica.Weeks@va.gov"/>
    <s v="Wave 2"/>
    <n v="9"/>
    <s v="Feb_28"/>
    <x v="10"/>
    <n v="1"/>
  </r>
  <r>
    <n v="2379"/>
    <x v="1"/>
    <x v="9"/>
    <x v="2"/>
    <s v="Primary HTM Functional POC"/>
    <s v="Raggio"/>
    <s v="Matthew"/>
    <s v="VHABIRRaggiM"/>
    <s v="205-933-8101 x 5252"/>
    <s v="Matthew.Raggio@va.gov"/>
    <s v="Wave 2"/>
    <n v="6"/>
    <s v="Feb_28"/>
    <x v="10"/>
    <n v="1"/>
  </r>
  <r>
    <n v="2380"/>
    <x v="1"/>
    <x v="9"/>
    <x v="2"/>
    <s v="HTM Functional POC Back-up"/>
    <s v="McQuitty"/>
    <s v="William"/>
    <s v="VHABIRMcQuiW"/>
    <s v="205-933-8101 x 4526"/>
    <s v="William.McQuitty@va.gov"/>
    <s v="Wave 2"/>
    <n v="2"/>
    <s v="Feb_28"/>
    <x v="0"/>
    <n v="1"/>
  </r>
  <r>
    <n v="2381"/>
    <x v="1"/>
    <x v="9"/>
    <x v="3"/>
    <s v="Primary EMS Functional POC"/>
    <s v="Irwin"/>
    <s v="David"/>
    <s v="VHABIRIrwinD"/>
    <s v="205-558-4717 x 5416"/>
    <s v="David.Irwin@va.gov"/>
    <s v="Wave 2"/>
    <n v="6"/>
    <s v="Feb_28"/>
    <x v="10"/>
    <n v="1"/>
  </r>
  <r>
    <n v="2382"/>
    <x v="1"/>
    <x v="9"/>
    <x v="3"/>
    <s v="EMS Functional POC Back-up"/>
    <s v="Singleterry"/>
    <s v="Andre"/>
    <s v="VHABIRSinglA"/>
    <s v="205-933-8101 x 6107"/>
    <s v="Andre.Singleterry@va.gov"/>
    <s v="Wave 2"/>
    <n v="8"/>
    <s v="Feb_28"/>
    <x v="10"/>
    <n v="1"/>
  </r>
  <r>
    <n v="2383"/>
    <x v="1"/>
    <x v="9"/>
    <x v="4"/>
    <s v="Primary FM Functional POC"/>
    <s v="Campbell"/>
    <s v="Jaymes"/>
    <s v="VHABIRCampbJ2"/>
    <s v="205-933-8101 x 5013"/>
    <s v="Jaymes.Campbell@va.gov"/>
    <s v="Wave 2"/>
    <n v="7"/>
    <s v="Feb_28"/>
    <x v="0"/>
    <n v="1"/>
  </r>
  <r>
    <n v="2384"/>
    <x v="1"/>
    <x v="9"/>
    <x v="4"/>
    <s v="FM Functional POC Back-up"/>
    <s v="Bugg"/>
    <s v="Randall"/>
    <s v="VHABIRBuggR"/>
    <s v="205-933-4481 x 5275"/>
    <s v="Randall.Bugg@va.gov"/>
    <s v="Wave 2"/>
    <n v="1"/>
    <s v="Feb_28"/>
    <x v="0"/>
    <n v="1"/>
  </r>
  <r>
    <n v="2385"/>
    <x v="1"/>
    <x v="9"/>
    <x v="5"/>
    <s v="Primary PPM Functional POC"/>
    <s v="Jones"/>
    <s v="Alfred"/>
    <s v="VHABIRJonesAT"/>
    <s v="205-933-8101 x 2937"/>
    <s v="Alfred.Jones2@va.gov"/>
    <s v="Wave 2"/>
    <n v="9"/>
    <s v="Feb_28"/>
    <x v="10"/>
    <n v="1"/>
  </r>
  <r>
    <n v="2386"/>
    <x v="1"/>
    <x v="9"/>
    <x v="5"/>
    <s v="PPM Functional POC Back-up"/>
    <s v="Turner"/>
    <s v="Caleb"/>
    <s v="VHABIRTurneC3"/>
    <s v="205-933-8101 x 5371"/>
    <s v="Caleb.Turner3@va.gov"/>
    <s v="Wave 2"/>
    <n v="2"/>
    <s v="Feb_28"/>
    <x v="10"/>
    <n v="1"/>
  </r>
  <r>
    <n v="2387"/>
    <x v="1"/>
    <x v="9"/>
    <x v="6"/>
    <s v="Primary IT Functional POC"/>
    <s v="Young"/>
    <s v="Christopher"/>
    <s v="VHABIRYounC"/>
    <s v="205-933-8101 x 1367"/>
    <s v="Christopher.Young7@va.gov"/>
    <s v="Wave 2"/>
    <n v="0"/>
    <s v="Feb_28"/>
    <x v="0"/>
    <n v="1"/>
  </r>
  <r>
    <n v="2388"/>
    <x v="1"/>
    <x v="9"/>
    <x v="6"/>
    <s v="IT Functional POC Back-up"/>
    <s v="Sturdivant"/>
    <s v="Mervin"/>
    <s v="VHABIRSturdM"/>
    <s v="205-933-8101 x 1334"/>
    <s v="Mervin.Sturdivant@va.gov"/>
    <s v="Wave 2"/>
    <n v="1"/>
    <s v="Feb_28"/>
    <x v="0"/>
    <n v="1"/>
  </r>
  <r>
    <n v="2389"/>
    <x v="1"/>
    <x v="10"/>
    <x v="1"/>
    <s v="Site Lead"/>
    <s v="Deworth"/>
    <s v="Gerald"/>
    <s v="VHADUBDEWORG"/>
    <s v="478-272-1210 x 2902"/>
    <s v="Gerald.deworth@va.gov"/>
    <s v="Wave 2"/>
    <n v="1"/>
    <s v="Feb_28"/>
    <x v="0"/>
    <n v="1"/>
  </r>
  <r>
    <n v="2390"/>
    <x v="1"/>
    <x v="10"/>
    <x v="1"/>
    <s v="Site Lead Back-up"/>
    <s v="Sullivan"/>
    <s v="Diane"/>
    <s v="VHADUBSULLID"/>
    <s v="478-272-1210 x 2902"/>
    <s v="Diane.sullivan@va.gov"/>
    <s v="Wave 2"/>
    <n v="5"/>
    <s v="Feb_28"/>
    <x v="10"/>
    <n v="1"/>
  </r>
  <r>
    <n v="2391"/>
    <x v="1"/>
    <x v="10"/>
    <x v="2"/>
    <s v="Primary HTM Functional POC"/>
    <s v="Snelgrove"/>
    <s v="Michael"/>
    <s v="VHADUBSNELGM"/>
    <s v="478 272-1210 x 2889"/>
    <s v="Michael.snelgrove@va.gov"/>
    <s v="Wave 2"/>
    <n v="2"/>
    <s v="Feb_28"/>
    <x v="10"/>
    <n v="1"/>
  </r>
  <r>
    <n v="2392"/>
    <x v="1"/>
    <x v="10"/>
    <x v="2"/>
    <s v="HTM Functional POC Back-up"/>
    <s v="Orlowsky"/>
    <s v="Alex"/>
    <s v="VHADUBORLOWA"/>
    <s v="478 272-1210 x 3129"/>
    <s v="Alexandra.orlowsky@va.gov"/>
    <s v="Wave 2"/>
    <n v="3"/>
    <s v="Feb_28"/>
    <x v="0"/>
    <n v="1"/>
  </r>
  <r>
    <n v="2393"/>
    <x v="1"/>
    <x v="10"/>
    <x v="3"/>
    <s v="Primary EMS Functional POC"/>
    <s v="Baggett"/>
    <s v="Lee"/>
    <s v="VHADUBBAGGEL"/>
    <s v="478 277 2755"/>
    <s v="Walter.Baggett@va.gov"/>
    <s v="Wave 2"/>
    <n v="3"/>
    <s v="Feb_28"/>
    <x v="0"/>
    <n v="1"/>
  </r>
  <r>
    <n v="2394"/>
    <x v="1"/>
    <x v="10"/>
    <x v="3"/>
    <s v="EMS Functional POC Back-up"/>
    <s v="Kraft"/>
    <s v="Edwin"/>
    <s v="VHADUBKRAFTE"/>
    <s v="478 277 2755"/>
    <s v="Edwin.Kraft@va.gov"/>
    <s v="Wave 2"/>
    <n v="0"/>
    <s v="Feb_28"/>
    <x v="0"/>
    <n v="1"/>
  </r>
  <r>
    <n v="2395"/>
    <x v="1"/>
    <x v="10"/>
    <x v="4"/>
    <s v="Primary FM Functional POC"/>
    <s v="Williams"/>
    <s v="Fred"/>
    <s v="VHADUBWILLIF"/>
    <s v="478 272-1210 x 4355"/>
    <s v="Frederick.williams@va.gov"/>
    <s v="Wave 2"/>
    <n v="4"/>
    <s v="Feb_28"/>
    <x v="10"/>
    <n v="1"/>
  </r>
  <r>
    <n v="2396"/>
    <x v="1"/>
    <x v="10"/>
    <x v="4"/>
    <s v="FM Functional POC Back-up"/>
    <s v="Marshall"/>
    <s v="Sandra"/>
    <s v="VHADUBMARSHS"/>
    <s v="478 272-1210 x 2640"/>
    <s v="Sandra.Marshall10@va.gov"/>
    <s v="Wave 2"/>
    <n v="1"/>
    <s v="Feb_28"/>
    <x v="0"/>
    <n v="1"/>
  </r>
  <r>
    <n v="2397"/>
    <x v="1"/>
    <x v="10"/>
    <x v="5"/>
    <s v="Primary PPM Functional POC"/>
    <s v="Pennymon"/>
    <s v="Dennis"/>
    <s v="VHADUBPENNYD"/>
    <s v="478 272 1210 x 3046"/>
    <s v="Dennis.Pennymon@va.gov"/>
    <s v="Wave 2"/>
    <n v="3"/>
    <s v="Feb_28"/>
    <x v="0"/>
    <n v="1"/>
  </r>
  <r>
    <n v="2398"/>
    <x v="1"/>
    <x v="10"/>
    <x v="5"/>
    <s v="PPM Functional POC Back-up"/>
    <s v="King"/>
    <s v="Anthony"/>
    <s v="VHADUBKingA2"/>
    <s v="478 272 1210 x 2612"/>
    <s v="Anthony.King3@va.gov"/>
    <s v="Wave 2"/>
    <n v="9"/>
    <s v="Feb_28"/>
    <x v="0"/>
    <n v="1"/>
  </r>
  <r>
    <n v="2399"/>
    <x v="1"/>
    <x v="10"/>
    <x v="6"/>
    <s v="Primary IT Functional POC"/>
    <s v="Cowart"/>
    <s v="Mark"/>
    <s v="VHADUBCowarM"/>
    <s v="478-277-6799"/>
    <s v="Mark.Cowart@va.gov"/>
    <s v="Wave 2"/>
    <n v="4"/>
    <s v="Feb_28"/>
    <x v="10"/>
    <n v="1"/>
  </r>
  <r>
    <n v="2400"/>
    <x v="1"/>
    <x v="10"/>
    <x v="6"/>
    <s v="IT Functional POC Back-up"/>
    <s v="Couey"/>
    <s v="Janet"/>
    <s v="VHADUBCoueyJ"/>
    <s v="478-277-2716"/>
    <s v="Janet.Couey@va.gov"/>
    <s v="Wave 2"/>
    <n v="1"/>
    <s v="Feb_28"/>
    <x v="0"/>
    <n v="1"/>
  </r>
  <r>
    <n v="2401"/>
    <x v="1"/>
    <x v="11"/>
    <x v="1"/>
    <s v="Site Lead"/>
    <s v="Piper"/>
    <s v="William"/>
    <s v="VHACAVPiperW"/>
    <s v="334-272-4670 x 4870"/>
    <s v="William.Piper@va.gov"/>
    <s v="Wave 2"/>
    <n v="8"/>
    <s v="Feb_28"/>
    <x v="10"/>
    <n v="1"/>
  </r>
  <r>
    <n v="2402"/>
    <x v="1"/>
    <x v="11"/>
    <x v="1"/>
    <s v="Site Lead Back-up"/>
    <s v="Hall"/>
    <s v="Nicholas"/>
    <s v="VHACAVHallN"/>
    <s v="334-727-0550 x 3289"/>
    <s v="Nicholas.Hall2@va.gov"/>
    <s v="Wave 2"/>
    <n v="5"/>
    <s v="Feb_28"/>
    <x v="0"/>
    <n v="1"/>
  </r>
  <r>
    <n v="2403"/>
    <x v="1"/>
    <x v="11"/>
    <x v="2"/>
    <s v="Primary HTM Functional POC"/>
    <s v="Piper"/>
    <s v="William"/>
    <s v="VHACAVPiperW"/>
    <s v="334-272-4670 x 4870"/>
    <s v="William.Piper@va.gov"/>
    <s v="Wave 2"/>
    <n v="8"/>
    <s v="Feb_28"/>
    <x v="10"/>
    <n v="1"/>
  </r>
  <r>
    <n v="2404"/>
    <x v="1"/>
    <x v="11"/>
    <x v="2"/>
    <s v="HTM Functional POC Back-up"/>
    <s v="Johnson"/>
    <s v="Donnell"/>
    <s v="VHACAVJohnsD2"/>
    <s v="334-272-4670 x 4866"/>
    <s v="Donnell.Johnson2@va.gov"/>
    <s v="Wave 2"/>
    <n v="4"/>
    <s v="Feb_28"/>
    <x v="10"/>
    <n v="1"/>
  </r>
  <r>
    <n v="2405"/>
    <x v="1"/>
    <x v="11"/>
    <x v="3"/>
    <s v="EMS Functional POC Back-up"/>
    <s v="Morgan"/>
    <s v="Darrell"/>
    <s v="VHATUAMORGAD"/>
    <s v="334-272-4670 x 4624"/>
    <s v="Darrell.Morgan2@va.gov"/>
    <s v="Wave 2"/>
    <n v="2"/>
    <s v="Feb_28"/>
    <x v="0"/>
    <n v="1"/>
  </r>
  <r>
    <n v="2406"/>
    <x v="1"/>
    <x v="11"/>
    <x v="3"/>
    <s v="EMS Functional POC Back-up"/>
    <s v="Perry"/>
    <s v="Clifford"/>
    <s v="VHACAVPerryC"/>
    <s v="334-727-0550 x 3667"/>
    <s v="Clifford.Perry@va.gov"/>
    <s v="Wave 2"/>
    <n v="1"/>
    <s v="Feb_28"/>
    <x v="0"/>
    <n v="1"/>
  </r>
  <r>
    <n v="2407"/>
    <x v="1"/>
    <x v="11"/>
    <x v="4"/>
    <s v="Primary FM Functional POC"/>
    <s v="Sharpe"/>
    <s v="Nicole"/>
    <s v="VHACAVSharpN"/>
    <s v="334-260-4108"/>
    <s v="Nicole.Sharpe@va.gov"/>
    <s v="Wave 2"/>
    <n v="9"/>
    <s v="Feb_28"/>
    <x v="10"/>
    <n v="1"/>
  </r>
  <r>
    <n v="2408"/>
    <x v="1"/>
    <x v="11"/>
    <x v="4"/>
    <s v="FM Functional POC Back-up"/>
    <s v="Hall"/>
    <s v="Nicholas"/>
    <s v="VHACAVHallN"/>
    <s v="334-727-0550 x 3289"/>
    <s v="Nicholas.Hall2@va.gov"/>
    <s v="Wave 2"/>
    <n v="5"/>
    <s v="Feb_28"/>
    <x v="0"/>
    <n v="1"/>
  </r>
  <r>
    <n v="2409"/>
    <x v="1"/>
    <x v="11"/>
    <x v="5"/>
    <s v="Primary PPM Functional POC"/>
    <s v="Green"/>
    <s v="Darry"/>
    <s v="VHACAVGreenD"/>
    <s v="334-272-4670 x 2001"/>
    <s v="Darry.Green@va.gov"/>
    <s v="Wave 2"/>
    <n v="11"/>
    <s v="Feb_28"/>
    <x v="10"/>
    <n v="1"/>
  </r>
  <r>
    <n v="2410"/>
    <x v="1"/>
    <x v="11"/>
    <x v="5"/>
    <s v="PPM Functional POC Back-up"/>
    <s v="Davis"/>
    <s v="Johnny"/>
    <s v="VHACAVDavisJ6"/>
    <s v="334-272-4670 x 4482"/>
    <s v="Johnny.Davis6@va.gov"/>
    <s v="Wave 2"/>
    <n v="1"/>
    <s v="Feb_28"/>
    <x v="0"/>
    <n v="1"/>
  </r>
  <r>
    <n v="2411"/>
    <x v="1"/>
    <x v="11"/>
    <x v="6"/>
    <s v="Primary IT Functional POC"/>
    <s v="Magee"/>
    <s v="Elmarko"/>
    <s v="VHACAVMageeE"/>
    <s v="334-725-2532"/>
    <s v="Elmarko.Magee@va.gov"/>
    <s v="Wave 2"/>
    <n v="3"/>
    <s v="Feb_28"/>
    <x v="0"/>
    <n v="1"/>
  </r>
  <r>
    <n v="2412"/>
    <x v="1"/>
    <x v="11"/>
    <x v="6"/>
    <s v="IT Functional POC Back-up"/>
    <s v="Henry"/>
    <s v="Robert"/>
    <s v="VHACAVHenryR"/>
    <s v="334-727-0550 x 3422"/>
    <s v="Robert.Henry3@va.gov"/>
    <s v="Wave 2"/>
    <n v="0"/>
    <s v="Feb_28"/>
    <x v="0"/>
    <n v="1"/>
  </r>
  <r>
    <n v="2413"/>
    <x v="1"/>
    <x v="12"/>
    <x v="1"/>
    <s v="Site Lead"/>
    <s v="Koppen"/>
    <s v="Mark"/>
    <s v="VHAAUGKoppeM"/>
    <s v="(706) 733-0188 x 2871"/>
    <s v="Mark.Koppen@va.gov"/>
    <s v="Wave 2"/>
    <n v="8"/>
    <s v="Feb_28"/>
    <x v="10"/>
    <n v="1"/>
  </r>
  <r>
    <n v="2414"/>
    <x v="1"/>
    <x v="12"/>
    <x v="1"/>
    <s v="Site Lead Back-up"/>
    <s v="Stenger"/>
    <s v="John"/>
    <s v="VHAAUGStengT"/>
    <s v="(706) 733-0188 x 1783/6700"/>
    <s v="John.Stenger@va.gov"/>
    <s v="Wave 2"/>
    <n v="7"/>
    <s v="Feb_28"/>
    <x v="0"/>
    <n v="1"/>
  </r>
  <r>
    <n v="2415"/>
    <x v="1"/>
    <x v="12"/>
    <x v="2"/>
    <s v="Primary HTM Functional POC"/>
    <s v="Ackerman"/>
    <s v="Michael"/>
    <s v="VHAAUGAckerM"/>
    <s v="(706) 733-0188 x 3350"/>
    <s v="Michael.Ackerman@va.gov"/>
    <s v="Wave 2"/>
    <n v="11"/>
    <s v="Feb_28"/>
    <x v="10"/>
    <n v="1"/>
  </r>
  <r>
    <n v="2416"/>
    <x v="1"/>
    <x v="12"/>
    <x v="2"/>
    <s v="HTM Functional POC Back-up"/>
    <s v="Payne"/>
    <s v="Wesley"/>
    <s v="VHAAUGPayneW"/>
    <s v="(706) 733-0188 x 3368"/>
    <s v="Wesley.Payne@va.gov"/>
    <s v="Wave 2"/>
    <n v="0"/>
    <s v="Feb_28"/>
    <x v="0"/>
    <n v="1"/>
  </r>
  <r>
    <n v="2417"/>
    <x v="1"/>
    <x v="12"/>
    <x v="3"/>
    <s v="Primary EMS Functional POC"/>
    <s v="Van Horn"/>
    <s v="Russell"/>
    <s v="VHAAUGVanHoR"/>
    <s v="(706) 733-0188 x 3319"/>
    <s v="Russell.VanHorn@va.gov"/>
    <s v="Wave 2"/>
    <n v="7"/>
    <s v="Feb_28"/>
    <x v="10"/>
    <n v="1"/>
  </r>
  <r>
    <n v="2418"/>
    <x v="1"/>
    <x v="12"/>
    <x v="3"/>
    <s v="EMS Functional POC Back-up"/>
    <s v="Thomas"/>
    <s v="Walter"/>
    <s v="VHAAUGWalteT4"/>
    <s v="(706) 733-0188 x 3319"/>
    <s v="Walter.Thomas4@va.gov"/>
    <s v="Wave 2"/>
    <n v="0"/>
    <s v="Feb_28"/>
    <x v="0"/>
    <n v="1"/>
  </r>
  <r>
    <n v="2419"/>
    <x v="1"/>
    <x v="12"/>
    <x v="4"/>
    <s v="Primary FM Functional POC"/>
    <s v="Harris"/>
    <s v="Timothy"/>
    <s v="VHAAUGHarriT5"/>
    <s v="(706) 733-0188 x 3365/6053"/>
    <s v="Timothy.Harris2@va.gov"/>
    <s v="Wave 2"/>
    <n v="5"/>
    <s v="Feb_28"/>
    <x v="0"/>
    <n v="1"/>
  </r>
  <r>
    <n v="2420"/>
    <x v="1"/>
    <x v="12"/>
    <x v="4"/>
    <s v="FM Functional POC Back-up"/>
    <s v="Payne"/>
    <s v="Wesley"/>
    <s v="VHAAUGPayneW"/>
    <s v="(706) 733-0188 x 3368"/>
    <s v="Wesley.Payne@va.gov"/>
    <s v="Wave 2"/>
    <n v="0"/>
    <s v="Feb_28"/>
    <x v="0"/>
    <n v="1"/>
  </r>
  <r>
    <n v="2421"/>
    <x v="1"/>
    <x v="12"/>
    <x v="5"/>
    <s v="Primary PPM Functional POC"/>
    <s v="Fox"/>
    <s v="Mark"/>
    <s v="VHAAUGFoxM"/>
    <s v="(706) 733-0188 x 7829"/>
    <s v="Mark.Fox@va.gov"/>
    <s v="Wave 2"/>
    <n v="6"/>
    <s v="Feb_28"/>
    <x v="10"/>
    <n v="1"/>
  </r>
  <r>
    <n v="2422"/>
    <x v="1"/>
    <x v="12"/>
    <x v="5"/>
    <s v="PPM Functional POC Back-up"/>
    <s v="Askew"/>
    <s v="Janice"/>
    <s v="VHAAUGAskewJ"/>
    <s v="(706) 733-0188 x 7169"/>
    <s v="Janice.Askew@va.gov"/>
    <s v="Wave 2"/>
    <n v="2"/>
    <s v="Feb_28"/>
    <x v="0"/>
    <n v="1"/>
  </r>
  <r>
    <n v="2423"/>
    <x v="1"/>
    <x v="12"/>
    <x v="6"/>
    <s v="Primary IT Functional POC"/>
    <s v="Hedgepeth"/>
    <s v="Rick"/>
    <s v="VHAAUGHedgeR"/>
    <s v="(706) 733-0188 x 6750"/>
    <s v="Ricky.Hedgepeth@va.gov"/>
    <s v="Wave 2"/>
    <n v="1"/>
    <s v="Feb_28"/>
    <x v="0"/>
    <n v="1"/>
  </r>
  <r>
    <n v="2424"/>
    <x v="1"/>
    <x v="12"/>
    <x v="6"/>
    <s v="IT Functional POC Back-up"/>
    <s v="Northington"/>
    <s v="Elizabeth"/>
    <s v="VHAAUGNorthE"/>
    <s v="(706) 733-0188 x 7637"/>
    <s v="Elizabeth.Northington@va.gov"/>
    <s v="Wave 2"/>
    <n v="9"/>
    <s v="Feb_28"/>
    <x v="10"/>
    <n v="1"/>
  </r>
  <r>
    <n v="2425"/>
    <x v="1"/>
    <x v="13"/>
    <x v="1"/>
    <s v="Site Lead"/>
    <s v="Hensley"/>
    <s v="Anthony"/>
    <s v="VHACHAHenslA"/>
    <s v="843-789-7788"/>
    <s v="anthony.hensley@va.gov"/>
    <s v="Wave 2"/>
    <n v="9"/>
    <s v="Feb_28"/>
    <x v="10"/>
    <n v="1"/>
  </r>
  <r>
    <n v="2426"/>
    <x v="1"/>
    <x v="13"/>
    <x v="1"/>
    <s v="Site Lead Back-up"/>
    <s v="Pinard"/>
    <s v="Randall"/>
    <s v="VHACHAPinarR"/>
    <s v="843-789-7789"/>
    <s v="randall.pinard@va.gov"/>
    <s v="Wave 2"/>
    <n v="9"/>
    <s v="Feb_28"/>
    <x v="10"/>
    <n v="1"/>
  </r>
  <r>
    <n v="2427"/>
    <x v="1"/>
    <x v="13"/>
    <x v="2"/>
    <s v="Primary HTM Functional POC"/>
    <s v="Cross"/>
    <s v="Carl"/>
    <s v="VHACHACrossC"/>
    <s v="843-789-7005"/>
    <s v="Carl.Cross@va.gov"/>
    <s v="Wave 2"/>
    <n v="7"/>
    <s v="Feb_28"/>
    <x v="10"/>
    <n v="1"/>
  </r>
  <r>
    <n v="2428"/>
    <x v="1"/>
    <x v="13"/>
    <x v="2"/>
    <s v="HTM Functional POC Back-up"/>
    <s v="McCaskill"/>
    <s v="Britton"/>
    <s v="VHACHAMcCasB"/>
    <s v="843-789-6046"/>
    <s v="Britton.McCaskill@va.gov"/>
    <s v="Wave 2"/>
    <n v="7"/>
    <s v="Feb_28"/>
    <x v="10"/>
    <n v="1"/>
  </r>
  <r>
    <n v="2429"/>
    <x v="1"/>
    <x v="13"/>
    <x v="2"/>
    <s v="HTM Functional POC Back-up"/>
    <s v="Marsh"/>
    <s v="Lucas"/>
    <s v="VHACHAMarshL"/>
    <s v="843-789-7712"/>
    <s v="Lucas.Marsh@va.gov"/>
    <s v="Wave 2"/>
    <n v="2"/>
    <s v="Feb_28"/>
    <x v="10"/>
    <n v="1"/>
  </r>
  <r>
    <n v="2430"/>
    <x v="1"/>
    <x v="13"/>
    <x v="2"/>
    <s v="HTM Functional POC Back-up"/>
    <s v="Tellis"/>
    <s v="Brandi"/>
    <s v="VHACHATelliB"/>
    <s v="843-789-6620"/>
    <s v="Brandi.Tellis@va.gov"/>
    <s v="Wave 2"/>
    <n v="1"/>
    <s v="Feb_28"/>
    <x v="0"/>
    <n v="1"/>
  </r>
  <r>
    <n v="2431"/>
    <x v="1"/>
    <x v="13"/>
    <x v="3"/>
    <s v="Primary EMS Functional POC"/>
    <s v="Stenson"/>
    <s v="Darfet (Lee)"/>
    <s v="VHACHAStensD"/>
    <s v="843- 789-6157"/>
    <s v="darfet.stenson@va.gov"/>
    <s v="Wave 2"/>
    <n v="3"/>
    <s v="Feb_28"/>
    <x v="0"/>
    <n v="1"/>
  </r>
  <r>
    <n v="2432"/>
    <x v="1"/>
    <x v="13"/>
    <x v="3"/>
    <s v="EMS Functional POC Back-up"/>
    <s v="Brewer"/>
    <s v="Justus"/>
    <s v="VHACHABreweJ"/>
    <s v="843-789-5464"/>
    <s v="justus.brewer@va.gov"/>
    <s v="Wave 2"/>
    <n v="3"/>
    <s v="Feb_28"/>
    <x v="10"/>
    <n v="1"/>
  </r>
  <r>
    <n v="2433"/>
    <x v="1"/>
    <x v="13"/>
    <x v="4"/>
    <s v="Primary FM Functional POC "/>
    <s v="Watson"/>
    <s v="Herb"/>
    <s v="VHACHAWatsoH2"/>
    <s v="843-789-6783"/>
    <s v="Herbert.Watson2@va.gov"/>
    <s v="Wave 2"/>
    <n v="4"/>
    <s v="Feb_28"/>
    <x v="10"/>
    <n v="1"/>
  </r>
  <r>
    <n v="2434"/>
    <x v="1"/>
    <x v="13"/>
    <x v="4"/>
    <s v="FM Functional POC Back-up"/>
    <s v="Kurowski"/>
    <s v="Mark"/>
    <s v="VHACHAKurowM"/>
    <s v="843-789-7772"/>
    <s v="Mark.kurowski@va.gov"/>
    <s v="Wave 2"/>
    <n v="6"/>
    <s v="Feb_28"/>
    <x v="0"/>
    <n v="1"/>
  </r>
  <r>
    <n v="2435"/>
    <x v="1"/>
    <x v="13"/>
    <x v="4"/>
    <s v="FM Functional POC Back-up"/>
    <s v="Valdez"/>
    <s v="Juan"/>
    <s v="VHACHAValdeJ1"/>
    <s v="843-789-7386"/>
    <s v="Juan.valdez@va.gov"/>
    <s v="Wave 2"/>
    <n v="1"/>
    <s v="Feb_28"/>
    <x v="10"/>
    <n v="1"/>
  </r>
  <r>
    <n v="2436"/>
    <x v="1"/>
    <x v="13"/>
    <x v="5"/>
    <s v="Primary PPM Functional POC"/>
    <s v="Turner"/>
    <s v="Beth"/>
    <s v="VHACHATurneB"/>
    <s v="843-789-6333"/>
    <s v="Beth.turner@va.gov"/>
    <s v="Wave 2"/>
    <n v="5"/>
    <s v="Feb_28"/>
    <x v="10"/>
    <n v="1"/>
  </r>
  <r>
    <n v="2437"/>
    <x v="1"/>
    <x v="13"/>
    <x v="5"/>
    <s v="PPM Functional POC Back-up"/>
    <s v="Jackson"/>
    <s v="Brenda"/>
    <s v="VHACHAJacksB1"/>
    <s v="843-789-7070"/>
    <s v="brenda.jackson@va.gov"/>
    <s v="Wave 2"/>
    <n v="0"/>
    <s v="Feb_28"/>
    <x v="0"/>
    <n v="1"/>
  </r>
  <r>
    <n v="2438"/>
    <x v="1"/>
    <x v="13"/>
    <x v="6"/>
    <s v="Primary IT Functional POC"/>
    <s v="Carter"/>
    <s v="David"/>
    <s v="VHACHACarteD"/>
    <s v="843-789-7121"/>
    <s v="david.carter4@va.gov"/>
    <s v="Wave 2"/>
    <n v="3"/>
    <s v="Feb_28"/>
    <x v="10"/>
    <n v="1"/>
  </r>
  <r>
    <n v="2439"/>
    <x v="1"/>
    <x v="13"/>
    <x v="6"/>
    <s v="IT Functional POC Back-up"/>
    <s v="Porter"/>
    <s v="Mary Ann"/>
    <s v="VHACHAPorteM"/>
    <s v="843-789-7162"/>
    <s v="mary.porter2@va.gov"/>
    <s v="Wave 2"/>
    <n v="0"/>
    <s v="Feb_28"/>
    <x v="0"/>
    <n v="1"/>
  </r>
  <r>
    <n v="2440"/>
    <x v="1"/>
    <x v="14"/>
    <x v="1"/>
    <s v="Site Lead"/>
    <s v="Jones"/>
    <s v="Adrienne"/>
    <s v="VhaTUAJonesAD"/>
    <s v="205 554-2063"/>
    <s v="Adrienne.jones2@va.gov"/>
    <s v="Wave 2"/>
    <n v="10"/>
    <s v="Feb_28"/>
    <x v="10"/>
    <n v="1"/>
  </r>
  <r>
    <n v="2441"/>
    <x v="1"/>
    <x v="14"/>
    <x v="1"/>
    <s v="Site Lead Back-up"/>
    <s v="Leow"/>
    <s v="Josh"/>
    <s v="VhaTUALeowJ"/>
    <s v="205-554-2000 x 3283"/>
    <s v="Joshua.Leow@va.gov"/>
    <s v="Wave 2"/>
    <n v="7"/>
    <s v="Feb_28"/>
    <x v="0"/>
    <n v="1"/>
  </r>
  <r>
    <n v="2442"/>
    <x v="1"/>
    <x v="14"/>
    <x v="2"/>
    <s v="Primary HTM Functional POC"/>
    <s v="Haynes"/>
    <s v="Dwayne"/>
    <s v="VhaTUAHayneD"/>
    <s v="205-554-2000 x 2667"/>
    <s v="Dwayne.Haynes@va.gov"/>
    <s v="Wave 2"/>
    <n v="8"/>
    <s v="Feb_28"/>
    <x v="10"/>
    <n v="1"/>
  </r>
  <r>
    <n v="2443"/>
    <x v="1"/>
    <x v="14"/>
    <x v="3"/>
    <s v="Primary EMS Functional POC"/>
    <s v="Robinson"/>
    <s v="Tom"/>
    <s v="VhaTUARobinT"/>
    <s v="205-554-2000 x 3777"/>
    <s v="Tom.Robinson2@va.gov"/>
    <s v="Wave 2"/>
    <n v="4"/>
    <s v="Feb_28"/>
    <x v="10"/>
    <n v="1"/>
  </r>
  <r>
    <n v="2444"/>
    <x v="1"/>
    <x v="14"/>
    <x v="4"/>
    <s v="Primary FM Functional POC"/>
    <s v="Jones"/>
    <s v="Adrienne"/>
    <s v="VhaTUAJonesAD"/>
    <s v="205-554-2063"/>
    <s v="Adrienne.Jones2@va.gov"/>
    <s v="Wave 2"/>
    <n v="10"/>
    <s v="Feb_28"/>
    <x v="10"/>
    <n v="1"/>
  </r>
  <r>
    <n v="2445"/>
    <x v="1"/>
    <x v="14"/>
    <x v="5"/>
    <s v="Primary PPM Functional POC"/>
    <s v="Bauknight"/>
    <s v="Dawn"/>
    <s v="VhaBIRBauknD"/>
    <s v="205-554-2000 x 2237"/>
    <s v="Dawn.Bauknight@va.gov"/>
    <s v="Wave 2"/>
    <n v="8"/>
    <s v="Feb_28"/>
    <x v="10"/>
    <n v="1"/>
  </r>
  <r>
    <n v="2446"/>
    <x v="1"/>
    <x v="14"/>
    <x v="6"/>
    <s v="Primary IT Functional POC"/>
    <s v="Lewis"/>
    <s v="Bryant"/>
    <s v="VhaTUALewisBC"/>
    <s v="205-554-2000 x 3660"/>
    <s v="Bryant.Lewis@va.gov"/>
    <s v="Wave 2"/>
    <n v="5"/>
    <s v="Feb_28"/>
    <x v="0"/>
    <n v="1"/>
  </r>
  <r>
    <n v="2447"/>
    <x v="1"/>
    <x v="14"/>
    <x v="6"/>
    <s v="IT Functional POC Back-up"/>
    <s v="Day"/>
    <s v="Charles"/>
    <s v="VhaTUADayC"/>
    <s v="205-554-2000 x 4622"/>
    <s v="Charles.Day3@va.gov"/>
    <s v="Wave 2"/>
    <n v="6"/>
    <s v="Feb_28"/>
    <x v="0"/>
    <n v="1"/>
  </r>
  <r>
    <n v="2448"/>
    <x v="1"/>
    <x v="15"/>
    <x v="1"/>
    <s v="Site Lead"/>
    <s v="Domann"/>
    <s v="Stan"/>
    <s v="VhacmsDomanS"/>
    <s v="(803) 695-6770"/>
    <s v="Stan.Domann@va.gov"/>
    <s v="Wave 2"/>
    <n v="10"/>
    <s v="Feb_28"/>
    <x v="10"/>
    <n v="1"/>
  </r>
  <r>
    <n v="2449"/>
    <x v="1"/>
    <x v="15"/>
    <x v="1"/>
    <s v="Site Lead Back-up"/>
    <s v="Cook"/>
    <s v="James"/>
    <s v="VhacmsCookja"/>
    <s v="(803) 776-4000 x 7559"/>
    <s v="James.Cook8@va.gov"/>
    <s v="Wave 2"/>
    <n v="4"/>
    <s v="Feb_28"/>
    <x v="0"/>
    <n v="1"/>
  </r>
  <r>
    <n v="2450"/>
    <x v="1"/>
    <x v="15"/>
    <x v="2"/>
    <s v="Primary HTM Functional POC"/>
    <s v="Shukla"/>
    <s v="Mahesh"/>
    <s v="VhacmsShuklM1"/>
    <s v="(803) 776-4000 x 7583"/>
    <s v="Mahesh.Shukla2@va.gov"/>
    <s v="Wave 2"/>
    <n v="1"/>
    <s v="Feb_28"/>
    <x v="0"/>
    <n v="1"/>
  </r>
  <r>
    <n v="2451"/>
    <x v="1"/>
    <x v="15"/>
    <x v="2"/>
    <s v="HTM Functional POC Back-up"/>
    <s v="Johnson"/>
    <s v="Jerry"/>
    <s v="VhacmsJohnsJ1"/>
    <s v="(803) 776-4000 x 7580"/>
    <s v="Jerry.Johnson3@va.gov"/>
    <s v="Wave 2"/>
    <n v="1"/>
    <s v="Feb_28"/>
    <x v="0"/>
    <n v="1"/>
  </r>
  <r>
    <n v="2452"/>
    <x v="1"/>
    <x v="15"/>
    <x v="2"/>
    <s v="HTM Functional POC Back-up"/>
    <s v="Masters"/>
    <s v="Russell"/>
    <s v="VhacmsMasteR"/>
    <s v="(803) 776-4000 x 4749"/>
    <s v="Russell.Masters@va.gov"/>
    <s v="Wave 2"/>
    <n v="0"/>
    <s v="Feb_28"/>
    <x v="0"/>
    <n v="1"/>
  </r>
  <r>
    <n v="2453"/>
    <x v="1"/>
    <x v="15"/>
    <x v="3"/>
    <s v="Primary EMS Functional POC"/>
    <s v="Bonds"/>
    <s v="Lincoln"/>
    <s v="Vhacmsbondsl"/>
    <s v="(803) 776-4000 x 6808"/>
    <s v="Lincoln.Bonds@va.gov"/>
    <s v="Wave 2"/>
    <n v="3"/>
    <s v="Feb_28"/>
    <x v="0"/>
    <n v="1"/>
  </r>
  <r>
    <n v="2454"/>
    <x v="1"/>
    <x v="15"/>
    <x v="3"/>
    <s v="EMS Functional POC Back-up"/>
    <s v="Perry"/>
    <s v="Patrice"/>
    <s v="Vhacmsperryp6"/>
    <s v="(803) 776-4000 x 6808"/>
    <s v="Patrice.Perry@va.gov"/>
    <s v="Wave 2"/>
    <n v="0"/>
    <s v="Feb_28"/>
    <x v="0"/>
    <n v="1"/>
  </r>
  <r>
    <n v="2455"/>
    <x v="1"/>
    <x v="15"/>
    <x v="4"/>
    <s v="Primary FM Functional POC"/>
    <s v="Bagley"/>
    <s v="David"/>
    <s v="VhacmsBagleD"/>
    <s v="(803) 776-4000 x 4344"/>
    <s v="David.Bagley2@va.gov"/>
    <s v="Wave 2"/>
    <n v="10"/>
    <s v="Feb_28"/>
    <x v="10"/>
    <n v="1"/>
  </r>
  <r>
    <n v="2456"/>
    <x v="1"/>
    <x v="15"/>
    <x v="4"/>
    <s v="FM Functional POC Back-up"/>
    <s v="Blackwell"/>
    <s v="Joseph"/>
    <s v="VhacmsBlackJW"/>
    <s v="(803) 776-4000 x 7589"/>
    <s v="Joseph.Blackwell@va.gov"/>
    <s v="Wave 2"/>
    <n v="4"/>
    <s v="Feb_28"/>
    <x v="0"/>
    <n v="1"/>
  </r>
  <r>
    <n v="2457"/>
    <x v="1"/>
    <x v="15"/>
    <x v="5"/>
    <s v="Primary PPM Functional POC"/>
    <s v="Mahoney"/>
    <s v="Eathel"/>
    <s v="VhacmsMahonE"/>
    <s v="(803) 776-4000 x 6560"/>
    <s v="Eathel.Mahoney@va.gov"/>
    <s v="Wave 2"/>
    <n v="2"/>
    <s v="Feb_28"/>
    <x v="10"/>
    <n v="1"/>
  </r>
  <r>
    <n v="2458"/>
    <x v="1"/>
    <x v="15"/>
    <x v="5"/>
    <s v="PPM Functional POC Back-up"/>
    <s v="Guice"/>
    <s v="Lynette"/>
    <s v="VhacmsGuiceL"/>
    <s v="(803) 776-4000 x 6492"/>
    <s v="Lynette.Guice@va.gov"/>
    <s v="Wave 2"/>
    <n v="0"/>
    <s v="Feb_28"/>
    <x v="0"/>
    <n v="1"/>
  </r>
  <r>
    <n v="2459"/>
    <x v="1"/>
    <x v="15"/>
    <x v="6"/>
    <s v="Primary IT Funcational POC"/>
    <s v="Wells"/>
    <s v="Mark"/>
    <s v="VHAcmsWellsM"/>
    <s v="(803) 776-4000 x 6311"/>
    <s v="Mark.Wells4@va.gov"/>
    <s v="Wave 2"/>
    <n v="4"/>
    <s v="Feb_28"/>
    <x v="0"/>
    <n v="1"/>
  </r>
  <r>
    <n v="2460"/>
    <x v="1"/>
    <x v="15"/>
    <x v="6"/>
    <s v="IT Functional POC Back-up"/>
    <s v="Tollin"/>
    <s v="Andrew"/>
    <s v="VhacmsTolliA"/>
    <s v="(803) 776-4000 x 6308"/>
    <s v="Andrew.Tollin@va.gov"/>
    <s v="Wave 2"/>
    <n v="0"/>
    <s v="Feb_28"/>
    <x v="0"/>
    <n v="1"/>
  </r>
  <r>
    <n v="2461"/>
    <x v="2"/>
    <x v="0"/>
    <x v="0"/>
    <s v="VISN Deployment Team Lead"/>
    <s v="Schopen"/>
    <s v="Robby"/>
    <s v="VHAMIWSchopR2"/>
    <s v="(414)844-4831"/>
    <s v="Robby.Schopen2@va.gov"/>
    <s v="Wave 2"/>
    <n v="7"/>
    <s v="Feb_28"/>
    <x v="10"/>
    <n v="1"/>
  </r>
  <r>
    <n v="2462"/>
    <x v="2"/>
    <x v="0"/>
    <x v="0"/>
    <s v="Logistics"/>
    <s v="Schopen"/>
    <s v="Robby"/>
    <s v="VHAMIWSchopR2"/>
    <s v="(414)844-4831"/>
    <s v="Robby.Schopen2@va.gov"/>
    <s v="Wave 2"/>
    <n v="7"/>
    <s v="Feb_28"/>
    <x v="10"/>
    <n v="1"/>
  </r>
  <r>
    <n v="2463"/>
    <x v="2"/>
    <x v="0"/>
    <x v="0"/>
    <s v="HTM"/>
    <s v="Houterman"/>
    <s v="Christian (Chris)"/>
    <s v="VHAMIWHouteC"/>
    <s v="(414) 384-2000 x 45186"/>
    <s v="Christian.Houterman@va.gov"/>
    <s v="Wave 2"/>
    <n v="2"/>
    <s v="Feb_28"/>
    <x v="10"/>
    <n v="1"/>
  </r>
  <r>
    <n v="2464"/>
    <x v="2"/>
    <x v="0"/>
    <x v="0"/>
    <s v="CAM"/>
    <s v="Cejka"/>
    <s v="James (Jim)"/>
    <s v="VHAHINCejkaJ"/>
    <s v="(708) 492-3932"/>
    <s v="James.Cejka@va.gov"/>
    <s v="Wave 2"/>
    <n v="0"/>
    <s v="Feb_28"/>
    <x v="0"/>
    <n v="1"/>
  </r>
  <r>
    <n v="2465"/>
    <x v="2"/>
    <x v="0"/>
    <x v="0"/>
    <s v="EMS"/>
    <s v="Aherne"/>
    <s v="Joseph (Joe)"/>
    <s v="VHAHINAhernJ"/>
    <s v="(708) 492-3935"/>
    <s v="Joseph.Aherne@va.gov"/>
    <s v="Wave 2"/>
    <n v="5"/>
    <s v="Feb_28"/>
    <x v="0"/>
    <n v="1"/>
  </r>
  <r>
    <n v="2466"/>
    <x v="2"/>
    <x v="0"/>
    <x v="0"/>
    <s v="Engineering"/>
    <s v="Berry"/>
    <s v="Douglas (Doug)"/>
    <s v="VHAHINBerryD"/>
    <s v="708-267-6138"/>
    <s v="Douglas.Berry@va.gov"/>
    <s v="Wave 2"/>
    <n v="1"/>
    <s v="Feb_28"/>
    <x v="10"/>
    <n v="1"/>
  </r>
  <r>
    <n v="2467"/>
    <x v="2"/>
    <x v="0"/>
    <x v="0"/>
    <s v="OIT"/>
    <s v="Fears"/>
    <s v="Jeffrey (Jeff)"/>
    <s v="VHAV12FearsJ"/>
    <s v="708-492-3987"/>
    <s v="Jeff.Fears@va.gov"/>
    <s v="Wave 2"/>
    <n v="1"/>
    <s v="Feb_28"/>
    <x v="0"/>
    <n v="1"/>
  </r>
  <r>
    <n v="2468"/>
    <x v="2"/>
    <x v="0"/>
    <x v="0"/>
    <s v="Fiscal (Ad Hoc)"/>
    <s v="Keyser"/>
    <s v="Jason"/>
    <s v="VHAMSCKeyseJ"/>
    <s v="414-384-2000 x 45371"/>
    <s v="Jason.Keyser@va.gov"/>
    <s v="Wave 2"/>
    <n v="5"/>
    <s v="Feb_28"/>
    <x v="10"/>
    <n v="1"/>
  </r>
  <r>
    <n v="2469"/>
    <x v="2"/>
    <x v="0"/>
    <x v="0"/>
    <s v="CDW "/>
    <s v="Wright"/>
    <s v="Samantha"/>
    <s v="VHAV12WrighS"/>
    <s v="630-240-7508"/>
    <s v="Samantha.Wright2@va.gov"/>
    <s v="Wave 2"/>
    <n v="0"/>
    <s v="Feb_28"/>
    <x v="0"/>
    <n v="1"/>
  </r>
  <r>
    <n v="2470"/>
    <x v="2"/>
    <x v="16"/>
    <x v="1"/>
    <s v="Site Lead"/>
    <s v="Phillips"/>
    <s v="Annette"/>
    <s v="vhatomphilla"/>
    <s v="608-372-1150"/>
    <s v="Annette.phillips@va.gov"/>
    <s v="Wave 2"/>
    <n v="3"/>
    <s v="Feb_28"/>
    <x v="10"/>
    <n v="1"/>
  </r>
  <r>
    <n v="2471"/>
    <x v="2"/>
    <x v="16"/>
    <x v="1"/>
    <s v="Site Lead Back-up"/>
    <s v="Brande"/>
    <s v="David"/>
    <s v="vhatombrandd"/>
    <s v="608-372-1149"/>
    <s v="David.brande@va.gov"/>
    <s v="Wave 2"/>
    <n v="10"/>
    <s v="Feb_28"/>
    <x v="0"/>
    <n v="1"/>
  </r>
  <r>
    <n v="2472"/>
    <x v="2"/>
    <x v="16"/>
    <x v="2"/>
    <s v="Primary HTM Functional POC"/>
    <s v="Bieniek"/>
    <s v="Eugene"/>
    <s v="vhatombienie"/>
    <s v="608-372-3971 x 68320"/>
    <s v="Eugene.Bieniek@va.gov"/>
    <s v="Wave 2"/>
    <n v="8"/>
    <s v="Feb_28"/>
    <x v="10"/>
    <n v="1"/>
  </r>
  <r>
    <n v="2473"/>
    <x v="2"/>
    <x v="16"/>
    <x v="2"/>
    <s v="HTM Functional POC Back-up"/>
    <s v="Ogle"/>
    <s v="Derek"/>
    <s v="vhatomogleD"/>
    <s v="608-372-1731"/>
    <s v="Derek.ogle@va.gov"/>
    <s v="Wave 2"/>
    <n v="4"/>
    <s v="Feb_28"/>
    <x v="0"/>
    <n v="1"/>
  </r>
  <r>
    <n v="2474"/>
    <x v="2"/>
    <x v="16"/>
    <x v="3"/>
    <s v="Primary EMS Functional POC"/>
    <s v="Evanson"/>
    <s v="Jeffrey"/>
    <s v="vhatomevansj"/>
    <s v="608-372-3971 x 66080"/>
    <s v="Jeffrey.Evanson@va.gov"/>
    <s v="Wave 2"/>
    <n v="0"/>
    <s v="Feb_28"/>
    <x v="0"/>
    <n v="1"/>
  </r>
  <r>
    <n v="2475"/>
    <x v="2"/>
    <x v="16"/>
    <x v="3"/>
    <s v="EMS Functional POC Back-up"/>
    <s v="Martin"/>
    <s v="Andrew"/>
    <s v="vhatommartia"/>
    <s v="608-372-3971 x 60157"/>
    <s v="Andrew.martin7@va.gov"/>
    <s v="Wave 2"/>
    <n v="6"/>
    <s v="Feb_28"/>
    <x v="0"/>
    <n v="1"/>
  </r>
  <r>
    <n v="2476"/>
    <x v="2"/>
    <x v="16"/>
    <x v="4"/>
    <s v="Primary FM Functional POC"/>
    <s v="Adkins"/>
    <s v="Patricia"/>
    <s v="vhatomadkinp"/>
    <s v="608-372-3971 x 66096"/>
    <s v="Patricia.adkins2@va.gov"/>
    <s v="Wave 2"/>
    <n v="10"/>
    <s v="Feb_28"/>
    <x v="0"/>
    <n v="1"/>
  </r>
  <r>
    <n v="2477"/>
    <x v="2"/>
    <x v="16"/>
    <x v="4"/>
    <s v="FM Functional POC Back-up"/>
    <s v="Braun"/>
    <s v="Christopher"/>
    <s v="vhatombraunc"/>
    <s v="608-372-1633"/>
    <s v="Christopher.braun@va.gov"/>
    <s v="Wave 2"/>
    <n v="2"/>
    <s v="Feb_28"/>
    <x v="0"/>
    <n v="1"/>
  </r>
  <r>
    <n v="2478"/>
    <x v="2"/>
    <x v="16"/>
    <x v="5"/>
    <s v="Primary PPM Functional POC"/>
    <s v="Brande"/>
    <s v="David"/>
    <s v="vhatombrandd"/>
    <s v="608-372-1149"/>
    <s v="David.brande@va.gov"/>
    <s v="Wave 2"/>
    <n v="10"/>
    <s v="Feb_28"/>
    <x v="0"/>
    <n v="1"/>
  </r>
  <r>
    <n v="2479"/>
    <x v="2"/>
    <x v="16"/>
    <x v="5"/>
    <s v="PPM Functional POC Back-up"/>
    <s v="Peterson"/>
    <s v="Makensie"/>
    <s v="vhatompeterm"/>
    <s v="608-372-1634"/>
    <s v="Makensie.peterson@va.gov"/>
    <s v="Wave 2"/>
    <n v="7"/>
    <s v="Feb_28"/>
    <x v="10"/>
    <n v="1"/>
  </r>
  <r>
    <n v="2480"/>
    <x v="2"/>
    <x v="16"/>
    <x v="6"/>
    <s v="Primary IT Funcational POC"/>
    <s v="Smith"/>
    <s v="Brendan"/>
    <s v="vhatomsmithb"/>
    <s v="608-372-1124"/>
    <s v="Brendan.smith1@va.gov"/>
    <s v="Wave 2"/>
    <n v="6"/>
    <s v="Feb_28"/>
    <x v="10"/>
    <n v="1"/>
  </r>
  <r>
    <n v="2481"/>
    <x v="2"/>
    <x v="16"/>
    <x v="6"/>
    <s v="IT Functional POC Back-up"/>
    <s v="Kyser"/>
    <s v="Scot"/>
    <s v="vhatomkysers"/>
    <s v="608-372-3971 x 66250"/>
    <s v="Scot.kyser@va.gov"/>
    <s v="Wave 2"/>
    <n v="5"/>
    <s v="Feb_28"/>
    <x v="0"/>
    <n v="1"/>
  </r>
  <r>
    <n v="2482"/>
    <x v="3"/>
    <x v="0"/>
    <x v="0"/>
    <s v="Logistics"/>
    <s v="Wood"/>
    <s v="James"/>
    <s v="VHAECHWoodJa"/>
    <s v="303-202-8184"/>
    <s v="James.wood3@va.gov"/>
    <s v="Wave 2"/>
    <n v="5"/>
    <s v="Feb_28"/>
    <x v="0"/>
    <n v="1"/>
  </r>
  <r>
    <n v="2483"/>
    <x v="3"/>
    <x v="0"/>
    <x v="0"/>
    <s v="HTM"/>
    <s v="Holland"/>
    <s v="Annette"/>
    <s v="vhachyhollaa"/>
    <s v="307-433-3763"/>
    <s v="Annette.holland@va.gov"/>
    <s v="Wave 2"/>
    <n v="2"/>
    <s v="Feb_28"/>
    <x v="0"/>
    <n v="1"/>
  </r>
  <r>
    <n v="2484"/>
    <x v="3"/>
    <x v="0"/>
    <x v="0"/>
    <s v="CAM"/>
    <s v="Eyre"/>
    <s v="David"/>
    <s v="VHAV19EyreD"/>
    <s v="303-202-8162"/>
    <s v="David.Eyre2@va.gov"/>
    <s v="Wave 2"/>
    <n v="0"/>
    <s v="Feb_28"/>
    <x v="0"/>
    <n v="1"/>
  </r>
  <r>
    <n v="2485"/>
    <x v="3"/>
    <x v="0"/>
    <x v="0"/>
    <s v="Engineering"/>
    <s v="Volz"/>
    <s v="Robert"/>
    <s v="VHAOMAVolzRo"/>
    <s v="402-506-1714"/>
    <s v="Robert.volz@va.gov"/>
    <s v="Wave 2"/>
    <n v="0"/>
    <s v="Feb_28"/>
    <x v="0"/>
    <n v="1"/>
  </r>
  <r>
    <n v="2486"/>
    <x v="3"/>
    <x v="0"/>
    <x v="0"/>
    <s v="OIT"/>
    <s v="Leonelli"/>
    <s v="Lisa"/>
    <s v="VHASLCLeoneL"/>
    <s v="801-584-5678"/>
    <s v="Lisa.Leonelli@va.gov"/>
    <s v="Wave 2"/>
    <n v="6"/>
    <s v="Feb_28"/>
    <x v="10"/>
    <n v="1"/>
  </r>
  <r>
    <n v="2487"/>
    <x v="3"/>
    <x v="0"/>
    <x v="0"/>
    <s v="Fiscal"/>
    <s v="VanderStek"/>
    <s v="Eliott"/>
    <s v="VHAV19VandeE"/>
    <s v="303-756-9279"/>
    <s v="Eliott.VanderStek@va.gov"/>
    <s v="Wave 2"/>
    <n v="0"/>
    <s v="Feb_28"/>
    <x v="0"/>
    <n v="1"/>
  </r>
  <r>
    <n v="2488"/>
    <x v="3"/>
    <x v="17"/>
    <x v="1"/>
    <s v="Site Lead"/>
    <s v="Hewett"/>
    <s v="Steven"/>
    <s v="vhagrjhewets"/>
    <s v="(970) 242-0731 x 2039"/>
    <s v="Steven.Hewett@va.gov"/>
    <s v="Wave 2"/>
    <n v="10"/>
    <s v="Feb_28"/>
    <x v="10"/>
    <n v="1"/>
  </r>
  <r>
    <n v="2489"/>
    <x v="3"/>
    <x v="17"/>
    <x v="1"/>
    <s v="Site Lead Back-up"/>
    <s v="Mestas"/>
    <s v="Norma"/>
    <s v="vhagrjmestan"/>
    <s v="(970) 242-0731 x 2539"/>
    <s v="Norma.mestas@va.gov"/>
    <s v="Wave 2"/>
    <n v="1"/>
    <s v="Feb_28"/>
    <x v="0"/>
    <n v="1"/>
  </r>
  <r>
    <n v="2490"/>
    <x v="3"/>
    <x v="17"/>
    <x v="2"/>
    <s v="Primary HTM Functional POC"/>
    <s v="Peacook"/>
    <s v="Jan"/>
    <s v="vhagrjpeacoj"/>
    <s v="(970) 263-5070 x 5015"/>
    <s v="Jan.Peacock@va.gov"/>
    <s v="Wave 2"/>
    <n v="10"/>
    <s v="Feb_28"/>
    <x v="10"/>
    <n v="1"/>
  </r>
  <r>
    <n v="2491"/>
    <x v="3"/>
    <x v="17"/>
    <x v="2"/>
    <s v="HTM Functional POC Back-up"/>
    <s v="Sparks"/>
    <s v="Frank"/>
    <s v="VHAGRJSparkF"/>
    <s v="(970) 263-5035"/>
    <s v="Frank.Sparks@va.gov"/>
    <s v="Wave 2"/>
    <n v="0"/>
    <s v="Feb_28"/>
    <x v="0"/>
    <n v="1"/>
  </r>
  <r>
    <n v="2492"/>
    <x v="3"/>
    <x v="17"/>
    <x v="2"/>
    <s v="HTM Functional POC Back-up"/>
    <s v="Crickmer"/>
    <s v="Anna"/>
    <s v="vhagrjcricka"/>
    <s v="(970) 242-0731"/>
    <s v="Anna.Crickmer@va.gov"/>
    <s v="Wave 2"/>
    <n v="6"/>
    <s v="Feb_28"/>
    <x v="10"/>
    <n v="1"/>
  </r>
  <r>
    <n v="2493"/>
    <x v="3"/>
    <x v="17"/>
    <x v="3"/>
    <s v="Primary EMS Functional POC"/>
    <s v="Hendley"/>
    <s v="Eugene"/>
    <s v="VHAGRJHendlE"/>
    <s v="(970) 242-0731 x 2559"/>
    <s v="Eugene.Hendley@va.gov"/>
    <s v="Wave 2"/>
    <n v="6"/>
    <s v="Feb_28"/>
    <x v="0"/>
    <n v="1"/>
  </r>
  <r>
    <n v="2494"/>
    <x v="3"/>
    <x v="17"/>
    <x v="3"/>
    <s v="EMS Functional POC Back-up"/>
    <s v="Martin"/>
    <s v="Amber"/>
    <s v="vhagrjmartina"/>
    <s v="(970) 242-0731 x 2240"/>
    <s v="Amber.Martin@va.gov"/>
    <s v="Wave 2"/>
    <n v="1"/>
    <s v="Feb_28"/>
    <x v="10"/>
    <n v="1"/>
  </r>
  <r>
    <n v="2495"/>
    <x v="3"/>
    <x v="17"/>
    <x v="4"/>
    <s v="Primary FM Functional POC"/>
    <s v="Murillo"/>
    <s v="Larry"/>
    <s v="vhagrjmurill"/>
    <s v="(970) 242-0731 x 12003"/>
    <s v="Larry.Murillo@va.gov"/>
    <s v="Wave 2"/>
    <n v="3"/>
    <s v="Feb_28"/>
    <x v="0"/>
    <n v="1"/>
  </r>
  <r>
    <n v="2496"/>
    <x v="3"/>
    <x v="17"/>
    <x v="4"/>
    <s v="FM Functional POC Back-up"/>
    <s v="Benjamin"/>
    <s v="Jason"/>
    <s v="vhagrjbenjaj"/>
    <s v="(970) 242-0731 x 12001"/>
    <s v="Jason.Benjamin@va.gov"/>
    <s v="Wave 2"/>
    <n v="2"/>
    <s v="Feb_28"/>
    <x v="10"/>
    <n v="1"/>
  </r>
  <r>
    <n v="2497"/>
    <x v="3"/>
    <x v="17"/>
    <x v="4"/>
    <s v="HTM Functional POC Back-up"/>
    <s v="Montoya"/>
    <s v="Juilana"/>
    <s v="VHAGRJMontoJ"/>
    <s v="(970) 242-0731 x 2052"/>
    <s v="Juliana.Montoya@va.gov"/>
    <s v="Wave 2"/>
    <n v="4"/>
    <s v="Feb_28"/>
    <x v="10"/>
    <n v="1"/>
  </r>
  <r>
    <n v="2498"/>
    <x v="3"/>
    <x v="17"/>
    <x v="5"/>
    <s v="Primary PPM Functional POC"/>
    <s v="Sturgeon"/>
    <s v="Timothy"/>
    <s v="vhagrjsturgt"/>
    <s v="(970) 242-0731 x 1302"/>
    <s v="Timothy.Sturgeon@va.gov"/>
    <s v="Wave 2"/>
    <n v="6"/>
    <s v="Feb_28"/>
    <x v="0"/>
    <n v="1"/>
  </r>
  <r>
    <n v="2499"/>
    <x v="3"/>
    <x v="17"/>
    <x v="5"/>
    <s v="PPM Functional POC Back-up"/>
    <s v="Hewett"/>
    <s v="Steven"/>
    <s v="vhagrjhewets"/>
    <s v="(970) 242-0731 x 2039"/>
    <s v="Steven.Hewett@va.gov"/>
    <s v="Wave 2"/>
    <n v="10"/>
    <s v="Feb_28"/>
    <x v="10"/>
    <n v="1"/>
  </r>
  <r>
    <n v="2500"/>
    <x v="3"/>
    <x v="17"/>
    <x v="6"/>
    <s v="Primary IT Funcational POC"/>
    <s v="Giese"/>
    <s v="Noah"/>
    <s v="VHAGRJgiesen"/>
    <s v="(970) 263-5057"/>
    <s v="Noah.Giese@va.gov"/>
    <s v="Wave 2"/>
    <n v="0"/>
    <s v="Feb_28"/>
    <x v="0"/>
    <n v="1"/>
  </r>
  <r>
    <n v="2501"/>
    <x v="3"/>
    <x v="17"/>
    <x v="6"/>
    <s v="IT Functional POC Back-up"/>
    <s v="Myers"/>
    <s v="Layne"/>
    <s v="vhagrjmyersl"/>
    <s v="(970) 863-5098"/>
    <s v="Layne.myers@va.gov"/>
    <s v="Wave 2"/>
    <n v="0"/>
    <s v="Feb_28"/>
    <x v="0"/>
    <n v="1"/>
  </r>
  <r>
    <n v="2502"/>
    <x v="0"/>
    <x v="0"/>
    <x v="0"/>
    <s v="HTM"/>
    <s v="Anderson-Jackson"/>
    <s v="LaTecia"/>
    <s v="VHAV06ANDERL"/>
    <s v="919-956-5541"/>
    <s v="LaTecia.Anderson-Jackson@va.gov"/>
    <s v="Wave 2"/>
    <n v="7"/>
    <s v="Feb_28"/>
    <x v="10"/>
    <n v="1"/>
  </r>
  <r>
    <n v="2503"/>
    <x v="1"/>
    <x v="12"/>
    <x v="5"/>
    <s v="PPM Functional POC Back-up"/>
    <s v="Carter, III"/>
    <s v="George"/>
    <s v="VHAAUGCarteG1"/>
    <s v="(706) 733-0188 x 7166"/>
    <s v="george.carter3@va.gov"/>
    <s v="Wave 2"/>
    <n v="8"/>
    <s v="Feb_28"/>
    <x v="0"/>
    <n v="1"/>
  </r>
  <r>
    <n v="2504"/>
    <x v="1"/>
    <x v="14"/>
    <x v="5"/>
    <s v="PPM Functional POC Back-up"/>
    <s v="Walker"/>
    <s v="Willie"/>
    <s v="VHABIRWalkeW"/>
    <s v="205-554-2000 x 2829"/>
    <s v="willie.walker2@va.gov"/>
    <s v="Wave 2"/>
    <n v="4"/>
    <s v="Feb_28"/>
    <x v="10"/>
    <n v="1"/>
  </r>
  <r>
    <n v="2505"/>
    <x v="1"/>
    <x v="14"/>
    <x v="2"/>
    <s v="HTM Functional POC Back-up"/>
    <s v="Hutson"/>
    <s v="Sharon"/>
    <s v="VHATUAHutsoS"/>
    <s v="205-554-2000 x2319"/>
    <s v="Sharon.Hutson@va.gov"/>
    <s v="Wave 2"/>
    <n v="9"/>
    <s v="Feb_28"/>
    <x v="10"/>
    <n v="1"/>
  </r>
  <r>
    <n v="2506"/>
    <x v="1"/>
    <x v="14"/>
    <x v="5"/>
    <s v="PPM Functional POC Back-up"/>
    <s v="Friscia"/>
    <s v="Karen"/>
    <s v="VHATUAfrisck"/>
    <s v="205-554-2993"/>
    <s v="karen.friscia@va.gov"/>
    <s v="Wave 2"/>
    <n v="6"/>
    <s v="Feb_28"/>
    <x v="10"/>
    <n v="1"/>
  </r>
  <r>
    <n v="2507"/>
    <x v="0"/>
    <x v="3"/>
    <x v="5"/>
    <s v="PPM Functional POC Back-up"/>
    <s v="Mixon"/>
    <s v="Lindsey"/>
    <s v="VHAFNCMixonL"/>
    <s v="910-488-2120 Ext."/>
    <s v="Lindsey.Mixon@va.gov"/>
    <s v="Wave 2"/>
    <n v="1"/>
    <s v="Feb_28"/>
    <x v="0"/>
    <n v="1"/>
  </r>
  <r>
    <n v="2508"/>
    <x v="0"/>
    <x v="3"/>
    <x v="5"/>
    <s v="PPM Functional POC Back-up"/>
    <s v="McLean"/>
    <s v="Veronica"/>
    <s v="VHAFNCMcLeaV2"/>
    <s v="910-475-6277"/>
    <s v="Veronica.McLean@va.gov"/>
    <s v="Wave 2"/>
    <n v="5"/>
    <s v="Feb_28"/>
    <x v="0"/>
    <n v="1"/>
  </r>
  <r>
    <n v="2509"/>
    <x v="1"/>
    <x v="11"/>
    <x v="3"/>
    <s v="Primary EMS Functional POC"/>
    <s v="Mitchell"/>
    <s v="Debra"/>
    <s v="VHACAVMitchD"/>
    <s v="(334) 727-0550 x3616"/>
    <s v="Debra.Mitchell@va.gov"/>
    <s v="Wave 2"/>
    <n v="3"/>
    <s v="Feb_28"/>
    <x v="0"/>
    <n v="1"/>
  </r>
  <r>
    <n v="2510"/>
    <x v="1"/>
    <x v="14"/>
    <x v="3"/>
    <s v="EMS Functional POC Back-up"/>
    <s v="Wyatt"/>
    <s v="Amy"/>
    <s v="vhatuawyatta"/>
    <s v="+1 (205) 554-2000 X3838"/>
    <s v="amy.wyatt@va.gov"/>
    <s v="Wave 2"/>
    <n v="1"/>
    <s v="Feb_28"/>
    <x v="0"/>
    <n v="1"/>
  </r>
  <r>
    <n v="2511"/>
    <x v="0"/>
    <x v="0"/>
    <x v="0"/>
    <s v="VISN Deployment Team Lead"/>
    <s v="Slade"/>
    <s v="Thomas"/>
    <s v="VHAV06SladeT"/>
    <s v="919-956-5541"/>
    <s v="Thomas.Slade@va.gov"/>
    <s v="Wave 2"/>
    <n v="7"/>
    <s v="Feb_21"/>
    <x v="11"/>
    <n v="1"/>
  </r>
  <r>
    <n v="2512"/>
    <x v="0"/>
    <x v="0"/>
    <x v="0"/>
    <s v="Logistics"/>
    <s v="Horne"/>
    <s v="David"/>
    <s v="VHAV06HorneD"/>
    <s v="919-956-5541"/>
    <s v="David.Horne2@va.gov"/>
    <s v="Wave 2"/>
    <n v="7"/>
    <s v="Feb_21"/>
    <x v="11"/>
    <n v="1"/>
  </r>
  <r>
    <n v="2513"/>
    <x v="0"/>
    <x v="0"/>
    <x v="0"/>
    <s v="HTM"/>
    <s v="Smith-Freshwater"/>
    <s v="Alicia"/>
    <s v="VHAHAMSmithA12345"/>
    <s v="919-956-5541"/>
    <s v="Alicia.Smith-Freshwater@va.gov"/>
    <s v="Wave 2"/>
    <n v="7"/>
    <s v="Feb_21"/>
    <x v="11"/>
    <n v="1"/>
  </r>
  <r>
    <n v="2514"/>
    <x v="0"/>
    <x v="0"/>
    <x v="0"/>
    <s v="CAM"/>
    <s v="Ellis"/>
    <s v="Kyle"/>
    <s v="VHADUREllisK"/>
    <s v="919-956-5541 x 402"/>
    <s v="Kyle.Ellis@va.gov"/>
    <s v="Wave 2"/>
    <n v="6"/>
    <s v="Feb_21"/>
    <x v="0"/>
    <n v="1"/>
  </r>
  <r>
    <n v="2515"/>
    <x v="0"/>
    <x v="0"/>
    <x v="0"/>
    <s v="OIT"/>
    <s v="Harris"/>
    <s v="Milton"/>
    <s v="VHAV06HarriM"/>
    <s v="919-956-5541"/>
    <s v="Milton.Harrison@va.gov"/>
    <s v="Wave 2"/>
    <n v="0"/>
    <s v="Feb_21"/>
    <x v="0"/>
    <n v="1"/>
  </r>
  <r>
    <n v="2516"/>
    <x v="0"/>
    <x v="0"/>
    <x v="0"/>
    <s v="Fiscal"/>
    <s v="Omotosho"/>
    <s v="Timothy"/>
    <s v="vhav06oomotorr"/>
    <s v="919-956-5541"/>
    <s v="Rotimi.Omotosho@va.gov"/>
    <s v="Wave 2"/>
    <n v="0"/>
    <s v="Feb_21"/>
    <x v="0"/>
    <n v="1"/>
  </r>
  <r>
    <n v="2517"/>
    <x v="0"/>
    <x v="0"/>
    <x v="0"/>
    <s v="Budget Analyst"/>
    <s v="Adams"/>
    <s v="Jeffrey "/>
    <s v="VHASAMAdamsJ"/>
    <s v="919-956-5541 x 204"/>
    <s v="Jeffrey.Adams2@va.gov"/>
    <s v="Wave 2"/>
    <n v="4"/>
    <s v="Feb_21"/>
    <x v="0"/>
    <n v="1"/>
  </r>
  <r>
    <n v="2518"/>
    <x v="0"/>
    <x v="1"/>
    <x v="1"/>
    <s v="Site Lead"/>
    <s v="Robinson"/>
    <s v="Susan"/>
    <s v="VHAASHROBINS"/>
    <s v="(828)298-7911 x 5965"/>
    <s v="Susan.robinson2@va.gov"/>
    <s v="Wave 2"/>
    <n v="10"/>
    <s v="Feb_21"/>
    <x v="11"/>
    <n v="1"/>
  </r>
  <r>
    <n v="2519"/>
    <x v="0"/>
    <x v="1"/>
    <x v="1"/>
    <s v="Site Lead Back-up"/>
    <s v="Reece"/>
    <s v="Joyce"/>
    <s v="VHAASHREECEJ"/>
    <s v="(828)298-7911 x 5135"/>
    <s v="Joyce.reece@va.gov"/>
    <s v="Wave 2"/>
    <n v="1"/>
    <s v="Feb_21"/>
    <x v="0"/>
    <n v="1"/>
  </r>
  <r>
    <n v="2520"/>
    <x v="0"/>
    <x v="1"/>
    <x v="2"/>
    <s v="Primary HTM Functional POC"/>
    <s v="Armstrong"/>
    <s v="Paige"/>
    <s v="VHAASHARMSTP1"/>
    <s v="(828)298-7911 x 5994"/>
    <s v="Paige.armstrong@va.gov"/>
    <s v="Wave 2"/>
    <n v="8"/>
    <s v="Feb_21"/>
    <x v="11"/>
    <n v="1"/>
  </r>
  <r>
    <n v="2521"/>
    <x v="0"/>
    <x v="1"/>
    <x v="2"/>
    <s v="HTM Functional POC Back-up"/>
    <s v="Morris"/>
    <s v="Doug"/>
    <s v="VHAASHMORRID"/>
    <s v="(828)298-7911 x 3670"/>
    <s v="Doug.morris@va.gov"/>
    <s v="Wave 2"/>
    <n v="1"/>
    <s v="Feb_21"/>
    <x v="0"/>
    <n v="1"/>
  </r>
  <r>
    <n v="2522"/>
    <x v="0"/>
    <x v="1"/>
    <x v="3"/>
    <s v="Primary EMS Functional POC"/>
    <s v="McDonald"/>
    <s v="Horace"/>
    <s v="VHAASHMCDONH"/>
    <s v="(828)298-7911 x 1976"/>
    <s v="Horace.mcdonald@va.gov"/>
    <s v="Wave 2"/>
    <n v="0"/>
    <s v="Feb_21"/>
    <x v="0"/>
    <n v="1"/>
  </r>
  <r>
    <n v="2523"/>
    <x v="0"/>
    <x v="1"/>
    <x v="3"/>
    <s v="EMS Functional POC Back-up"/>
    <s v="Richardson"/>
    <s v="Fred"/>
    <s v="VHAASHRICHAF"/>
    <s v="(828)298-7911 x 5416"/>
    <s v="Fred.richardson@va.gov"/>
    <s v="Wave 2"/>
    <n v="0"/>
    <s v="Feb_21"/>
    <x v="0"/>
    <n v="1"/>
  </r>
  <r>
    <n v="2524"/>
    <x v="0"/>
    <x v="1"/>
    <x v="4"/>
    <s v="Primary FM Functional POC"/>
    <s v="Dorn"/>
    <s v=" Joey"/>
    <s v="VHAASHDORNJ"/>
    <s v="(828)298-7911 x 5281"/>
    <s v="Joseph.dorn@va.gov"/>
    <s v="Wave 2"/>
    <n v="5"/>
    <s v="Feb_21"/>
    <x v="0"/>
    <n v="1"/>
  </r>
  <r>
    <n v="2525"/>
    <x v="0"/>
    <x v="1"/>
    <x v="4"/>
    <s v="FM Functional POC Back-up"/>
    <s v="Ramsey"/>
    <s v="Edwina"/>
    <s v="VHAASHRAMSEE"/>
    <s v="(828)298-7911 x 3661"/>
    <s v="Edwina.ramsey@va.gov"/>
    <s v="Wave 2"/>
    <n v="0"/>
    <s v="Feb_21"/>
    <x v="0"/>
    <n v="1"/>
  </r>
  <r>
    <n v="2526"/>
    <x v="0"/>
    <x v="1"/>
    <x v="5"/>
    <s v="Primary PPM Functional POC"/>
    <s v="Parton"/>
    <s v="Jeff"/>
    <s v="VHAASHPARTOJ"/>
    <s v="(828)298-7911 x 5664"/>
    <s v="Jeffrey.parton2@va.gov"/>
    <s v="Wave 2"/>
    <n v="2"/>
    <s v="Feb_21"/>
    <x v="0"/>
    <n v="1"/>
  </r>
  <r>
    <n v="2527"/>
    <x v="0"/>
    <x v="1"/>
    <x v="5"/>
    <s v="PPM Functional POC Back-up"/>
    <s v="Doggett"/>
    <s v="Jeff"/>
    <s v="VHAASHDOGGEJ"/>
    <s v="(828)298-7911 x 5746"/>
    <s v="Jeff.doggett@va.gov"/>
    <s v="Wave 2"/>
    <n v="0"/>
    <s v="Feb_21"/>
    <x v="0"/>
    <n v="1"/>
  </r>
  <r>
    <n v="2528"/>
    <x v="0"/>
    <x v="1"/>
    <x v="6"/>
    <s v="Primary IT Functional POC"/>
    <s v="Johnson"/>
    <s v="Jeanette"/>
    <s v="VHAASHJOHNSJ3"/>
    <s v="(828)298-7911 x 4061"/>
    <s v="Jeanette.johnson3@va.gov"/>
    <s v="Wave 2"/>
    <n v="3"/>
    <s v="Feb_21"/>
    <x v="0"/>
    <n v="1"/>
  </r>
  <r>
    <n v="2529"/>
    <x v="0"/>
    <x v="1"/>
    <x v="6"/>
    <s v="IT Functional POC Back-up"/>
    <s v="Ballew"/>
    <s v="Christopher"/>
    <s v="VHAASHBALLEC"/>
    <s v="(828)298-7911 x 1750"/>
    <s v="Christopher.ballew@va.gov"/>
    <s v="Wave 2"/>
    <n v="3"/>
    <s v="Feb_21"/>
    <x v="0"/>
    <n v="1"/>
  </r>
  <r>
    <n v="2530"/>
    <x v="0"/>
    <x v="2"/>
    <x v="1"/>
    <s v="Site Lead"/>
    <s v="Cox"/>
    <s v="Anna Maria"/>
    <s v="VHADURCoxA"/>
    <s v="919-416-5935"/>
    <s v="annamaria.cox@va.gov"/>
    <s v="Wave 2"/>
    <n v="5"/>
    <s v="Feb_21"/>
    <x v="0"/>
    <n v="1"/>
  </r>
  <r>
    <n v="2531"/>
    <x v="0"/>
    <x v="2"/>
    <x v="1"/>
    <s v="Site Lead Back-up"/>
    <s v="Korlewala"/>
    <s v="Korto"/>
    <s v="VHADURKorleK"/>
    <s v="919-286-0411 x 6450"/>
    <s v="Korto.korlewala@va.gov"/>
    <s v="Wave 2"/>
    <n v="0"/>
    <s v="Feb_21"/>
    <x v="0"/>
    <n v="1"/>
  </r>
  <r>
    <n v="2532"/>
    <x v="0"/>
    <x v="2"/>
    <x v="2"/>
    <s v="Primary HTM Functional POC"/>
    <s v="Atabong"/>
    <s v="Asonganyi"/>
    <s v="Vhadurataboa"/>
    <s v="919-286-0411 x 6035"/>
    <s v="Asonganyi.Atabong@va.gov"/>
    <s v="Wave 2"/>
    <n v="11"/>
    <s v="Feb_21"/>
    <x v="11"/>
    <n v="1"/>
  </r>
  <r>
    <n v="2533"/>
    <x v="0"/>
    <x v="2"/>
    <x v="2"/>
    <s v="HTM Functional POC Back-up"/>
    <s v="Hasan"/>
    <s v="Hammam"/>
    <s v="vhadurHasanH"/>
    <s v="919-286-0411 x 6477"/>
    <s v="hammam.hasan@va.gov"/>
    <s v="Wave 2"/>
    <n v="3"/>
    <s v="Feb_21"/>
    <x v="11"/>
    <n v="1"/>
  </r>
  <r>
    <n v="2534"/>
    <x v="0"/>
    <x v="2"/>
    <x v="3"/>
    <s v="Primary EMS Functional POC"/>
    <s v="Robinson"/>
    <s v="Jeffrey"/>
    <s v="VHADURRobinJ1"/>
    <s v="919-286-0411 x 6856"/>
    <s v="Jeffrey.robinson4@va.gov"/>
    <s v="Wave 2"/>
    <n v="0"/>
    <s v="Feb_21"/>
    <x v="0"/>
    <n v="1"/>
  </r>
  <r>
    <n v="2535"/>
    <x v="0"/>
    <x v="2"/>
    <x v="3"/>
    <s v="EMS Functional POC Back-up"/>
    <s v="Heard"/>
    <s v="Eric"/>
    <s v="VHADURHeardE"/>
    <s v="919-286-0411 x 6856"/>
    <s v="eric.heard@va.gov"/>
    <s v="Wave 2"/>
    <n v="0"/>
    <s v="Feb_21"/>
    <x v="0"/>
    <n v="1"/>
  </r>
  <r>
    <n v="2536"/>
    <x v="0"/>
    <x v="2"/>
    <x v="4"/>
    <s v="Primary FM Functional POC"/>
    <s v="Williams"/>
    <s v="Charles"/>
    <s v="VHADURWilliC2"/>
    <s v="919-286-0411 x 6471"/>
    <s v="Charles.williams007@va.gov"/>
    <s v="Wave 2"/>
    <n v="0"/>
    <s v="Feb_21"/>
    <x v="0"/>
    <n v="1"/>
  </r>
  <r>
    <n v="2537"/>
    <x v="0"/>
    <x v="2"/>
    <x v="4"/>
    <s v="FM Functional POC Back-up"/>
    <s v="Santago"/>
    <s v="Alexander"/>
    <s v="VHADURSantaA"/>
    <s v="919-286-0411 x 6483"/>
    <s v="Alexander.santago@va.gov"/>
    <s v="Wave 2"/>
    <n v="1"/>
    <s v="Feb_21"/>
    <x v="11"/>
    <n v="1"/>
  </r>
  <r>
    <n v="2538"/>
    <x v="0"/>
    <x v="2"/>
    <x v="5"/>
    <s v="Primary PPM Functional POC"/>
    <s v="Foley"/>
    <s v="Kristen"/>
    <s v="Vhadurfoleyk"/>
    <s v="919-286-0411 x 6454"/>
    <s v="Kristen.foley2@va.gov"/>
    <s v="Wave 2"/>
    <n v="5"/>
    <s v="Feb_21"/>
    <x v="0"/>
    <n v="1"/>
  </r>
  <r>
    <n v="2539"/>
    <x v="0"/>
    <x v="2"/>
    <x v="5"/>
    <s v="PPM Functional POC Back-up"/>
    <s v="Claus"/>
    <s v="James"/>
    <s v="VHADURClausJ"/>
    <s v="919-286-0411 x 5871"/>
    <s v="James.Claus@va.gov"/>
    <s v="Wave 2"/>
    <n v="5"/>
    <s v="Feb_21"/>
    <x v="0"/>
    <n v="1"/>
  </r>
  <r>
    <n v="2540"/>
    <x v="0"/>
    <x v="2"/>
    <x v="6"/>
    <s v="Primary IT Functional POC"/>
    <s v="Stanfield"/>
    <s v="Steve"/>
    <s v="vhadurstanfs"/>
    <s v="919-810-4569"/>
    <s v="Steve.stanfield@va.gov"/>
    <s v="Wave 2"/>
    <n v="2"/>
    <s v="Feb_21"/>
    <x v="0"/>
    <n v="1"/>
  </r>
  <r>
    <n v="2541"/>
    <x v="0"/>
    <x v="2"/>
    <x v="6"/>
    <s v="IT Functional POC Back-up"/>
    <s v="Crenshaw"/>
    <s v="Jonathan"/>
    <s v="Vhadurcrensj"/>
    <s v="919-521-3652"/>
    <s v="Jonathan.crenshaw@va.gov"/>
    <s v="Wave 2"/>
    <n v="1"/>
    <s v="Feb_21"/>
    <x v="0"/>
    <n v="1"/>
  </r>
  <r>
    <n v="2542"/>
    <x v="0"/>
    <x v="3"/>
    <x v="1"/>
    <s v="Site Lead"/>
    <s v="Boyd"/>
    <s v="Sherron"/>
    <s v="VHAFNCBoydS"/>
    <s v="910-482-5274 x 5274"/>
    <s v="SHERRON.BOYD2@VA.GOV"/>
    <s v="Wave 2"/>
    <n v="3"/>
    <s v="Feb_21"/>
    <x v="11"/>
    <n v="1"/>
  </r>
  <r>
    <n v="2543"/>
    <x v="0"/>
    <x v="3"/>
    <x v="1"/>
    <s v="Site Lead Back-up"/>
    <s v="Paylor"/>
    <s v="Tony"/>
    <s v="VHAFNCPayloT"/>
    <s v="910-488-2120 x 6574"/>
    <s v="Tony.paylor@va.gov"/>
    <s v="Wave 2"/>
    <n v="5"/>
    <s v="Feb_21"/>
    <x v="0"/>
    <n v="1"/>
  </r>
  <r>
    <n v="2544"/>
    <x v="0"/>
    <x v="3"/>
    <x v="2"/>
    <s v="Primary HTM Functional POC"/>
    <s v="Bowen"/>
    <s v="Roscoe"/>
    <s v="VHAFNCBowenR"/>
    <s v="910-488-2120 x 7948"/>
    <s v="ROSCOE.BOWEN@VA.GOV"/>
    <s v="Wave 2"/>
    <n v="5"/>
    <s v="Feb_21"/>
    <x v="0"/>
    <n v="1"/>
  </r>
  <r>
    <n v="2545"/>
    <x v="0"/>
    <x v="3"/>
    <x v="2"/>
    <s v="HTM Functional POC Back-up"/>
    <s v="Gardner"/>
    <s v="Gregory"/>
    <s v="VHAFNCGardnG"/>
    <s v="910-488-2120 x 5127"/>
    <s v="GREGORY.GARDNER3@VA.GOV"/>
    <s v="Wave 2"/>
    <n v="0"/>
    <s v="Feb_21"/>
    <x v="0"/>
    <n v="1"/>
  </r>
  <r>
    <n v="2546"/>
    <x v="0"/>
    <x v="3"/>
    <x v="3"/>
    <s v="Primary EMS Functional POC"/>
    <s v="Sanchez"/>
    <s v="Pedro"/>
    <s v="VHAFNCSanchP"/>
    <s v="910-488-2120 x 5880"/>
    <s v="PEDRO.SANCHEZ@VA.GOV"/>
    <s v="Wave 2"/>
    <n v="2"/>
    <s v="Feb_21"/>
    <x v="11"/>
    <n v="1"/>
  </r>
  <r>
    <n v="2547"/>
    <x v="0"/>
    <x v="3"/>
    <x v="3"/>
    <s v="EMS Functional POC Back-up"/>
    <s v="Fisher"/>
    <s v="Craig"/>
    <s v="VHAFNCFisheC1"/>
    <s v="910-488-2120 x 5444"/>
    <s v="CRAIG.FISHER@VA.GOV"/>
    <s v="Wave 2"/>
    <n v="1"/>
    <s v="Feb_21"/>
    <x v="0"/>
    <n v="1"/>
  </r>
  <r>
    <n v="2548"/>
    <x v="0"/>
    <x v="3"/>
    <x v="4"/>
    <s v="Primary FM Functional POC"/>
    <s v="Gillis"/>
    <s v="Wendy"/>
    <s v="VHAFNCGilliW"/>
    <s v="910-488-2120 x 7933"/>
    <s v="WENDY.GILLIS@VA.GOV"/>
    <s v="Wave 2"/>
    <n v="4"/>
    <s v="Feb_21"/>
    <x v="0"/>
    <n v="1"/>
  </r>
  <r>
    <n v="2549"/>
    <x v="0"/>
    <x v="3"/>
    <x v="4"/>
    <s v="FM Functional POC Back-up"/>
    <s v="Ragland"/>
    <s v="Joseph"/>
    <s v="VHAFNCRaglaJ"/>
    <s v="910-488-2120 x 5234"/>
    <s v="JOSEPH.RAGLAND@VA.GOV"/>
    <s v="Wave 2"/>
    <n v="8"/>
    <s v="Feb_21"/>
    <x v="0"/>
    <n v="1"/>
  </r>
  <r>
    <n v="2550"/>
    <x v="0"/>
    <x v="3"/>
    <x v="5"/>
    <s v="Primary PPM Functional POC"/>
    <s v="Boyd"/>
    <s v="Sherron"/>
    <s v="VHAFNCBoydS"/>
    <s v="910-488-2120 x 5274"/>
    <s v="SHERRON.BOYD2@VA.GOV"/>
    <s v="Wave 2"/>
    <n v="3"/>
    <s v="Feb_21"/>
    <x v="11"/>
    <n v="1"/>
  </r>
  <r>
    <n v="2551"/>
    <x v="0"/>
    <x v="3"/>
    <x v="5"/>
    <s v="PPM Functional POC Back-up"/>
    <s v="Paylor"/>
    <s v="Tony"/>
    <s v="VHAFNCPayloT"/>
    <s v="910-488-2120 x 6574"/>
    <s v="Tony.paylor@va.gov"/>
    <s v="Wave 2"/>
    <n v="5"/>
    <s v="Feb_21"/>
    <x v="0"/>
    <n v="1"/>
  </r>
  <r>
    <n v="2552"/>
    <x v="0"/>
    <x v="3"/>
    <x v="6"/>
    <s v="Primary IT Functional POC"/>
    <s v="Grady"/>
    <s v="Mark"/>
    <s v="VHAFNCGradyM"/>
    <s v="910-488-2120 x 5001"/>
    <s v="MARK.GRADY@VA.GOV"/>
    <s v="Wave 2"/>
    <n v="6"/>
    <s v="Feb_21"/>
    <x v="11"/>
    <n v="1"/>
  </r>
  <r>
    <n v="2553"/>
    <x v="0"/>
    <x v="3"/>
    <x v="6"/>
    <s v="IT Functional POC Back-up"/>
    <s v="Fay"/>
    <s v="Edward"/>
    <s v="VHAFNCFayE"/>
    <s v="910-488-2120 x 5025"/>
    <s v="EDWARD.FAY@VA.GOV"/>
    <s v="Wave 2"/>
    <n v="0"/>
    <s v="Feb_21"/>
    <x v="0"/>
    <n v="1"/>
  </r>
  <r>
    <n v="2554"/>
    <x v="0"/>
    <x v="4"/>
    <x v="1"/>
    <s v="Site Lead"/>
    <s v="Kelly"/>
    <s v="James"/>
    <s v="VHAHAMKellyJ"/>
    <s v="757-722-9961 x 4733"/>
    <s v="James.kelly@va.gov"/>
    <s v="Wave 2"/>
    <n v="2"/>
    <s v="Feb_21"/>
    <x v="0"/>
    <n v="1"/>
  </r>
  <r>
    <n v="2555"/>
    <x v="0"/>
    <x v="4"/>
    <x v="1"/>
    <s v="Site Lead Back-up"/>
    <s v="Marlowe"/>
    <s v="Kevin"/>
    <s v="VHAHAMMarloK"/>
    <s v="(757) 315-2566"/>
    <s v="Kevin.Marlowe@va.gov"/>
    <s v="Wave 2"/>
    <n v="1"/>
    <s v="Feb_21"/>
    <x v="11"/>
    <n v="1"/>
  </r>
  <r>
    <n v="2556"/>
    <x v="0"/>
    <x v="4"/>
    <x v="2"/>
    <s v="Primary HTM Functional POC"/>
    <s v="Johnston"/>
    <s v="James"/>
    <s v="VHAHAMJohnsJ12"/>
    <s v="757-722-9961 x 2375"/>
    <s v="James.Johnston12@va.gov"/>
    <s v="Wave 2"/>
    <n v="3"/>
    <s v="Feb_21"/>
    <x v="0"/>
    <n v="1"/>
  </r>
  <r>
    <n v="2557"/>
    <x v="0"/>
    <x v="4"/>
    <x v="2"/>
    <s v="HTM Functional POC Back-up"/>
    <s v="Jakimjuk"/>
    <s v="Alex"/>
    <s v="VHAHAMJakimA"/>
    <s v="757-722-9961 x 2608"/>
    <s v="Alexander.Jakimjuk@va.gov"/>
    <s v="Wave 2"/>
    <n v="3"/>
    <s v="Feb_21"/>
    <x v="0"/>
    <n v="1"/>
  </r>
  <r>
    <n v="2558"/>
    <x v="0"/>
    <x v="4"/>
    <x v="3"/>
    <s v="Primary EMS Functional POC"/>
    <s v="Curling"/>
    <s v="Anthony"/>
    <s v="VHAHAMCurliA"/>
    <s v="757-722-9961 x 3608"/>
    <s v="Anthony.Curling@va.gov"/>
    <s v="Wave 2"/>
    <n v="1"/>
    <s v="Feb_21"/>
    <x v="0"/>
    <n v="1"/>
  </r>
  <r>
    <n v="2559"/>
    <x v="0"/>
    <x v="4"/>
    <x v="3"/>
    <s v="Primary EMS Functional POC"/>
    <s v="Duggan"/>
    <s v="James"/>
    <s v="VHAHAMDuggaJ"/>
    <s v="757-722-9961 x 4156"/>
    <s v="James.Duggan@va.gov"/>
    <s v="Wave 2"/>
    <n v="5"/>
    <s v="Feb_21"/>
    <x v="0"/>
    <n v="1"/>
  </r>
  <r>
    <n v="2560"/>
    <x v="0"/>
    <x v="4"/>
    <x v="3"/>
    <s v="EMS Functional POC Back-up"/>
    <s v="Blevins"/>
    <s v="Mark"/>
    <s v="VHAHAMBleviM"/>
    <s v="757-722-9961 x 2098"/>
    <s v="Mark.Blevins@va.gov"/>
    <s v="Wave 2"/>
    <n v="1"/>
    <s v="Feb_21"/>
    <x v="0"/>
    <n v="1"/>
  </r>
  <r>
    <n v="2561"/>
    <x v="0"/>
    <x v="4"/>
    <x v="3"/>
    <s v="EMS Functional POC Back-up"/>
    <s v="Gilliam"/>
    <s v="Willie"/>
    <s v="VHAHAMGilliW"/>
    <s v="757-722-9961 x 2255"/>
    <s v="Willie.Gilliam@va.gov"/>
    <s v="Wave 2"/>
    <n v="0"/>
    <s v="Feb_21"/>
    <x v="0"/>
    <n v="1"/>
  </r>
  <r>
    <n v="2562"/>
    <x v="0"/>
    <x v="4"/>
    <x v="4"/>
    <s v="Primary FM Functional POC"/>
    <s v="Brown"/>
    <s v="Scott"/>
    <s v="VHAHAMBrowSc"/>
    <s v="757-728-3121"/>
    <s v="Scott.Brown@va.gov"/>
    <s v="Wave 2"/>
    <n v="5"/>
    <s v="Feb_21"/>
    <x v="11"/>
    <n v="1"/>
  </r>
  <r>
    <n v="2563"/>
    <x v="0"/>
    <x v="4"/>
    <x v="4"/>
    <s v="FM Functional POC Back-up"/>
    <s v="Harlow"/>
    <s v="Jeff"/>
    <s v="VHAHAMharloJ"/>
    <s v="757-722-9961 x 3594"/>
    <s v="Jeffrey.harlow@va.gov"/>
    <s v="Wave 2"/>
    <n v="1"/>
    <s v="Feb_21"/>
    <x v="0"/>
    <n v="1"/>
  </r>
  <r>
    <n v="2564"/>
    <x v="0"/>
    <x v="4"/>
    <x v="5"/>
    <s v="Primary PPM Functional POC"/>
    <s v="Talbird-Petes"/>
    <s v="Tina"/>
    <s v="VHAHAMTalbiT"/>
    <s v="757-722-9961 x 3133"/>
    <s v="Tina.Talbird-Petes@va.gov"/>
    <s v="Wave 2"/>
    <n v="11"/>
    <s v="Feb_21"/>
    <x v="11"/>
    <n v="1"/>
  </r>
  <r>
    <n v="2565"/>
    <x v="0"/>
    <x v="4"/>
    <x v="5"/>
    <s v="PPM Functional POC Back-up"/>
    <s v="Dawson"/>
    <s v="Curtis"/>
    <s v="VHAHAMDawsoC"/>
    <s v="757-315-3924"/>
    <s v="Curtis.Dawson@va.gov"/>
    <s v="Wave 2"/>
    <n v="4"/>
    <s v="Feb_21"/>
    <x v="0"/>
    <n v="1"/>
  </r>
  <r>
    <n v="2566"/>
    <x v="0"/>
    <x v="4"/>
    <x v="6"/>
    <s v="Primary IT Functional POC"/>
    <s v="Lemmie"/>
    <s v="Kirk"/>
    <s v="VHAHAMLemmiK"/>
    <s v="757-722-9961 x 3700"/>
    <s v="Kirk.Lemmie@va.gov"/>
    <s v="Wave 2"/>
    <n v="8"/>
    <s v="Feb_21"/>
    <x v="11"/>
    <n v="1"/>
  </r>
  <r>
    <n v="2567"/>
    <x v="0"/>
    <x v="4"/>
    <x v="6"/>
    <s v="IT Functional POC Back-up"/>
    <s v="Brantley"/>
    <s v="Denny"/>
    <s v="VHAHAMBrantD"/>
    <s v="757-722-9961 x 3700"/>
    <s v="Denny.Brantley@va.gov"/>
    <s v="Wave 2"/>
    <n v="1"/>
    <s v="Feb_21"/>
    <x v="0"/>
    <n v="1"/>
  </r>
  <r>
    <n v="2568"/>
    <x v="0"/>
    <x v="5"/>
    <x v="1"/>
    <s v="Site Lead"/>
    <s v="Hillmer"/>
    <s v="Kimberly"/>
    <s v="VHARICHillmk"/>
    <s v="804-675-5000 x 3828"/>
    <s v="Kimberly.Hillmer@va.gov"/>
    <s v="Wave 2"/>
    <n v="10"/>
    <s v="Feb_21"/>
    <x v="11"/>
    <n v="1"/>
  </r>
  <r>
    <n v="2569"/>
    <x v="0"/>
    <x v="5"/>
    <x v="1"/>
    <s v="Site Lead Back-up"/>
    <s v="Mosher"/>
    <s v="Stephen"/>
    <s v="VHARICMosheS"/>
    <s v="804-675-5168"/>
    <s v="Stephen.Mosher@va.gov"/>
    <s v="Wave 2"/>
    <n v="5"/>
    <s v="Feb_21"/>
    <x v="11"/>
    <n v="1"/>
  </r>
  <r>
    <n v="2570"/>
    <x v="0"/>
    <x v="5"/>
    <x v="2"/>
    <s v="Primary HTM Functional POC"/>
    <s v="Mosher"/>
    <s v="Stephen"/>
    <s v="VHARICMosheS"/>
    <s v="804-675-5168"/>
    <s v="Stephen.Mosher@va.gov"/>
    <s v="Wave 2"/>
    <n v="5"/>
    <s v="Feb_21"/>
    <x v="11"/>
    <n v="1"/>
  </r>
  <r>
    <n v="2571"/>
    <x v="0"/>
    <x v="5"/>
    <x v="2"/>
    <s v="HTM Functional POC Back-up"/>
    <s v="Hillmer"/>
    <s v="Kimberly"/>
    <s v="VHARICHillmk"/>
    <s v="804-675-5000 x 3828"/>
    <s v="Kimberly.Hillmer@va.gov"/>
    <s v="Wave 2"/>
    <n v="10"/>
    <s v="Feb_21"/>
    <x v="11"/>
    <n v="1"/>
  </r>
  <r>
    <n v="2572"/>
    <x v="0"/>
    <x v="5"/>
    <x v="3"/>
    <s v="Primary EMS Functional POC"/>
    <s v="Richardson"/>
    <s v="Brenda"/>
    <s v="VHARICRichaB1"/>
    <s v="804-675-6062"/>
    <s v="Brenda.Richardson3@va.gov"/>
    <s v="Wave 2"/>
    <n v="1"/>
    <s v="Feb_21"/>
    <x v="0"/>
    <n v="1"/>
  </r>
  <r>
    <n v="2573"/>
    <x v="0"/>
    <x v="5"/>
    <x v="3"/>
    <s v="EMS Functional POC Back-up"/>
    <s v="Mcquilla"/>
    <s v="Ralph"/>
    <s v="VHARICMcQuiR"/>
    <s v="804-675-5137"/>
    <s v="Ralph.McQuilla@va.gov"/>
    <s v="Wave 2"/>
    <n v="0"/>
    <s v="Feb_21"/>
    <x v="0"/>
    <n v="1"/>
  </r>
  <r>
    <n v="2574"/>
    <x v="0"/>
    <x v="5"/>
    <x v="4"/>
    <s v="Primary FM Functional POC"/>
    <s v="Dudley"/>
    <s v="James"/>
    <s v="VHARICDudleJ"/>
    <s v="804-675-5138"/>
    <s v="James.Dudley3@va.gov"/>
    <s v="Wave 2"/>
    <n v="1"/>
    <s v="Feb_21"/>
    <x v="0"/>
    <n v="1"/>
  </r>
  <r>
    <n v="2575"/>
    <x v="0"/>
    <x v="5"/>
    <x v="4"/>
    <s v="FM Functional POC Back-up"/>
    <s v="Friedman"/>
    <s v="Dane"/>
    <s v="VHARICFriedD"/>
    <s v="804-675-5138"/>
    <s v="Dane.Friedman@va.gov"/>
    <s v="Wave 2"/>
    <n v="9"/>
    <s v="Feb_21"/>
    <x v="11"/>
    <n v="1"/>
  </r>
  <r>
    <n v="2576"/>
    <x v="0"/>
    <x v="5"/>
    <x v="5"/>
    <s v="Primary PPM Functional POC"/>
    <s v="Buser"/>
    <s v="Kevin"/>
    <s v="VHARICBuserK"/>
    <s v="804-675-5090"/>
    <s v="Kevin.Buser@va.gov"/>
    <s v="Wave 2"/>
    <n v="1"/>
    <s v="Feb_21"/>
    <x v="11"/>
    <n v="1"/>
  </r>
  <r>
    <n v="2577"/>
    <x v="0"/>
    <x v="5"/>
    <x v="5"/>
    <s v="PPM Functional POC Back-up"/>
    <s v="Arnold"/>
    <s v="Marlon"/>
    <s v="VHARICArnolM"/>
    <s v="804-675-5090"/>
    <s v="Marlon.Arnold@va.gov"/>
    <s v="Wave 2"/>
    <n v="2"/>
    <s v="Feb_21"/>
    <x v="11"/>
    <n v="1"/>
  </r>
  <r>
    <n v="2578"/>
    <x v="0"/>
    <x v="5"/>
    <x v="6"/>
    <s v="Primary IT Functional POC"/>
    <s v="Dahlstrand"/>
    <s v="David"/>
    <s v="VHARICDahlsD"/>
    <s v="804-675-5615"/>
    <s v="David.Dahlstrand@va.gov"/>
    <s v="Wave 2"/>
    <n v="5"/>
    <s v="Feb_21"/>
    <x v="0"/>
    <n v="1"/>
  </r>
  <r>
    <n v="2579"/>
    <x v="0"/>
    <x v="5"/>
    <x v="6"/>
    <s v="IT Functional POC Back-up"/>
    <s v="Doyle"/>
    <s v="John"/>
    <s v="VHARICDoyleJ1"/>
    <s v="804-675-6750"/>
    <s v="John.Doyle3@va.gov"/>
    <s v="Wave 2"/>
    <n v="1"/>
    <s v="Feb_21"/>
    <x v="0"/>
    <n v="1"/>
  </r>
  <r>
    <n v="2580"/>
    <x v="0"/>
    <x v="6"/>
    <x v="1"/>
    <s v="Site Lead"/>
    <s v="Carpenter"/>
    <s v="Eric"/>
    <s v="VHASAMCarpeE"/>
    <s v="540-982-2463 x 4126"/>
    <s v="Eric.carpenter@va.gov"/>
    <s v="Wave 2"/>
    <n v="7"/>
    <s v="Feb_21"/>
    <x v="0"/>
    <n v="1"/>
  </r>
  <r>
    <n v="2581"/>
    <x v="0"/>
    <x v="6"/>
    <x v="1"/>
    <s v="Site Lead Back-up"/>
    <s v="Cunningham"/>
    <s v="Michael"/>
    <s v="VHASAMCunnim"/>
    <s v="540-982-2463 x 2646"/>
    <s v="Michael.cunningham7@va.gov"/>
    <s v="Wave 2"/>
    <n v="8"/>
    <s v="Feb_21"/>
    <x v="0"/>
    <n v="1"/>
  </r>
  <r>
    <n v="2582"/>
    <x v="0"/>
    <x v="6"/>
    <x v="2"/>
    <s v="Primary HTM Functional POC"/>
    <s v="Wilder"/>
    <s v="Joseph"/>
    <s v="VHASAMWildeJ"/>
    <s v="540-982-2463 x 1672"/>
    <s v="Joseph.wilder@va.gov"/>
    <s v="Wave 2"/>
    <n v="8"/>
    <s v="Feb_21"/>
    <x v="11"/>
    <n v="1"/>
  </r>
  <r>
    <n v="2583"/>
    <x v="0"/>
    <x v="6"/>
    <x v="2"/>
    <s v="HTM Functional POC Back-up"/>
    <s v="Flanary"/>
    <s v="Karen"/>
    <s v="VHASAMFlanaK"/>
    <s v="540-982-2463 x 1676"/>
    <s v="Karen.flanary@va.gov"/>
    <s v="Wave 2"/>
    <n v="8"/>
    <s v="Feb_21"/>
    <x v="0"/>
    <n v="1"/>
  </r>
  <r>
    <n v="2584"/>
    <x v="0"/>
    <x v="6"/>
    <x v="2"/>
    <s v="HTM Functional POC Back-up"/>
    <s v="Brown"/>
    <s v="Robert"/>
    <s v="VHASAMBrownR"/>
    <s v="540-982-2463 x 1674"/>
    <s v="Robert.brown15@va.gov"/>
    <s v="Wave 2"/>
    <n v="0"/>
    <s v="Feb_21"/>
    <x v="0"/>
    <n v="1"/>
  </r>
  <r>
    <n v="2585"/>
    <x v="0"/>
    <x v="6"/>
    <x v="3"/>
    <s v="Primary EMS Functional POC"/>
    <s v="Mack"/>
    <s v="Naymon"/>
    <s v="VHASAMMackN"/>
    <s v="540-982-2463 x 2865"/>
    <s v="Naymon.mack@va.gov"/>
    <s v="Wave 2"/>
    <n v="0"/>
    <s v="Feb_21"/>
    <x v="0"/>
    <n v="1"/>
  </r>
  <r>
    <n v="2586"/>
    <x v="0"/>
    <x v="6"/>
    <x v="3"/>
    <s v="EMS Functional POC Back-up"/>
    <s v="Morris"/>
    <s v="Tanuel"/>
    <s v="VHASAMMorriT1"/>
    <s v="540-982-2463 x 2878"/>
    <s v="Tanuel.morris@va.gov"/>
    <s v="Wave 2"/>
    <n v="0"/>
    <s v="Feb_21"/>
    <x v="0"/>
    <n v="1"/>
  </r>
  <r>
    <n v="2587"/>
    <x v="0"/>
    <x v="6"/>
    <x v="4"/>
    <s v="Primary FM Functional POC"/>
    <s v="Carpenter"/>
    <s v="Eric"/>
    <s v="VHASAMCarpeE"/>
    <s v="540-982-2463 x 4126"/>
    <s v="Eric.carpenter@va.gov"/>
    <s v="Wave 2"/>
    <n v="7"/>
    <s v="Feb_21"/>
    <x v="0"/>
    <n v="1"/>
  </r>
  <r>
    <n v="2588"/>
    <x v="0"/>
    <x v="6"/>
    <x v="4"/>
    <s v="FM Functional POC Back-up"/>
    <s v="Fralin"/>
    <s v="Brian"/>
    <s v="VHASAMFraliB"/>
    <s v="540-982-2463 x 1247"/>
    <s v="Brian.fralin@va.gov"/>
    <s v="Wave 2"/>
    <n v="6"/>
    <s v="Feb_21"/>
    <x v="11"/>
    <n v="1"/>
  </r>
  <r>
    <n v="2589"/>
    <x v="0"/>
    <x v="6"/>
    <x v="5"/>
    <s v="Primary PPM Functional POC"/>
    <s v="Cunningham"/>
    <s v="Michael"/>
    <s v="VHASAMCunniM"/>
    <s v="540-982-2463 x 2646"/>
    <s v="Michael.cunningham7@va.gov"/>
    <s v="Wave 2"/>
    <n v="8"/>
    <s v="Feb_21"/>
    <x v="0"/>
    <n v="1"/>
  </r>
  <r>
    <n v="2590"/>
    <x v="0"/>
    <x v="6"/>
    <x v="5"/>
    <s v="PPM Functional POC Back-up"/>
    <s v="Burns"/>
    <s v="Benjamin"/>
    <s v="VHASAMBurnsB"/>
    <s v="540-982-2463 x 2966"/>
    <s v="Benjamin.Burns@va.gov "/>
    <s v="Wave 2"/>
    <n v="7"/>
    <s v="Feb_21"/>
    <x v="11"/>
    <n v="1"/>
  </r>
  <r>
    <n v="2591"/>
    <x v="0"/>
    <x v="6"/>
    <x v="6"/>
    <s v="Primary IT Functional POC"/>
    <s v="Poole"/>
    <s v="Steven"/>
    <s v="VHASAMPooleS"/>
    <s v="540-982-2463 x 4537"/>
    <s v="Steven.Poole@va.gov"/>
    <s v="Wave 2"/>
    <n v="1"/>
    <s v="Feb_21"/>
    <x v="0"/>
    <n v="1"/>
  </r>
  <r>
    <n v="2592"/>
    <x v="0"/>
    <x v="6"/>
    <x v="6"/>
    <s v="IT Functional POC Back-up"/>
    <s v="McAnnally"/>
    <s v="Paul"/>
    <s v="VHASAMMcannP"/>
    <s v="540-982-2463 x 5093"/>
    <s v="Paul.McAnnally@va.gov"/>
    <s v="Wave 2"/>
    <n v="0"/>
    <s v="Feb_21"/>
    <x v="0"/>
    <n v="1"/>
  </r>
  <r>
    <n v="2593"/>
    <x v="0"/>
    <x v="7"/>
    <x v="1"/>
    <s v="Site Lead"/>
    <s v="Green"/>
    <s v="Sharod"/>
    <s v="VHASBYGREENS1"/>
    <s v="704-638-9000 x 3498"/>
    <s v="SHAROD.GREEN@VA.GOV"/>
    <s v="Wave 2"/>
    <n v="7"/>
    <s v="Feb_21"/>
    <x v="0"/>
    <n v="1"/>
  </r>
  <r>
    <n v="2594"/>
    <x v="0"/>
    <x v="7"/>
    <x v="1"/>
    <s v="Site Lead Back-up"/>
    <s v="Forrest"/>
    <s v="Robert"/>
    <s v="VHASBYFORRER1"/>
    <s v="704-638-9000 x 3210"/>
    <s v="ROBERT.FORREST@VA.GOV"/>
    <s v="Wave 2"/>
    <n v="2"/>
    <s v="Feb_21"/>
    <x v="11"/>
    <n v="1"/>
  </r>
  <r>
    <n v="2595"/>
    <x v="0"/>
    <x v="7"/>
    <x v="2"/>
    <s v="Primary HTM Functional POC"/>
    <s v="Sledge"/>
    <s v="David"/>
    <s v="VHASBYSLEDGD"/>
    <s v="704-638-9000 x 3120"/>
    <s v="DAVID.SLEDGE2@VA.GOV"/>
    <s v="Wave 2"/>
    <n v="6"/>
    <s v="Feb_21"/>
    <x v="11"/>
    <n v="1"/>
  </r>
  <r>
    <n v="2596"/>
    <x v="0"/>
    <x v="7"/>
    <x v="2"/>
    <s v="HTM Functional POC Back-up"/>
    <s v="Monroe"/>
    <s v="Robert"/>
    <s v="VHASBYMONROR"/>
    <s v="704-638-9000 x 2221"/>
    <s v="ROBERT.MONROE@VA.GOV"/>
    <s v="Wave 2"/>
    <n v="6"/>
    <s v="Feb_21"/>
    <x v="11"/>
    <n v="1"/>
  </r>
  <r>
    <n v="2597"/>
    <x v="0"/>
    <x v="7"/>
    <x v="2"/>
    <s v="HTM Functional POC Back-up"/>
    <s v="Cherry"/>
    <s v="James"/>
    <s v="VHASBYCHERRJ"/>
    <s v="704-638-9000 x 2518"/>
    <s v="JAMES.CHERRY2@VA.GOV"/>
    <s v="Wave 2"/>
    <n v="2"/>
    <s v="Feb_21"/>
    <x v="0"/>
    <n v="1"/>
  </r>
  <r>
    <n v="2598"/>
    <x v="0"/>
    <x v="7"/>
    <x v="3"/>
    <s v="Primary EMS Functional POC"/>
    <s v="Hayes"/>
    <s v="Bruce"/>
    <s v="VHASBYHAYESB"/>
    <s v="704-638-9000 x 2094"/>
    <s v="BRUCE.HAYES@VA.GOV"/>
    <s v="Wave 2"/>
    <n v="0"/>
    <s v="Feb_21"/>
    <x v="0"/>
    <n v="1"/>
  </r>
  <r>
    <n v="2599"/>
    <x v="0"/>
    <x v="7"/>
    <x v="3"/>
    <s v="EMS Functional POC Back-up"/>
    <s v="Hodge"/>
    <s v="Laura"/>
    <s v="VHASBYHODGEL"/>
    <s v="704-638-9000 x 2191"/>
    <s v="LAURA.HODGE@VA.GOV"/>
    <s v="Wave 2"/>
    <n v="0"/>
    <s v="Feb_21"/>
    <x v="0"/>
    <n v="1"/>
  </r>
  <r>
    <n v="2600"/>
    <x v="0"/>
    <x v="7"/>
    <x v="4"/>
    <s v="Primary FM Functional POC"/>
    <s v="Laurer"/>
    <s v="Joseph"/>
    <s v="VHASBYLAUREJ"/>
    <s v="704-638-9000 x 2333"/>
    <s v="JOSEPH.LAURER@VA.GOV"/>
    <s v="Wave 2"/>
    <n v="5"/>
    <s v="Feb_21"/>
    <x v="0"/>
    <n v="1"/>
  </r>
  <r>
    <n v="2601"/>
    <x v="0"/>
    <x v="7"/>
    <x v="4"/>
    <s v="FM Functional POC Back-up"/>
    <s v="Barrier"/>
    <s v="Lonnie"/>
    <s v="VHASBYBARRIL"/>
    <s v="704-638-9000 x 2313"/>
    <s v="LONNIE.BARRIER@VA.GOV"/>
    <s v="Wave 2"/>
    <n v="10"/>
    <s v="Feb_21"/>
    <x v="11"/>
    <n v="1"/>
  </r>
  <r>
    <n v="2602"/>
    <x v="0"/>
    <x v="7"/>
    <x v="5"/>
    <s v="Primary PPM Functional POC"/>
    <s v="White"/>
    <s v="Stanley"/>
    <s v="VHASBYWHITES1"/>
    <s v="704-638-9000 x. 3202"/>
    <s v="STANLEY.WHITE2@VA.GOV"/>
    <s v="Wave 2"/>
    <n v="9"/>
    <s v="Feb_21"/>
    <x v="11"/>
    <n v="1"/>
  </r>
  <r>
    <n v="2603"/>
    <x v="0"/>
    <x v="7"/>
    <x v="5"/>
    <s v="PPM Functional POC Back-up"/>
    <s v="Williams"/>
    <s v="Mashonda"/>
    <s v="VHASBYWILLIM12"/>
    <s v="704-638-9000 x 4765"/>
    <s v="MASHONDA.WILLIAMS@VA.GOV"/>
    <s v="Wave 2"/>
    <n v="6"/>
    <s v="Feb_21"/>
    <x v="11"/>
    <n v="1"/>
  </r>
  <r>
    <n v="2604"/>
    <x v="0"/>
    <x v="7"/>
    <x v="6"/>
    <s v="Primary IT Functional POC"/>
    <s v="Clark"/>
    <s v="Deborah"/>
    <s v="VHASBYCLARKD"/>
    <s v="704-638-9000 x 4847"/>
    <s v="DEBORAH.CLARK6@VA.GOV"/>
    <s v="Wave 2"/>
    <n v="2"/>
    <s v="Feb_21"/>
    <x v="11"/>
    <n v="1"/>
  </r>
  <r>
    <n v="2605"/>
    <x v="0"/>
    <x v="7"/>
    <x v="6"/>
    <s v="IT Functional POC Back-up"/>
    <s v="Nash"/>
    <s v="Ken"/>
    <s v="VHASBYNASHK"/>
    <s v="704-638-9000 x 4853"/>
    <s v="KEN.NASH2@VA.GOV"/>
    <s v="Wave 2"/>
    <n v="1"/>
    <s v="Feb_21"/>
    <x v="11"/>
    <n v="1"/>
  </r>
  <r>
    <n v="2606"/>
    <x v="1"/>
    <x v="0"/>
    <x v="0"/>
    <s v="VISN Deployment Team Lead"/>
    <s v="Gaudio"/>
    <s v="James"/>
    <s v="Vhav07gaudij"/>
    <s v="(678) 924-5710"/>
    <s v="James.gaudio@va.gov"/>
    <s v="Wave 2"/>
    <n v="8"/>
    <s v="Feb_21"/>
    <x v="11"/>
    <n v="1"/>
  </r>
  <r>
    <n v="2607"/>
    <x v="1"/>
    <x v="0"/>
    <x v="0"/>
    <s v="Logistics"/>
    <s v="Townsend-Green"/>
    <s v="Linda"/>
    <s v="VHAV07TownsG"/>
    <s v="(678) 924-5754"/>
    <s v="Linda.townsend-green@va.gov"/>
    <s v="Wave 2"/>
    <n v="5"/>
    <s v="Feb_21"/>
    <x v="0"/>
    <n v="1"/>
  </r>
  <r>
    <n v="2608"/>
    <x v="1"/>
    <x v="0"/>
    <x v="0"/>
    <s v="HTM"/>
    <s v="Jensen"/>
    <s v="Kevin"/>
    <s v="VHACHAJenseK"/>
    <s v="(843) 789-6139"/>
    <s v="Kevin.jensen@va.gov"/>
    <s v="Wave 2"/>
    <n v="6"/>
    <s v="Feb_21"/>
    <x v="11"/>
    <n v="1"/>
  </r>
  <r>
    <n v="2609"/>
    <x v="1"/>
    <x v="0"/>
    <x v="0"/>
    <s v="CAM"/>
    <s v="Gaudio"/>
    <s v="James"/>
    <s v="Vhav07gaudij"/>
    <s v="(678) 924-5710"/>
    <s v="James.gaudio@va.gov"/>
    <s v="Wave 2"/>
    <n v="8"/>
    <s v="Feb_21"/>
    <x v="11"/>
    <n v="1"/>
  </r>
  <r>
    <n v="2610"/>
    <x v="1"/>
    <x v="0"/>
    <x v="0"/>
    <s v="EMS"/>
    <s v="Henrickson"/>
    <s v="Michael"/>
    <s v="VHACMSHenriM"/>
    <s v="(803) 776-4000 x 5752"/>
    <s v="Michael.henrickson@va.gov"/>
    <s v="Wave 2"/>
    <n v="1"/>
    <s v="Feb_21"/>
    <x v="0"/>
    <n v="1"/>
  </r>
  <r>
    <n v="2611"/>
    <x v="1"/>
    <x v="0"/>
    <x v="0"/>
    <s v="Engineering"/>
    <s v="Lyons"/>
    <s v="Tim"/>
    <s v="VHATUALyonsT"/>
    <s v="(205) 554-4593"/>
    <s v="Tim.lyons@va.gov"/>
    <s v="Wave 2"/>
    <n v="8"/>
    <s v="Feb_21"/>
    <x v="11"/>
    <n v="1"/>
  </r>
  <r>
    <n v="2612"/>
    <x v="1"/>
    <x v="0"/>
    <x v="0"/>
    <s v="OIT"/>
    <s v="Greer"/>
    <s v="Bill"/>
    <s v="VHABIRGreerW1"/>
    <s v="(205) 933-8101"/>
    <s v="William.Greer2@va.gov"/>
    <s v="Wave 2"/>
    <n v="0"/>
    <s v="Feb_21"/>
    <x v="0"/>
    <n v="1"/>
  </r>
  <r>
    <n v="2613"/>
    <x v="1"/>
    <x v="0"/>
    <x v="0"/>
    <s v="Fiscal"/>
    <s v="Schmitz"/>
    <s v="Brenda"/>
    <s v="VHAV07SchmiB"/>
    <s v="(678) 924-5731"/>
    <s v="Brenda.schmitz@va.gov"/>
    <s v="Wave 2"/>
    <n v="5"/>
    <s v="Feb_21"/>
    <x v="11"/>
    <n v="1"/>
  </r>
  <r>
    <n v="2614"/>
    <x v="1"/>
    <x v="0"/>
    <x v="0"/>
    <s v="HR"/>
    <s v="Blakeley"/>
    <s v="Claudia"/>
    <s v="VHAV07BlakeC"/>
    <s v="(678) 924-5738"/>
    <s v="Claudia.blakeley@va.gov"/>
    <s v="Wave 2"/>
    <n v="0"/>
    <s v="Feb_21"/>
    <x v="0"/>
    <n v="1"/>
  </r>
  <r>
    <n v="2615"/>
    <x v="1"/>
    <x v="0"/>
    <x v="0"/>
    <s v="Education"/>
    <s v="Mathews"/>
    <s v="Venis"/>
    <s v="VHANBOMatheV1"/>
    <s v="(770) 279-3427"/>
    <s v="Venis.Mathews2@va.gov"/>
    <s v="Wave 2"/>
    <n v="1"/>
    <s v="Feb_21"/>
    <x v="0"/>
    <n v="1"/>
  </r>
  <r>
    <n v="2616"/>
    <x v="1"/>
    <x v="8"/>
    <x v="1"/>
    <s v="Site Lead"/>
    <s v="Browning"/>
    <s v="Louisa"/>
    <s v="VHAATGBROWNL"/>
    <s v="404-321-6111 x4924"/>
    <s v="Louisa.Browning@va.gov"/>
    <s v="Wave 2"/>
    <n v="8"/>
    <s v="Feb_21"/>
    <x v="0"/>
    <n v="1"/>
  </r>
  <r>
    <n v="2617"/>
    <x v="1"/>
    <x v="8"/>
    <x v="1"/>
    <s v="Site Lead Back-up"/>
    <s v="Simmons"/>
    <s v="Cathy"/>
    <s v="VHAATGSIMMOC2"/>
    <s v="404-321-6111 x3027"/>
    <s v="Cathy.simmons@va.gov"/>
    <s v="Wave 2"/>
    <n v="8"/>
    <s v="Feb_21"/>
    <x v="0"/>
    <n v="1"/>
  </r>
  <r>
    <n v="2618"/>
    <x v="1"/>
    <x v="8"/>
    <x v="2"/>
    <s v="Primary HTM Functional POC"/>
    <s v="Cox"/>
    <s v="Michael"/>
    <s v="VHAATGCoxM"/>
    <s v="404-321-6111 x7633"/>
    <s v="Michael.cox@va.gov"/>
    <s v="Wave 2"/>
    <n v="10"/>
    <s v="Feb_21"/>
    <x v="11"/>
    <n v="1"/>
  </r>
  <r>
    <n v="2619"/>
    <x v="1"/>
    <x v="8"/>
    <x v="2"/>
    <s v="HTM Functional POC Back-up"/>
    <s v="Timm"/>
    <s v="Robert"/>
    <s v="VHAAATGTimmR"/>
    <s v="404-321-6111 x2790"/>
    <s v="Robert.timm@va.gov"/>
    <s v="Wave 2"/>
    <n v="1"/>
    <s v="Feb_21"/>
    <x v="0"/>
    <n v="1"/>
  </r>
  <r>
    <n v="2620"/>
    <x v="1"/>
    <x v="8"/>
    <x v="3"/>
    <s v="Primary EMS Functional POC"/>
    <s v="Mincey"/>
    <s v="Dale"/>
    <s v="VHAATGminced"/>
    <s v="404-321-6111 x7646"/>
    <s v="Dale.Mincey@va.gov"/>
    <s v="Wave 2"/>
    <n v="9"/>
    <s v="Feb_21"/>
    <x v="11"/>
    <n v="1"/>
  </r>
  <r>
    <n v="2621"/>
    <x v="1"/>
    <x v="8"/>
    <x v="3"/>
    <s v="EMS Functional POC Back-up"/>
    <s v="Gwaltney"/>
    <s v="Darryl"/>
    <s v="VHAATGgwaltd"/>
    <s v="404-321-6111 x7525"/>
    <s v="Darryl.Gwaltney@va.gov"/>
    <s v="Wave 2"/>
    <n v="0"/>
    <s v="Feb_21"/>
    <x v="0"/>
    <n v="1"/>
  </r>
  <r>
    <n v="2622"/>
    <x v="1"/>
    <x v="8"/>
    <x v="4"/>
    <s v="Primary FM Functional POC"/>
    <s v="Mindley"/>
    <s v="Damian"/>
    <s v="VHAATGMindlD"/>
    <s v="404-321-6111 x7660"/>
    <s v="Damian.mindley@va.gov"/>
    <s v="Wave 2"/>
    <n v="4"/>
    <s v="Feb_21"/>
    <x v="0"/>
    <n v="1"/>
  </r>
  <r>
    <n v="2623"/>
    <x v="1"/>
    <x v="8"/>
    <x v="4"/>
    <s v="FM Functional POC Back-up"/>
    <s v="Sawyer"/>
    <s v="Ricky"/>
    <s v="VHAATGSawyeR"/>
    <s v="404-321-6111 x7660"/>
    <s v="Ricky.sawyer@va.gov"/>
    <s v="Wave 2"/>
    <n v="7"/>
    <s v="Feb_21"/>
    <x v="11"/>
    <n v="1"/>
  </r>
  <r>
    <n v="2624"/>
    <x v="1"/>
    <x v="8"/>
    <x v="5"/>
    <s v="Primary PPM Functional POC"/>
    <s v="Simmons"/>
    <s v="Cathy"/>
    <s v="VHAATGSIMMOC2"/>
    <s v="404-321-6111 x3027"/>
    <s v="Cathy.simmons@va.gov"/>
    <s v="Wave 2"/>
    <n v="8"/>
    <s v="Feb_21"/>
    <x v="0"/>
    <n v="1"/>
  </r>
  <r>
    <n v="2625"/>
    <x v="1"/>
    <x v="8"/>
    <x v="5"/>
    <s v="PPM Functional POC Back-up"/>
    <s v="Browning"/>
    <s v="Louisa"/>
    <s v="VHAATGBROWNL"/>
    <s v="404-321-6111 x4924"/>
    <s v="Louisa.Browning@va.gov"/>
    <s v="Wave 2"/>
    <n v="8"/>
    <s v="Feb_21"/>
    <x v="0"/>
    <n v="1"/>
  </r>
  <r>
    <n v="2626"/>
    <x v="1"/>
    <x v="8"/>
    <x v="6"/>
    <s v="Primary IT Functional POC"/>
    <s v="Lynch"/>
    <s v="Anthony"/>
    <s v="VHAATGLynchA"/>
    <s v="404-321-6111 x1578"/>
    <s v="Anthony.lynch@va.gov"/>
    <s v="Wave 2"/>
    <n v="2"/>
    <s v="Feb_21"/>
    <x v="11"/>
    <n v="1"/>
  </r>
  <r>
    <n v="2627"/>
    <x v="1"/>
    <x v="8"/>
    <x v="6"/>
    <s v="IT Functional POC Back-up"/>
    <s v="Wisdom"/>
    <s v="Zende"/>
    <s v="VHAATGWisdoZ"/>
    <s v="404-321-6111 x7197"/>
    <s v="Zende.wisdom@va.gov  "/>
    <s v="Wave 2"/>
    <n v="2"/>
    <s v="Feb_21"/>
    <x v="11"/>
    <n v="1"/>
  </r>
  <r>
    <n v="2628"/>
    <x v="1"/>
    <x v="9"/>
    <x v="1"/>
    <s v="Site Lead"/>
    <s v="Raggio"/>
    <s v="Matthew"/>
    <s v="VHABIRRaggiM"/>
    <s v="205-933-8101 x 5252"/>
    <s v="Matthew.Raggio@va.gov"/>
    <s v="Wave 2"/>
    <n v="6"/>
    <s v="Feb_21"/>
    <x v="11"/>
    <n v="1"/>
  </r>
  <r>
    <n v="2629"/>
    <x v="1"/>
    <x v="9"/>
    <x v="1"/>
    <s v="Site Lead Back-up"/>
    <s v="Weeks"/>
    <s v="Erica"/>
    <s v="VHABIRWeeksE"/>
    <s v="205-933-8101 x 1350"/>
    <s v="Erica.Weeks@va.gov"/>
    <s v="Wave 2"/>
    <n v="9"/>
    <s v="Feb_21"/>
    <x v="11"/>
    <n v="1"/>
  </r>
  <r>
    <n v="2630"/>
    <x v="1"/>
    <x v="9"/>
    <x v="2"/>
    <s v="Primary HTM Functional POC"/>
    <s v="Raggio"/>
    <s v="Matthew"/>
    <s v="VHABIRRaggiM"/>
    <s v="205-933-8101 x 5252"/>
    <s v="Matthew.Raggio@va.gov"/>
    <s v="Wave 2"/>
    <n v="6"/>
    <s v="Feb_21"/>
    <x v="11"/>
    <n v="1"/>
  </r>
  <r>
    <n v="2631"/>
    <x v="1"/>
    <x v="9"/>
    <x v="2"/>
    <s v="HTM Functional POC Back-up"/>
    <s v="McQuitty"/>
    <s v="William"/>
    <s v="VHABIRMcQuiW"/>
    <s v="205-933-8101 x 4526"/>
    <s v="William.McQuitty@va.gov"/>
    <s v="Wave 2"/>
    <n v="2"/>
    <s v="Feb_21"/>
    <x v="11"/>
    <n v="1"/>
  </r>
  <r>
    <n v="2632"/>
    <x v="1"/>
    <x v="9"/>
    <x v="3"/>
    <s v="Primary EMS Functional POC"/>
    <s v="Irwin"/>
    <s v="David"/>
    <s v="VHABIRIrwinD"/>
    <s v="205-558-4717 x 5416"/>
    <s v="David.Irwin@va.gov"/>
    <s v="Wave 2"/>
    <n v="6"/>
    <s v="Feb_21"/>
    <x v="0"/>
    <n v="1"/>
  </r>
  <r>
    <n v="2633"/>
    <x v="1"/>
    <x v="9"/>
    <x v="3"/>
    <s v="EMS Functional POC Back-up"/>
    <s v="Singleterry"/>
    <s v="Andre"/>
    <s v="VHABIRSinglA"/>
    <s v="205-933-8101 x 6107"/>
    <s v="Andre.Singleterry@va.gov"/>
    <s v="Wave 2"/>
    <n v="8"/>
    <s v="Feb_21"/>
    <x v="0"/>
    <n v="1"/>
  </r>
  <r>
    <n v="2634"/>
    <x v="1"/>
    <x v="9"/>
    <x v="4"/>
    <s v="Primary FM Functional POC"/>
    <s v="Campbell"/>
    <s v="Jaymes"/>
    <s v="VHABIRCampbJ2"/>
    <s v="205-933-8101 x 5013"/>
    <s v="Jaymes.Campbell@va.gov"/>
    <s v="Wave 2"/>
    <n v="7"/>
    <s v="Feb_21"/>
    <x v="11"/>
    <n v="1"/>
  </r>
  <r>
    <n v="2635"/>
    <x v="1"/>
    <x v="9"/>
    <x v="4"/>
    <s v="FM Functional POC Back-up"/>
    <s v="Bugg"/>
    <s v="Randall"/>
    <s v="VHABIRBuggR"/>
    <s v="205-933-4481 x 5275"/>
    <s v="Randall.Bugg@va.gov"/>
    <s v="Wave 2"/>
    <n v="1"/>
    <s v="Feb_21"/>
    <x v="11"/>
    <n v="1"/>
  </r>
  <r>
    <n v="2636"/>
    <x v="1"/>
    <x v="9"/>
    <x v="5"/>
    <s v="Primary PPM Functional POC"/>
    <s v="Jones"/>
    <s v="Alfred"/>
    <s v="VHABIRJonesAT"/>
    <s v="205-933-8101 x 2937"/>
    <s v="Alfred.Jones2@va.gov"/>
    <s v="Wave 2"/>
    <n v="9"/>
    <s v="Feb_21"/>
    <x v="0"/>
    <n v="1"/>
  </r>
  <r>
    <n v="2637"/>
    <x v="1"/>
    <x v="9"/>
    <x v="5"/>
    <s v="PPM Functional POC Back-up"/>
    <s v="Turner"/>
    <s v="Caleb"/>
    <s v="VHABIRTurneC3"/>
    <s v="205-933-8101 x 5371"/>
    <s v="Caleb.Turner3@va.gov"/>
    <s v="Wave 2"/>
    <n v="2"/>
    <s v="Feb_21"/>
    <x v="11"/>
    <n v="1"/>
  </r>
  <r>
    <n v="2638"/>
    <x v="1"/>
    <x v="9"/>
    <x v="6"/>
    <s v="Primary IT Functional POC"/>
    <s v="Young"/>
    <s v="Christopher"/>
    <s v="VHABIRYounC"/>
    <s v="205-933-8101 x 1367"/>
    <s v="Christopher.Young7@va.gov"/>
    <s v="Wave 2"/>
    <n v="0"/>
    <s v="Feb_21"/>
    <x v="0"/>
    <n v="1"/>
  </r>
  <r>
    <n v="2639"/>
    <x v="1"/>
    <x v="9"/>
    <x v="6"/>
    <s v="IT Functional POC Back-up"/>
    <s v="Sturdivant"/>
    <s v="Mervin"/>
    <s v="VHABIRSturdM"/>
    <s v="205-933-8101 x 1334"/>
    <s v="Mervin.Sturdivant@va.gov"/>
    <s v="Wave 2"/>
    <n v="1"/>
    <s v="Feb_21"/>
    <x v="11"/>
    <n v="1"/>
  </r>
  <r>
    <n v="2640"/>
    <x v="1"/>
    <x v="10"/>
    <x v="1"/>
    <s v="Site Lead"/>
    <s v="Deworth"/>
    <s v="Gerald"/>
    <s v="VHADUBDEWORG"/>
    <s v="478-272-1210 x 2902"/>
    <s v="Gerald.deworth@va.gov"/>
    <s v="Wave 2"/>
    <n v="1"/>
    <s v="Feb_21"/>
    <x v="0"/>
    <n v="1"/>
  </r>
  <r>
    <n v="2641"/>
    <x v="1"/>
    <x v="10"/>
    <x v="1"/>
    <s v="Site Lead Back-up"/>
    <s v="Sullivan"/>
    <s v="Diane"/>
    <s v="VHADUBSULLID"/>
    <s v="478-272-1210 x 2902"/>
    <s v="Diane.sullivan@va.gov"/>
    <s v="Wave 2"/>
    <n v="5"/>
    <s v="Feb_21"/>
    <x v="11"/>
    <n v="1"/>
  </r>
  <r>
    <n v="2642"/>
    <x v="1"/>
    <x v="10"/>
    <x v="2"/>
    <s v="Primary HTM Functional POC"/>
    <s v="Snelgrove"/>
    <s v="Michael"/>
    <s v="VHADUBSNELGM"/>
    <s v="478 272-1210 x 2889"/>
    <s v="Michael.snelgrove@va.gov"/>
    <s v="Wave 2"/>
    <n v="2"/>
    <s v="Feb_21"/>
    <x v="0"/>
    <n v="1"/>
  </r>
  <r>
    <n v="2643"/>
    <x v="1"/>
    <x v="10"/>
    <x v="2"/>
    <s v="HTM Functional POC Back-up"/>
    <s v="Orlowsky"/>
    <s v="Alex"/>
    <s v="VHADUBORLOWA"/>
    <s v="478 272-1210 x 3129"/>
    <s v="Alexandra.orlowsky@va.gov"/>
    <s v="Wave 2"/>
    <n v="3"/>
    <s v="Feb_21"/>
    <x v="0"/>
    <n v="1"/>
  </r>
  <r>
    <n v="2644"/>
    <x v="1"/>
    <x v="10"/>
    <x v="3"/>
    <s v="Primary EMS Functional POC"/>
    <s v="Baggett"/>
    <s v="Lee"/>
    <s v="VHADUBBAGGEL"/>
    <s v="478 277 2755"/>
    <s v="Walter.Baggett@va.gov"/>
    <s v="Wave 2"/>
    <n v="3"/>
    <s v="Feb_21"/>
    <x v="11"/>
    <n v="1"/>
  </r>
  <r>
    <n v="2645"/>
    <x v="1"/>
    <x v="10"/>
    <x v="3"/>
    <s v="EMS Functional POC Back-up"/>
    <s v="Kraft"/>
    <s v="Edwin"/>
    <s v="VHADUBKRAFTE"/>
    <s v="478 277 2755"/>
    <s v="Edwin.Kraft@va.gov"/>
    <s v="Wave 2"/>
    <n v="0"/>
    <s v="Feb_21"/>
    <x v="0"/>
    <n v="1"/>
  </r>
  <r>
    <n v="2646"/>
    <x v="1"/>
    <x v="10"/>
    <x v="4"/>
    <s v="Primary FM Functional POC"/>
    <s v="Williams"/>
    <s v="Fred"/>
    <s v="VHADUBWILLIF"/>
    <s v="478 272-1210 x 4355"/>
    <s v="Frederick.williams@va.gov"/>
    <s v="Wave 2"/>
    <n v="4"/>
    <s v="Feb_21"/>
    <x v="11"/>
    <n v="1"/>
  </r>
  <r>
    <n v="2647"/>
    <x v="1"/>
    <x v="10"/>
    <x v="4"/>
    <s v="FM Functional POC Back-up"/>
    <s v="Marshall"/>
    <s v="Sandra"/>
    <s v="VHADUBMARSHS"/>
    <s v="478 272-1210 x 2640"/>
    <s v="Sandra.Marshall10@va.gov"/>
    <s v="Wave 2"/>
    <n v="1"/>
    <s v="Feb_21"/>
    <x v="0"/>
    <n v="1"/>
  </r>
  <r>
    <n v="2648"/>
    <x v="1"/>
    <x v="10"/>
    <x v="5"/>
    <s v="Primary PPM Functional POC"/>
    <s v="Pennymon"/>
    <s v="Dennis"/>
    <s v="VHADUBPENNYD"/>
    <s v="478 272 1210 x 3046"/>
    <s v="Dennis.Pennymon@va.gov"/>
    <s v="Wave 2"/>
    <n v="3"/>
    <s v="Feb_21"/>
    <x v="11"/>
    <n v="1"/>
  </r>
  <r>
    <n v="2649"/>
    <x v="1"/>
    <x v="10"/>
    <x v="5"/>
    <s v="PPM Functional POC Back-up"/>
    <s v="King"/>
    <s v="Anthony"/>
    <s v="VHADUBKingA2"/>
    <s v="478 272 1210 x 2612"/>
    <s v="Anthony.King3@va.gov"/>
    <s v="Wave 2"/>
    <n v="9"/>
    <s v="Feb_21"/>
    <x v="11"/>
    <n v="1"/>
  </r>
  <r>
    <n v="2650"/>
    <x v="1"/>
    <x v="10"/>
    <x v="6"/>
    <s v="Primary IT Functional POC"/>
    <s v="Cowart"/>
    <s v="Mark"/>
    <s v="VHADUBCowarM"/>
    <s v="478-277-6799"/>
    <s v="Mark.Cowart@va.gov"/>
    <s v="Wave 2"/>
    <n v="4"/>
    <s v="Feb_21"/>
    <x v="11"/>
    <n v="1"/>
  </r>
  <r>
    <n v="2651"/>
    <x v="1"/>
    <x v="10"/>
    <x v="6"/>
    <s v="IT Functional POC Back-up"/>
    <s v="Couey"/>
    <s v="Janet"/>
    <s v="VHADUBCoueyJ"/>
    <s v="478-277-2716"/>
    <s v="Janet.Couey@va.gov"/>
    <s v="Wave 2"/>
    <n v="1"/>
    <s v="Feb_21"/>
    <x v="0"/>
    <n v="1"/>
  </r>
  <r>
    <n v="2652"/>
    <x v="1"/>
    <x v="11"/>
    <x v="1"/>
    <s v="Site Lead"/>
    <s v="Piper"/>
    <s v="William"/>
    <s v="VHACAVPiperW"/>
    <s v="334-272-4670 x 4870"/>
    <s v="William.Piper@va.gov"/>
    <s v="Wave 2"/>
    <n v="8"/>
    <s v="Feb_21"/>
    <x v="11"/>
    <n v="1"/>
  </r>
  <r>
    <n v="2653"/>
    <x v="1"/>
    <x v="11"/>
    <x v="1"/>
    <s v="Site Lead Back-up"/>
    <s v="Hall"/>
    <s v="Nicholas"/>
    <s v="VHACAVHallN"/>
    <s v="334-727-0550 x 3289"/>
    <s v="Nicholas.Hall2@va.gov"/>
    <s v="Wave 2"/>
    <n v="5"/>
    <s v="Feb_21"/>
    <x v="11"/>
    <n v="1"/>
  </r>
  <r>
    <n v="2654"/>
    <x v="1"/>
    <x v="11"/>
    <x v="2"/>
    <s v="Primary HTM Functional POC"/>
    <s v="Piper"/>
    <s v="William"/>
    <s v="VHACAVPiperW"/>
    <s v="334-272-4670 x 4870"/>
    <s v="William.Piper@va.gov"/>
    <s v="Wave 2"/>
    <n v="8"/>
    <s v="Feb_21"/>
    <x v="11"/>
    <n v="1"/>
  </r>
  <r>
    <n v="2655"/>
    <x v="1"/>
    <x v="11"/>
    <x v="2"/>
    <s v="HTM Functional POC Back-up"/>
    <s v="Johnson"/>
    <s v="Donnell"/>
    <s v="VHACAVJohnsD2"/>
    <s v="334-272-4670 x 4866"/>
    <s v="Donnell.Johnson2@va.gov"/>
    <s v="Wave 2"/>
    <n v="4"/>
    <s v="Feb_21"/>
    <x v="0"/>
    <n v="1"/>
  </r>
  <r>
    <n v="2656"/>
    <x v="1"/>
    <x v="11"/>
    <x v="3"/>
    <s v="EMS Functional POC Back-up"/>
    <s v="Morgan"/>
    <s v="Darrell"/>
    <s v="VHATUAMORGAD"/>
    <s v="334-272-4670 x 4624"/>
    <s v="Darrell.Morgan2@va.gov"/>
    <s v="Wave 2"/>
    <n v="2"/>
    <s v="Feb_21"/>
    <x v="0"/>
    <n v="1"/>
  </r>
  <r>
    <n v="2657"/>
    <x v="1"/>
    <x v="11"/>
    <x v="3"/>
    <s v="EMS Functional POC Back-up"/>
    <s v="Perry"/>
    <s v="Clifford"/>
    <s v="VHACAVPerryC"/>
    <s v="334-727-0550 x 3667"/>
    <s v="Clifford.Perry@va.gov"/>
    <s v="Wave 2"/>
    <n v="1"/>
    <s v="Feb_21"/>
    <x v="0"/>
    <n v="1"/>
  </r>
  <r>
    <n v="2658"/>
    <x v="1"/>
    <x v="11"/>
    <x v="4"/>
    <s v="Primary FM Functional POC"/>
    <s v="Sharpe"/>
    <s v="Nicole"/>
    <s v="VHACAVSharpN"/>
    <s v="334-260-4108"/>
    <s v="Nicole.Sharpe@va.gov"/>
    <s v="Wave 2"/>
    <n v="9"/>
    <s v="Feb_21"/>
    <x v="11"/>
    <n v="1"/>
  </r>
  <r>
    <n v="2659"/>
    <x v="1"/>
    <x v="11"/>
    <x v="4"/>
    <s v="FM Functional POC Back-up"/>
    <s v="Hall"/>
    <s v="Nicholas"/>
    <s v="VHACAVHallN"/>
    <s v="334-727-0550 x 3289"/>
    <s v="Nicholas.Hall2@va.gov"/>
    <s v="Wave 2"/>
    <n v="5"/>
    <s v="Feb_21"/>
    <x v="11"/>
    <n v="1"/>
  </r>
  <r>
    <n v="2660"/>
    <x v="1"/>
    <x v="11"/>
    <x v="5"/>
    <s v="Primary PPM Functional POC"/>
    <s v="Green"/>
    <s v="Darry"/>
    <s v="VHACAVGreenD"/>
    <s v="334-272-4670 x 2001"/>
    <s v="Darry.Green@va.gov"/>
    <s v="Wave 2"/>
    <n v="11"/>
    <s v="Feb_21"/>
    <x v="11"/>
    <n v="1"/>
  </r>
  <r>
    <n v="2661"/>
    <x v="1"/>
    <x v="11"/>
    <x v="5"/>
    <s v="PPM Functional POC Back-up"/>
    <s v="Davis"/>
    <s v="Johnny"/>
    <s v="VHACAVDavisJ6"/>
    <s v="334-272-4670 x 4482"/>
    <s v="Johnny.Davis6@va.gov"/>
    <s v="Wave 2"/>
    <n v="1"/>
    <s v="Feb_21"/>
    <x v="0"/>
    <n v="1"/>
  </r>
  <r>
    <n v="2662"/>
    <x v="1"/>
    <x v="11"/>
    <x v="6"/>
    <s v="Primary IT Functional POC"/>
    <s v="Magee"/>
    <s v="Elmarko"/>
    <s v="VHACAVMageeE"/>
    <s v="334-725-2532"/>
    <s v="Elmarko.Magee@va.gov"/>
    <s v="Wave 2"/>
    <n v="3"/>
    <s v="Feb_21"/>
    <x v="11"/>
    <n v="1"/>
  </r>
  <r>
    <n v="2663"/>
    <x v="1"/>
    <x v="11"/>
    <x v="6"/>
    <s v="IT Functional POC Back-up"/>
    <s v="Henry"/>
    <s v="Robert"/>
    <s v="VHACAVHenryR"/>
    <s v="334-727-0550 x 3422"/>
    <s v="Robert.Henry3@va.gov"/>
    <s v="Wave 2"/>
    <n v="0"/>
    <s v="Feb_21"/>
    <x v="0"/>
    <n v="1"/>
  </r>
  <r>
    <n v="2664"/>
    <x v="1"/>
    <x v="12"/>
    <x v="1"/>
    <s v="Site Lead"/>
    <s v="Koppen"/>
    <s v="Mark"/>
    <s v="VHAAUGKoppeM"/>
    <s v="(706) 733-0188 x 2871"/>
    <s v="Mark.Koppen@va.gov"/>
    <s v="Wave 2"/>
    <n v="8"/>
    <s v="Feb_21"/>
    <x v="0"/>
    <n v="1"/>
  </r>
  <r>
    <n v="2665"/>
    <x v="1"/>
    <x v="12"/>
    <x v="1"/>
    <s v="Site Lead Back-up"/>
    <s v="Stenger"/>
    <s v="John"/>
    <s v="VHAAUGStengT"/>
    <s v="(706) 733-0188 x 1783/6700"/>
    <s v="John.Stenger@va.gov"/>
    <s v="Wave 2"/>
    <n v="7"/>
    <s v="Feb_21"/>
    <x v="11"/>
    <n v="1"/>
  </r>
  <r>
    <n v="2666"/>
    <x v="1"/>
    <x v="12"/>
    <x v="2"/>
    <s v="Primary HTM Functional POC"/>
    <s v="Ackerman"/>
    <s v="Michael"/>
    <s v="VHAAUGAckerM"/>
    <s v="(706) 733-0188 x 3350"/>
    <s v="Michael.Ackerman@va.gov"/>
    <s v="Wave 2"/>
    <n v="11"/>
    <s v="Feb_21"/>
    <x v="11"/>
    <n v="1"/>
  </r>
  <r>
    <n v="2667"/>
    <x v="1"/>
    <x v="12"/>
    <x v="2"/>
    <s v="HTM Functional POC Back-up"/>
    <s v="Payne"/>
    <s v="Wesley"/>
    <s v="VHAAUGPayneW"/>
    <s v="(706) 733-0188 x 3368"/>
    <s v="Wesley.Payne@va.gov"/>
    <s v="Wave 2"/>
    <n v="0"/>
    <s v="Feb_21"/>
    <x v="0"/>
    <n v="1"/>
  </r>
  <r>
    <n v="2668"/>
    <x v="1"/>
    <x v="12"/>
    <x v="3"/>
    <s v="Primary EMS Functional POC"/>
    <s v="Van Horn"/>
    <s v="Russell"/>
    <s v="VHAAUGVanHoR"/>
    <s v="(706) 733-0188 x 3319"/>
    <s v="Russell.VanHorn@va.gov"/>
    <s v="Wave 2"/>
    <n v="7"/>
    <s v="Feb_21"/>
    <x v="0"/>
    <n v="1"/>
  </r>
  <r>
    <n v="2669"/>
    <x v="1"/>
    <x v="12"/>
    <x v="3"/>
    <s v="EMS Functional POC Back-up"/>
    <s v="Thomas"/>
    <s v="Walter"/>
    <s v="VHAAUGWalteT4"/>
    <s v="(706) 733-0188 x 3319"/>
    <s v="Walter.Thomas4@va.gov"/>
    <s v="Wave 2"/>
    <n v="0"/>
    <s v="Feb_21"/>
    <x v="0"/>
    <n v="1"/>
  </r>
  <r>
    <n v="2670"/>
    <x v="1"/>
    <x v="12"/>
    <x v="4"/>
    <s v="Primary FM Functional POC"/>
    <s v="Harris"/>
    <s v="Timothy"/>
    <s v="VHAAUGHarriT5"/>
    <s v="(706) 733-0188 x 3365/6053"/>
    <s v="Timothy.Harris2@va.gov"/>
    <s v="Wave 2"/>
    <n v="5"/>
    <s v="Feb_21"/>
    <x v="0"/>
    <n v="1"/>
  </r>
  <r>
    <n v="2671"/>
    <x v="1"/>
    <x v="12"/>
    <x v="4"/>
    <s v="FM Functional POC Back-up"/>
    <s v="Payne"/>
    <s v="Wesley"/>
    <s v="VHAAUGPayneW"/>
    <s v="(706) 733-0188 x 3368"/>
    <s v="Wesley.Payne@va.gov"/>
    <s v="Wave 2"/>
    <n v="0"/>
    <s v="Feb_21"/>
    <x v="0"/>
    <n v="1"/>
  </r>
  <r>
    <n v="2672"/>
    <x v="1"/>
    <x v="12"/>
    <x v="5"/>
    <s v="Primary PPM Functional POC"/>
    <s v="Fox"/>
    <s v="Mark"/>
    <s v="VHAAUGFoxM"/>
    <s v="(706) 733-0188 x 7829"/>
    <s v="Mark.Fox@va.gov"/>
    <s v="Wave 2"/>
    <n v="6"/>
    <s v="Feb_21"/>
    <x v="0"/>
    <n v="1"/>
  </r>
  <r>
    <n v="2673"/>
    <x v="1"/>
    <x v="12"/>
    <x v="5"/>
    <s v="PPM Functional POC Back-up"/>
    <s v="Askew"/>
    <s v="Janice"/>
    <s v="VHAAUGAskewJ"/>
    <s v="(706) 733-0188 x 7169"/>
    <s v="Janice.Askew@va.gov"/>
    <s v="Wave 2"/>
    <n v="2"/>
    <s v="Feb_21"/>
    <x v="0"/>
    <n v="1"/>
  </r>
  <r>
    <n v="2674"/>
    <x v="1"/>
    <x v="12"/>
    <x v="6"/>
    <s v="Primary IT Functional POC"/>
    <s v="Hedgepeth"/>
    <s v="Rick"/>
    <s v="VHAAUGHedgeR"/>
    <s v="(706) 733-0188 x 6750"/>
    <s v="Ricky.Hedgepeth@va.gov"/>
    <s v="Wave 2"/>
    <n v="1"/>
    <s v="Feb_21"/>
    <x v="11"/>
    <n v="1"/>
  </r>
  <r>
    <n v="2675"/>
    <x v="1"/>
    <x v="12"/>
    <x v="6"/>
    <s v="IT Functional POC Back-up"/>
    <s v="Northington"/>
    <s v="Elizabeth"/>
    <s v="VHAAUGNorthE"/>
    <s v="(706) 733-0188 x 7637"/>
    <s v="Elizabeth.Northington@va.gov"/>
    <s v="Wave 2"/>
    <n v="9"/>
    <s v="Feb_21"/>
    <x v="0"/>
    <n v="1"/>
  </r>
  <r>
    <n v="2676"/>
    <x v="1"/>
    <x v="13"/>
    <x v="1"/>
    <s v="Site Lead"/>
    <s v="Hensley"/>
    <s v="Anthony"/>
    <s v="VHACHAHenslA"/>
    <s v="843-789-7788"/>
    <s v="anthony.hensley@va.gov"/>
    <s v="Wave 2"/>
    <n v="9"/>
    <s v="Feb_21"/>
    <x v="11"/>
    <n v="1"/>
  </r>
  <r>
    <n v="2677"/>
    <x v="1"/>
    <x v="13"/>
    <x v="1"/>
    <s v="Site Lead Back-up"/>
    <s v="Pinard"/>
    <s v="Randall"/>
    <s v="VHACHAPinarR"/>
    <s v="843-789-7789"/>
    <s v="randall.pinard@va.gov"/>
    <s v="Wave 2"/>
    <n v="9"/>
    <s v="Feb_21"/>
    <x v="11"/>
    <n v="1"/>
  </r>
  <r>
    <n v="2678"/>
    <x v="1"/>
    <x v="13"/>
    <x v="2"/>
    <s v="Primary HTM Functional POC"/>
    <s v="Cross"/>
    <s v="Carl"/>
    <s v="VHACHACrossC"/>
    <s v="843-789-7005"/>
    <s v="Carl.Cross@va.gov"/>
    <s v="Wave 2"/>
    <n v="7"/>
    <s v="Feb_21"/>
    <x v="11"/>
    <n v="1"/>
  </r>
  <r>
    <n v="2679"/>
    <x v="1"/>
    <x v="13"/>
    <x v="2"/>
    <s v="HTM Functional POC Back-up"/>
    <s v="McCaskill"/>
    <s v="Britton"/>
    <s v="VHACHAMcCasB"/>
    <s v="843-789-6046"/>
    <s v="Britton.McCaskill@va.gov"/>
    <s v="Wave 2"/>
    <n v="7"/>
    <s v="Feb_21"/>
    <x v="0"/>
    <n v="1"/>
  </r>
  <r>
    <n v="2680"/>
    <x v="1"/>
    <x v="13"/>
    <x v="2"/>
    <s v="HTM Functional POC Back-up"/>
    <s v="Marsh"/>
    <s v="Lucas"/>
    <s v="VHACHAMarshL"/>
    <s v="843-789-7712"/>
    <s v="Lucas.Marsh@va.gov"/>
    <s v="Wave 2"/>
    <n v="2"/>
    <s v="Feb_21"/>
    <x v="0"/>
    <n v="1"/>
  </r>
  <r>
    <n v="2681"/>
    <x v="1"/>
    <x v="13"/>
    <x v="2"/>
    <s v="HTM Functional POC Back-up"/>
    <s v="Tellis"/>
    <s v="Brandi"/>
    <s v="VHACHATelliB"/>
    <s v="843-789-6620"/>
    <s v="Brandi.Tellis@va.gov"/>
    <s v="Wave 2"/>
    <n v="1"/>
    <s v="Feb_21"/>
    <x v="0"/>
    <n v="1"/>
  </r>
  <r>
    <n v="2682"/>
    <x v="1"/>
    <x v="13"/>
    <x v="3"/>
    <s v="Primary EMS Functional POC"/>
    <s v="Stenson"/>
    <s v="Darfet (Lee)"/>
    <s v="VHACHAStensD"/>
    <s v="843- 789-6157"/>
    <s v="darfet.stenson@va.gov"/>
    <s v="Wave 2"/>
    <n v="3"/>
    <s v="Feb_21"/>
    <x v="0"/>
    <n v="1"/>
  </r>
  <r>
    <n v="2683"/>
    <x v="1"/>
    <x v="13"/>
    <x v="3"/>
    <s v="EMS Functional POC Back-up"/>
    <s v="Brewer"/>
    <s v="Justus"/>
    <s v="VHACHABreweJ"/>
    <s v="843-789-5464"/>
    <s v="justus.brewer@va.gov"/>
    <s v="Wave 2"/>
    <n v="3"/>
    <s v="Feb_21"/>
    <x v="11"/>
    <n v="1"/>
  </r>
  <r>
    <n v="2684"/>
    <x v="1"/>
    <x v="13"/>
    <x v="4"/>
    <s v="Primary FM Functional POC "/>
    <s v="Watson"/>
    <s v="Herb"/>
    <s v="VHACHAWatsoH2"/>
    <s v="843-789-6783"/>
    <s v="Herbert.Watson2@va.gov"/>
    <s v="Wave 2"/>
    <n v="4"/>
    <s v="Feb_21"/>
    <x v="11"/>
    <n v="1"/>
  </r>
  <r>
    <n v="2685"/>
    <x v="1"/>
    <x v="13"/>
    <x v="4"/>
    <s v="FM Functional POC Back-up"/>
    <s v="Kurowski"/>
    <s v="Mark"/>
    <s v="VHACHAKurowM"/>
    <s v="843-789-7772"/>
    <s v="Mark.kurowski@va.gov"/>
    <s v="Wave 2"/>
    <n v="6"/>
    <s v="Feb_21"/>
    <x v="0"/>
    <n v="1"/>
  </r>
  <r>
    <n v="2686"/>
    <x v="1"/>
    <x v="13"/>
    <x v="4"/>
    <s v="FM Functional POC Back-up"/>
    <s v="Valdez"/>
    <s v="Juan"/>
    <s v="VHACHAValdeJ1"/>
    <s v="843-789-7386"/>
    <s v="Juan.valdez@va.gov"/>
    <s v="Wave 2"/>
    <n v="1"/>
    <s v="Feb_21"/>
    <x v="0"/>
    <n v="1"/>
  </r>
  <r>
    <n v="2687"/>
    <x v="1"/>
    <x v="13"/>
    <x v="5"/>
    <s v="Primary PPM Functional POC"/>
    <s v="Turner"/>
    <s v="Beth"/>
    <s v="VHACHATurneB"/>
    <s v="843-789-6333"/>
    <s v="Beth.turner@va.gov"/>
    <s v="Wave 2"/>
    <n v="5"/>
    <s v="Feb_21"/>
    <x v="0"/>
    <n v="1"/>
  </r>
  <r>
    <n v="2688"/>
    <x v="1"/>
    <x v="13"/>
    <x v="5"/>
    <s v="PPM Functional POC Back-up"/>
    <s v="Jackson"/>
    <s v="Brenda"/>
    <s v="VHACHAJacksB1"/>
    <s v="843-789-7070"/>
    <s v="brenda.jackson@va.gov"/>
    <s v="Wave 2"/>
    <n v="0"/>
    <s v="Feb_21"/>
    <x v="0"/>
    <n v="1"/>
  </r>
  <r>
    <n v="2689"/>
    <x v="1"/>
    <x v="13"/>
    <x v="6"/>
    <s v="Primary IT Functional POC"/>
    <s v="Carter"/>
    <s v="David"/>
    <s v="VHACHACarteD"/>
    <s v="843-789-7121"/>
    <s v="david.carter4@va.gov"/>
    <s v="Wave 2"/>
    <n v="3"/>
    <s v="Feb_21"/>
    <x v="0"/>
    <n v="1"/>
  </r>
  <r>
    <n v="2690"/>
    <x v="1"/>
    <x v="13"/>
    <x v="6"/>
    <s v="IT Functional POC Back-up"/>
    <s v="Porter"/>
    <s v="Mary Ann"/>
    <s v="VHACHAPorteM"/>
    <s v="843-789-7162"/>
    <s v="mary.porter2@va.gov"/>
    <s v="Wave 2"/>
    <n v="0"/>
    <s v="Feb_21"/>
    <x v="0"/>
    <n v="1"/>
  </r>
  <r>
    <n v="2691"/>
    <x v="1"/>
    <x v="14"/>
    <x v="1"/>
    <s v="Site Lead"/>
    <s v="Jones"/>
    <s v="Adrienne"/>
    <s v="VhaTUAJonesAD"/>
    <s v="205 554-2063"/>
    <s v="Adrienne.jones2@va.gov"/>
    <s v="Wave 2"/>
    <n v="10"/>
    <s v="Feb_21"/>
    <x v="11"/>
    <n v="1"/>
  </r>
  <r>
    <n v="2692"/>
    <x v="1"/>
    <x v="14"/>
    <x v="1"/>
    <s v="Site Lead Back-up"/>
    <s v="Leow"/>
    <s v="Josh"/>
    <s v="VhaTUALeowJ"/>
    <s v="205-554-2000 x 3283"/>
    <s v="Joshua.Leow@va.gov"/>
    <s v="Wave 2"/>
    <n v="7"/>
    <s v="Feb_21"/>
    <x v="11"/>
    <n v="1"/>
  </r>
  <r>
    <n v="2693"/>
    <x v="1"/>
    <x v="14"/>
    <x v="2"/>
    <s v="Primary HTM Functional POC"/>
    <s v="Haynes"/>
    <s v="Dwayne"/>
    <s v="VhaTUAHayneD"/>
    <s v="205-554-2000 x 2667"/>
    <s v="Dwayne.Haynes@va.gov"/>
    <s v="Wave 2"/>
    <n v="8"/>
    <s v="Feb_21"/>
    <x v="0"/>
    <n v="1"/>
  </r>
  <r>
    <n v="2694"/>
    <x v="1"/>
    <x v="14"/>
    <x v="3"/>
    <s v="Primary EMS Functional POC"/>
    <s v="Robinson"/>
    <s v="Tom"/>
    <s v="VhaTUARobinT"/>
    <s v="205-554-2000 x 3777"/>
    <s v="Tom.Robinson2@va.gov"/>
    <s v="Wave 2"/>
    <n v="4"/>
    <s v="Feb_21"/>
    <x v="0"/>
    <n v="1"/>
  </r>
  <r>
    <n v="2695"/>
    <x v="1"/>
    <x v="14"/>
    <x v="4"/>
    <s v="Primary FM Functional POC"/>
    <s v="Jones"/>
    <s v="Adrienne"/>
    <s v="VhaTUAJonesAD"/>
    <s v="205-554-2063"/>
    <s v="Adrienne.Jones2@va.gov"/>
    <s v="Wave 2"/>
    <n v="10"/>
    <s v="Feb_21"/>
    <x v="11"/>
    <n v="1"/>
  </r>
  <r>
    <n v="2696"/>
    <x v="1"/>
    <x v="14"/>
    <x v="5"/>
    <s v="Primary PPM Functional POC"/>
    <s v="Bauknight"/>
    <s v="Dawn"/>
    <s v="VhaBIRBauknD"/>
    <s v="205-554-2000 x 2237"/>
    <s v="Dawn.Bauknight@va.gov"/>
    <s v="Wave 2"/>
    <n v="8"/>
    <s v="Feb_21"/>
    <x v="11"/>
    <n v="1"/>
  </r>
  <r>
    <n v="2697"/>
    <x v="1"/>
    <x v="14"/>
    <x v="6"/>
    <s v="Primary IT Functional POC"/>
    <s v="Lewis"/>
    <s v="Bryant"/>
    <s v="VhaTUALewisBC"/>
    <s v="205-554-2000 x 3660"/>
    <s v="Bryant.Lewis@va.gov"/>
    <s v="Wave 2"/>
    <n v="5"/>
    <s v="Feb_21"/>
    <x v="11"/>
    <n v="1"/>
  </r>
  <r>
    <n v="2698"/>
    <x v="1"/>
    <x v="14"/>
    <x v="6"/>
    <s v="IT Functional POC Back-up"/>
    <s v="Day"/>
    <s v="Charles"/>
    <s v="VhaTUADayC"/>
    <s v="205-554-2000 x 4622"/>
    <s v="Charles.Day3@va.gov"/>
    <s v="Wave 2"/>
    <n v="6"/>
    <s v="Feb_21"/>
    <x v="0"/>
    <n v="1"/>
  </r>
  <r>
    <n v="2699"/>
    <x v="1"/>
    <x v="15"/>
    <x v="1"/>
    <s v="Site Lead"/>
    <s v="Domann"/>
    <s v="Stan"/>
    <s v="VhacmsDomanS"/>
    <s v="(803) 695-6770"/>
    <s v="Stan.Domann@va.gov"/>
    <s v="Wave 2"/>
    <n v="10"/>
    <s v="Feb_21"/>
    <x v="11"/>
    <n v="1"/>
  </r>
  <r>
    <n v="2700"/>
    <x v="1"/>
    <x v="15"/>
    <x v="1"/>
    <s v="Site Lead Back-up"/>
    <s v="Cook"/>
    <s v="James"/>
    <s v="VhacmsCookja"/>
    <s v="(803) 776-4000 x 7559"/>
    <s v="James.Cook8@va.gov"/>
    <s v="Wave 2"/>
    <n v="4"/>
    <s v="Feb_21"/>
    <x v="11"/>
    <n v="1"/>
  </r>
  <r>
    <n v="2701"/>
    <x v="1"/>
    <x v="15"/>
    <x v="2"/>
    <s v="Primary HTM Functional POC"/>
    <s v="Shukla"/>
    <s v="Mahesh"/>
    <s v="VhacmsShuklM1"/>
    <s v="(803) 776-4000 x 7583"/>
    <s v="Mahesh.Shukla2@va.gov"/>
    <s v="Wave 2"/>
    <n v="1"/>
    <s v="Feb_21"/>
    <x v="0"/>
    <n v="1"/>
  </r>
  <r>
    <n v="2702"/>
    <x v="1"/>
    <x v="15"/>
    <x v="2"/>
    <s v="HTM Functional POC Back-up"/>
    <s v="Johnson"/>
    <s v="Jerry"/>
    <s v="VhacmsJohnsJ1"/>
    <s v="(803) 776-4000 x 7580"/>
    <s v="Jerry.Johnson3@va.gov"/>
    <s v="Wave 2"/>
    <n v="1"/>
    <s v="Feb_21"/>
    <x v="11"/>
    <n v="1"/>
  </r>
  <r>
    <n v="2703"/>
    <x v="1"/>
    <x v="15"/>
    <x v="2"/>
    <s v="HTM Functional POC Back-up"/>
    <s v="Masters"/>
    <s v="Russell"/>
    <s v="VhacmsMasteR"/>
    <s v="(803) 776-4000 x 4749"/>
    <s v="Russell.Masters@va.gov"/>
    <s v="Wave 2"/>
    <n v="0"/>
    <s v="Feb_21"/>
    <x v="0"/>
    <n v="1"/>
  </r>
  <r>
    <n v="2704"/>
    <x v="1"/>
    <x v="15"/>
    <x v="3"/>
    <s v="Primary EMS Functional POC"/>
    <s v="Bonds"/>
    <s v="Lincoln"/>
    <s v="Vhacmsbondsl"/>
    <s v="(803) 776-4000 x 6808"/>
    <s v="Lincoln.Bonds@va.gov"/>
    <s v="Wave 2"/>
    <n v="3"/>
    <s v="Feb_21"/>
    <x v="11"/>
    <n v="1"/>
  </r>
  <r>
    <n v="2705"/>
    <x v="1"/>
    <x v="15"/>
    <x v="3"/>
    <s v="EMS Functional POC Back-up"/>
    <s v="Perry"/>
    <s v="Patrice"/>
    <s v="Vhacmsperryp6"/>
    <s v="(803) 776-4000 x 6808"/>
    <s v="Patrice.Perry@va.gov"/>
    <s v="Wave 2"/>
    <n v="0"/>
    <s v="Feb_21"/>
    <x v="0"/>
    <n v="1"/>
  </r>
  <r>
    <n v="2706"/>
    <x v="1"/>
    <x v="15"/>
    <x v="4"/>
    <s v="Primary FM Functional POC"/>
    <s v="Bagley"/>
    <s v="David"/>
    <s v="VhacmsBagleD"/>
    <s v="(803) 776-4000 x 4344"/>
    <s v="David.Bagley2@va.gov"/>
    <s v="Wave 2"/>
    <n v="10"/>
    <s v="Feb_21"/>
    <x v="11"/>
    <n v="1"/>
  </r>
  <r>
    <n v="2707"/>
    <x v="1"/>
    <x v="15"/>
    <x v="4"/>
    <s v="FM Functional POC Back-up"/>
    <s v="Blackwell"/>
    <s v="Joseph"/>
    <s v="VhacmsBlackJW"/>
    <s v="(803) 776-4000 x 7589"/>
    <s v="Joseph.Blackwell@va.gov"/>
    <s v="Wave 2"/>
    <n v="4"/>
    <s v="Feb_21"/>
    <x v="0"/>
    <n v="1"/>
  </r>
  <r>
    <n v="2708"/>
    <x v="1"/>
    <x v="15"/>
    <x v="5"/>
    <s v="Primary PPM Functional POC"/>
    <s v="Mahoney"/>
    <s v="Eathel"/>
    <s v="VhacmsMahonE"/>
    <s v="(803) 776-4000 x 6560"/>
    <s v="Eathel.Mahoney@va.gov"/>
    <s v="Wave 2"/>
    <n v="2"/>
    <s v="Feb_21"/>
    <x v="0"/>
    <n v="1"/>
  </r>
  <r>
    <n v="2709"/>
    <x v="1"/>
    <x v="15"/>
    <x v="5"/>
    <s v="PPM Functional POC Back-up"/>
    <s v="Guice"/>
    <s v="Lynette"/>
    <s v="VhacmsGuiceL"/>
    <s v="(803) 776-4000 x 6492"/>
    <s v="Lynette.Guice@va.gov"/>
    <s v="Wave 2"/>
    <n v="0"/>
    <s v="Feb_21"/>
    <x v="0"/>
    <n v="1"/>
  </r>
  <r>
    <n v="2710"/>
    <x v="1"/>
    <x v="15"/>
    <x v="6"/>
    <s v="Primary IT Funcational POC"/>
    <s v="Wells"/>
    <s v="Mark"/>
    <s v="VHAcmsWellsM"/>
    <s v="(803) 776-4000 x 6311"/>
    <s v="Mark.Wells4@va.gov"/>
    <s v="Wave 2"/>
    <n v="4"/>
    <s v="Feb_21"/>
    <x v="0"/>
    <n v="1"/>
  </r>
  <r>
    <n v="2711"/>
    <x v="1"/>
    <x v="15"/>
    <x v="6"/>
    <s v="IT Functional POC Back-up"/>
    <s v="Tollin"/>
    <s v="Andrew"/>
    <s v="VhacmsTolliA"/>
    <s v="(803) 776-4000 x 6308"/>
    <s v="Andrew.Tollin@va.gov"/>
    <s v="Wave 2"/>
    <n v="0"/>
    <s v="Feb_21"/>
    <x v="0"/>
    <n v="1"/>
  </r>
  <r>
    <n v="2712"/>
    <x v="2"/>
    <x v="0"/>
    <x v="0"/>
    <s v="VISN Deployment Team Lead"/>
    <s v="Schopen"/>
    <s v="Robby"/>
    <s v="VHAMIWSchopR2"/>
    <s v="(414)844-4831"/>
    <s v="Robby.Schopen2@va.gov"/>
    <s v="Wave 2"/>
    <n v="7"/>
    <s v="Feb_21"/>
    <x v="11"/>
    <n v="1"/>
  </r>
  <r>
    <n v="2713"/>
    <x v="2"/>
    <x v="0"/>
    <x v="0"/>
    <s v="Logistics"/>
    <s v="Schopen"/>
    <s v="Robby"/>
    <s v="VHAMIWSchopR2"/>
    <s v="(414)844-4831"/>
    <s v="Robby.Schopen2@va.gov"/>
    <s v="Wave 2"/>
    <n v="7"/>
    <s v="Feb_21"/>
    <x v="11"/>
    <n v="1"/>
  </r>
  <r>
    <n v="2714"/>
    <x v="2"/>
    <x v="0"/>
    <x v="0"/>
    <s v="HTM"/>
    <s v="Houterman"/>
    <s v="Christian (Chris)"/>
    <s v="VHAMIWHouteC"/>
    <s v="(414) 384-2000 x 45186"/>
    <s v="Christian.Houterman@va.gov"/>
    <s v="Wave 2"/>
    <n v="2"/>
    <s v="Feb_21"/>
    <x v="0"/>
    <n v="1"/>
  </r>
  <r>
    <n v="2715"/>
    <x v="2"/>
    <x v="0"/>
    <x v="0"/>
    <s v="CAM"/>
    <s v="Cejka"/>
    <s v="James (Jim)"/>
    <s v="VHAHINCejkaJ"/>
    <s v="(708) 492-3932"/>
    <s v="James.Cejka@va.gov"/>
    <s v="Wave 2"/>
    <n v="0"/>
    <s v="Feb_21"/>
    <x v="0"/>
    <n v="1"/>
  </r>
  <r>
    <n v="2716"/>
    <x v="2"/>
    <x v="0"/>
    <x v="0"/>
    <s v="EMS"/>
    <s v="Aherne"/>
    <s v="Joseph (Joe)"/>
    <s v="VHAHINAhernJ"/>
    <s v="(708) 492-3935"/>
    <s v="Joseph.Aherne@va.gov"/>
    <s v="Wave 2"/>
    <n v="5"/>
    <s v="Feb_21"/>
    <x v="11"/>
    <n v="1"/>
  </r>
  <r>
    <n v="2717"/>
    <x v="2"/>
    <x v="0"/>
    <x v="0"/>
    <s v="Engineering"/>
    <s v="Berry"/>
    <s v="Douglas (Doug)"/>
    <s v="VHAHINBerryD"/>
    <s v="708-267-6138"/>
    <s v="Douglas.Berry@va.gov"/>
    <s v="Wave 2"/>
    <n v="1"/>
    <s v="Feb_21"/>
    <x v="0"/>
    <n v="1"/>
  </r>
  <r>
    <n v="2718"/>
    <x v="2"/>
    <x v="0"/>
    <x v="0"/>
    <s v="OIT"/>
    <s v="Fears"/>
    <s v="Jeffrey (Jeff)"/>
    <s v="VHAV12FearsJ"/>
    <s v="708-492-3987"/>
    <s v="Jeff.Fears@va.gov"/>
    <s v="Wave 2"/>
    <n v="1"/>
    <s v="Feb_21"/>
    <x v="11"/>
    <n v="1"/>
  </r>
  <r>
    <n v="2719"/>
    <x v="2"/>
    <x v="0"/>
    <x v="0"/>
    <s v="Fiscal (Ad Hoc)"/>
    <s v="Keyser"/>
    <s v="Jason"/>
    <s v="VHAMSCKeyseJ"/>
    <s v="414-384-2000 x 45371"/>
    <s v="Jason.Keyser@va.gov"/>
    <s v="Wave 2"/>
    <n v="5"/>
    <s v="Feb_21"/>
    <x v="0"/>
    <n v="1"/>
  </r>
  <r>
    <n v="2720"/>
    <x v="2"/>
    <x v="0"/>
    <x v="0"/>
    <s v="CDW "/>
    <s v="Wright"/>
    <s v="Samantha"/>
    <s v="VHAV12WrighS"/>
    <s v="630-240-7508"/>
    <s v="Samantha.Wright2@va.gov"/>
    <s v="Wave 2"/>
    <n v="0"/>
    <s v="Feb_21"/>
    <x v="0"/>
    <n v="1"/>
  </r>
  <r>
    <n v="2721"/>
    <x v="2"/>
    <x v="16"/>
    <x v="1"/>
    <s v="Site Lead"/>
    <s v="Phillips"/>
    <s v="Annette"/>
    <s v="vhatomphilla"/>
    <s v="608-372-1150"/>
    <s v="Annette.phillips@va.gov"/>
    <s v="Wave 2"/>
    <n v="3"/>
    <s v="Feb_21"/>
    <x v="0"/>
    <n v="1"/>
  </r>
  <r>
    <n v="2722"/>
    <x v="2"/>
    <x v="16"/>
    <x v="1"/>
    <s v="Site Lead Back-up"/>
    <s v="Brande"/>
    <s v="David"/>
    <s v="vhatombrandd"/>
    <s v="608-372-1149"/>
    <s v="David.brande@va.gov"/>
    <s v="Wave 2"/>
    <n v="10"/>
    <s v="Feb_21"/>
    <x v="11"/>
    <n v="1"/>
  </r>
  <r>
    <n v="2723"/>
    <x v="2"/>
    <x v="16"/>
    <x v="2"/>
    <s v="Primary HTM Functional POC"/>
    <s v="Bieniek"/>
    <s v="Eugene"/>
    <s v="vhatombienie"/>
    <s v="608-372-3971 x 68320"/>
    <s v="Eugene.Bieniek@va.gov"/>
    <s v="Wave 2"/>
    <n v="8"/>
    <s v="Feb_21"/>
    <x v="11"/>
    <n v="1"/>
  </r>
  <r>
    <n v="2724"/>
    <x v="2"/>
    <x v="16"/>
    <x v="2"/>
    <s v="HTM Functional POC Back-up"/>
    <s v="Ogle"/>
    <s v="Derek"/>
    <s v="vhatomogleD"/>
    <s v="608-372-1731"/>
    <s v="Derek.ogle@va.gov"/>
    <s v="Wave 2"/>
    <n v="4"/>
    <s v="Feb_21"/>
    <x v="0"/>
    <n v="1"/>
  </r>
  <r>
    <n v="2725"/>
    <x v="2"/>
    <x v="16"/>
    <x v="3"/>
    <s v="Primary EMS Functional POC"/>
    <s v="Evanson"/>
    <s v="Jeffrey"/>
    <s v="vhatomevansj"/>
    <s v="608-372-3971 x 66080"/>
    <s v="Jeffrey.Evanson@va.gov"/>
    <s v="Wave 2"/>
    <n v="0"/>
    <s v="Feb_21"/>
    <x v="0"/>
    <n v="1"/>
  </r>
  <r>
    <n v="2726"/>
    <x v="2"/>
    <x v="16"/>
    <x v="3"/>
    <s v="EMS Functional POC Back-up"/>
    <s v="Martin"/>
    <s v="Andrew"/>
    <s v="vhatommartia"/>
    <s v="608-372-3971 x 60157"/>
    <s v="Andrew.martin7@va.gov"/>
    <s v="Wave 2"/>
    <n v="6"/>
    <s v="Feb_21"/>
    <x v="11"/>
    <n v="1"/>
  </r>
  <r>
    <n v="2727"/>
    <x v="2"/>
    <x v="16"/>
    <x v="4"/>
    <s v="Primary FM Functional POC"/>
    <s v="Adkins"/>
    <s v="Patricia"/>
    <s v="vhatomadkinp"/>
    <s v="608-372-3971 x 66096"/>
    <s v="Patricia.adkins2@va.gov"/>
    <s v="Wave 2"/>
    <n v="10"/>
    <s v="Feb_21"/>
    <x v="11"/>
    <n v="1"/>
  </r>
  <r>
    <n v="2728"/>
    <x v="2"/>
    <x v="16"/>
    <x v="4"/>
    <s v="FM Functional POC Back-up"/>
    <s v="Braun"/>
    <s v="Christopher"/>
    <s v="vhatombraunc"/>
    <s v="608-372-1633"/>
    <s v="Christopher.braun@va.gov"/>
    <s v="Wave 2"/>
    <n v="2"/>
    <s v="Feb_21"/>
    <x v="0"/>
    <n v="1"/>
  </r>
  <r>
    <n v="2729"/>
    <x v="2"/>
    <x v="16"/>
    <x v="5"/>
    <s v="Primary PPM Functional POC"/>
    <s v="Brande"/>
    <s v="David"/>
    <s v="vhatombrandd"/>
    <s v="608-372-1149"/>
    <s v="David.brande@va.gov"/>
    <s v="Wave 2"/>
    <n v="10"/>
    <s v="Feb_21"/>
    <x v="11"/>
    <n v="1"/>
  </r>
  <r>
    <n v="2730"/>
    <x v="2"/>
    <x v="16"/>
    <x v="5"/>
    <s v="PPM Functional POC Back-up"/>
    <s v="Peterson"/>
    <s v="Makensie"/>
    <s v="vhatompeterm"/>
    <s v="608-372-1634"/>
    <s v="Makensie.peterson@va.gov"/>
    <s v="Wave 2"/>
    <n v="7"/>
    <s v="Feb_21"/>
    <x v="0"/>
    <n v="1"/>
  </r>
  <r>
    <n v="2731"/>
    <x v="2"/>
    <x v="16"/>
    <x v="6"/>
    <s v="Primary IT Funcational POC"/>
    <s v="Smith"/>
    <s v="Brendan"/>
    <s v="vhatomsmithb"/>
    <s v="608-372-1124"/>
    <s v="Brendan.smith1@va.gov"/>
    <s v="Wave 2"/>
    <n v="6"/>
    <s v="Feb_21"/>
    <x v="0"/>
    <n v="1"/>
  </r>
  <r>
    <n v="2732"/>
    <x v="2"/>
    <x v="16"/>
    <x v="6"/>
    <s v="IT Functional POC Back-up"/>
    <s v="Kyser"/>
    <s v="Scot"/>
    <s v="vhatomkysers"/>
    <s v="608-372-3971 x 66250"/>
    <s v="Scot.kyser@va.gov"/>
    <s v="Wave 2"/>
    <n v="5"/>
    <s v="Feb_21"/>
    <x v="0"/>
    <n v="1"/>
  </r>
  <r>
    <n v="2733"/>
    <x v="3"/>
    <x v="0"/>
    <x v="0"/>
    <s v="Logistics"/>
    <s v="Wood"/>
    <s v="James"/>
    <s v="VHAECHWoodJa"/>
    <s v="303-202-8184"/>
    <s v="James.wood3@va.gov"/>
    <s v="Wave 2"/>
    <n v="5"/>
    <s v="Feb_21"/>
    <x v="0"/>
    <n v="1"/>
  </r>
  <r>
    <n v="2734"/>
    <x v="3"/>
    <x v="0"/>
    <x v="0"/>
    <s v="HTM"/>
    <s v="Holland"/>
    <s v="Annette"/>
    <s v="vhachyhollaa"/>
    <s v="307-433-3763"/>
    <s v="Annette.holland@va.gov"/>
    <s v="Wave 2"/>
    <n v="2"/>
    <s v="Feb_21"/>
    <x v="11"/>
    <n v="1"/>
  </r>
  <r>
    <n v="2735"/>
    <x v="3"/>
    <x v="0"/>
    <x v="0"/>
    <s v="CAM"/>
    <s v="Eyre"/>
    <s v="David"/>
    <s v="VHAV19EyreD"/>
    <s v="303-202-8162"/>
    <s v="David.Eyre2@va.gov"/>
    <s v="Wave 2"/>
    <n v="0"/>
    <s v="Feb_21"/>
    <x v="0"/>
    <n v="1"/>
  </r>
  <r>
    <n v="2736"/>
    <x v="3"/>
    <x v="0"/>
    <x v="0"/>
    <s v="Engineering"/>
    <s v="Volz"/>
    <s v="Robert"/>
    <s v="VHAOMAVolzRo"/>
    <s v="402-506-1714"/>
    <s v="Robert.volz@va.gov"/>
    <s v="Wave 2"/>
    <n v="0"/>
    <s v="Feb_21"/>
    <x v="0"/>
    <n v="1"/>
  </r>
  <r>
    <n v="2737"/>
    <x v="3"/>
    <x v="0"/>
    <x v="0"/>
    <s v="OIT"/>
    <s v="Leonelli"/>
    <s v="Lisa"/>
    <s v="VHASLCLeoneL"/>
    <s v="801-584-5678"/>
    <s v="Lisa.Leonelli@va.gov"/>
    <s v="Wave 2"/>
    <n v="6"/>
    <s v="Feb_21"/>
    <x v="11"/>
    <n v="1"/>
  </r>
  <r>
    <n v="2738"/>
    <x v="3"/>
    <x v="0"/>
    <x v="0"/>
    <s v="Fiscal"/>
    <s v="VanderStek"/>
    <s v="Eliott"/>
    <s v="VHAV19VandeE"/>
    <s v="303-756-9279"/>
    <s v="Eliott.VanderStek@va.gov"/>
    <s v="Wave 2"/>
    <n v="0"/>
    <s v="Feb_21"/>
    <x v="0"/>
    <n v="1"/>
  </r>
  <r>
    <n v="2739"/>
    <x v="3"/>
    <x v="17"/>
    <x v="1"/>
    <s v="Site Lead"/>
    <s v="Hewett"/>
    <s v="Steven"/>
    <s v="vhagrjhewets"/>
    <s v="(970) 242-0731 x 2039"/>
    <s v="Steven.Hewett@va.gov"/>
    <s v="Wave 2"/>
    <n v="10"/>
    <s v="Feb_21"/>
    <x v="11"/>
    <n v="1"/>
  </r>
  <r>
    <n v="2740"/>
    <x v="3"/>
    <x v="17"/>
    <x v="1"/>
    <s v="Site Lead Back-up"/>
    <s v="Mestas"/>
    <s v="Norma"/>
    <s v="vhagrjmestan"/>
    <s v="(970) 242-0731 x 2539"/>
    <s v="Norma.mestas@va.gov"/>
    <s v="Wave 2"/>
    <n v="1"/>
    <s v="Feb_21"/>
    <x v="0"/>
    <n v="1"/>
  </r>
  <r>
    <n v="2741"/>
    <x v="3"/>
    <x v="17"/>
    <x v="2"/>
    <s v="Primary HTM Functional POC"/>
    <s v="Peacook"/>
    <s v="Jan"/>
    <s v="vhagrjpeacoj"/>
    <s v="(970) 263-5070 x 5015"/>
    <s v="Jan.Peacock@va.gov"/>
    <s v="Wave 2"/>
    <n v="10"/>
    <s v="Feb_21"/>
    <x v="11"/>
    <n v="1"/>
  </r>
  <r>
    <n v="2742"/>
    <x v="3"/>
    <x v="17"/>
    <x v="2"/>
    <s v="HTM Functional POC Back-up"/>
    <s v="Sparks"/>
    <s v="Frank"/>
    <s v="VHAGRJSparkF"/>
    <s v="(970) 263-5035"/>
    <s v="Frank.Sparks@va.gov"/>
    <s v="Wave 2"/>
    <n v="0"/>
    <s v="Feb_21"/>
    <x v="0"/>
    <n v="1"/>
  </r>
  <r>
    <n v="2743"/>
    <x v="3"/>
    <x v="17"/>
    <x v="2"/>
    <s v="HTM Functional POC Back-up"/>
    <s v="Crickmer"/>
    <s v="Anna"/>
    <s v="vhagrjcricka"/>
    <s v="(970) 242-0731"/>
    <s v="Anna.Crickmer@va.gov"/>
    <s v="Wave 2"/>
    <n v="6"/>
    <s v="Feb_21"/>
    <x v="11"/>
    <n v="1"/>
  </r>
  <r>
    <n v="2744"/>
    <x v="3"/>
    <x v="17"/>
    <x v="3"/>
    <s v="Primary EMS Functional POC"/>
    <s v="Hendley"/>
    <s v="Eugene"/>
    <s v="VHAGRJHendlE"/>
    <s v="(970) 242-0731 x 2559"/>
    <s v="Eugene.Hendley@va.gov"/>
    <s v="Wave 2"/>
    <n v="6"/>
    <s v="Feb_21"/>
    <x v="11"/>
    <n v="1"/>
  </r>
  <r>
    <n v="2745"/>
    <x v="3"/>
    <x v="17"/>
    <x v="3"/>
    <s v="EMS Functional POC Back-up"/>
    <s v="Martin"/>
    <s v="Amber"/>
    <s v="vhagrjmartina"/>
    <s v="(970) 242-0731 x 2240"/>
    <s v="Amber.Martin@va.gov"/>
    <s v="Wave 2"/>
    <n v="1"/>
    <s v="Feb_21"/>
    <x v="0"/>
    <n v="1"/>
  </r>
  <r>
    <n v="2746"/>
    <x v="3"/>
    <x v="17"/>
    <x v="4"/>
    <s v="Primary FM Functional POC"/>
    <s v="Murillo"/>
    <s v="Larry"/>
    <s v="vhagrjmurill"/>
    <s v="(970) 242-0731 x 12003"/>
    <s v="Larry.Murillo@va.gov"/>
    <s v="Wave 2"/>
    <n v="3"/>
    <s v="Feb_21"/>
    <x v="11"/>
    <n v="1"/>
  </r>
  <r>
    <n v="2747"/>
    <x v="3"/>
    <x v="17"/>
    <x v="4"/>
    <s v="FM Functional POC Back-up"/>
    <s v="Benjamin"/>
    <s v="Jason"/>
    <s v="vhagrjbenjaj"/>
    <s v="(970) 242-0731 x 12001"/>
    <s v="Jason.Benjamin@va.gov"/>
    <s v="Wave 2"/>
    <n v="2"/>
    <s v="Feb_21"/>
    <x v="0"/>
    <n v="1"/>
  </r>
  <r>
    <n v="2748"/>
    <x v="3"/>
    <x v="17"/>
    <x v="4"/>
    <s v="HTM Functional POC Back-up"/>
    <s v="Montoya"/>
    <s v="Juilana"/>
    <s v="VHAGRJMontoJ"/>
    <s v="(970) 242-0731 x 2052"/>
    <s v="Juliana.Montoya@va.gov"/>
    <s v="Wave 2"/>
    <n v="4"/>
    <s v="Feb_21"/>
    <x v="11"/>
    <n v="1"/>
  </r>
  <r>
    <n v="2749"/>
    <x v="3"/>
    <x v="17"/>
    <x v="5"/>
    <s v="Primary PPM Functional POC"/>
    <s v="Sturgeon"/>
    <s v="Timothy"/>
    <s v="vhagrjsturgt"/>
    <s v="(970) 242-0731 x 1302"/>
    <s v="Timothy.Sturgeon@va.gov"/>
    <s v="Wave 2"/>
    <n v="6"/>
    <s v="Feb_21"/>
    <x v="0"/>
    <n v="1"/>
  </r>
  <r>
    <n v="2750"/>
    <x v="3"/>
    <x v="17"/>
    <x v="5"/>
    <s v="PPM Functional POC Back-up"/>
    <s v="Hewett"/>
    <s v="Steven"/>
    <s v="vhagrjhewets"/>
    <s v="(970) 242-0731 x 2039"/>
    <s v="Steven.Hewett@va.gov"/>
    <s v="Wave 2"/>
    <n v="10"/>
    <s v="Feb_21"/>
    <x v="11"/>
    <n v="1"/>
  </r>
  <r>
    <n v="2751"/>
    <x v="3"/>
    <x v="17"/>
    <x v="6"/>
    <s v="Primary IT Funcational POC"/>
    <s v="Giese"/>
    <s v="Noah"/>
    <s v="VHAGRJgiesen"/>
    <s v="(970) 263-5057"/>
    <s v="Noah.Giese@va.gov"/>
    <s v="Wave 2"/>
    <n v="0"/>
    <s v="Feb_21"/>
    <x v="0"/>
    <n v="1"/>
  </r>
  <r>
    <n v="2752"/>
    <x v="3"/>
    <x v="17"/>
    <x v="6"/>
    <s v="IT Functional POC Back-up"/>
    <s v="Myers"/>
    <s v="Layne"/>
    <s v="vhagrjmyersl"/>
    <s v="(970) 863-5098"/>
    <s v="Layne.myers@va.gov"/>
    <s v="Wave 2"/>
    <n v="0"/>
    <s v="Feb_21"/>
    <x v="0"/>
    <n v="1"/>
  </r>
  <r>
    <n v="2753"/>
    <x v="0"/>
    <x v="0"/>
    <x v="0"/>
    <s v="HTM"/>
    <s v="Anderson-Jackson"/>
    <s v="LaTecia"/>
    <s v="VHAV06ANDERL"/>
    <s v="919-956-5541"/>
    <s v="LaTecia.Anderson-Jackson@va.gov"/>
    <s v="Wave 2"/>
    <n v="7"/>
    <s v="Feb_21"/>
    <x v="11"/>
    <n v="1"/>
  </r>
  <r>
    <n v="2754"/>
    <x v="1"/>
    <x v="12"/>
    <x v="5"/>
    <s v="PPM Functional POC Back-up"/>
    <s v="Carter, III"/>
    <s v="George"/>
    <s v="VHAAUGCarteG1"/>
    <s v="(706) 733-0188 x 7166"/>
    <s v="george.carter3@va.gov"/>
    <s v="Wave 2"/>
    <n v="8"/>
    <s v="Feb_21"/>
    <x v="0"/>
    <n v="1"/>
  </r>
  <r>
    <n v="2755"/>
    <x v="1"/>
    <x v="14"/>
    <x v="5"/>
    <s v="PPM Functional POC Back-up"/>
    <s v="Walker"/>
    <s v="Willie"/>
    <s v="VHABIRWalkeW"/>
    <s v="205-554-2000 x 2829"/>
    <s v="willie.walker2@va.gov"/>
    <s v="Wave 2"/>
    <n v="4"/>
    <s v="Feb_21"/>
    <x v="0"/>
    <n v="1"/>
  </r>
  <r>
    <n v="2756"/>
    <x v="1"/>
    <x v="14"/>
    <x v="2"/>
    <s v="HTM Functional POC Back-up"/>
    <s v="Hutson"/>
    <s v="Sharon"/>
    <s v="VHATUAHutsoS"/>
    <s v="205-554-2000 x2319"/>
    <s v="Sharon.Hutson@va.gov"/>
    <s v="Wave 2"/>
    <n v="9"/>
    <s v="Feb_21"/>
    <x v="11"/>
    <n v="1"/>
  </r>
  <r>
    <n v="2757"/>
    <x v="1"/>
    <x v="14"/>
    <x v="5"/>
    <s v="PPM Functional POC Back-up"/>
    <s v="Friscia"/>
    <s v="Karen"/>
    <s v="VHATUAfrisck"/>
    <s v="205-554-2993"/>
    <s v="karen.friscia@va.gov"/>
    <s v="Wave 2"/>
    <n v="6"/>
    <s v="Feb_21"/>
    <x v="11"/>
    <n v="1"/>
  </r>
  <r>
    <n v="2758"/>
    <x v="0"/>
    <x v="3"/>
    <x v="5"/>
    <s v="PPM Functional POC Back-up"/>
    <s v="Mixon"/>
    <s v="Lindsey"/>
    <s v="VHAFNCMixonL"/>
    <s v="910-488-2120 Ext."/>
    <s v="Lindsey.Mixon@va.gov"/>
    <s v="Wave 2"/>
    <n v="1"/>
    <s v="Feb_21"/>
    <x v="0"/>
    <n v="1"/>
  </r>
  <r>
    <n v="2759"/>
    <x v="0"/>
    <x v="3"/>
    <x v="5"/>
    <s v="PPM Functional POC Back-up"/>
    <s v="McLean"/>
    <s v="Veronica"/>
    <s v="VHAFNCMcLeaV2"/>
    <s v="910-475-6277"/>
    <s v="Veronica.McLean@va.gov"/>
    <s v="Wave 2"/>
    <n v="5"/>
    <s v="Feb_21"/>
    <x v="0"/>
    <n v="1"/>
  </r>
  <r>
    <n v="2760"/>
    <x v="1"/>
    <x v="11"/>
    <x v="3"/>
    <s v="Primary EMS Functional POC"/>
    <s v="Mitchell"/>
    <s v="Debra"/>
    <s v="VHACAVMitchD"/>
    <s v="(334) 727-0550 x3616"/>
    <s v="Debra.Mitchell@va.gov"/>
    <s v="Wave 2"/>
    <n v="3"/>
    <s v="Feb_21"/>
    <x v="0"/>
    <n v="1"/>
  </r>
  <r>
    <n v="2761"/>
    <x v="1"/>
    <x v="14"/>
    <x v="3"/>
    <s v="EMS Functional POC Back-up"/>
    <s v="Wyatt"/>
    <s v="Amy"/>
    <s v="vhatuawyatta"/>
    <s v="+1 (205) 554-2000 X3838"/>
    <s v="amy.wyatt@va.gov"/>
    <s v="Wave 2"/>
    <n v="1"/>
    <s v="Feb_21"/>
    <x v="0"/>
    <n v="1"/>
  </r>
</pivotCacheRecords>
</file>

<file path=xl/pivotCache/pivotCacheRecords3.xml><?xml version="1.0" encoding="utf-8"?>
<pivotCacheRecords xmlns="http://schemas.openxmlformats.org/spreadsheetml/2006/main" xmlns:r="http://schemas.openxmlformats.org/officeDocument/2006/relationships" count="2610">
  <r>
    <n v="1"/>
    <s v="VISN 06"/>
    <s v="VISN Deployment Team"/>
    <x v="0"/>
    <s v="VISN Deployment Team Lead"/>
    <s v="Slade"/>
    <s v="Thomas"/>
    <s v="VHAV06SladeT"/>
    <s v="919-956-5541"/>
    <s v="Thomas.Slade@va.gov"/>
    <s v="Wave 2"/>
    <n v="7"/>
    <s v="May_2"/>
    <x v="0"/>
    <n v="1"/>
  </r>
  <r>
    <n v="2"/>
    <s v="VISN 06"/>
    <s v="VISN Deployment Team"/>
    <x v="0"/>
    <s v="Logistics"/>
    <s v="Horne"/>
    <s v="David"/>
    <s v="VHAV06HorneD"/>
    <s v="919-956-5541"/>
    <s v="David.Horne2@va.gov"/>
    <s v="Wave 2"/>
    <n v="7"/>
    <s v="May_2"/>
    <x v="0"/>
    <n v="1"/>
  </r>
  <r>
    <n v="3"/>
    <s v="VISN 06"/>
    <s v="VISN Deployment Team"/>
    <x v="0"/>
    <s v="HTM"/>
    <s v="Smith-Freshwater"/>
    <s v="Alicia"/>
    <s v="VHAHAMSmithA12345"/>
    <s v="919-956-5541"/>
    <s v="Alicia.Smith-Freshwater@va.gov"/>
    <s v="Wave 2"/>
    <n v="7"/>
    <s v="May_2"/>
    <x v="0"/>
    <n v="1"/>
  </r>
  <r>
    <n v="4"/>
    <s v="VISN 06"/>
    <s v="VISN Deployment Team"/>
    <x v="0"/>
    <s v="CAM"/>
    <s v="Ellis"/>
    <s v="Kyle"/>
    <s v="VHADUREllisK"/>
    <s v="919-956-5541 x 402"/>
    <s v="Kyle.Ellis@va.gov"/>
    <s v="Wave 2"/>
    <n v="6"/>
    <s v="May_2"/>
    <x v="0"/>
    <n v="1"/>
  </r>
  <r>
    <n v="5"/>
    <s v="VISN 06"/>
    <s v="VISN Deployment Team"/>
    <x v="0"/>
    <s v="OIT"/>
    <s v="Harris"/>
    <s v="Milton"/>
    <s v="VHAV06HarriM"/>
    <s v="919-956-5541"/>
    <s v="Milton.Harrison@va.gov"/>
    <s v="Wave 2"/>
    <n v="0"/>
    <s v="May_2"/>
    <x v="0"/>
    <n v="1"/>
  </r>
  <r>
    <n v="6"/>
    <s v="VISN 06"/>
    <s v="VISN Deployment Team"/>
    <x v="0"/>
    <s v="Fiscal"/>
    <s v="Omotosho"/>
    <s v="Timothy"/>
    <s v="vhav06oomotorr"/>
    <s v="919-956-5541"/>
    <s v="Rotimi.Omotosho@va.gov"/>
    <s v="Wave 2"/>
    <n v="0"/>
    <s v="May_2"/>
    <x v="0"/>
    <n v="1"/>
  </r>
  <r>
    <n v="7"/>
    <s v="VISN 06"/>
    <s v="VISN Deployment Team"/>
    <x v="0"/>
    <s v="Budget Analyst"/>
    <s v="Adams"/>
    <s v="Jeffrey "/>
    <s v="VHASAMAdamsJ"/>
    <s v="919-956-5541 x 204"/>
    <s v="Jeffrey.Adams2@va.gov"/>
    <s v="Wave 2"/>
    <n v="4"/>
    <s v="May_2"/>
    <x v="0"/>
    <n v="1"/>
  </r>
  <r>
    <n v="8"/>
    <s v="VISN 06"/>
    <s v="Asheville"/>
    <x v="1"/>
    <s v="Site Lead"/>
    <s v="Robinson"/>
    <s v="Susan"/>
    <s v="VHAASHROBINS"/>
    <s v="(828)298-7911 x 5965"/>
    <s v="Susan.robinson2@va.gov"/>
    <s v="Wave 2"/>
    <n v="10"/>
    <s v="May_2"/>
    <x v="1"/>
    <n v="1"/>
  </r>
  <r>
    <n v="9"/>
    <s v="VISN 06"/>
    <s v="Asheville"/>
    <x v="1"/>
    <s v="Site Lead Back-up"/>
    <s v="Reece"/>
    <s v="Joyce"/>
    <s v="VHAASHREECEJ"/>
    <s v="(828)298-7911 x 5135"/>
    <s v="Joyce.reece@va.gov"/>
    <s v="Wave 2"/>
    <n v="1"/>
    <s v="May_2"/>
    <x v="0"/>
    <n v="1"/>
  </r>
  <r>
    <n v="10"/>
    <s v="VISN 06"/>
    <s v="Asheville"/>
    <x v="2"/>
    <s v="Primary HTM Functional POC"/>
    <s v="Armstrong"/>
    <s v="Paige"/>
    <s v="VHAASHARMSTP1"/>
    <s v="(828)298-7911 x 5994"/>
    <s v="Paige.armstrong@va.gov"/>
    <s v="Wave 2"/>
    <n v="8"/>
    <s v="May_2"/>
    <x v="1"/>
    <n v="1"/>
  </r>
  <r>
    <n v="11"/>
    <s v="VISN 06"/>
    <s v="Asheville"/>
    <x v="2"/>
    <s v="HTM Functional POC Back-up"/>
    <s v="Morris"/>
    <s v="Doug"/>
    <s v="VHAASHMORRID"/>
    <s v="(828)298-7911 x 3670"/>
    <s v="Doug.morris@va.gov"/>
    <s v="Wave 2"/>
    <n v="1"/>
    <s v="May_2"/>
    <x v="0"/>
    <n v="1"/>
  </r>
  <r>
    <n v="12"/>
    <s v="VISN 06"/>
    <s v="Asheville"/>
    <x v="3"/>
    <s v="Primary EMS Functional POC"/>
    <s v="McDonald"/>
    <s v="Horace"/>
    <s v="VHAASHMCDONH"/>
    <s v="(828)298-7911 x 1976"/>
    <s v="Horace.mcdonald@va.gov"/>
    <s v="Wave 2"/>
    <n v="0"/>
    <s v="May_2"/>
    <x v="0"/>
    <n v="1"/>
  </r>
  <r>
    <n v="13"/>
    <s v="VISN 06"/>
    <s v="Asheville"/>
    <x v="3"/>
    <s v="EMS Functional POC Back-up"/>
    <s v="Richardson"/>
    <s v="Fred"/>
    <s v="VHAASHRICHAF"/>
    <s v="(828)298-7911 x 5416"/>
    <s v="Fred.richardson@va.gov"/>
    <s v="Wave 2"/>
    <n v="0"/>
    <s v="May_2"/>
    <x v="0"/>
    <n v="1"/>
  </r>
  <r>
    <n v="14"/>
    <s v="VISN 06"/>
    <s v="Asheville"/>
    <x v="4"/>
    <s v="Primary FM Functional POC"/>
    <s v="Dorn"/>
    <s v=" Joey"/>
    <s v="VHAASHDORNJ"/>
    <s v="(828)298-7911 x 5281"/>
    <s v="Joseph.dorn@va.gov"/>
    <s v="Wave 2"/>
    <n v="5"/>
    <s v="May_2"/>
    <x v="1"/>
    <n v="1"/>
  </r>
  <r>
    <n v="15"/>
    <s v="VISN 06"/>
    <s v="Asheville"/>
    <x v="4"/>
    <s v="FM Functional POC Back-up"/>
    <s v="Ramsey"/>
    <s v="Edwina"/>
    <s v="VHAASHRAMSEE"/>
    <s v="(828)298-7911 x 3661"/>
    <s v="Edwina.ramsey@va.gov"/>
    <s v="Wave 2"/>
    <n v="0"/>
    <s v="May_2"/>
    <x v="0"/>
    <n v="1"/>
  </r>
  <r>
    <n v="16"/>
    <s v="VISN 06"/>
    <s v="Asheville"/>
    <x v="5"/>
    <s v="Primary PPM Functional POC"/>
    <s v="Parton"/>
    <s v="Jeff"/>
    <s v="VHAASHPARTOJ"/>
    <s v="(828)298-7911 x 5664"/>
    <s v="Jeffrey.parton2@va.gov"/>
    <s v="Wave 2"/>
    <n v="2"/>
    <s v="May_2"/>
    <x v="1"/>
    <n v="1"/>
  </r>
  <r>
    <n v="17"/>
    <s v="VISN 06"/>
    <s v="Asheville"/>
    <x v="5"/>
    <s v="PPM Functional POC Back-up"/>
    <s v="Doggett"/>
    <s v="Jeff"/>
    <s v="VHAASHDOGGEJ"/>
    <s v="(828)298-7911 x 5746"/>
    <s v="Jeff.doggett@va.gov"/>
    <s v="Wave 2"/>
    <n v="0"/>
    <s v="May_2"/>
    <x v="0"/>
    <n v="1"/>
  </r>
  <r>
    <n v="18"/>
    <s v="VISN 06"/>
    <s v="Asheville"/>
    <x v="6"/>
    <s v="Primary IT Functional POC"/>
    <s v="Johnson"/>
    <s v="Jeanette"/>
    <s v="VHAASHJOHNSJ3"/>
    <s v="(828)298-7911 x 4061"/>
    <s v="Jeanette.johnson3@va.gov"/>
    <s v="Wave 2"/>
    <n v="3"/>
    <s v="May_2"/>
    <x v="1"/>
    <n v="1"/>
  </r>
  <r>
    <n v="19"/>
    <s v="VISN 06"/>
    <s v="Asheville"/>
    <x v="6"/>
    <s v="IT Functional POC Back-up"/>
    <s v="Ballew"/>
    <s v="Christopher"/>
    <s v="VHAASHBALLEC"/>
    <s v="(828)298-7911 x 1750"/>
    <s v="Christopher.ballew@va.gov"/>
    <s v="Wave 2"/>
    <n v="3"/>
    <s v="May_2"/>
    <x v="1"/>
    <n v="1"/>
  </r>
  <r>
    <n v="20"/>
    <s v="VISN 06"/>
    <s v="Durham"/>
    <x v="1"/>
    <s v="Site Lead"/>
    <s v="Cox"/>
    <s v="Anna Maria"/>
    <s v="VHADURCoxA"/>
    <s v="919-416-5935"/>
    <s v="annamaria.cox@va.gov"/>
    <s v="Wave 2"/>
    <n v="5"/>
    <s v="May_2"/>
    <x v="0"/>
    <n v="1"/>
  </r>
  <r>
    <n v="21"/>
    <s v="VISN 06"/>
    <s v="Durham"/>
    <x v="1"/>
    <s v="Site Lead Back-up"/>
    <s v="Korlewala"/>
    <s v="Korto"/>
    <s v="VHADURKorleK"/>
    <s v="919-286-0411 x 6450"/>
    <s v="Korto.korlewala@va.gov"/>
    <s v="Wave 2"/>
    <n v="0"/>
    <s v="May_2"/>
    <x v="0"/>
    <n v="1"/>
  </r>
  <r>
    <n v="22"/>
    <s v="VISN 06"/>
    <s v="Durham"/>
    <x v="2"/>
    <s v="Primary HTM Functional POC"/>
    <s v="Atabong"/>
    <s v="Asonganyi"/>
    <s v="Vhadurataboa"/>
    <s v="919-286-0411 x 6035"/>
    <s v="Asonganyi.Atabong@va.gov"/>
    <s v="Wave 2"/>
    <n v="11"/>
    <s v="May_2"/>
    <x v="1"/>
    <n v="1"/>
  </r>
  <r>
    <n v="23"/>
    <s v="VISN 06"/>
    <s v="Durham"/>
    <x v="2"/>
    <s v="HTM Functional POC Back-up"/>
    <s v="Hasan"/>
    <s v="Hammam"/>
    <s v="vhadurHasanH"/>
    <s v="919-286-0411 x 6477"/>
    <s v="hammam.hasan@va.gov"/>
    <s v="Wave 2"/>
    <n v="3"/>
    <s v="May_2"/>
    <x v="0"/>
    <n v="1"/>
  </r>
  <r>
    <n v="24"/>
    <s v="VISN 06"/>
    <s v="Durham"/>
    <x v="3"/>
    <s v="Primary EMS Functional POC"/>
    <s v="Robinson"/>
    <s v="Jeffrey"/>
    <s v="VHADURRobinJ1"/>
    <s v="919-286-0411 x 6856"/>
    <s v="Jeffrey.robinson4@va.gov"/>
    <s v="Wave 2"/>
    <n v="0"/>
    <s v="May_2"/>
    <x v="0"/>
    <n v="1"/>
  </r>
  <r>
    <n v="25"/>
    <s v="VISN 06"/>
    <s v="Durham"/>
    <x v="3"/>
    <s v="EMS Functional POC Back-up"/>
    <s v="Heard"/>
    <s v="Eric"/>
    <s v="VHADURHeardE"/>
    <s v="919-286-0411 x 6856"/>
    <s v="eric.heard@va.gov"/>
    <s v="Wave 2"/>
    <n v="0"/>
    <s v="May_2"/>
    <x v="0"/>
    <n v="1"/>
  </r>
  <r>
    <n v="26"/>
    <s v="VISN 06"/>
    <s v="Durham"/>
    <x v="4"/>
    <s v="Primary FM Functional POC"/>
    <s v="Williams"/>
    <s v="Charles"/>
    <s v="VHADURWilliC2"/>
    <s v="919-286-0411 x 6471"/>
    <s v="Charles.williams007@va.gov"/>
    <s v="Wave 2"/>
    <n v="0"/>
    <s v="May_2"/>
    <x v="0"/>
    <n v="1"/>
  </r>
  <r>
    <n v="27"/>
    <s v="VISN 06"/>
    <s v="Durham"/>
    <x v="4"/>
    <s v="FM Functional POC Back-up"/>
    <s v="Santago"/>
    <s v="Alexander"/>
    <s v="VHADURSantaA"/>
    <s v="919-286-0411 x 6483"/>
    <s v="Alexander.santago@va.gov"/>
    <s v="Wave 2"/>
    <n v="1"/>
    <s v="May_2"/>
    <x v="0"/>
    <n v="1"/>
  </r>
  <r>
    <n v="28"/>
    <s v="VISN 06"/>
    <s v="Durham"/>
    <x v="5"/>
    <s v="Primary PPM Functional POC"/>
    <s v="Foley"/>
    <s v="Kristen"/>
    <s v="Vhadurfoleyk"/>
    <s v="919-286-0411 x 6454"/>
    <s v="Kristen.foley2@va.gov"/>
    <s v="Wave 2"/>
    <n v="5"/>
    <s v="May_2"/>
    <x v="0"/>
    <n v="1"/>
  </r>
  <r>
    <n v="29"/>
    <s v="VISN 06"/>
    <s v="Durham"/>
    <x v="5"/>
    <s v="PPM Functional POC Back-up"/>
    <s v="Claus"/>
    <s v="James"/>
    <s v="VHADURClausJ"/>
    <s v="919-286-0411 x 5871"/>
    <s v="James.Claus@va.gov"/>
    <s v="Wave 2"/>
    <n v="5"/>
    <s v="May_2"/>
    <x v="1"/>
    <n v="1"/>
  </r>
  <r>
    <n v="30"/>
    <s v="VISN 06"/>
    <s v="Durham"/>
    <x v="6"/>
    <s v="Primary IT Functional POC"/>
    <s v="Stanfield"/>
    <s v="Steve"/>
    <s v="vhadurstanfs"/>
    <s v="919-810-4569"/>
    <s v="Steve.stanfield@va.gov"/>
    <s v="Wave 2"/>
    <n v="2"/>
    <s v="May_2"/>
    <x v="1"/>
    <n v="1"/>
  </r>
  <r>
    <n v="31"/>
    <s v="VISN 06"/>
    <s v="Durham"/>
    <x v="6"/>
    <s v="IT Functional POC Back-up"/>
    <s v="Crenshaw"/>
    <s v="Jonathan"/>
    <s v="Vhadurcrensj"/>
    <s v="919-521-3652"/>
    <s v="Jonathan.crenshaw@va.gov"/>
    <s v="Wave 2"/>
    <n v="1"/>
    <s v="May_2"/>
    <x v="0"/>
    <n v="1"/>
  </r>
  <r>
    <n v="32"/>
    <s v="VISN 06"/>
    <s v="Fayetteville"/>
    <x v="1"/>
    <s v="Site Lead"/>
    <s v="Boyd"/>
    <s v="Sherron"/>
    <s v="VHAFNCBoydS"/>
    <s v="910-482-5274 x 5274"/>
    <s v="SHERRON.BOYD2@VA.GOV"/>
    <s v="Wave 2"/>
    <n v="3"/>
    <s v="May_2"/>
    <x v="0"/>
    <n v="1"/>
  </r>
  <r>
    <n v="33"/>
    <s v="VISN 06"/>
    <s v="Fayetteville"/>
    <x v="1"/>
    <s v="Site Lead Back-up"/>
    <s v="Paylor"/>
    <s v="Tony"/>
    <s v="VHAFNCPayloT"/>
    <s v="910-488-2120 x 6574"/>
    <s v="Tony.paylor@va.gov"/>
    <s v="Wave 2"/>
    <n v="5"/>
    <s v="May_2"/>
    <x v="1"/>
    <n v="1"/>
  </r>
  <r>
    <n v="34"/>
    <s v="VISN 06"/>
    <s v="Fayetteville"/>
    <x v="2"/>
    <s v="Primary HTM Functional POC"/>
    <s v="Bowen"/>
    <s v="Roscoe"/>
    <s v="VHAFNCBowenR"/>
    <s v="910-488-2120 x 7948"/>
    <s v="ROSCOE.BOWEN@VA.GOV"/>
    <s v="Wave 2"/>
    <n v="5"/>
    <s v="May_2"/>
    <x v="1"/>
    <n v="1"/>
  </r>
  <r>
    <n v="35"/>
    <s v="VISN 06"/>
    <s v="Fayetteville"/>
    <x v="2"/>
    <s v="HTM Functional POC Back-up"/>
    <s v="Gardner"/>
    <s v="Gregory"/>
    <s v="VHAFNCGardnG"/>
    <s v="910-488-2120 x 5127"/>
    <s v="GREGORY.GARDNER3@VA.GOV"/>
    <s v="Wave 2"/>
    <n v="0"/>
    <s v="May_2"/>
    <x v="0"/>
    <n v="1"/>
  </r>
  <r>
    <n v="36"/>
    <s v="VISN 06"/>
    <s v="Fayetteville"/>
    <x v="3"/>
    <s v="Primary EMS Functional POC"/>
    <s v="Sanchez"/>
    <s v="Pedro"/>
    <s v="VHAFNCSanchP"/>
    <s v="910-488-2120 x 5880"/>
    <s v="PEDRO.SANCHEZ@VA.GOV"/>
    <s v="Wave 2"/>
    <n v="2"/>
    <s v="May_2"/>
    <x v="0"/>
    <n v="1"/>
  </r>
  <r>
    <n v="37"/>
    <s v="VISN 06"/>
    <s v="Fayetteville"/>
    <x v="3"/>
    <s v="EMS Functional POC Back-up"/>
    <s v="Fisher"/>
    <s v="Craig"/>
    <s v="VHAFNCFisheC1"/>
    <s v="910-488-2120 x 5444"/>
    <s v="CRAIG.FISHER@VA.GOV"/>
    <s v="Wave 2"/>
    <n v="1"/>
    <s v="May_2"/>
    <x v="0"/>
    <n v="1"/>
  </r>
  <r>
    <n v="38"/>
    <s v="VISN 06"/>
    <s v="Fayetteville"/>
    <x v="4"/>
    <s v="Primary FM Functional POC"/>
    <s v="Gillis"/>
    <s v="Wendy"/>
    <s v="VHAFNCGilliW"/>
    <s v="910-488-2120 x 7933"/>
    <s v="WENDY.GILLIS@VA.GOV"/>
    <s v="Wave 2"/>
    <n v="4"/>
    <s v="May_2"/>
    <x v="0"/>
    <n v="1"/>
  </r>
  <r>
    <n v="39"/>
    <s v="VISN 06"/>
    <s v="Fayetteville"/>
    <x v="4"/>
    <s v="FM Functional POC Back-up"/>
    <s v="Ragland"/>
    <s v="Joseph"/>
    <s v="VHAFNCRaglaJ"/>
    <s v="910-488-2120 x 5234"/>
    <s v="JOSEPH.RAGLAND@VA.GOV"/>
    <s v="Wave 2"/>
    <n v="8"/>
    <s v="May_2"/>
    <x v="1"/>
    <n v="1"/>
  </r>
  <r>
    <n v="40"/>
    <s v="VISN 06"/>
    <s v="Fayetteville"/>
    <x v="5"/>
    <s v="Primary PPM Functional POC"/>
    <s v="Boyd"/>
    <s v="Sherron"/>
    <s v="VHAFNCBoydS"/>
    <s v="910-488-2120 x 5274"/>
    <s v="SHERRON.BOYD2@VA.GOV"/>
    <s v="Wave 2"/>
    <n v="3"/>
    <s v="May_2"/>
    <x v="0"/>
    <n v="1"/>
  </r>
  <r>
    <n v="41"/>
    <s v="VISN 06"/>
    <s v="Fayetteville"/>
    <x v="5"/>
    <s v="PPM Functional POC Back-up"/>
    <s v="Paylor"/>
    <s v="Tony"/>
    <s v="VHAFNCPayloT"/>
    <s v="910-488-2120 x 6574"/>
    <s v="Tony.paylor@va.gov"/>
    <s v="Wave 2"/>
    <n v="5"/>
    <s v="May_2"/>
    <x v="1"/>
    <n v="1"/>
  </r>
  <r>
    <n v="42"/>
    <s v="VISN 06"/>
    <s v="Fayetteville"/>
    <x v="6"/>
    <s v="Primary IT Functional POC"/>
    <s v="Grady"/>
    <s v="Mark"/>
    <s v="VHAFNCGradyM"/>
    <s v="910-488-2120 x 5001"/>
    <s v="MARK.GRADY@VA.GOV"/>
    <s v="Wave 2"/>
    <n v="6"/>
    <s v="May_2"/>
    <x v="0"/>
    <n v="1"/>
  </r>
  <r>
    <n v="43"/>
    <s v="VISN 06"/>
    <s v="Fayetteville"/>
    <x v="6"/>
    <s v="IT Functional POC Back-up"/>
    <s v="Fay"/>
    <s v="Edward"/>
    <s v="VHAFNCFayE"/>
    <s v="910-488-2120 x 5025"/>
    <s v="EDWARD.FAY@VA.GOV"/>
    <s v="Wave 2"/>
    <n v="0"/>
    <s v="May_2"/>
    <x v="0"/>
    <n v="1"/>
  </r>
  <r>
    <n v="44"/>
    <s v="VISN 06"/>
    <s v="Hampton"/>
    <x v="1"/>
    <s v="Site Lead"/>
    <s v="Kelly"/>
    <s v="James"/>
    <s v="VHAHAMKellyJ"/>
    <s v="757-722-9961 x 4733"/>
    <s v="James.kelly@va.gov"/>
    <s v="Wave 2"/>
    <n v="2"/>
    <s v="May_2"/>
    <x v="0"/>
    <n v="1"/>
  </r>
  <r>
    <n v="45"/>
    <s v="VISN 06"/>
    <s v="Hampton"/>
    <x v="1"/>
    <s v="Site Lead Back-up"/>
    <s v="Marlowe"/>
    <s v="Kevin"/>
    <s v="VHAHAMMarloK"/>
    <s v="(757) 315-2566"/>
    <s v="Kevin.Marlowe@va.gov"/>
    <s v="Wave 2"/>
    <n v="1"/>
    <s v="May_2"/>
    <x v="0"/>
    <n v="1"/>
  </r>
  <r>
    <n v="46"/>
    <s v="VISN 06"/>
    <s v="Hampton"/>
    <x v="2"/>
    <s v="Primary HTM Functional POC"/>
    <s v="Johnston"/>
    <s v="James"/>
    <s v="VHAHAMJohnsJ12"/>
    <s v="757-722-9961 x 2375"/>
    <s v="James.Johnston12@va.gov"/>
    <s v="Wave 2"/>
    <n v="3"/>
    <s v="May_2"/>
    <x v="0"/>
    <n v="1"/>
  </r>
  <r>
    <n v="47"/>
    <s v="VISN 06"/>
    <s v="Hampton"/>
    <x v="2"/>
    <s v="HTM Functional POC Back-up"/>
    <s v="Jakimjuk"/>
    <s v="Alex"/>
    <s v="VHAHAMJakimA"/>
    <s v="757-722-9961 x 2608"/>
    <s v="Alexander.Jakimjuk@va.gov"/>
    <s v="Wave 2"/>
    <n v="3"/>
    <s v="May_2"/>
    <x v="0"/>
    <n v="1"/>
  </r>
  <r>
    <n v="48"/>
    <s v="VISN 06"/>
    <s v="Hampton"/>
    <x v="3"/>
    <s v="Primary EMS Functional POC"/>
    <s v="Curling"/>
    <s v="Anthony"/>
    <s v="VHAHAMCurliA"/>
    <s v="757-722-9961 x 3608"/>
    <s v="Anthony.Curling@va.gov"/>
    <s v="Wave 2"/>
    <n v="1"/>
    <s v="May_2"/>
    <x v="0"/>
    <n v="1"/>
  </r>
  <r>
    <n v="49"/>
    <s v="VISN 06"/>
    <s v="Hampton"/>
    <x v="3"/>
    <s v="Primary EMS Functional POC"/>
    <s v="Duggan"/>
    <s v="James"/>
    <s v="VHAHAMDuggaJ"/>
    <s v="757-722-9961 x 4156"/>
    <s v="James.Duggan@va.gov"/>
    <s v="Wave 2"/>
    <n v="5"/>
    <s v="May_2"/>
    <x v="0"/>
    <n v="1"/>
  </r>
  <r>
    <n v="50"/>
    <s v="VISN 06"/>
    <s v="Hampton"/>
    <x v="3"/>
    <s v="EMS Functional POC Back-up"/>
    <s v="Blevins"/>
    <s v="Mark"/>
    <s v="VHAHAMBleviM"/>
    <s v="757-722-9961 x 2098"/>
    <s v="Mark.Blevins@va.gov"/>
    <s v="Wave 2"/>
    <n v="1"/>
    <s v="May_2"/>
    <x v="0"/>
    <n v="1"/>
  </r>
  <r>
    <n v="51"/>
    <s v="VISN 06"/>
    <s v="Hampton"/>
    <x v="3"/>
    <s v="EMS Functional POC Back-up"/>
    <s v="Gilliam"/>
    <s v="Willie"/>
    <s v="VHAHAMGilliW"/>
    <s v="757-722-9961 x 2255"/>
    <s v="Willie.Gilliam@va.gov"/>
    <s v="Wave 2"/>
    <n v="0"/>
    <s v="May_2"/>
    <x v="0"/>
    <n v="1"/>
  </r>
  <r>
    <n v="52"/>
    <s v="VISN 06"/>
    <s v="Hampton"/>
    <x v="4"/>
    <s v="Primary FM Functional POC"/>
    <s v="Brown"/>
    <s v="Scott"/>
    <s v="VHAHAMBrowSc"/>
    <s v="757-728-3121"/>
    <s v="Scott.Brown@va.gov"/>
    <s v="Wave 2"/>
    <n v="5"/>
    <s v="May_2"/>
    <x v="0"/>
    <n v="1"/>
  </r>
  <r>
    <n v="53"/>
    <s v="VISN 06"/>
    <s v="Hampton"/>
    <x v="4"/>
    <s v="FM Functional POC Back-up"/>
    <s v="Harlow"/>
    <s v="Jeff"/>
    <s v="VHAHAMharloJ"/>
    <s v="757-722-9961 x 3594"/>
    <s v="Jeffrey.harlow@va.gov"/>
    <s v="Wave 2"/>
    <n v="1"/>
    <s v="May_2"/>
    <x v="0"/>
    <n v="1"/>
  </r>
  <r>
    <n v="54"/>
    <s v="VISN 06"/>
    <s v="Hampton"/>
    <x v="5"/>
    <s v="Primary PPM Functional POC"/>
    <s v="Talbird-Petes"/>
    <s v="Tina"/>
    <s v="VHAHAMTalbiT"/>
    <s v="757-722-9961 x 3133"/>
    <s v="Tina.Talbird-Petes@va.gov"/>
    <s v="Wave 2"/>
    <n v="11"/>
    <s v="May_2"/>
    <x v="1"/>
    <n v="1"/>
  </r>
  <r>
    <n v="55"/>
    <s v="VISN 06"/>
    <s v="Hampton"/>
    <x v="5"/>
    <s v="PPM Functional POC Back-up"/>
    <s v="Dawson"/>
    <s v="Curtis"/>
    <s v="VHAHAMDawsoC"/>
    <s v="757-315-3924"/>
    <s v="Curtis.Dawson@va.gov"/>
    <s v="Wave 2"/>
    <n v="4"/>
    <s v="May_2"/>
    <x v="0"/>
    <n v="1"/>
  </r>
  <r>
    <n v="56"/>
    <s v="VISN 06"/>
    <s v="Hampton"/>
    <x v="6"/>
    <s v="Primary IT Functional POC"/>
    <s v="Lemmie"/>
    <s v="Kirk"/>
    <s v="VHAHAMLemmiK"/>
    <s v="757-722-9961 x 3700"/>
    <s v="Kirk.Lemmie@va.gov"/>
    <s v="Wave 2"/>
    <n v="8"/>
    <s v="May_2"/>
    <x v="1"/>
    <n v="1"/>
  </r>
  <r>
    <n v="57"/>
    <s v="VISN 06"/>
    <s v="Hampton"/>
    <x v="6"/>
    <s v="IT Functional POC Back-up"/>
    <s v="Brantley"/>
    <s v="Denny"/>
    <s v="VHAHAMBrantD"/>
    <s v="757-722-9961 x 3700"/>
    <s v="Denny.Brantley@va.gov"/>
    <s v="Wave 2"/>
    <n v="1"/>
    <s v="May_2"/>
    <x v="0"/>
    <n v="1"/>
  </r>
  <r>
    <n v="58"/>
    <s v="VISN 06"/>
    <s v="Richmond"/>
    <x v="1"/>
    <s v="Site Lead"/>
    <s v="Hillmer"/>
    <s v="Kimberly"/>
    <s v="VHARICHillmk"/>
    <s v="804-675-5000 x 3828"/>
    <s v="Kimberly.Hillmer@va.gov"/>
    <s v="Wave 2"/>
    <n v="10"/>
    <s v="May_2"/>
    <x v="1"/>
    <n v="1"/>
  </r>
  <r>
    <n v="59"/>
    <s v="VISN 06"/>
    <s v="Richmond"/>
    <x v="1"/>
    <s v="Site Lead Back-up"/>
    <s v="Mosher"/>
    <s v="Stephen"/>
    <s v="VHARICMosheS"/>
    <s v="804-675-5168"/>
    <s v="Stephen.Mosher@va.gov"/>
    <s v="Wave 2"/>
    <n v="5"/>
    <s v="May_2"/>
    <x v="0"/>
    <n v="1"/>
  </r>
  <r>
    <n v="60"/>
    <s v="VISN 06"/>
    <s v="Richmond"/>
    <x v="2"/>
    <s v="Primary HTM Functional POC"/>
    <s v="Mosher"/>
    <s v="Stephen"/>
    <s v="VHARICMosheS"/>
    <s v="804-675-5168"/>
    <s v="Stephen.Mosher@va.gov"/>
    <s v="Wave 2"/>
    <n v="5"/>
    <s v="May_2"/>
    <x v="0"/>
    <n v="1"/>
  </r>
  <r>
    <n v="61"/>
    <s v="VISN 06"/>
    <s v="Richmond"/>
    <x v="2"/>
    <s v="HTM Functional POC Back-up"/>
    <s v="Hillmer"/>
    <s v="Kimberly"/>
    <s v="VHARICHillmk"/>
    <s v="804-675-5000 x 3828"/>
    <s v="Kimberly.Hillmer@va.gov"/>
    <s v="Wave 2"/>
    <n v="10"/>
    <s v="May_2"/>
    <x v="1"/>
    <n v="1"/>
  </r>
  <r>
    <n v="62"/>
    <s v="VISN 06"/>
    <s v="Richmond"/>
    <x v="3"/>
    <s v="Primary EMS Functional POC"/>
    <s v="Richardson"/>
    <s v="Brenda"/>
    <s v="VHARICRichaB1"/>
    <s v="804-675-6062"/>
    <s v="Brenda.Richardson3@va.gov"/>
    <s v="Wave 2"/>
    <n v="1"/>
    <s v="May_2"/>
    <x v="0"/>
    <n v="1"/>
  </r>
  <r>
    <n v="63"/>
    <s v="VISN 06"/>
    <s v="Richmond"/>
    <x v="3"/>
    <s v="EMS Functional POC Back-up"/>
    <s v="Mcquilla"/>
    <s v="Ralph"/>
    <s v="VHARICMcQuiR"/>
    <s v="804-675-5137"/>
    <s v="Ralph.McQuilla@va.gov"/>
    <s v="Wave 2"/>
    <n v="0"/>
    <s v="May_2"/>
    <x v="0"/>
    <n v="1"/>
  </r>
  <r>
    <n v="64"/>
    <s v="VISN 06"/>
    <s v="Richmond"/>
    <x v="4"/>
    <s v="Primary FM Functional POC"/>
    <s v="Dudley"/>
    <s v="James"/>
    <s v="VHARICDudleJ"/>
    <s v="804-675-5138"/>
    <s v="James.Dudley3@va.gov"/>
    <s v="Wave 2"/>
    <n v="1"/>
    <s v="May_2"/>
    <x v="0"/>
    <n v="1"/>
  </r>
  <r>
    <n v="65"/>
    <s v="VISN 06"/>
    <s v="Richmond"/>
    <x v="4"/>
    <s v="FM Functional POC Back-up"/>
    <s v="Friedman"/>
    <s v="Dane"/>
    <s v="VHARICFriedD"/>
    <s v="804-675-5138"/>
    <s v="Dane.Friedman@va.gov"/>
    <s v="Wave 2"/>
    <n v="9"/>
    <s v="May_2"/>
    <x v="1"/>
    <n v="1"/>
  </r>
  <r>
    <n v="66"/>
    <s v="VISN 06"/>
    <s v="Richmond"/>
    <x v="5"/>
    <s v="Primary PPM Functional POC"/>
    <s v="Buser"/>
    <s v="Kevin"/>
    <s v="VHARICBuserK"/>
    <s v="804-675-5090"/>
    <s v="Kevin.Buser@va.gov"/>
    <s v="Wave 2"/>
    <n v="1"/>
    <s v="May_2"/>
    <x v="0"/>
    <n v="1"/>
  </r>
  <r>
    <n v="67"/>
    <s v="VISN 06"/>
    <s v="Richmond"/>
    <x v="5"/>
    <s v="PPM Functional POC Back-up"/>
    <s v="Arnold"/>
    <s v="Marlon"/>
    <s v="VHARICArnolM"/>
    <s v="804-675-5090"/>
    <s v="Marlon.Arnold@va.gov"/>
    <s v="Wave 2"/>
    <n v="2"/>
    <s v="May_2"/>
    <x v="1"/>
    <n v="1"/>
  </r>
  <r>
    <n v="68"/>
    <s v="VISN 06"/>
    <s v="Richmond"/>
    <x v="6"/>
    <s v="Primary IT Functional POC"/>
    <s v="Dahlstrand"/>
    <s v="David"/>
    <s v="VHARICDahlsD"/>
    <s v="804-675-5615"/>
    <s v="David.Dahlstrand@va.gov"/>
    <s v="Wave 2"/>
    <n v="5"/>
    <s v="May_2"/>
    <x v="1"/>
    <n v="1"/>
  </r>
  <r>
    <n v="69"/>
    <s v="VISN 06"/>
    <s v="Richmond"/>
    <x v="6"/>
    <s v="IT Functional POC Back-up"/>
    <s v="Doyle"/>
    <s v="John"/>
    <s v="VHARICDoyleJ1"/>
    <s v="804-675-6750"/>
    <s v="John.Doyle3@va.gov"/>
    <s v="Wave 2"/>
    <n v="1"/>
    <s v="May_2"/>
    <x v="0"/>
    <n v="1"/>
  </r>
  <r>
    <n v="70"/>
    <s v="VISN 06"/>
    <s v="Salem"/>
    <x v="1"/>
    <s v="Site Lead"/>
    <s v="Carpenter"/>
    <s v="Eric"/>
    <s v="VHASAMCarpeE"/>
    <s v="540-982-2463 x 4126"/>
    <s v="Eric.carpenter@va.gov"/>
    <s v="Wave 2"/>
    <n v="7"/>
    <s v="May_2"/>
    <x v="1"/>
    <n v="1"/>
  </r>
  <r>
    <n v="71"/>
    <s v="VISN 06"/>
    <s v="Salem"/>
    <x v="1"/>
    <s v="Site Lead Back-up"/>
    <s v="Cunningham"/>
    <s v="Michael"/>
    <s v="VHASAMCunnim"/>
    <s v="540-982-2463 x 2646"/>
    <s v="Michael.cunningham7@va.gov"/>
    <s v="Wave 2"/>
    <n v="8"/>
    <s v="May_2"/>
    <x v="0"/>
    <n v="1"/>
  </r>
  <r>
    <n v="72"/>
    <s v="VISN 06"/>
    <s v="Salem"/>
    <x v="2"/>
    <s v="Primary HTM Functional POC"/>
    <s v="Wilder"/>
    <s v="Joseph"/>
    <s v="VHASAMWildeJ"/>
    <s v="540-982-2463 x 1672"/>
    <s v="Joseph.wilder@va.gov"/>
    <s v="Wave 2"/>
    <n v="8"/>
    <s v="May_2"/>
    <x v="0"/>
    <n v="1"/>
  </r>
  <r>
    <n v="73"/>
    <s v="VISN 06"/>
    <s v="Salem"/>
    <x v="2"/>
    <s v="HTM Functional POC Back-up"/>
    <s v="Flanary"/>
    <s v="Karen"/>
    <s v="VHASAMFlanaK"/>
    <s v="540-982-2463 x 1676"/>
    <s v="Karen.flanary@va.gov"/>
    <s v="Wave 2"/>
    <n v="8"/>
    <s v="May_2"/>
    <x v="1"/>
    <n v="1"/>
  </r>
  <r>
    <n v="74"/>
    <s v="VISN 06"/>
    <s v="Salem"/>
    <x v="2"/>
    <s v="HTM Functional POC Back-up"/>
    <s v="Brown"/>
    <s v="Robert"/>
    <s v="VHASAMBrownR"/>
    <s v="540-982-2463 x 1674"/>
    <s v="Robert.brown15@va.gov"/>
    <s v="Wave 2"/>
    <n v="0"/>
    <s v="May_2"/>
    <x v="0"/>
    <n v="1"/>
  </r>
  <r>
    <n v="75"/>
    <s v="VISN 06"/>
    <s v="Salem"/>
    <x v="3"/>
    <s v="Primary EMS Functional POC"/>
    <s v="Mack"/>
    <s v="Naymon"/>
    <s v="VHASAMMackN"/>
    <s v="540-982-2463 x 2865"/>
    <s v="Naymon.mack@va.gov"/>
    <s v="Wave 2"/>
    <n v="0"/>
    <s v="May_2"/>
    <x v="0"/>
    <n v="1"/>
  </r>
  <r>
    <n v="76"/>
    <s v="VISN 06"/>
    <s v="Salem"/>
    <x v="3"/>
    <s v="EMS Functional POC Back-up"/>
    <s v="Morris"/>
    <s v="Tanuel"/>
    <s v="VHASAMMorriT1"/>
    <s v="540-982-2463 x 2878"/>
    <s v="Tanuel.morris@va.gov"/>
    <s v="Wave 2"/>
    <n v="0"/>
    <s v="May_2"/>
    <x v="0"/>
    <n v="1"/>
  </r>
  <r>
    <n v="77"/>
    <s v="VISN 06"/>
    <s v="Salem"/>
    <x v="4"/>
    <s v="Primary FM Functional POC"/>
    <s v="Carpenter"/>
    <s v="Eric"/>
    <s v="VHASAMCarpeE"/>
    <s v="540-982-2463 x 4126"/>
    <s v="Eric.carpenter@va.gov"/>
    <s v="Wave 2"/>
    <n v="7"/>
    <s v="May_2"/>
    <x v="1"/>
    <n v="1"/>
  </r>
  <r>
    <n v="78"/>
    <s v="VISN 06"/>
    <s v="Salem"/>
    <x v="4"/>
    <s v="FM Functional POC Back-up"/>
    <s v="Fralin"/>
    <s v="Brian"/>
    <s v="VHASAMFraliB"/>
    <s v="540-982-2463 x 1247"/>
    <s v="Brian.fralin@va.gov"/>
    <s v="Wave 2"/>
    <n v="6"/>
    <s v="May_2"/>
    <x v="1"/>
    <n v="1"/>
  </r>
  <r>
    <n v="79"/>
    <s v="VISN 06"/>
    <s v="Salem"/>
    <x v="5"/>
    <s v="Primary PPM Functional POC"/>
    <s v="Cunningham"/>
    <s v="Michael"/>
    <s v="VHASAMCunniM"/>
    <s v="540-982-2463 x 2646"/>
    <s v="Michael.cunningham7@va.gov"/>
    <s v="Wave 2"/>
    <n v="8"/>
    <s v="May_2"/>
    <x v="0"/>
    <n v="1"/>
  </r>
  <r>
    <n v="80"/>
    <s v="VISN 06"/>
    <s v="Salem"/>
    <x v="5"/>
    <s v="PPM Functional POC Back-up"/>
    <s v="Burns"/>
    <s v="Benjamin"/>
    <s v="VHASAMBurnsB"/>
    <s v="540-982-2463 x 2966"/>
    <s v="Benjamin.Burns@va.gov "/>
    <s v="Wave 2"/>
    <n v="7"/>
    <s v="May_2"/>
    <x v="1"/>
    <n v="1"/>
  </r>
  <r>
    <n v="81"/>
    <s v="VISN 06"/>
    <s v="Salem"/>
    <x v="6"/>
    <s v="Primary IT Functional POC"/>
    <s v="Poole"/>
    <s v="Steven"/>
    <s v="VHASAMPooleS"/>
    <s v="540-982-2463 x 4537"/>
    <s v="Steven.Poole@va.gov"/>
    <s v="Wave 2"/>
    <n v="1"/>
    <s v="May_2"/>
    <x v="0"/>
    <n v="1"/>
  </r>
  <r>
    <n v="82"/>
    <s v="VISN 06"/>
    <s v="Salem"/>
    <x v="6"/>
    <s v="IT Functional POC Back-up"/>
    <s v="McAnnally"/>
    <s v="Paul"/>
    <s v="VHASAMMcannP"/>
    <s v="540-982-2463 x 5093"/>
    <s v="Paul.McAnnally@va.gov"/>
    <s v="Wave 2"/>
    <n v="0"/>
    <s v="May_2"/>
    <x v="0"/>
    <n v="1"/>
  </r>
  <r>
    <n v="83"/>
    <s v="VISN 06"/>
    <s v="Salisbury"/>
    <x v="1"/>
    <s v="Site Lead"/>
    <s v="Green"/>
    <s v="Sharod"/>
    <s v="VHASBYGREENS1"/>
    <s v="704-638-9000 x 3498"/>
    <s v="SHAROD.GREEN@VA.GOV"/>
    <s v="Wave 2"/>
    <n v="7"/>
    <s v="May_2"/>
    <x v="1"/>
    <n v="1"/>
  </r>
  <r>
    <n v="84"/>
    <s v="VISN 06"/>
    <s v="Salisbury"/>
    <x v="1"/>
    <s v="Site Lead Back-up"/>
    <s v="Forrest"/>
    <s v="Robert"/>
    <s v="VHASBYFORRER1"/>
    <s v="704-638-9000 x 3210"/>
    <s v="ROBERT.FORREST@VA.GOV"/>
    <s v="Wave 2"/>
    <n v="2"/>
    <s v="May_2"/>
    <x v="0"/>
    <n v="1"/>
  </r>
  <r>
    <n v="85"/>
    <s v="VISN 06"/>
    <s v="Salisbury"/>
    <x v="2"/>
    <s v="Primary HTM Functional POC"/>
    <s v="Sledge"/>
    <s v="David"/>
    <s v="VHASBYSLEDGD"/>
    <s v="704-638-9000 x 3120"/>
    <s v="DAVID.SLEDGE2@VA.GOV"/>
    <s v="Wave 2"/>
    <n v="6"/>
    <s v="May_2"/>
    <x v="0"/>
    <n v="1"/>
  </r>
  <r>
    <n v="86"/>
    <s v="VISN 06"/>
    <s v="Salisbury"/>
    <x v="2"/>
    <s v="HTM Functional POC Back-up"/>
    <s v="Monroe"/>
    <s v="Robert"/>
    <s v="VHASBYMONROR"/>
    <s v="704-638-9000 x 2221"/>
    <s v="ROBERT.MONROE@VA.GOV"/>
    <s v="Wave 2"/>
    <n v="6"/>
    <s v="May_2"/>
    <x v="0"/>
    <n v="1"/>
  </r>
  <r>
    <n v="87"/>
    <s v="VISN 06"/>
    <s v="Salisbury"/>
    <x v="2"/>
    <s v="HTM Functional POC Back-up"/>
    <s v="Cherry"/>
    <s v="James"/>
    <s v="VHASBYCHERRJ"/>
    <s v="704-638-9000 x 2518"/>
    <s v="JAMES.CHERRY2@VA.GOV"/>
    <s v="Wave 2"/>
    <n v="2"/>
    <s v="May_2"/>
    <x v="0"/>
    <n v="1"/>
  </r>
  <r>
    <n v="88"/>
    <s v="VISN 06"/>
    <s v="Salisbury"/>
    <x v="3"/>
    <s v="Primary EMS Functional POC"/>
    <s v="Hayes"/>
    <s v="Bruce"/>
    <s v="VHASBYHAYESB"/>
    <s v="704-638-9000 x 2094"/>
    <s v="BRUCE.HAYES@VA.GOV"/>
    <s v="Wave 2"/>
    <n v="0"/>
    <s v="May_2"/>
    <x v="0"/>
    <n v="1"/>
  </r>
  <r>
    <n v="89"/>
    <s v="VISN 06"/>
    <s v="Salisbury"/>
    <x v="3"/>
    <s v="EMS Functional POC Back-up"/>
    <s v="Hodge"/>
    <s v="Laura"/>
    <s v="VHASBYHODGEL"/>
    <s v="704-638-9000 x 2191"/>
    <s v="LAURA.HODGE@VA.GOV"/>
    <s v="Wave 2"/>
    <n v="0"/>
    <s v="May_2"/>
    <x v="0"/>
    <n v="1"/>
  </r>
  <r>
    <n v="90"/>
    <s v="VISN 06"/>
    <s v="Salisbury"/>
    <x v="4"/>
    <s v="Primary FM Functional POC"/>
    <s v="Laurer"/>
    <s v="Joseph"/>
    <s v="VHASBYLAUREJ"/>
    <s v="704-638-9000 x 2333"/>
    <s v="JOSEPH.LAURER@VA.GOV"/>
    <s v="Wave 2"/>
    <n v="5"/>
    <s v="May_2"/>
    <x v="0"/>
    <n v="1"/>
  </r>
  <r>
    <n v="91"/>
    <s v="VISN 06"/>
    <s v="Salisbury"/>
    <x v="4"/>
    <s v="FM Functional POC Back-up"/>
    <s v="Barrier"/>
    <s v="Lonnie"/>
    <s v="VHASBYBARRIL"/>
    <s v="704-638-9000 x 2313"/>
    <s v="LONNIE.BARRIER@VA.GOV"/>
    <s v="Wave 2"/>
    <n v="10"/>
    <s v="May_2"/>
    <x v="1"/>
    <n v="1"/>
  </r>
  <r>
    <n v="92"/>
    <s v="VISN 06"/>
    <s v="Salisbury"/>
    <x v="5"/>
    <s v="Primary PPM Functional POC"/>
    <s v="White"/>
    <s v="Stanley"/>
    <s v="VHASBYWHITES1"/>
    <s v="704-638-9000 x. 3202"/>
    <s v="STANLEY.WHITE2@VA.GOV"/>
    <s v="Wave 2"/>
    <n v="9"/>
    <s v="May_2"/>
    <x v="1"/>
    <n v="1"/>
  </r>
  <r>
    <n v="93"/>
    <s v="VISN 06"/>
    <s v="Salisbury"/>
    <x v="5"/>
    <s v="PPM Functional POC Back-up"/>
    <s v="Williams"/>
    <s v="Mashonda"/>
    <s v="VHASBYWILLIM12"/>
    <s v="704-638-9000 x 4765"/>
    <s v="MASHONDA.WILLIAMS@VA.GOV"/>
    <s v="Wave 2"/>
    <n v="6"/>
    <s v="May_2"/>
    <x v="1"/>
    <n v="1"/>
  </r>
  <r>
    <n v="94"/>
    <s v="VISN 06"/>
    <s v="Salisbury"/>
    <x v="6"/>
    <s v="Primary IT Functional POC"/>
    <s v="Clark"/>
    <s v="Deborah"/>
    <s v="VHASBYCLARKD"/>
    <s v="704-638-9000 x 4847"/>
    <s v="DEBORAH.CLARK6@VA.GOV"/>
    <s v="Wave 2"/>
    <n v="2"/>
    <s v="May_2"/>
    <x v="0"/>
    <n v="1"/>
  </r>
  <r>
    <n v="95"/>
    <s v="VISN 06"/>
    <s v="Salisbury"/>
    <x v="6"/>
    <s v="IT Functional POC Back-up"/>
    <s v="Nash"/>
    <s v="Ken"/>
    <s v="VHASBYNASHK"/>
    <s v="704-638-9000 x 4853"/>
    <s v="KEN.NASH2@VA.GOV"/>
    <s v="Wave 2"/>
    <n v="1"/>
    <s v="May_2"/>
    <x v="0"/>
    <n v="1"/>
  </r>
  <r>
    <n v="96"/>
    <s v="VISN 07"/>
    <s v="VISN Deployment Team"/>
    <x v="0"/>
    <s v="VISN Deployment Team Lead"/>
    <s v="Gaudio"/>
    <s v="James"/>
    <s v="Vhav07gaudij"/>
    <s v="(678) 924-5710"/>
    <s v="James.gaudio@va.gov"/>
    <s v="Wave 2"/>
    <n v="8"/>
    <s v="May_2"/>
    <x v="0"/>
    <n v="1"/>
  </r>
  <r>
    <n v="97"/>
    <s v="VISN 07"/>
    <s v="VISN Deployment Team"/>
    <x v="0"/>
    <s v="Logistics"/>
    <s v="Townsend-Green"/>
    <s v="Linda"/>
    <s v="VHAV07TownsG"/>
    <s v="(678) 924-5754"/>
    <s v="Linda.townsend-green@va.gov"/>
    <s v="Wave 2"/>
    <n v="5"/>
    <s v="May_2"/>
    <x v="0"/>
    <n v="1"/>
  </r>
  <r>
    <n v="98"/>
    <s v="VISN 07"/>
    <s v="VISN Deployment Team"/>
    <x v="0"/>
    <s v="HTM"/>
    <s v="Jensen"/>
    <s v="Kevin"/>
    <s v="VHACHAJenseK"/>
    <s v="(843) 789-6139"/>
    <s v="Kevin.jensen@va.gov"/>
    <s v="Wave 2"/>
    <n v="6"/>
    <s v="May_2"/>
    <x v="0"/>
    <n v="1"/>
  </r>
  <r>
    <n v="99"/>
    <s v="VISN 07"/>
    <s v="VISN Deployment Team"/>
    <x v="0"/>
    <s v="CAM"/>
    <s v="Gaudio"/>
    <s v="James"/>
    <s v="Vhav07gaudij"/>
    <s v="(678) 924-5710"/>
    <s v="James.gaudio@va.gov"/>
    <s v="Wave 2"/>
    <n v="8"/>
    <s v="May_2"/>
    <x v="0"/>
    <n v="1"/>
  </r>
  <r>
    <n v="100"/>
    <s v="VISN 07"/>
    <s v="VISN Deployment Team"/>
    <x v="0"/>
    <s v="EMS"/>
    <s v="Henrickson"/>
    <s v="Michael"/>
    <s v="VHACMSHenriM"/>
    <s v="(803) 776-4000 x 5752"/>
    <s v="Michael.henrickson@va.gov"/>
    <s v="Wave 2"/>
    <n v="1"/>
    <s v="May_2"/>
    <x v="0"/>
    <n v="1"/>
  </r>
  <r>
    <n v="101"/>
    <s v="VISN 07"/>
    <s v="VISN Deployment Team"/>
    <x v="0"/>
    <s v="Engineering"/>
    <s v="Lyons"/>
    <s v="Tim"/>
    <s v="VHATUALyonsT"/>
    <s v="(205) 554-4593"/>
    <s v="Tim.lyons@va.gov"/>
    <s v="Wave 2"/>
    <n v="8"/>
    <s v="May_2"/>
    <x v="0"/>
    <n v="1"/>
  </r>
  <r>
    <n v="102"/>
    <s v="VISN 07"/>
    <s v="VISN Deployment Team"/>
    <x v="0"/>
    <s v="OIT"/>
    <s v="Greer"/>
    <s v="Bill"/>
    <s v="VHABIRGreerW1"/>
    <s v="(205) 933-8101"/>
    <s v="William.Greer2@va.gov"/>
    <s v="Wave 2"/>
    <n v="0"/>
    <s v="May_2"/>
    <x v="0"/>
    <n v="1"/>
  </r>
  <r>
    <n v="103"/>
    <s v="VISN 07"/>
    <s v="VISN Deployment Team"/>
    <x v="0"/>
    <s v="Fiscal"/>
    <s v="Schmitz"/>
    <s v="Brenda"/>
    <s v="VHAV07SchmiB"/>
    <s v="(678) 924-5731"/>
    <s v="Brenda.schmitz@va.gov"/>
    <s v="Wave 2"/>
    <n v="5"/>
    <s v="May_2"/>
    <x v="0"/>
    <n v="1"/>
  </r>
  <r>
    <n v="104"/>
    <s v="VISN 07"/>
    <s v="VISN Deployment Team"/>
    <x v="0"/>
    <s v="HR"/>
    <s v="Blakeley"/>
    <s v="Claudia"/>
    <s v="VHAV07BlakeC"/>
    <s v="(678) 924-5738"/>
    <s v="Claudia.blakeley@va.gov"/>
    <s v="Wave 2"/>
    <n v="0"/>
    <s v="May_2"/>
    <x v="0"/>
    <n v="1"/>
  </r>
  <r>
    <n v="105"/>
    <s v="VISN 07"/>
    <s v="VISN Deployment Team"/>
    <x v="0"/>
    <s v="Education"/>
    <s v="Mathews"/>
    <s v="Venis"/>
    <s v="VHANBOMatheV1"/>
    <s v="(770) 279-3427"/>
    <s v="Venis.Mathews2@va.gov"/>
    <s v="Wave 2"/>
    <n v="1"/>
    <s v="May_2"/>
    <x v="0"/>
    <n v="1"/>
  </r>
  <r>
    <n v="106"/>
    <s v="VISN 07"/>
    <s v="Atlanta"/>
    <x v="1"/>
    <s v="Site Lead"/>
    <s v="Browning"/>
    <s v="Louisa"/>
    <s v="VHAATGBROWNL"/>
    <s v="404-321-6111 x4924"/>
    <s v="Louisa.Browning@va.gov"/>
    <s v="Wave 2"/>
    <n v="8"/>
    <s v="May_2"/>
    <x v="0"/>
    <n v="1"/>
  </r>
  <r>
    <n v="107"/>
    <s v="VISN 07"/>
    <s v="Atlanta"/>
    <x v="1"/>
    <s v="Site Lead Back-up"/>
    <s v="Simmons"/>
    <s v="Cathy"/>
    <s v="VHAATGSIMMOC2"/>
    <s v="404-321-6111 x3027"/>
    <s v="Cathy.simmons@va.gov"/>
    <s v="Wave 2"/>
    <n v="8"/>
    <s v="May_2"/>
    <x v="1"/>
    <n v="1"/>
  </r>
  <r>
    <n v="108"/>
    <s v="VISN 07"/>
    <s v="Atlanta"/>
    <x v="2"/>
    <s v="Primary HTM Functional POC"/>
    <s v="Cox"/>
    <s v="Michael"/>
    <s v="VHAATGCoxM"/>
    <s v="404-321-6111 x7633"/>
    <s v="Michael.cox@va.gov"/>
    <s v="Wave 2"/>
    <n v="10"/>
    <s v="May_2"/>
    <x v="1"/>
    <n v="1"/>
  </r>
  <r>
    <n v="109"/>
    <s v="VISN 07"/>
    <s v="Atlanta"/>
    <x v="2"/>
    <s v="HTM Functional POC Back-up"/>
    <s v="Timm"/>
    <s v="Robert"/>
    <s v="VHAAATGTimmR"/>
    <s v="404-321-6111 x2790"/>
    <s v="Robert.timm@va.gov"/>
    <s v="Wave 2"/>
    <n v="1"/>
    <s v="May_2"/>
    <x v="0"/>
    <n v="1"/>
  </r>
  <r>
    <n v="110"/>
    <s v="VISN 07"/>
    <s v="Atlanta"/>
    <x v="3"/>
    <s v="Primary EMS Functional POC"/>
    <s v="Mincey"/>
    <s v="Dale"/>
    <s v="VHAATGminced"/>
    <s v="404-321-6111 x7646"/>
    <s v="Dale.Mincey@va.gov"/>
    <s v="Wave 2"/>
    <n v="9"/>
    <s v="May_2"/>
    <x v="0"/>
    <n v="1"/>
  </r>
  <r>
    <n v="111"/>
    <s v="VISN 07"/>
    <s v="Atlanta"/>
    <x v="3"/>
    <s v="EMS Functional POC Back-up"/>
    <s v="Gwaltney"/>
    <s v="Darryl"/>
    <s v="VHAATGgwaltd"/>
    <s v="404-321-6111 x7525"/>
    <s v="Darryl.Gwaltney@va.gov"/>
    <s v="Wave 2"/>
    <n v="0"/>
    <s v="May_2"/>
    <x v="0"/>
    <n v="1"/>
  </r>
  <r>
    <n v="112"/>
    <s v="VISN 07"/>
    <s v="Atlanta"/>
    <x v="4"/>
    <s v="Primary FM Functional POC"/>
    <s v="Mindley"/>
    <s v="Damian"/>
    <s v="VHAATGMindlD"/>
    <s v="404-321-6111 x7660"/>
    <s v="Damian.mindley@va.gov"/>
    <s v="Wave 2"/>
    <n v="4"/>
    <s v="May_2"/>
    <x v="1"/>
    <n v="1"/>
  </r>
  <r>
    <n v="113"/>
    <s v="VISN 07"/>
    <s v="Atlanta"/>
    <x v="4"/>
    <s v="FM Functional POC Back-up"/>
    <s v="Sawyer"/>
    <s v="Ricky"/>
    <s v="VHAATGSawyeR"/>
    <s v="404-321-6111 x7660"/>
    <s v="Ricky.sawyer@va.gov"/>
    <s v="Wave 2"/>
    <n v="7"/>
    <s v="May_2"/>
    <x v="0"/>
    <n v="1"/>
  </r>
  <r>
    <n v="114"/>
    <s v="VISN 07"/>
    <s v="Atlanta"/>
    <x v="5"/>
    <s v="Primary PPM Functional POC"/>
    <s v="Simmons"/>
    <s v="Cathy"/>
    <s v="VHAATGSIMMOC2"/>
    <s v="404-321-6111 x3027"/>
    <s v="Cathy.simmons@va.gov"/>
    <s v="Wave 2"/>
    <n v="8"/>
    <s v="May_2"/>
    <x v="1"/>
    <n v="1"/>
  </r>
  <r>
    <n v="115"/>
    <s v="VISN 07"/>
    <s v="Atlanta"/>
    <x v="5"/>
    <s v="PPM Functional POC Back-up"/>
    <s v="Browning"/>
    <s v="Louisa"/>
    <s v="VHAATGBROWNL"/>
    <s v="404-321-6111 x4924"/>
    <s v="Louisa.Browning@va.gov"/>
    <s v="Wave 2"/>
    <n v="8"/>
    <s v="May_2"/>
    <x v="0"/>
    <n v="1"/>
  </r>
  <r>
    <n v="116"/>
    <s v="VISN 07"/>
    <s v="Atlanta"/>
    <x v="6"/>
    <s v="Primary IT Functional POC"/>
    <s v="Lynch"/>
    <s v="Anthony"/>
    <s v="VHAATGLynchA"/>
    <s v="404-321-6111 x1578"/>
    <s v="Anthony.lynch@va.gov"/>
    <s v="Wave 2"/>
    <n v="2"/>
    <s v="May_2"/>
    <x v="0"/>
    <n v="1"/>
  </r>
  <r>
    <n v="117"/>
    <s v="VISN 07"/>
    <s v="Atlanta"/>
    <x v="6"/>
    <s v="IT Functional POC Back-up"/>
    <s v="Wisdom"/>
    <s v="Zende"/>
    <s v="VHAATGWisdoZ"/>
    <s v="404-321-6111 x7197"/>
    <s v="Zende.wisdom@va.gov  "/>
    <s v="Wave 2"/>
    <n v="2"/>
    <s v="May_2"/>
    <x v="0"/>
    <n v="1"/>
  </r>
  <r>
    <n v="118"/>
    <s v="VISN 07"/>
    <s v="Birmingham"/>
    <x v="1"/>
    <s v="Site Lead"/>
    <s v="Raggio"/>
    <s v="Matthew"/>
    <s v="VHABIRRaggiM"/>
    <s v="205-933-8101 x 5252"/>
    <s v="Matthew.Raggio@va.gov"/>
    <s v="Wave 2"/>
    <n v="6"/>
    <s v="May_2"/>
    <x v="1"/>
    <n v="1"/>
  </r>
  <r>
    <n v="119"/>
    <s v="VISN 07"/>
    <s v="Birmingham"/>
    <x v="1"/>
    <s v="Site Lead Back-up"/>
    <s v="Weeks"/>
    <s v="Erica"/>
    <s v="VHABIRWeeksE"/>
    <s v="205-933-8101 x 1350"/>
    <s v="Erica.Weeks@va.gov"/>
    <s v="Wave 2"/>
    <n v="9"/>
    <s v="May_2"/>
    <x v="0"/>
    <n v="1"/>
  </r>
  <r>
    <n v="120"/>
    <s v="VISN 07"/>
    <s v="Birmingham"/>
    <x v="2"/>
    <s v="Primary HTM Functional POC"/>
    <s v="Raggio"/>
    <s v="Matthew"/>
    <s v="VHABIRRaggiM"/>
    <s v="205-933-8101 x 5252"/>
    <s v="Matthew.Raggio@va.gov"/>
    <s v="Wave 2"/>
    <n v="6"/>
    <s v="May_2"/>
    <x v="1"/>
    <n v="1"/>
  </r>
  <r>
    <n v="121"/>
    <s v="VISN 07"/>
    <s v="Birmingham"/>
    <x v="2"/>
    <s v="HTM Functional POC Back-up"/>
    <s v="McQuitty"/>
    <s v="William"/>
    <s v="VHABIRMcQuiW"/>
    <s v="205-933-8101 x 4526"/>
    <s v="William.McQuitty@va.gov"/>
    <s v="Wave 2"/>
    <n v="2"/>
    <s v="May_2"/>
    <x v="0"/>
    <n v="1"/>
  </r>
  <r>
    <n v="122"/>
    <s v="VISN 07"/>
    <s v="Birmingham"/>
    <x v="3"/>
    <s v="Primary EMS Functional POC"/>
    <s v="Irwin"/>
    <s v="David"/>
    <s v="VHABIRIrwinD"/>
    <s v="205-558-4717 x 5416"/>
    <s v="David.Irwin@va.gov"/>
    <s v="Wave 2"/>
    <n v="6"/>
    <s v="May_2"/>
    <x v="0"/>
    <n v="1"/>
  </r>
  <r>
    <n v="123"/>
    <s v="VISN 07"/>
    <s v="Birmingham"/>
    <x v="3"/>
    <s v="EMS Functional POC Back-up"/>
    <s v="Singleterry"/>
    <s v="Andre"/>
    <s v="VHABIRSinglA"/>
    <s v="205-933-8101 x 6107"/>
    <s v="Andre.Singleterry@va.gov"/>
    <s v="Wave 2"/>
    <n v="8"/>
    <s v="May_2"/>
    <x v="0"/>
    <n v="1"/>
  </r>
  <r>
    <n v="124"/>
    <s v="VISN 07"/>
    <s v="Birmingham"/>
    <x v="4"/>
    <s v="Primary FM Functional POC"/>
    <s v="Campbell"/>
    <s v="Jaymes"/>
    <s v="VHABIRCampbJ2"/>
    <s v="205-933-8101 x 5013"/>
    <s v="Jaymes.Campbell@va.gov"/>
    <s v="Wave 2"/>
    <n v="7"/>
    <s v="May_2"/>
    <x v="0"/>
    <n v="1"/>
  </r>
  <r>
    <n v="125"/>
    <s v="VISN 07"/>
    <s v="Birmingham"/>
    <x v="4"/>
    <s v="FM Functional POC Back-up"/>
    <s v="Bugg"/>
    <s v="Randall"/>
    <s v="VHABIRBuggR"/>
    <s v="205-933-4481 x 5275"/>
    <s v="Randall.Bugg@va.gov"/>
    <s v="Wave 2"/>
    <n v="1"/>
    <s v="May_2"/>
    <x v="0"/>
    <n v="1"/>
  </r>
  <r>
    <n v="126"/>
    <s v="VISN 07"/>
    <s v="Birmingham"/>
    <x v="5"/>
    <s v="Primary PPM Functional POC"/>
    <s v="Jones"/>
    <s v="Alfred"/>
    <s v="VHABIRJonesAT"/>
    <s v="205-933-8101 x 2937"/>
    <s v="Alfred.Jones2@va.gov"/>
    <s v="Wave 2"/>
    <n v="9"/>
    <s v="May_2"/>
    <x v="1"/>
    <n v="1"/>
  </r>
  <r>
    <n v="127"/>
    <s v="VISN 07"/>
    <s v="Birmingham"/>
    <x v="5"/>
    <s v="PPM Functional POC Back-up"/>
    <s v="Turner"/>
    <s v="Caleb"/>
    <s v="VHABIRTurneC3"/>
    <s v="205-933-8101 x 5371"/>
    <s v="Caleb.Turner3@va.gov"/>
    <s v="Wave 2"/>
    <n v="2"/>
    <s v="May_2"/>
    <x v="0"/>
    <n v="1"/>
  </r>
  <r>
    <n v="128"/>
    <s v="VISN 07"/>
    <s v="Birmingham"/>
    <x v="6"/>
    <s v="Primary IT Functional POC"/>
    <s v="Young"/>
    <s v="Christopher"/>
    <s v="VHABIRYounC"/>
    <s v="205-933-8101 x 1367"/>
    <s v="Christopher.Young7@va.gov"/>
    <s v="Wave 2"/>
    <n v="0"/>
    <s v="May_2"/>
    <x v="0"/>
    <n v="1"/>
  </r>
  <r>
    <n v="129"/>
    <s v="VISN 07"/>
    <s v="Birmingham"/>
    <x v="6"/>
    <s v="IT Functional POC Back-up"/>
    <s v="Sturdivant"/>
    <s v="Mervin"/>
    <s v="VHABIRSturdM"/>
    <s v="205-933-8101 x 1334"/>
    <s v="Mervin.Sturdivant@va.gov"/>
    <s v="Wave 2"/>
    <n v="1"/>
    <s v="May_2"/>
    <x v="0"/>
    <n v="1"/>
  </r>
  <r>
    <n v="130"/>
    <s v="VISN 07"/>
    <s v="Dublin"/>
    <x v="1"/>
    <s v="Site Lead"/>
    <s v="Deworth"/>
    <s v="Gerald"/>
    <s v="VHADUBDEWORG"/>
    <s v="478-272-1210 x 2902"/>
    <s v="Gerald.deworth@va.gov"/>
    <s v="Wave 2"/>
    <n v="1"/>
    <s v="May_2"/>
    <x v="0"/>
    <n v="1"/>
  </r>
  <r>
    <n v="131"/>
    <s v="VISN 07"/>
    <s v="Dublin"/>
    <x v="1"/>
    <s v="Site Lead Back-up"/>
    <s v="Sullivan"/>
    <s v="Diane"/>
    <s v="VHADUBSULLID"/>
    <s v="478-272-1210 x 2902"/>
    <s v="Diane.sullivan@va.gov"/>
    <s v="Wave 2"/>
    <n v="5"/>
    <s v="May_2"/>
    <x v="0"/>
    <n v="1"/>
  </r>
  <r>
    <n v="132"/>
    <s v="VISN 07"/>
    <s v="Dublin"/>
    <x v="2"/>
    <s v="Primary HTM Functional POC"/>
    <s v="Snelgrove"/>
    <s v="Michael"/>
    <s v="VHADUBSNELGM"/>
    <s v="478 272-1210 x 2889"/>
    <s v="Michael.snelgrove@va.gov"/>
    <s v="Wave 2"/>
    <n v="2"/>
    <s v="May_2"/>
    <x v="0"/>
    <n v="1"/>
  </r>
  <r>
    <n v="133"/>
    <s v="VISN 07"/>
    <s v="Dublin"/>
    <x v="2"/>
    <s v="HTM Functional POC Back-up"/>
    <s v="Orlowsky"/>
    <s v="Alex"/>
    <s v="VHADUBORLOWA"/>
    <s v="478 272-1210 x 3129"/>
    <s v="Alexandra.orlowsky@va.gov"/>
    <s v="Wave 2"/>
    <n v="3"/>
    <s v="May_2"/>
    <x v="0"/>
    <n v="1"/>
  </r>
  <r>
    <n v="134"/>
    <s v="VISN 07"/>
    <s v="Dublin"/>
    <x v="3"/>
    <s v="Primary EMS Functional POC"/>
    <s v="Baggett"/>
    <s v="Lee"/>
    <s v="VHADUBBAGGEL"/>
    <s v="478 277 2755"/>
    <s v="Walter.Baggett@va.gov"/>
    <s v="Wave 2"/>
    <n v="3"/>
    <s v="May_2"/>
    <x v="0"/>
    <n v="1"/>
  </r>
  <r>
    <n v="135"/>
    <s v="VISN 07"/>
    <s v="Dublin"/>
    <x v="3"/>
    <s v="EMS Functional POC Back-up"/>
    <s v="Kraft"/>
    <s v="Edwin"/>
    <s v="VHADUBKRAFTE"/>
    <s v="478 277 2755"/>
    <s v="Edwin.Kraft@va.gov"/>
    <s v="Wave 2"/>
    <n v="0"/>
    <s v="May_2"/>
    <x v="0"/>
    <n v="1"/>
  </r>
  <r>
    <n v="136"/>
    <s v="VISN 07"/>
    <s v="Dublin"/>
    <x v="4"/>
    <s v="Primary FM Functional POC"/>
    <s v="Williams"/>
    <s v="Fred"/>
    <s v="VHADUBWILLIF"/>
    <s v="478 272-1210 x 4355"/>
    <s v="Frederick.williams@va.gov"/>
    <s v="Wave 2"/>
    <n v="4"/>
    <s v="May_2"/>
    <x v="0"/>
    <n v="1"/>
  </r>
  <r>
    <n v="137"/>
    <s v="VISN 07"/>
    <s v="Dublin"/>
    <x v="4"/>
    <s v="FM Functional POC Back-up"/>
    <s v="Marshall"/>
    <s v="Sandra"/>
    <s v="VHADUBMARSHS"/>
    <s v="478 272-1210 x 2640"/>
    <s v="Sandra.Marshall10@va.gov"/>
    <s v="Wave 2"/>
    <n v="1"/>
    <s v="May_2"/>
    <x v="0"/>
    <n v="1"/>
  </r>
  <r>
    <n v="138"/>
    <s v="VISN 07"/>
    <s v="Dublin"/>
    <x v="5"/>
    <s v="Primary PPM Functional POC"/>
    <s v="Pennymon"/>
    <s v="Dennis"/>
    <s v="VHADUBPENNYD"/>
    <s v="478 272 1210 x 3046"/>
    <s v="Dennis.Pennymon@va.gov"/>
    <s v="Wave 2"/>
    <n v="3"/>
    <s v="May_2"/>
    <x v="0"/>
    <n v="1"/>
  </r>
  <r>
    <n v="139"/>
    <s v="VISN 07"/>
    <s v="Dublin"/>
    <x v="5"/>
    <s v="PPM Functional POC Back-up"/>
    <s v="King"/>
    <s v="Anthony"/>
    <s v="VHADUBKingA2"/>
    <s v="478 272 1210 x 2612"/>
    <s v="Anthony.King3@va.gov"/>
    <s v="Wave 2"/>
    <n v="9"/>
    <s v="May_2"/>
    <x v="1"/>
    <n v="1"/>
  </r>
  <r>
    <n v="140"/>
    <s v="VISN 07"/>
    <s v="Dublin"/>
    <x v="6"/>
    <s v="Primary IT Functional POC"/>
    <s v="Cowart"/>
    <s v="Mark"/>
    <s v="VHADUBCowarM"/>
    <s v="478-277-6799"/>
    <s v="Mark.Cowart@va.gov"/>
    <s v="Wave 2"/>
    <n v="4"/>
    <s v="May_2"/>
    <x v="0"/>
    <n v="1"/>
  </r>
  <r>
    <n v="141"/>
    <s v="VISN 07"/>
    <s v="Dublin"/>
    <x v="6"/>
    <s v="IT Functional POC Back-up"/>
    <s v="Couey"/>
    <s v="Janet"/>
    <s v="VHADUBCoueyJ"/>
    <s v="478-277-2716"/>
    <s v="Janet.Couey@va.gov"/>
    <s v="Wave 2"/>
    <n v="1"/>
    <s v="May_2"/>
    <x v="0"/>
    <n v="1"/>
  </r>
  <r>
    <n v="142"/>
    <s v="VISN 07"/>
    <s v="Central Alabama"/>
    <x v="1"/>
    <s v="Site Lead"/>
    <s v="Piper"/>
    <s v="William"/>
    <s v="VHACAVPiperW"/>
    <s v="334-272-4670 x 4870"/>
    <s v="William.Piper@va.gov"/>
    <s v="Wave 2"/>
    <n v="8"/>
    <s v="May_2"/>
    <x v="1"/>
    <n v="1"/>
  </r>
  <r>
    <n v="143"/>
    <s v="VISN 07"/>
    <s v="Central Alabama"/>
    <x v="1"/>
    <s v="Site Lead Back-up"/>
    <s v="Hall"/>
    <s v="Nicholas"/>
    <s v="VHACAVHallN"/>
    <s v="334-727-0550 x 3289"/>
    <s v="Nicholas.Hall2@va.gov"/>
    <s v="Wave 2"/>
    <n v="5"/>
    <s v="May_2"/>
    <x v="0"/>
    <n v="1"/>
  </r>
  <r>
    <n v="144"/>
    <s v="VISN 07"/>
    <s v="Central Alabama"/>
    <x v="2"/>
    <s v="Primary HTM Functional POC"/>
    <s v="Piper"/>
    <s v="William"/>
    <s v="VHACAVPiperW"/>
    <s v="334-272-4670 x 4870"/>
    <s v="William.Piper@va.gov"/>
    <s v="Wave 2"/>
    <n v="8"/>
    <s v="May_2"/>
    <x v="1"/>
    <n v="1"/>
  </r>
  <r>
    <n v="145"/>
    <s v="VISN 07"/>
    <s v="Central Alabama"/>
    <x v="2"/>
    <s v="HTM Functional POC Back-up"/>
    <s v="Johnson"/>
    <s v="Donnell"/>
    <s v="VHACAVJohnsD2"/>
    <s v="334-272-4670 x 4866"/>
    <s v="Donnell.Johnson2@va.gov"/>
    <s v="Wave 2"/>
    <n v="4"/>
    <s v="May_2"/>
    <x v="0"/>
    <n v="1"/>
  </r>
  <r>
    <n v="146"/>
    <s v="VISN 07"/>
    <s v="Central Alabama"/>
    <x v="3"/>
    <s v="EMS Functional POC Back-up"/>
    <s v="Morgan"/>
    <s v="Darrell"/>
    <s v="VHATUAMORGAD"/>
    <s v="334-272-4670 x 4624"/>
    <s v="Darrell.Morgan2@va.gov"/>
    <s v="Wave 2"/>
    <n v="2"/>
    <s v="May_2"/>
    <x v="0"/>
    <n v="1"/>
  </r>
  <r>
    <n v="147"/>
    <s v="VISN 07"/>
    <s v="Central Alabama"/>
    <x v="3"/>
    <s v="EMS Functional POC Back-up"/>
    <s v="Perry"/>
    <s v="Clifford"/>
    <s v="VHACAVPerryC"/>
    <s v="334-727-0550 x 3667"/>
    <s v="Clifford.Perry@va.gov"/>
    <s v="Wave 2"/>
    <n v="1"/>
    <s v="May_2"/>
    <x v="0"/>
    <n v="1"/>
  </r>
  <r>
    <n v="148"/>
    <s v="VISN 07"/>
    <s v="Central Alabama"/>
    <x v="4"/>
    <s v="Primary FM Functional POC"/>
    <s v="Sharpe"/>
    <s v="Nicole"/>
    <s v="VHACAVSharpN"/>
    <s v="334-260-4108"/>
    <s v="Nicole.Sharpe@va.gov"/>
    <s v="Wave 2"/>
    <n v="9"/>
    <s v="May_2"/>
    <x v="1"/>
    <n v="1"/>
  </r>
  <r>
    <n v="149"/>
    <s v="VISN 07"/>
    <s v="Central Alabama"/>
    <x v="4"/>
    <s v="FM Functional POC Back-up"/>
    <s v="Hall"/>
    <s v="Nicholas"/>
    <s v="VHACAVHallN"/>
    <s v="334-727-0550 x 3289"/>
    <s v="Nicholas.Hall2@va.gov"/>
    <s v="Wave 2"/>
    <n v="5"/>
    <s v="May_2"/>
    <x v="0"/>
    <n v="1"/>
  </r>
  <r>
    <n v="150"/>
    <s v="VISN 07"/>
    <s v="Central Alabama"/>
    <x v="5"/>
    <s v="Primary PPM Functional POC"/>
    <s v="Green"/>
    <s v="Darry"/>
    <s v="VHACAVGreenD"/>
    <s v="334-272-4670 x 2001"/>
    <s v="Darry.Green@va.gov"/>
    <s v="Wave 2"/>
    <n v="11"/>
    <s v="May_2"/>
    <x v="1"/>
    <n v="1"/>
  </r>
  <r>
    <n v="151"/>
    <s v="VISN 07"/>
    <s v="Central Alabama"/>
    <x v="5"/>
    <s v="PPM Functional POC Back-up"/>
    <s v="Davis"/>
    <s v="Johnny"/>
    <s v="VHACAVDavisJ6"/>
    <s v="334-272-4670 x 4482"/>
    <s v="Johnny.Davis6@va.gov"/>
    <s v="Wave 2"/>
    <n v="1"/>
    <s v="May_2"/>
    <x v="0"/>
    <n v="1"/>
  </r>
  <r>
    <n v="152"/>
    <s v="VISN 07"/>
    <s v="Central Alabama"/>
    <x v="6"/>
    <s v="Primary IT Functional POC"/>
    <s v="Magee"/>
    <s v="Elmarko"/>
    <s v="VHACAVMageeE"/>
    <s v="334-725-2532"/>
    <s v="Elmarko.Magee@va.gov"/>
    <s v="Wave 2"/>
    <n v="3"/>
    <s v="May_2"/>
    <x v="0"/>
    <n v="1"/>
  </r>
  <r>
    <n v="153"/>
    <s v="VISN 07"/>
    <s v="Central Alabama"/>
    <x v="6"/>
    <s v="IT Functional POC Back-up"/>
    <s v="Henry"/>
    <s v="Robert"/>
    <s v="VHACAVHenryR"/>
    <s v="334-727-0550 x 3422"/>
    <s v="Robert.Henry3@va.gov"/>
    <s v="Wave 2"/>
    <n v="0"/>
    <s v="May_2"/>
    <x v="0"/>
    <n v="1"/>
  </r>
  <r>
    <n v="154"/>
    <s v="VISN 07"/>
    <s v="Augusta"/>
    <x v="1"/>
    <s v="Site Lead"/>
    <s v="Koppen"/>
    <s v="Mark"/>
    <s v="VHAAUGKoppeM"/>
    <s v="(706) 733-0188 x 2871"/>
    <s v="Mark.Koppen@va.gov"/>
    <s v="Wave 2"/>
    <n v="8"/>
    <s v="May_2"/>
    <x v="0"/>
    <n v="1"/>
  </r>
  <r>
    <n v="155"/>
    <s v="VISN 07"/>
    <s v="Augusta"/>
    <x v="1"/>
    <s v="Site Lead Back-up"/>
    <s v="Stenger"/>
    <s v="John"/>
    <s v="VHAAUGStengT"/>
    <s v="(706) 733-0188 x 1783/6700"/>
    <s v="John.Stenger@va.gov"/>
    <s v="Wave 2"/>
    <n v="7"/>
    <s v="May_2"/>
    <x v="0"/>
    <n v="1"/>
  </r>
  <r>
    <n v="156"/>
    <s v="VISN 07"/>
    <s v="Augusta"/>
    <x v="2"/>
    <s v="Primary HTM Functional POC"/>
    <s v="Ackerman"/>
    <s v="Michael"/>
    <s v="VHAAUGAckerM"/>
    <s v="(706) 733-0188 x 3350"/>
    <s v="Michael.Ackerman@va.gov"/>
    <s v="Wave 2"/>
    <n v="11"/>
    <s v="May_2"/>
    <x v="1"/>
    <n v="1"/>
  </r>
  <r>
    <n v="157"/>
    <s v="VISN 07"/>
    <s v="Augusta"/>
    <x v="2"/>
    <s v="HTM Functional POC Back-up"/>
    <s v="Payne"/>
    <s v="Wesley"/>
    <s v="VHAAUGPayneW"/>
    <s v="(706) 733-0188 x 3368"/>
    <s v="Wesley.Payne@va.gov"/>
    <s v="Wave 2"/>
    <n v="0"/>
    <s v="May_2"/>
    <x v="0"/>
    <n v="1"/>
  </r>
  <r>
    <n v="158"/>
    <s v="VISN 07"/>
    <s v="Augusta"/>
    <x v="3"/>
    <s v="Primary EMS Functional POC"/>
    <s v="Van Horn"/>
    <s v="Russell"/>
    <s v="VHAAUGVanHoR"/>
    <s v="(706) 733-0188 x 3319"/>
    <s v="Russell.VanHorn@va.gov"/>
    <s v="Wave 2"/>
    <n v="7"/>
    <s v="May_2"/>
    <x v="0"/>
    <n v="1"/>
  </r>
  <r>
    <n v="159"/>
    <s v="VISN 07"/>
    <s v="Augusta"/>
    <x v="3"/>
    <s v="EMS Functional POC Back-up"/>
    <s v="Thomas"/>
    <s v="Walter"/>
    <s v="VHAAUGWalteT4"/>
    <s v="(706) 733-0188 x 3319"/>
    <s v="Walter.Thomas4@va.gov"/>
    <s v="Wave 2"/>
    <n v="0"/>
    <s v="May_2"/>
    <x v="0"/>
    <n v="1"/>
  </r>
  <r>
    <n v="160"/>
    <s v="VISN 07"/>
    <s v="Augusta"/>
    <x v="4"/>
    <s v="Primary FM Functional POC"/>
    <s v="Harris"/>
    <s v="Timothy"/>
    <s v="VHAAUGHarriT5"/>
    <s v="(706) 733-0188 x 3365/6053"/>
    <s v="Timothy.Harris2@va.gov"/>
    <s v="Wave 2"/>
    <n v="5"/>
    <s v="May_2"/>
    <x v="1"/>
    <n v="1"/>
  </r>
  <r>
    <n v="161"/>
    <s v="VISN 07"/>
    <s v="Augusta"/>
    <x v="4"/>
    <s v="FM Functional POC Back-up"/>
    <s v="Payne"/>
    <s v="Wesley"/>
    <s v="VHAAUGPayneW"/>
    <s v="(706) 733-0188 x 3368"/>
    <s v="Wesley.Payne@va.gov"/>
    <s v="Wave 2"/>
    <n v="0"/>
    <s v="May_2"/>
    <x v="0"/>
    <n v="1"/>
  </r>
  <r>
    <n v="162"/>
    <s v="VISN 07"/>
    <s v="Augusta"/>
    <x v="5"/>
    <s v="Primary PPM Functional POC"/>
    <s v="Fox"/>
    <s v="Mark"/>
    <s v="VHAAUGFoxM"/>
    <s v="(706) 733-0188 x 7829"/>
    <s v="Mark.Fox@va.gov"/>
    <s v="Wave 2"/>
    <n v="6"/>
    <s v="May_2"/>
    <x v="0"/>
    <n v="1"/>
  </r>
  <r>
    <n v="163"/>
    <s v="VISN 07"/>
    <s v="Augusta"/>
    <x v="5"/>
    <s v="PPM Functional POC Back-up"/>
    <s v="Askew"/>
    <s v="Janice"/>
    <s v="VHAAUGAskewJ"/>
    <s v="(706) 733-0188 x 7169"/>
    <s v="Janice.Askew@va.gov"/>
    <s v="Wave 2"/>
    <n v="2"/>
    <s v="May_2"/>
    <x v="0"/>
    <n v="1"/>
  </r>
  <r>
    <n v="164"/>
    <s v="VISN 07"/>
    <s v="Augusta"/>
    <x v="6"/>
    <s v="Primary IT Functional POC"/>
    <s v="Hedgepeth"/>
    <s v="Rick"/>
    <s v="VHAAUGHedgeR"/>
    <s v="(706) 733-0188 x 6750"/>
    <s v="Ricky.Hedgepeth@va.gov"/>
    <s v="Wave 2"/>
    <n v="1"/>
    <s v="May_2"/>
    <x v="0"/>
    <n v="1"/>
  </r>
  <r>
    <n v="165"/>
    <s v="VISN 07"/>
    <s v="Augusta"/>
    <x v="6"/>
    <s v="IT Functional POC Back-up"/>
    <s v="Northington"/>
    <s v="Elizabeth"/>
    <s v="VHAAUGNorthE"/>
    <s v="(706) 733-0188 x 7637"/>
    <s v="Elizabeth.Northington@va.gov"/>
    <s v="Wave 2"/>
    <n v="9"/>
    <s v="May_2"/>
    <x v="1"/>
    <n v="1"/>
  </r>
  <r>
    <n v="166"/>
    <s v="VISN 07"/>
    <s v="Charleston"/>
    <x v="1"/>
    <s v="Site Lead"/>
    <s v="Hensley"/>
    <s v="Anthony"/>
    <s v="VHACHAHenslA"/>
    <s v="843-789-7788"/>
    <s v="anthony.hensley@va.gov"/>
    <s v="Wave 2"/>
    <n v="9"/>
    <s v="May_2"/>
    <x v="1"/>
    <n v="1"/>
  </r>
  <r>
    <n v="167"/>
    <s v="VISN 07"/>
    <s v="Charleston"/>
    <x v="1"/>
    <s v="Site Lead Back-up"/>
    <s v="Pinard"/>
    <s v="Randall"/>
    <s v="VHACHAPinarR"/>
    <s v="843-789-7789"/>
    <s v="randall.pinard@va.gov"/>
    <s v="Wave 2"/>
    <n v="9"/>
    <s v="May_2"/>
    <x v="1"/>
    <n v="1"/>
  </r>
  <r>
    <n v="168"/>
    <s v="VISN 07"/>
    <s v="Charleston"/>
    <x v="2"/>
    <s v="Primary HTM Functional POC"/>
    <s v="Cross"/>
    <s v="Carl"/>
    <s v="VHACHACrossC"/>
    <s v="843-789-7005"/>
    <s v="Carl.Cross@va.gov"/>
    <s v="Wave 2"/>
    <n v="7"/>
    <s v="May_2"/>
    <x v="1"/>
    <n v="1"/>
  </r>
  <r>
    <n v="169"/>
    <s v="VISN 07"/>
    <s v="Charleston"/>
    <x v="2"/>
    <s v="HTM Functional POC Back-up"/>
    <s v="McCaskill"/>
    <s v="Britton"/>
    <s v="VHACHAMcCasB"/>
    <s v="843-789-6046"/>
    <s v="Britton.McCaskill@va.gov"/>
    <s v="Wave 2"/>
    <n v="7"/>
    <s v="May_2"/>
    <x v="1"/>
    <n v="1"/>
  </r>
  <r>
    <n v="170"/>
    <s v="VISN 07"/>
    <s v="Charleston"/>
    <x v="2"/>
    <s v="HTM Functional POC Back-up"/>
    <s v="Marsh"/>
    <s v="Lucas"/>
    <s v="VHACHAMarshL"/>
    <s v="843-789-7712"/>
    <s v="Lucas.Marsh@va.gov"/>
    <s v="Wave 2"/>
    <n v="2"/>
    <s v="May_2"/>
    <x v="0"/>
    <n v="1"/>
  </r>
  <r>
    <n v="171"/>
    <s v="VISN 07"/>
    <s v="Charleston"/>
    <x v="2"/>
    <s v="HTM Functional POC Back-up"/>
    <s v="Tellis"/>
    <s v="Brandi"/>
    <s v="VHACHATelliB"/>
    <s v="843-789-6620"/>
    <s v="Brandi.Tellis@va.gov"/>
    <s v="Wave 2"/>
    <n v="1"/>
    <s v="May_2"/>
    <x v="0"/>
    <n v="1"/>
  </r>
  <r>
    <n v="172"/>
    <s v="VISN 07"/>
    <s v="Charleston"/>
    <x v="3"/>
    <s v="Primary EMS Functional POC"/>
    <s v="Stenson"/>
    <s v="Darfet (Lee)"/>
    <s v="VHACHAStensD"/>
    <s v="843- 789-6157"/>
    <s v="darfet.stenson@va.gov"/>
    <s v="Wave 2"/>
    <n v="3"/>
    <s v="May_2"/>
    <x v="1"/>
    <n v="1"/>
  </r>
  <r>
    <n v="173"/>
    <s v="VISN 07"/>
    <s v="Charleston"/>
    <x v="3"/>
    <s v="EMS Functional POC Back-up"/>
    <s v="Brewer"/>
    <s v="Justus"/>
    <s v="VHACHABreweJ"/>
    <s v="843-789-5464"/>
    <s v="justus.brewer@va.gov"/>
    <s v="Wave 2"/>
    <n v="3"/>
    <s v="May_2"/>
    <x v="0"/>
    <n v="1"/>
  </r>
  <r>
    <n v="174"/>
    <s v="VISN 07"/>
    <s v="Charleston"/>
    <x v="4"/>
    <s v="Primary FM Functional POC "/>
    <s v="Watson"/>
    <s v="Herb"/>
    <s v="VHACHAWatsoH2"/>
    <s v="843-789-6783"/>
    <s v="Herbert.Watson2@va.gov"/>
    <s v="Wave 2"/>
    <n v="4"/>
    <s v="May_2"/>
    <x v="0"/>
    <n v="1"/>
  </r>
  <r>
    <n v="175"/>
    <s v="VISN 07"/>
    <s v="Charleston"/>
    <x v="4"/>
    <s v="FM Functional POC Back-up"/>
    <s v="Kurowski"/>
    <s v="Mark"/>
    <s v="VHACHAKurowM"/>
    <s v="843-789-7772"/>
    <s v="Mark.kurowski@va.gov"/>
    <s v="Wave 2"/>
    <n v="6"/>
    <s v="May_2"/>
    <x v="0"/>
    <n v="1"/>
  </r>
  <r>
    <n v="176"/>
    <s v="VISN 07"/>
    <s v="Charleston"/>
    <x v="4"/>
    <s v="FM Functional POC Back-up"/>
    <s v="Valdez"/>
    <s v="Juan"/>
    <s v="VHACHAValdeJ1"/>
    <s v="843-789-7386"/>
    <s v="Juan.valdez@va.gov"/>
    <s v="Wave 2"/>
    <n v="1"/>
    <s v="May_2"/>
    <x v="0"/>
    <n v="1"/>
  </r>
  <r>
    <n v="177"/>
    <s v="VISN 07"/>
    <s v="Charleston"/>
    <x v="5"/>
    <s v="Primary PPM Functional POC"/>
    <s v="Turner"/>
    <s v="Beth"/>
    <s v="VHACHATurneB"/>
    <s v="843-789-6333"/>
    <s v="Beth.turner@va.gov"/>
    <s v="Wave 2"/>
    <n v="5"/>
    <s v="May_2"/>
    <x v="1"/>
    <n v="1"/>
  </r>
  <r>
    <n v="178"/>
    <s v="VISN 07"/>
    <s v="Charleston"/>
    <x v="5"/>
    <s v="PPM Functional POC Back-up"/>
    <s v="Jackson"/>
    <s v="Brenda"/>
    <s v="VHACHAJacksB1"/>
    <s v="843-789-7070"/>
    <s v="brenda.jackson@va.gov"/>
    <s v="Wave 2"/>
    <n v="0"/>
    <s v="May_2"/>
    <x v="0"/>
    <n v="1"/>
  </r>
  <r>
    <n v="179"/>
    <s v="VISN 07"/>
    <s v="Charleston"/>
    <x v="6"/>
    <s v="Primary IT Functional POC"/>
    <s v="Carter"/>
    <s v="David"/>
    <s v="VHACHACarteD"/>
    <s v="843-789-7121"/>
    <s v="david.carter4@va.gov"/>
    <s v="Wave 2"/>
    <n v="3"/>
    <s v="May_2"/>
    <x v="0"/>
    <n v="1"/>
  </r>
  <r>
    <n v="180"/>
    <s v="VISN 07"/>
    <s v="Charleston"/>
    <x v="6"/>
    <s v="IT Functional POC Back-up"/>
    <s v="Porter"/>
    <s v="Mary Ann"/>
    <s v="VHACHAPorteM"/>
    <s v="843-789-7162"/>
    <s v="mary.porter2@va.gov"/>
    <s v="Wave 2"/>
    <n v="0"/>
    <s v="May_2"/>
    <x v="0"/>
    <n v="1"/>
  </r>
  <r>
    <n v="181"/>
    <s v="VISN 07"/>
    <s v="Tuscaloosa"/>
    <x v="1"/>
    <s v="Site Lead"/>
    <s v="Jones"/>
    <s v="Adrienne"/>
    <s v="VhaTUAJonesAD"/>
    <s v="205 554-2063"/>
    <s v="Adrienne.jones2@va.gov"/>
    <s v="Wave 2"/>
    <n v="10"/>
    <s v="May_2"/>
    <x v="1"/>
    <n v="1"/>
  </r>
  <r>
    <n v="182"/>
    <s v="VISN 07"/>
    <s v="Tuscaloosa"/>
    <x v="1"/>
    <s v="Site Lead Back-up"/>
    <s v="Leow"/>
    <s v="Josh"/>
    <s v="VhaTUALeowJ"/>
    <s v="205-554-2000 x 3283"/>
    <s v="Joshua.Leow@va.gov"/>
    <s v="Wave 2"/>
    <n v="7"/>
    <s v="May_2"/>
    <x v="1"/>
    <n v="1"/>
  </r>
  <r>
    <n v="183"/>
    <s v="VISN 07"/>
    <s v="Tuscaloosa"/>
    <x v="2"/>
    <s v="Primary HTM Functional POC"/>
    <s v="Haynes"/>
    <s v="Dwayne"/>
    <s v="VhaTUAHayneD"/>
    <s v="205-554-2000 x 2667"/>
    <s v="Dwayne.Haynes@va.gov"/>
    <s v="Wave 2"/>
    <n v="8"/>
    <s v="May_2"/>
    <x v="1"/>
    <n v="1"/>
  </r>
  <r>
    <n v="184"/>
    <s v="VISN 07"/>
    <s v="Tuscaloosa"/>
    <x v="3"/>
    <s v="Primary EMS Functional POC"/>
    <s v="Robinson"/>
    <s v="Tom"/>
    <s v="VhaTUARobinT"/>
    <s v="205-554-2000 x 3777"/>
    <s v="Tom.Robinson2@va.gov"/>
    <s v="Wave 2"/>
    <n v="4"/>
    <s v="May_2"/>
    <x v="0"/>
    <n v="1"/>
  </r>
  <r>
    <n v="185"/>
    <s v="VISN 07"/>
    <s v="Tuscaloosa"/>
    <x v="4"/>
    <s v="Primary FM Functional POC"/>
    <s v="Jones"/>
    <s v="Adrienne"/>
    <s v="VhaTUAJonesAD"/>
    <s v="205-554-2063"/>
    <s v="Adrienne.Jones2@va.gov"/>
    <s v="Wave 2"/>
    <n v="10"/>
    <s v="May_2"/>
    <x v="1"/>
    <n v="1"/>
  </r>
  <r>
    <n v="186"/>
    <s v="VISN 07"/>
    <s v="Tuscaloosa"/>
    <x v="5"/>
    <s v="Primary PPM Functional POC"/>
    <s v="Bauknight"/>
    <s v="Dawn"/>
    <s v="VhaBIRBauknD"/>
    <s v="205-554-2000 x 2237"/>
    <s v="Dawn.Bauknight@va.gov"/>
    <s v="Wave 2"/>
    <n v="8"/>
    <s v="May_2"/>
    <x v="1"/>
    <n v="1"/>
  </r>
  <r>
    <n v="187"/>
    <s v="VISN 07"/>
    <s v="Tuscaloosa"/>
    <x v="6"/>
    <s v="Primary IT Functional POC"/>
    <s v="Lewis"/>
    <s v="Bryant"/>
    <s v="VhaTUALewisBC"/>
    <s v="205-554-2000 x 3660"/>
    <s v="Bryant.Lewis@va.gov"/>
    <s v="Wave 2"/>
    <n v="5"/>
    <s v="May_2"/>
    <x v="0"/>
    <n v="1"/>
  </r>
  <r>
    <n v="188"/>
    <s v="VISN 07"/>
    <s v="Tuscaloosa"/>
    <x v="6"/>
    <s v="IT Functional POC Back-up"/>
    <s v="Day"/>
    <s v="Charles"/>
    <s v="VhaTUADayC"/>
    <s v="205-554-2000 x 4622"/>
    <s v="Charles.Day3@va.gov"/>
    <s v="Wave 2"/>
    <n v="6"/>
    <s v="May_2"/>
    <x v="0"/>
    <n v="1"/>
  </r>
  <r>
    <n v="189"/>
    <s v="VISN 07"/>
    <s v="Columbia"/>
    <x v="1"/>
    <s v="Site Lead"/>
    <s v="Domann"/>
    <s v="Stan"/>
    <s v="VhacmsDomanS"/>
    <s v="(803) 695-6770"/>
    <s v="Stan.Domann@va.gov"/>
    <s v="Wave 2"/>
    <n v="10"/>
    <s v="May_2"/>
    <x v="0"/>
    <n v="1"/>
  </r>
  <r>
    <n v="190"/>
    <s v="VISN 07"/>
    <s v="Columbia"/>
    <x v="1"/>
    <s v="Site Lead Back-up"/>
    <s v="Cook"/>
    <s v="James"/>
    <s v="VhacmsCookja"/>
    <s v="(803) 776-4000 x 7559"/>
    <s v="James.Cook8@va.gov"/>
    <s v="Wave 2"/>
    <n v="4"/>
    <s v="May_2"/>
    <x v="0"/>
    <n v="1"/>
  </r>
  <r>
    <n v="191"/>
    <s v="VISN 07"/>
    <s v="Columbia"/>
    <x v="2"/>
    <s v="Primary HTM Functional POC"/>
    <s v="Shukla"/>
    <s v="Mahesh"/>
    <s v="VhacmsShuklM1"/>
    <s v="(803) 776-4000 x 7583"/>
    <s v="Mahesh.Shukla2@va.gov"/>
    <s v="Wave 2"/>
    <n v="1"/>
    <s v="May_2"/>
    <x v="0"/>
    <n v="1"/>
  </r>
  <r>
    <n v="192"/>
    <s v="VISN 07"/>
    <s v="Columbia"/>
    <x v="2"/>
    <s v="HTM Functional POC Back-up"/>
    <s v="Johnson"/>
    <s v="Jerry"/>
    <s v="VhacmsJohnsJ1"/>
    <s v="(803) 776-4000 x 7580"/>
    <s v="Jerry.Johnson3@va.gov"/>
    <s v="Wave 2"/>
    <n v="1"/>
    <s v="May_2"/>
    <x v="0"/>
    <n v="1"/>
  </r>
  <r>
    <n v="193"/>
    <s v="VISN 07"/>
    <s v="Columbia"/>
    <x v="2"/>
    <s v="HTM Functional POC Back-up"/>
    <s v="Masters"/>
    <s v="Russell"/>
    <s v="VhacmsMasteR"/>
    <s v="(803) 776-4000 x 4749"/>
    <s v="Russell.Masters@va.gov"/>
    <s v="Wave 2"/>
    <n v="0"/>
    <s v="May_2"/>
    <x v="0"/>
    <n v="1"/>
  </r>
  <r>
    <n v="194"/>
    <s v="VISN 07"/>
    <s v="Columbia"/>
    <x v="3"/>
    <s v="Primary EMS Functional POC"/>
    <s v="Bonds"/>
    <s v="Lincoln"/>
    <s v="Vhacmsbondsl"/>
    <s v="(803) 776-4000 x 6808"/>
    <s v="Lincoln.Bonds@va.gov"/>
    <s v="Wave 2"/>
    <n v="3"/>
    <s v="May_2"/>
    <x v="0"/>
    <n v="1"/>
  </r>
  <r>
    <n v="195"/>
    <s v="VISN 07"/>
    <s v="Columbia"/>
    <x v="3"/>
    <s v="EMS Functional POC Back-up"/>
    <s v="Perry"/>
    <s v="Patrice"/>
    <s v="Vhacmsperryp6"/>
    <s v="(803) 776-4000 x 6808"/>
    <s v="Patrice.Perry@va.gov"/>
    <s v="Wave 2"/>
    <n v="0"/>
    <s v="May_2"/>
    <x v="0"/>
    <n v="1"/>
  </r>
  <r>
    <n v="196"/>
    <s v="VISN 07"/>
    <s v="Columbia"/>
    <x v="4"/>
    <s v="Primary FM Functional POC"/>
    <s v="Bagley"/>
    <s v="David"/>
    <s v="VhacmsBagleD"/>
    <s v="(803) 776-4000 x 4344"/>
    <s v="David.Bagley2@va.gov"/>
    <s v="Wave 2"/>
    <n v="10"/>
    <s v="May_2"/>
    <x v="1"/>
    <n v="1"/>
  </r>
  <r>
    <n v="197"/>
    <s v="VISN 07"/>
    <s v="Columbia"/>
    <x v="4"/>
    <s v="FM Functional POC Back-up"/>
    <s v="Blackwell"/>
    <s v="Joseph"/>
    <s v="VhacmsBlackJW"/>
    <s v="(803) 776-4000 x 7589"/>
    <s v="Joseph.Blackwell@va.gov"/>
    <s v="Wave 2"/>
    <n v="4"/>
    <s v="May_2"/>
    <x v="1"/>
    <n v="1"/>
  </r>
  <r>
    <n v="198"/>
    <s v="VISN 07"/>
    <s v="Columbia"/>
    <x v="5"/>
    <s v="Primary PPM Functional POC"/>
    <s v="Mahoney"/>
    <s v="Eathel"/>
    <s v="VhacmsMahonE"/>
    <s v="(803) 776-4000 x 6560"/>
    <s v="Eathel.Mahoney@va.gov"/>
    <s v="Wave 2"/>
    <n v="2"/>
    <s v="May_2"/>
    <x v="0"/>
    <n v="1"/>
  </r>
  <r>
    <n v="199"/>
    <s v="VISN 07"/>
    <s v="Columbia"/>
    <x v="5"/>
    <s v="PPM Functional POC Back-up"/>
    <s v="Guice"/>
    <s v="Lynette"/>
    <s v="VhacmsGuiceL"/>
    <s v="(803) 776-4000 x 6492"/>
    <s v="Lynette.Guice@va.gov"/>
    <s v="Wave 2"/>
    <n v="0"/>
    <s v="May_2"/>
    <x v="0"/>
    <n v="1"/>
  </r>
  <r>
    <n v="200"/>
    <s v="VISN 07"/>
    <s v="Columbia"/>
    <x v="6"/>
    <s v="Primary IT Funcational POC"/>
    <s v="Wells"/>
    <s v="Mark"/>
    <s v="VHAcmsWellsM"/>
    <s v="(803) 776-4000 x 6311"/>
    <s v="Mark.Wells4@va.gov"/>
    <s v="Wave 2"/>
    <n v="4"/>
    <s v="May_2"/>
    <x v="1"/>
    <n v="1"/>
  </r>
  <r>
    <n v="201"/>
    <s v="VISN 07"/>
    <s v="Columbia"/>
    <x v="6"/>
    <s v="IT Functional POC Back-up"/>
    <s v="Tollin"/>
    <s v="Andrew"/>
    <s v="VhacmsTolliA"/>
    <s v="(803) 776-4000 x 6308"/>
    <s v="Andrew.Tollin@va.gov"/>
    <s v="Wave 2"/>
    <n v="0"/>
    <s v="May_2"/>
    <x v="0"/>
    <n v="1"/>
  </r>
  <r>
    <n v="202"/>
    <s v="VISN 12"/>
    <s v="VISN Deployment Team"/>
    <x v="0"/>
    <s v="VISN Deployment Team Lead"/>
    <s v="Schopen"/>
    <s v="Robby"/>
    <s v="VHAMIWSchopR2"/>
    <s v="(414)844-4831"/>
    <s v="Robby.Schopen2@va.gov"/>
    <s v="Wave 2"/>
    <n v="7"/>
    <s v="May_2"/>
    <x v="0"/>
    <n v="1"/>
  </r>
  <r>
    <n v="203"/>
    <s v="VISN 12"/>
    <s v="VISN Deployment Team"/>
    <x v="0"/>
    <s v="Logistics"/>
    <s v="Schopen"/>
    <s v="Robby"/>
    <s v="VHAMIWSchopR2"/>
    <s v="(414)844-4831"/>
    <s v="Robby.Schopen2@va.gov"/>
    <s v="Wave 2"/>
    <n v="7"/>
    <s v="May_2"/>
    <x v="0"/>
    <n v="1"/>
  </r>
  <r>
    <n v="204"/>
    <s v="VISN 12"/>
    <s v="VISN Deployment Team"/>
    <x v="0"/>
    <s v="HTM"/>
    <s v="Houterman"/>
    <s v="Christian (Chris)"/>
    <s v="VHAMIWHouteC"/>
    <s v="(414) 384-2000 x 45186"/>
    <s v="Christian.Houterman@va.gov"/>
    <s v="Wave 2"/>
    <n v="2"/>
    <s v="May_2"/>
    <x v="0"/>
    <n v="1"/>
  </r>
  <r>
    <n v="205"/>
    <s v="VISN 12"/>
    <s v="VISN Deployment Team"/>
    <x v="0"/>
    <s v="CAM"/>
    <s v="Cejka"/>
    <s v="James (Jim)"/>
    <s v="VHAHINCejkaJ"/>
    <s v="(708) 492-3932"/>
    <s v="James.Cejka@va.gov"/>
    <s v="Wave 2"/>
    <n v="0"/>
    <s v="May_2"/>
    <x v="0"/>
    <n v="1"/>
  </r>
  <r>
    <n v="206"/>
    <s v="VISN 12"/>
    <s v="VISN Deployment Team"/>
    <x v="0"/>
    <s v="EMS"/>
    <s v="Aherne"/>
    <s v="Joseph (Joe)"/>
    <s v="VHAHINAhernJ"/>
    <s v="(708) 492-3935"/>
    <s v="Joseph.Aherne@va.gov"/>
    <s v="Wave 2"/>
    <n v="5"/>
    <s v="May_2"/>
    <x v="0"/>
    <n v="1"/>
  </r>
  <r>
    <n v="207"/>
    <s v="VISN 12"/>
    <s v="VISN Deployment Team"/>
    <x v="0"/>
    <s v="Engineering"/>
    <s v="Berry"/>
    <s v="Douglas (Doug)"/>
    <s v="VHAHINBerryD"/>
    <s v="708-267-6138"/>
    <s v="Douglas.Berry@va.gov"/>
    <s v="Wave 2"/>
    <n v="1"/>
    <s v="May_2"/>
    <x v="0"/>
    <n v="1"/>
  </r>
  <r>
    <n v="208"/>
    <s v="VISN 12"/>
    <s v="VISN Deployment Team"/>
    <x v="0"/>
    <s v="OIT"/>
    <s v="Fears"/>
    <s v="Jeffrey (Jeff)"/>
    <s v="VHAV12FearsJ"/>
    <s v="708-492-3987"/>
    <s v="Jeff.Fears@va.gov"/>
    <s v="Wave 2"/>
    <n v="1"/>
    <s v="May_2"/>
    <x v="0"/>
    <n v="1"/>
  </r>
  <r>
    <n v="209"/>
    <s v="VISN 12"/>
    <s v="VISN Deployment Team"/>
    <x v="0"/>
    <s v="Fiscal (Ad Hoc)"/>
    <s v="Keyser"/>
    <s v="Jason"/>
    <s v="VHAMSCKeyseJ"/>
    <s v="414-384-2000 x 45371"/>
    <s v="Jason.Keyser@va.gov"/>
    <s v="Wave 2"/>
    <n v="5"/>
    <s v="May_2"/>
    <x v="0"/>
    <n v="1"/>
  </r>
  <r>
    <n v="210"/>
    <s v="VISN 12"/>
    <s v="VISN Deployment Team"/>
    <x v="0"/>
    <s v="CDW "/>
    <s v="Wright"/>
    <s v="Samantha"/>
    <s v="VHAV12WrighS"/>
    <s v="630-240-7508"/>
    <s v="Samantha.Wright2@va.gov"/>
    <s v="Wave 2"/>
    <n v="0"/>
    <s v="May_2"/>
    <x v="0"/>
    <n v="1"/>
  </r>
  <r>
    <n v="211"/>
    <s v="VISN 12"/>
    <s v="Tomah"/>
    <x v="1"/>
    <s v="Site Lead"/>
    <s v="Phillips"/>
    <s v="Annette"/>
    <s v="vhatomphilla"/>
    <s v="608-372-1150"/>
    <s v="Annette.phillips@va.gov"/>
    <s v="Wave 2"/>
    <n v="3"/>
    <s v="May_2"/>
    <x v="0"/>
    <n v="1"/>
  </r>
  <r>
    <n v="212"/>
    <s v="VISN 12"/>
    <s v="Tomah"/>
    <x v="1"/>
    <s v="Site Lead Back-up"/>
    <s v="Brande"/>
    <s v="David"/>
    <s v="vhatombrandd"/>
    <s v="608-372-1149"/>
    <s v="David.brande@va.gov"/>
    <s v="Wave 2"/>
    <n v="10"/>
    <s v="May_2"/>
    <x v="1"/>
    <n v="1"/>
  </r>
  <r>
    <n v="213"/>
    <s v="VISN 12"/>
    <s v="Tomah"/>
    <x v="2"/>
    <s v="Primary HTM Functional POC"/>
    <s v="Bieniek"/>
    <s v="Eugene"/>
    <s v="vhatombienie"/>
    <s v="608-372-3971 x 68320"/>
    <s v="Eugene.Bieniek@va.gov"/>
    <s v="Wave 2"/>
    <n v="8"/>
    <s v="May_2"/>
    <x v="0"/>
    <n v="1"/>
  </r>
  <r>
    <n v="214"/>
    <s v="VISN 12"/>
    <s v="Tomah"/>
    <x v="2"/>
    <s v="HTM Functional POC Back-up"/>
    <s v="Ogle"/>
    <s v="Derek"/>
    <s v="vhatomogleD"/>
    <s v="608-372-1731"/>
    <s v="Derek.ogle@va.gov"/>
    <s v="Wave 2"/>
    <n v="4"/>
    <s v="May_2"/>
    <x v="0"/>
    <n v="1"/>
  </r>
  <r>
    <n v="215"/>
    <s v="VISN 12"/>
    <s v="Tomah"/>
    <x v="3"/>
    <s v="Primary EMS Functional POC"/>
    <s v="Evanson"/>
    <s v="Jeffrey"/>
    <s v="vhatomevansj"/>
    <s v="608-372-3971 x 66080"/>
    <s v="Jeffrey.Evanson@va.gov"/>
    <s v="Wave 2"/>
    <n v="0"/>
    <s v="May_2"/>
    <x v="0"/>
    <n v="1"/>
  </r>
  <r>
    <n v="216"/>
    <s v="VISN 12"/>
    <s v="Tomah"/>
    <x v="3"/>
    <s v="EMS Functional POC Back-up"/>
    <s v="Martin"/>
    <s v="Andrew"/>
    <s v="vhatommartia"/>
    <s v="608-372-3971 x 60157"/>
    <s v="Andrew.martin7@va.gov"/>
    <s v="Wave 2"/>
    <n v="6"/>
    <s v="May_2"/>
    <x v="1"/>
    <n v="1"/>
  </r>
  <r>
    <n v="217"/>
    <s v="VISN 12"/>
    <s v="Tomah"/>
    <x v="4"/>
    <s v="Primary FM Functional POC"/>
    <s v="Adkins"/>
    <s v="Patricia"/>
    <s v="vhatomadkinp"/>
    <s v="608-372-3971 x 66096"/>
    <s v="Patricia.adkins2@va.gov"/>
    <s v="Wave 2"/>
    <n v="10"/>
    <s v="May_2"/>
    <x v="1"/>
    <n v="1"/>
  </r>
  <r>
    <n v="218"/>
    <s v="VISN 12"/>
    <s v="Tomah"/>
    <x v="4"/>
    <s v="FM Functional POC Back-up"/>
    <s v="Braun"/>
    <s v="Christopher"/>
    <s v="vhatombraunc"/>
    <s v="608-372-1633"/>
    <s v="Christopher.braun@va.gov"/>
    <s v="Wave 2"/>
    <n v="2"/>
    <s v="May_2"/>
    <x v="0"/>
    <n v="1"/>
  </r>
  <r>
    <n v="219"/>
    <s v="VISN 12"/>
    <s v="Tomah"/>
    <x v="5"/>
    <s v="Primary PPM Functional POC"/>
    <s v="Brande"/>
    <s v="David"/>
    <s v="vhatombrandd"/>
    <s v="608-372-1149"/>
    <s v="David.brande@va.gov"/>
    <s v="Wave 2"/>
    <n v="10"/>
    <s v="May_2"/>
    <x v="1"/>
    <n v="1"/>
  </r>
  <r>
    <n v="220"/>
    <s v="VISN 12"/>
    <s v="Tomah"/>
    <x v="5"/>
    <s v="PPM Functional POC Back-up"/>
    <s v="Peterson"/>
    <s v="Makensie"/>
    <s v="vhatompeterm"/>
    <s v="608-372-1634"/>
    <s v="Makensie.peterson@va.gov"/>
    <s v="Wave 2"/>
    <n v="7"/>
    <s v="May_2"/>
    <x v="1"/>
    <n v="1"/>
  </r>
  <r>
    <n v="221"/>
    <s v="VISN 12"/>
    <s v="Tomah"/>
    <x v="6"/>
    <s v="Primary IT Funcational POC"/>
    <s v="Smith"/>
    <s v="Brendan"/>
    <s v="vhatomsmithb"/>
    <s v="608-372-1124"/>
    <s v="Brendan.smith1@va.gov"/>
    <s v="Wave 2"/>
    <n v="6"/>
    <s v="May_2"/>
    <x v="1"/>
    <n v="1"/>
  </r>
  <r>
    <n v="222"/>
    <s v="VISN 12"/>
    <s v="Tomah"/>
    <x v="6"/>
    <s v="IT Functional POC Back-up"/>
    <s v="Kyser"/>
    <s v="Scot"/>
    <s v="vhatomkysers"/>
    <s v="608-372-3971 x 66250"/>
    <s v="Scot.kyser@va.gov"/>
    <s v="Wave 2"/>
    <n v="5"/>
    <s v="May_2"/>
    <x v="0"/>
    <n v="1"/>
  </r>
  <r>
    <n v="223"/>
    <s v="VISN 19"/>
    <s v="VISN Deployment Team"/>
    <x v="0"/>
    <s v="Logistics"/>
    <s v="Wood"/>
    <s v="James"/>
    <s v="VHAECHWoodJa"/>
    <s v="303-202-8184"/>
    <s v="James.wood3@va.gov"/>
    <s v="Wave 2"/>
    <n v="5"/>
    <s v="May_2"/>
    <x v="0"/>
    <n v="1"/>
  </r>
  <r>
    <n v="224"/>
    <s v="VISN 19"/>
    <s v="VISN Deployment Team"/>
    <x v="0"/>
    <s v="HTM"/>
    <s v="Holland"/>
    <s v="Annette"/>
    <s v="vhachyhollaa"/>
    <s v="307-433-3763"/>
    <s v="Annette.holland@va.gov"/>
    <s v="Wave 2"/>
    <n v="2"/>
    <s v="May_2"/>
    <x v="0"/>
    <n v="1"/>
  </r>
  <r>
    <n v="225"/>
    <s v="VISN 19"/>
    <s v="VISN Deployment Team"/>
    <x v="0"/>
    <s v="CAM"/>
    <s v="Eyre"/>
    <s v="David"/>
    <s v="VHAV19EyreD"/>
    <s v="303-202-8162"/>
    <s v="David.Eyre2@va.gov"/>
    <s v="Wave 2"/>
    <n v="0"/>
    <s v="May_2"/>
    <x v="0"/>
    <n v="1"/>
  </r>
  <r>
    <n v="226"/>
    <s v="VISN 19"/>
    <s v="VISN Deployment Team"/>
    <x v="0"/>
    <s v="Engineering"/>
    <s v="Volz"/>
    <s v="Robert"/>
    <s v="VHAOMAVolzRo"/>
    <s v="402-506-1714"/>
    <s v="Robert.volz@va.gov"/>
    <s v="Wave 2"/>
    <n v="0"/>
    <s v="May_2"/>
    <x v="0"/>
    <n v="1"/>
  </r>
  <r>
    <n v="227"/>
    <s v="VISN 19"/>
    <s v="VISN Deployment Team"/>
    <x v="0"/>
    <s v="OIT"/>
    <s v="Leonelli"/>
    <s v="Lisa"/>
    <s v="VHASLCLeoneL"/>
    <s v="801-584-5678"/>
    <s v="Lisa.Leonelli@va.gov"/>
    <s v="Wave 2"/>
    <n v="6"/>
    <s v="May_2"/>
    <x v="1"/>
    <n v="1"/>
  </r>
  <r>
    <n v="228"/>
    <s v="VISN 19"/>
    <s v="VISN Deployment Team"/>
    <x v="0"/>
    <s v="Fiscal"/>
    <s v="VanderStek"/>
    <s v="Eliott"/>
    <s v="VHAV19VandeE"/>
    <s v="303-756-9279"/>
    <s v="Eliott.VanderStek@va.gov"/>
    <s v="Wave 2"/>
    <n v="0"/>
    <s v="May_2"/>
    <x v="0"/>
    <n v="1"/>
  </r>
  <r>
    <n v="229"/>
    <s v="VISN 19"/>
    <s v="Grand Junction"/>
    <x v="1"/>
    <s v="Site Lead"/>
    <s v="Hewett"/>
    <s v="Steven"/>
    <s v="vhagrjhewets"/>
    <s v="(970) 242-0731 x 2039"/>
    <s v="Steven.Hewett@va.gov"/>
    <s v="Wave 2"/>
    <n v="10"/>
    <s v="May_2"/>
    <x v="1"/>
    <n v="1"/>
  </r>
  <r>
    <n v="230"/>
    <s v="VISN 19"/>
    <s v="Grand Junction"/>
    <x v="1"/>
    <s v="Site Lead Back-up"/>
    <s v="Mestas"/>
    <s v="Norma"/>
    <s v="vhagrjmestan"/>
    <s v="(970) 242-0731 x 2539"/>
    <s v="Norma.mestas@va.gov"/>
    <s v="Wave 2"/>
    <n v="1"/>
    <s v="May_2"/>
    <x v="0"/>
    <n v="1"/>
  </r>
  <r>
    <n v="231"/>
    <s v="VISN 19"/>
    <s v="Grand Junction"/>
    <x v="2"/>
    <s v="Primary HTM Functional POC"/>
    <s v="Peacook"/>
    <s v="Jan"/>
    <s v="vhagrjpeacoj"/>
    <s v="(970) 263-5070 x 5015"/>
    <s v="Jan.Peacock@va.gov"/>
    <s v="Wave 2"/>
    <n v="10"/>
    <s v="May_2"/>
    <x v="1"/>
    <n v="1"/>
  </r>
  <r>
    <n v="232"/>
    <s v="VISN 19"/>
    <s v="Grand Junction"/>
    <x v="2"/>
    <s v="HTM Functional POC Back-up"/>
    <s v="Sparks"/>
    <s v="Frank"/>
    <s v="VHAGRJSparkF"/>
    <s v="(970) 263-5035"/>
    <s v="Frank.Sparks@va.gov"/>
    <s v="Wave 2"/>
    <n v="0"/>
    <s v="May_2"/>
    <x v="0"/>
    <n v="1"/>
  </r>
  <r>
    <n v="233"/>
    <s v="VISN 19"/>
    <s v="Grand Junction"/>
    <x v="2"/>
    <s v="HTM Functional POC Back-up"/>
    <s v="Crickmer"/>
    <s v="Anna"/>
    <s v="vhagrjcricka"/>
    <s v="(970) 242-0731"/>
    <s v="Anna.Crickmer@va.gov"/>
    <s v="Wave 2"/>
    <n v="6"/>
    <s v="May_2"/>
    <x v="0"/>
    <n v="1"/>
  </r>
  <r>
    <n v="234"/>
    <s v="VISN 19"/>
    <s v="Grand Junction"/>
    <x v="3"/>
    <s v="Primary EMS Functional POC"/>
    <s v="Hendley"/>
    <s v="Eugene"/>
    <s v="VHAGRJHendlE"/>
    <s v="(970) 242-0731 x 2559"/>
    <s v="Eugene.Hendley@va.gov"/>
    <s v="Wave 2"/>
    <n v="6"/>
    <s v="May_2"/>
    <x v="0"/>
    <n v="1"/>
  </r>
  <r>
    <n v="235"/>
    <s v="VISN 19"/>
    <s v="Grand Junction"/>
    <x v="3"/>
    <s v="EMS Functional POC Back-up"/>
    <s v="Martin"/>
    <s v="Amber"/>
    <s v="vhagrjmartina"/>
    <s v="(970) 242-0731 x 2240"/>
    <s v="Amber.Martin@va.gov"/>
    <s v="Wave 2"/>
    <n v="1"/>
    <s v="May_2"/>
    <x v="0"/>
    <n v="1"/>
  </r>
  <r>
    <n v="236"/>
    <s v="VISN 19"/>
    <s v="Grand Junction"/>
    <x v="4"/>
    <s v="Primary FM Functional POC"/>
    <s v="Murillo"/>
    <s v="Larry"/>
    <s v="vhagrjmurill"/>
    <s v="(970) 242-0731 x 12003"/>
    <s v="Larry.Murillo@va.gov"/>
    <s v="Wave 2"/>
    <n v="3"/>
    <s v="May_2"/>
    <x v="0"/>
    <n v="1"/>
  </r>
  <r>
    <n v="237"/>
    <s v="VISN 19"/>
    <s v="Grand Junction"/>
    <x v="4"/>
    <s v="FM Functional POC Back-up"/>
    <s v="Benjamin"/>
    <s v="Jason"/>
    <s v="vhagrjbenjaj"/>
    <s v="(970) 242-0731 x 12001"/>
    <s v="Jason.Benjamin@va.gov"/>
    <s v="Wave 2"/>
    <n v="2"/>
    <s v="May_2"/>
    <x v="0"/>
    <n v="1"/>
  </r>
  <r>
    <n v="238"/>
    <s v="VISN 19"/>
    <s v="Grand Junction"/>
    <x v="4"/>
    <s v="HTM Functional POC Back-up"/>
    <s v="Montoya"/>
    <s v="Juilana"/>
    <s v="VHAGRJMontoJ"/>
    <s v="(970) 242-0731 x 2052"/>
    <s v="Juliana.Montoya@va.gov"/>
    <s v="Wave 2"/>
    <n v="4"/>
    <s v="May_2"/>
    <x v="0"/>
    <n v="1"/>
  </r>
  <r>
    <n v="239"/>
    <s v="VISN 19"/>
    <s v="Grand Junction"/>
    <x v="5"/>
    <s v="Primary PPM Functional POC"/>
    <s v="Sturgeon"/>
    <s v="Timothy"/>
    <s v="vhagrjsturgt"/>
    <s v="(970) 242-0731 x 1302"/>
    <s v="Timothy.Sturgeon@va.gov"/>
    <s v="Wave 2"/>
    <n v="6"/>
    <s v="May_2"/>
    <x v="1"/>
    <n v="1"/>
  </r>
  <r>
    <n v="240"/>
    <s v="VISN 19"/>
    <s v="Grand Junction"/>
    <x v="5"/>
    <s v="PPM Functional POC Back-up"/>
    <s v="Hewett"/>
    <s v="Steven"/>
    <s v="vhagrjhewets"/>
    <s v="(970) 242-0731 x 2039"/>
    <s v="Steven.Hewett@va.gov"/>
    <s v="Wave 2"/>
    <n v="10"/>
    <s v="May_2"/>
    <x v="1"/>
    <n v="1"/>
  </r>
  <r>
    <n v="241"/>
    <s v="VISN 19"/>
    <s v="Grand Junction"/>
    <x v="6"/>
    <s v="Primary IT Funcational POC"/>
    <s v="Giese"/>
    <s v="Noah"/>
    <s v="VHAGRJgiesen"/>
    <s v="(970) 263-5057"/>
    <s v="Noah.Giese@va.gov"/>
    <s v="Wave 2"/>
    <n v="0"/>
    <s v="May_2"/>
    <x v="0"/>
    <n v="1"/>
  </r>
  <r>
    <n v="242"/>
    <s v="VISN 19"/>
    <s v="Grand Junction"/>
    <x v="6"/>
    <s v="IT Functional POC Back-up"/>
    <s v="Myers"/>
    <s v="Layne"/>
    <s v="vhagrjmyersl"/>
    <s v="(970) 863-5098"/>
    <s v="Layne.myers@va.gov"/>
    <s v="Wave 2"/>
    <n v="0"/>
    <s v="May_2"/>
    <x v="0"/>
    <n v="1"/>
  </r>
  <r>
    <n v="243"/>
    <s v="VISN 06"/>
    <s v="VISN Deployment Team"/>
    <x v="0"/>
    <s v="HTM"/>
    <s v="Anderson-Jackson"/>
    <s v="LaTecia"/>
    <s v="VHAV06ANDERL"/>
    <s v="919-956-5541"/>
    <s v="LaTecia.Anderson-Jackson@va.gov"/>
    <s v="Wave 2"/>
    <n v="7"/>
    <s v="May_2"/>
    <x v="0"/>
    <n v="1"/>
  </r>
  <r>
    <n v="244"/>
    <s v="VISN 07"/>
    <s v="Augusta"/>
    <x v="5"/>
    <s v="PPM Functional POC Back-up"/>
    <s v="Carter, III"/>
    <s v="George"/>
    <s v="VHAAUGCarteG1"/>
    <s v="(706) 733-0188 x 7166"/>
    <s v="george.carter3@va.gov"/>
    <s v="Wave 2"/>
    <n v="8"/>
    <s v="May_2"/>
    <x v="1"/>
    <n v="1"/>
  </r>
  <r>
    <n v="245"/>
    <s v="VISN 07"/>
    <s v="Tuscaloosa"/>
    <x v="5"/>
    <s v="PPM Functional POC Back-up"/>
    <s v="Walker"/>
    <s v="Willie"/>
    <s v="VHABIRWalkeW"/>
    <s v="205-554-2000 x 2829"/>
    <s v="willie.walker2@va.gov"/>
    <s v="Wave 2"/>
    <n v="4"/>
    <s v="May_2"/>
    <x v="0"/>
    <n v="1"/>
  </r>
  <r>
    <n v="246"/>
    <s v="VISN 07"/>
    <s v="Tuscaloosa"/>
    <x v="2"/>
    <s v="HTM Functional POC Back-up"/>
    <s v="Hutson"/>
    <s v="Sharon"/>
    <s v="VHATUAHutsoS"/>
    <s v="205-554-2000 x2319"/>
    <s v="Sharon.Hutson@va.gov"/>
    <s v="Wave 2"/>
    <n v="9"/>
    <s v="May_2"/>
    <x v="1"/>
    <n v="1"/>
  </r>
  <r>
    <n v="247"/>
    <s v="VISN 07"/>
    <s v="Tuscaloosa"/>
    <x v="5"/>
    <s v="PPM Functional POC Back-up"/>
    <s v="Friscia"/>
    <s v="Karen"/>
    <s v="VHATUAfrisck"/>
    <s v="205-554-2993"/>
    <s v="karen.friscia@va.gov"/>
    <s v="Wave 2"/>
    <n v="6"/>
    <s v="May_2"/>
    <x v="0"/>
    <n v="1"/>
  </r>
  <r>
    <n v="248"/>
    <s v="VISN 06"/>
    <s v="Fayetteville"/>
    <x v="5"/>
    <s v="PPM Functional POC Back-up"/>
    <s v="Mixon"/>
    <s v="Lindsey"/>
    <s v="VHAFNCMixonL"/>
    <s v="910-488-2120 Ext."/>
    <s v="Lindsey.Mixon@va.gov"/>
    <s v="Wave 2"/>
    <n v="1"/>
    <s v="May_2"/>
    <x v="0"/>
    <n v="1"/>
  </r>
  <r>
    <n v="249"/>
    <s v="VISN 06"/>
    <s v="Fayetteville"/>
    <x v="5"/>
    <s v="PPM Functional POC Back-up"/>
    <s v="McLean"/>
    <s v="Veronica"/>
    <s v="VHAFNCMcLeaV2"/>
    <s v="910-475-6277"/>
    <s v="Veronica.McLean@va.gov"/>
    <s v="Wave 2"/>
    <n v="5"/>
    <s v="May_2"/>
    <x v="1"/>
    <n v="1"/>
  </r>
  <r>
    <n v="250"/>
    <s v="VISN 07"/>
    <s v="Central Alabama"/>
    <x v="3"/>
    <s v="Primary EMS Functional POC"/>
    <s v="Mitchell"/>
    <s v="Debra"/>
    <s v="VHACAVMitchD"/>
    <s v="(334) 727-0550 x3616"/>
    <s v="Debra.Mitchell@va.gov"/>
    <s v="Wave 2"/>
    <n v="3"/>
    <s v="May_2"/>
    <x v="1"/>
    <n v="1"/>
  </r>
  <r>
    <n v="251"/>
    <s v="VISN 07"/>
    <s v="Tuscaloosa"/>
    <x v="3"/>
    <s v="EMS Functional POC Back-up"/>
    <s v="Wyatt"/>
    <s v="Amy"/>
    <s v="vhatuawyatta"/>
    <s v="+1 (205) 554-2000 X3838"/>
    <s v="amy.wyatt@va.gov"/>
    <s v="Wave 2"/>
    <n v="1"/>
    <s v="May_2"/>
    <x v="0"/>
    <n v="1"/>
  </r>
  <r>
    <n v="252"/>
    <s v="VISN 06"/>
    <s v="VISN Deployment Team"/>
    <x v="0"/>
    <s v="VISN Deployment Team Lead"/>
    <s v="Slade"/>
    <s v="Thomas"/>
    <s v="VHAV06SladeT"/>
    <s v="919-956-5541"/>
    <s v="Thomas.Slade@va.gov"/>
    <s v="Wave 2"/>
    <n v="7"/>
    <s v="April_25"/>
    <x v="2"/>
    <n v="1"/>
  </r>
  <r>
    <n v="253"/>
    <s v="VISN 06"/>
    <s v="VISN Deployment Team"/>
    <x v="0"/>
    <s v="Logistics"/>
    <s v="Horne"/>
    <s v="David"/>
    <s v="VHAV06HorneD"/>
    <s v="919-956-5541"/>
    <s v="David.Horne2@va.gov"/>
    <s v="Wave 2"/>
    <n v="7"/>
    <s v="April_25"/>
    <x v="0"/>
    <n v="1"/>
  </r>
  <r>
    <n v="254"/>
    <s v="VISN 06"/>
    <s v="VISN Deployment Team"/>
    <x v="0"/>
    <s v="HTM"/>
    <s v="Smith-Freshwater"/>
    <s v="Alicia"/>
    <s v="VHAHAMSmithA12345"/>
    <s v="919-956-5541"/>
    <s v="Alicia.Smith-Freshwater@va.gov"/>
    <s v="Wave 2"/>
    <n v="7"/>
    <s v="April_25"/>
    <x v="0"/>
    <n v="1"/>
  </r>
  <r>
    <n v="255"/>
    <s v="VISN 06"/>
    <s v="VISN Deployment Team"/>
    <x v="0"/>
    <s v="CAM"/>
    <s v="Ellis"/>
    <s v="Kyle"/>
    <s v="VHADUREllisK"/>
    <s v="919-956-5541 x 402"/>
    <s v="Kyle.Ellis@va.gov"/>
    <s v="Wave 2"/>
    <n v="6"/>
    <s v="April_25"/>
    <x v="2"/>
    <n v="1"/>
  </r>
  <r>
    <n v="256"/>
    <s v="VISN 06"/>
    <s v="VISN Deployment Team"/>
    <x v="0"/>
    <s v="OIT"/>
    <s v="Harris"/>
    <s v="Milton"/>
    <s v="VHAV06HarriM"/>
    <s v="919-956-5541"/>
    <s v="Milton.Harrison@va.gov"/>
    <s v="Wave 2"/>
    <n v="0"/>
    <s v="April_25"/>
    <x v="0"/>
    <n v="1"/>
  </r>
  <r>
    <n v="257"/>
    <s v="VISN 06"/>
    <s v="VISN Deployment Team"/>
    <x v="0"/>
    <s v="Fiscal"/>
    <s v="Omotosho"/>
    <s v="Timothy"/>
    <s v="vhav06oomotorr"/>
    <s v="919-956-5541"/>
    <s v="Rotimi.Omotosho@va.gov"/>
    <s v="Wave 2"/>
    <n v="0"/>
    <s v="April_25"/>
    <x v="0"/>
    <n v="1"/>
  </r>
  <r>
    <n v="258"/>
    <s v="VISN 06"/>
    <s v="VISN Deployment Team"/>
    <x v="0"/>
    <s v="Budget Analyst"/>
    <s v="Adams"/>
    <s v="Jeffrey "/>
    <s v="VHASAMAdamsJ"/>
    <s v="919-956-5541 x 204"/>
    <s v="Jeffrey.Adams2@va.gov"/>
    <s v="Wave 2"/>
    <n v="4"/>
    <s v="April_25"/>
    <x v="0"/>
    <n v="1"/>
  </r>
  <r>
    <n v="259"/>
    <s v="VISN 06"/>
    <s v="Asheville"/>
    <x v="1"/>
    <s v="Site Lead"/>
    <s v="Robinson"/>
    <s v="Susan"/>
    <s v="VHAASHROBINS"/>
    <s v="(828)298-7911 x 5965"/>
    <s v="Susan.robinson2@va.gov"/>
    <s v="Wave 2"/>
    <n v="10"/>
    <s v="April_25"/>
    <x v="2"/>
    <n v="1"/>
  </r>
  <r>
    <n v="260"/>
    <s v="VISN 06"/>
    <s v="Asheville"/>
    <x v="1"/>
    <s v="Site Lead Back-up"/>
    <s v="Reece"/>
    <s v="Joyce"/>
    <s v="VHAASHREECEJ"/>
    <s v="(828)298-7911 x 5135"/>
    <s v="Joyce.reece@va.gov"/>
    <s v="Wave 2"/>
    <n v="1"/>
    <s v="April_25"/>
    <x v="0"/>
    <n v="1"/>
  </r>
  <r>
    <n v="261"/>
    <s v="VISN 06"/>
    <s v="Asheville"/>
    <x v="2"/>
    <s v="Primary HTM Functional POC"/>
    <s v="Armstrong"/>
    <s v="Paige"/>
    <s v="VHAASHARMSTP1"/>
    <s v="(828)298-7911 x 5994"/>
    <s v="Paige.armstrong@va.gov"/>
    <s v="Wave 2"/>
    <n v="8"/>
    <s v="April_25"/>
    <x v="2"/>
    <n v="1"/>
  </r>
  <r>
    <n v="262"/>
    <s v="VISN 06"/>
    <s v="Asheville"/>
    <x v="2"/>
    <s v="HTM Functional POC Back-up"/>
    <s v="Morris"/>
    <s v="Doug"/>
    <s v="VHAASHMORRID"/>
    <s v="(828)298-7911 x 3670"/>
    <s v="Doug.morris@va.gov"/>
    <s v="Wave 2"/>
    <n v="1"/>
    <s v="April_25"/>
    <x v="0"/>
    <n v="1"/>
  </r>
  <r>
    <n v="263"/>
    <s v="VISN 06"/>
    <s v="Asheville"/>
    <x v="3"/>
    <s v="Primary EMS Functional POC"/>
    <s v="McDonald"/>
    <s v="Horace"/>
    <s v="VHAASHMCDONH"/>
    <s v="(828)298-7911 x 1976"/>
    <s v="Horace.mcdonald@va.gov"/>
    <s v="Wave 2"/>
    <n v="0"/>
    <s v="April_25"/>
    <x v="0"/>
    <n v="1"/>
  </r>
  <r>
    <n v="264"/>
    <s v="VISN 06"/>
    <s v="Asheville"/>
    <x v="3"/>
    <s v="EMS Functional POC Back-up"/>
    <s v="Richardson"/>
    <s v="Fred"/>
    <s v="VHAASHRICHAF"/>
    <s v="(828)298-7911 x 5416"/>
    <s v="Fred.richardson@va.gov"/>
    <s v="Wave 2"/>
    <n v="0"/>
    <s v="April_25"/>
    <x v="0"/>
    <n v="1"/>
  </r>
  <r>
    <n v="265"/>
    <s v="VISN 06"/>
    <s v="Asheville"/>
    <x v="4"/>
    <s v="Primary FM Functional POC"/>
    <s v="Dorn"/>
    <s v=" Joey"/>
    <s v="VHAASHDORNJ"/>
    <s v="(828)298-7911 x 5281"/>
    <s v="Joseph.dorn@va.gov"/>
    <s v="Wave 2"/>
    <n v="5"/>
    <s v="April_25"/>
    <x v="2"/>
    <n v="1"/>
  </r>
  <r>
    <n v="266"/>
    <s v="VISN 06"/>
    <s v="Asheville"/>
    <x v="4"/>
    <s v="FM Functional POC Back-up"/>
    <s v="Ramsey"/>
    <s v="Edwina"/>
    <s v="VHAASHRAMSEE"/>
    <s v="(828)298-7911 x 3661"/>
    <s v="Edwina.ramsey@va.gov"/>
    <s v="Wave 2"/>
    <n v="0"/>
    <s v="April_25"/>
    <x v="0"/>
    <n v="1"/>
  </r>
  <r>
    <n v="267"/>
    <s v="VISN 06"/>
    <s v="Asheville"/>
    <x v="5"/>
    <s v="Primary PPM Functional POC"/>
    <s v="Parton"/>
    <s v="Jeff"/>
    <s v="VHAASHPARTOJ"/>
    <s v="(828)298-7911 x 5664"/>
    <s v="Jeffrey.parton2@va.gov"/>
    <s v="Wave 2"/>
    <n v="2"/>
    <s v="April_25"/>
    <x v="2"/>
    <n v="1"/>
  </r>
  <r>
    <n v="268"/>
    <s v="VISN 06"/>
    <s v="Asheville"/>
    <x v="5"/>
    <s v="PPM Functional POC Back-up"/>
    <s v="Doggett"/>
    <s v="Jeff"/>
    <s v="VHAASHDOGGEJ"/>
    <s v="(828)298-7911 x 5746"/>
    <s v="Jeff.doggett@va.gov"/>
    <s v="Wave 2"/>
    <n v="0"/>
    <s v="April_25"/>
    <x v="0"/>
    <n v="1"/>
  </r>
  <r>
    <n v="269"/>
    <s v="VISN 06"/>
    <s v="Asheville"/>
    <x v="6"/>
    <s v="Primary IT Functional POC"/>
    <s v="Johnson"/>
    <s v="Jeanette"/>
    <s v="VHAASHJOHNSJ3"/>
    <s v="(828)298-7911 x 4061"/>
    <s v="Jeanette.johnson3@va.gov"/>
    <s v="Wave 2"/>
    <n v="3"/>
    <s v="April_25"/>
    <x v="2"/>
    <n v="1"/>
  </r>
  <r>
    <n v="270"/>
    <s v="VISN 06"/>
    <s v="Asheville"/>
    <x v="6"/>
    <s v="IT Functional POC Back-up"/>
    <s v="Ballew"/>
    <s v="Christopher"/>
    <s v="VHAASHBALLEC"/>
    <s v="(828)298-7911 x 1750"/>
    <s v="Christopher.ballew@va.gov"/>
    <s v="Wave 2"/>
    <n v="3"/>
    <s v="April_25"/>
    <x v="2"/>
    <n v="1"/>
  </r>
  <r>
    <n v="271"/>
    <s v="VISN 06"/>
    <s v="Durham"/>
    <x v="1"/>
    <s v="Site Lead"/>
    <s v="Cox"/>
    <s v="Anna Maria"/>
    <s v="VHADURCoxA"/>
    <s v="919-416-5935"/>
    <s v="annamaria.cox@va.gov"/>
    <s v="Wave 2"/>
    <n v="5"/>
    <s v="April_25"/>
    <x v="2"/>
    <n v="1"/>
  </r>
  <r>
    <n v="272"/>
    <s v="VISN 06"/>
    <s v="Durham"/>
    <x v="1"/>
    <s v="Site Lead Back-up"/>
    <s v="Korlewala"/>
    <s v="Korto"/>
    <s v="VHADURKorleK"/>
    <s v="919-286-0411 x 6450"/>
    <s v="Korto.korlewala@va.gov"/>
    <s v="Wave 2"/>
    <n v="0"/>
    <s v="April_25"/>
    <x v="0"/>
    <n v="1"/>
  </r>
  <r>
    <n v="273"/>
    <s v="VISN 06"/>
    <s v="Durham"/>
    <x v="2"/>
    <s v="Primary HTM Functional POC"/>
    <s v="Atabong"/>
    <s v="Asonganyi"/>
    <s v="Vhadurataboa"/>
    <s v="919-286-0411 x 6035"/>
    <s v="Asonganyi.Atabong@va.gov"/>
    <s v="Wave 2"/>
    <n v="11"/>
    <s v="April_25"/>
    <x v="2"/>
    <n v="1"/>
  </r>
  <r>
    <n v="274"/>
    <s v="VISN 06"/>
    <s v="Durham"/>
    <x v="2"/>
    <s v="HTM Functional POC Back-up"/>
    <s v="Hasan"/>
    <s v="Hammam"/>
    <s v="vhadurHasanH"/>
    <s v="919-286-0411 x 6477"/>
    <s v="hammam.hasan@va.gov"/>
    <s v="Wave 2"/>
    <n v="3"/>
    <s v="April_25"/>
    <x v="0"/>
    <n v="1"/>
  </r>
  <r>
    <n v="275"/>
    <s v="VISN 06"/>
    <s v="Durham"/>
    <x v="3"/>
    <s v="Primary EMS Functional POC"/>
    <s v="Robinson"/>
    <s v="Jeffrey"/>
    <s v="VHADURRobinJ1"/>
    <s v="919-286-0411 x 6856"/>
    <s v="Jeffrey.robinson4@va.gov"/>
    <s v="Wave 2"/>
    <n v="0"/>
    <s v="April_25"/>
    <x v="0"/>
    <n v="1"/>
  </r>
  <r>
    <n v="276"/>
    <s v="VISN 06"/>
    <s v="Durham"/>
    <x v="3"/>
    <s v="EMS Functional POC Back-up"/>
    <s v="Heard"/>
    <s v="Eric"/>
    <s v="VHADURHeardE"/>
    <s v="919-286-0411 x 6856"/>
    <s v="eric.heard@va.gov"/>
    <s v="Wave 2"/>
    <n v="0"/>
    <s v="April_25"/>
    <x v="0"/>
    <n v="1"/>
  </r>
  <r>
    <n v="277"/>
    <s v="VISN 06"/>
    <s v="Durham"/>
    <x v="4"/>
    <s v="Primary FM Functional POC"/>
    <s v="Williams"/>
    <s v="Charles"/>
    <s v="VHADURWilliC2"/>
    <s v="919-286-0411 x 6471"/>
    <s v="Charles.williams007@va.gov"/>
    <s v="Wave 2"/>
    <n v="0"/>
    <s v="April_25"/>
    <x v="0"/>
    <n v="1"/>
  </r>
  <r>
    <n v="278"/>
    <s v="VISN 06"/>
    <s v="Durham"/>
    <x v="4"/>
    <s v="FM Functional POC Back-up"/>
    <s v="Santago"/>
    <s v="Alexander"/>
    <s v="VHADURSantaA"/>
    <s v="919-286-0411 x 6483"/>
    <s v="Alexander.santago@va.gov"/>
    <s v="Wave 2"/>
    <n v="1"/>
    <s v="April_25"/>
    <x v="0"/>
    <n v="1"/>
  </r>
  <r>
    <n v="279"/>
    <s v="VISN 06"/>
    <s v="Durham"/>
    <x v="5"/>
    <s v="Primary PPM Functional POC"/>
    <s v="Foley"/>
    <s v="Kristen"/>
    <s v="Vhadurfoleyk"/>
    <s v="919-286-0411 x 6454"/>
    <s v="Kristen.foley2@va.gov"/>
    <s v="Wave 2"/>
    <n v="5"/>
    <s v="April_25"/>
    <x v="0"/>
    <n v="1"/>
  </r>
  <r>
    <n v="280"/>
    <s v="VISN 06"/>
    <s v="Durham"/>
    <x v="5"/>
    <s v="PPM Functional POC Back-up"/>
    <s v="Claus"/>
    <s v="James"/>
    <s v="VHADURClausJ"/>
    <s v="919-286-0411 x 5871"/>
    <s v="James.Claus@va.gov"/>
    <s v="Wave 2"/>
    <n v="5"/>
    <s v="April_25"/>
    <x v="2"/>
    <n v="1"/>
  </r>
  <r>
    <n v="281"/>
    <s v="VISN 06"/>
    <s v="Durham"/>
    <x v="6"/>
    <s v="Primary IT Functional POC"/>
    <s v="Stanfield"/>
    <s v="Steve"/>
    <s v="vhadurstanfs"/>
    <s v="919-810-4569"/>
    <s v="Steve.stanfield@va.gov"/>
    <s v="Wave 2"/>
    <n v="2"/>
    <s v="April_25"/>
    <x v="2"/>
    <n v="1"/>
  </r>
  <r>
    <n v="282"/>
    <s v="VISN 06"/>
    <s v="Durham"/>
    <x v="6"/>
    <s v="IT Functional POC Back-up"/>
    <s v="Crenshaw"/>
    <s v="Jonathan"/>
    <s v="Vhadurcrensj"/>
    <s v="919-521-3652"/>
    <s v="Jonathan.crenshaw@va.gov"/>
    <s v="Wave 2"/>
    <n v="1"/>
    <s v="April_25"/>
    <x v="0"/>
    <n v="1"/>
  </r>
  <r>
    <n v="283"/>
    <s v="VISN 06"/>
    <s v="Fayetteville"/>
    <x v="1"/>
    <s v="Site Lead"/>
    <s v="Boyd"/>
    <s v="Sherron"/>
    <s v="VHAFNCBoydS"/>
    <s v="910-482-5274 x 5274"/>
    <s v="SHERRON.BOYD2@VA.GOV"/>
    <s v="Wave 2"/>
    <n v="3"/>
    <s v="April_25"/>
    <x v="0"/>
    <n v="1"/>
  </r>
  <r>
    <n v="284"/>
    <s v="VISN 06"/>
    <s v="Fayetteville"/>
    <x v="1"/>
    <s v="Site Lead Back-up"/>
    <s v="Paylor"/>
    <s v="Tony"/>
    <s v="VHAFNCPayloT"/>
    <s v="910-488-2120 x 6574"/>
    <s v="Tony.paylor@va.gov"/>
    <s v="Wave 2"/>
    <n v="5"/>
    <s v="April_25"/>
    <x v="0"/>
    <n v="1"/>
  </r>
  <r>
    <n v="285"/>
    <s v="VISN 06"/>
    <s v="Fayetteville"/>
    <x v="2"/>
    <s v="Primary HTM Functional POC"/>
    <s v="Bowen"/>
    <s v="Roscoe"/>
    <s v="VHAFNCBowenR"/>
    <s v="910-488-2120 x 7948"/>
    <s v="ROSCOE.BOWEN@VA.GOV"/>
    <s v="Wave 2"/>
    <n v="5"/>
    <s v="April_25"/>
    <x v="2"/>
    <n v="1"/>
  </r>
  <r>
    <n v="286"/>
    <s v="VISN 06"/>
    <s v="Fayetteville"/>
    <x v="2"/>
    <s v="HTM Functional POC Back-up"/>
    <s v="Gardner"/>
    <s v="Gregory"/>
    <s v="VHAFNCGardnG"/>
    <s v="910-488-2120 x 5127"/>
    <s v="GREGORY.GARDNER3@VA.GOV"/>
    <s v="Wave 2"/>
    <n v="0"/>
    <s v="April_25"/>
    <x v="0"/>
    <n v="1"/>
  </r>
  <r>
    <n v="287"/>
    <s v="VISN 06"/>
    <s v="Fayetteville"/>
    <x v="3"/>
    <s v="Primary EMS Functional POC"/>
    <s v="Sanchez"/>
    <s v="Pedro"/>
    <s v="VHAFNCSanchP"/>
    <s v="910-488-2120 x 5880"/>
    <s v="PEDRO.SANCHEZ@VA.GOV"/>
    <s v="Wave 2"/>
    <n v="2"/>
    <s v="April_25"/>
    <x v="0"/>
    <n v="1"/>
  </r>
  <r>
    <n v="288"/>
    <s v="VISN 06"/>
    <s v="Fayetteville"/>
    <x v="3"/>
    <s v="EMS Functional POC Back-up"/>
    <s v="Fisher"/>
    <s v="Craig"/>
    <s v="VHAFNCFisheC1"/>
    <s v="910-488-2120 x 5444"/>
    <s v="CRAIG.FISHER@VA.GOV"/>
    <s v="Wave 2"/>
    <n v="1"/>
    <s v="April_25"/>
    <x v="2"/>
    <n v="1"/>
  </r>
  <r>
    <n v="289"/>
    <s v="VISN 06"/>
    <s v="Fayetteville"/>
    <x v="4"/>
    <s v="Primary FM Functional POC"/>
    <s v="Gillis"/>
    <s v="Wendy"/>
    <s v="VHAFNCGilliW"/>
    <s v="910-488-2120 x 7933"/>
    <s v="WENDY.GILLIS@VA.GOV"/>
    <s v="Wave 2"/>
    <n v="4"/>
    <s v="April_25"/>
    <x v="0"/>
    <n v="1"/>
  </r>
  <r>
    <n v="290"/>
    <s v="VISN 06"/>
    <s v="Fayetteville"/>
    <x v="4"/>
    <s v="FM Functional POC Back-up"/>
    <s v="Ragland"/>
    <s v="Joseph"/>
    <s v="VHAFNCRaglaJ"/>
    <s v="910-488-2120 x 5234"/>
    <s v="JOSEPH.RAGLAND@VA.GOV"/>
    <s v="Wave 2"/>
    <n v="8"/>
    <s v="April_25"/>
    <x v="2"/>
    <n v="1"/>
  </r>
  <r>
    <n v="291"/>
    <s v="VISN 06"/>
    <s v="Fayetteville"/>
    <x v="5"/>
    <s v="Primary PPM Functional POC"/>
    <s v="Boyd"/>
    <s v="Sherron"/>
    <s v="VHAFNCBoydS"/>
    <s v="910-488-2120 x 5274"/>
    <s v="SHERRON.BOYD2@VA.GOV"/>
    <s v="Wave 2"/>
    <n v="3"/>
    <s v="April_25"/>
    <x v="0"/>
    <n v="1"/>
  </r>
  <r>
    <n v="292"/>
    <s v="VISN 06"/>
    <s v="Fayetteville"/>
    <x v="5"/>
    <s v="PPM Functional POC Back-up"/>
    <s v="Paylor"/>
    <s v="Tony"/>
    <s v="VHAFNCPayloT"/>
    <s v="910-488-2120 x 6574"/>
    <s v="Tony.paylor@va.gov"/>
    <s v="Wave 2"/>
    <n v="5"/>
    <s v="April_25"/>
    <x v="0"/>
    <n v="1"/>
  </r>
  <r>
    <n v="293"/>
    <s v="VISN 06"/>
    <s v="Fayetteville"/>
    <x v="6"/>
    <s v="Primary IT Functional POC"/>
    <s v="Grady"/>
    <s v="Mark"/>
    <s v="VHAFNCGradyM"/>
    <s v="910-488-2120 x 5001"/>
    <s v="MARK.GRADY@VA.GOV"/>
    <s v="Wave 2"/>
    <n v="6"/>
    <s v="April_25"/>
    <x v="2"/>
    <n v="1"/>
  </r>
  <r>
    <n v="294"/>
    <s v="VISN 06"/>
    <s v="Fayetteville"/>
    <x v="6"/>
    <s v="IT Functional POC Back-up"/>
    <s v="Fay"/>
    <s v="Edward"/>
    <s v="VHAFNCFayE"/>
    <s v="910-488-2120 x 5025"/>
    <s v="EDWARD.FAY@VA.GOV"/>
    <s v="Wave 2"/>
    <n v="0"/>
    <s v="April_25"/>
    <x v="0"/>
    <n v="1"/>
  </r>
  <r>
    <n v="295"/>
    <s v="VISN 06"/>
    <s v="Hampton"/>
    <x v="1"/>
    <s v="Site Lead"/>
    <s v="Kelly"/>
    <s v="James"/>
    <s v="VHAHAMKellyJ"/>
    <s v="757-722-9961 x 4733"/>
    <s v="James.kelly@va.gov"/>
    <s v="Wave 2"/>
    <n v="2"/>
    <s v="April_25"/>
    <x v="0"/>
    <n v="1"/>
  </r>
  <r>
    <n v="296"/>
    <s v="VISN 06"/>
    <s v="Hampton"/>
    <x v="1"/>
    <s v="Site Lead Back-up"/>
    <s v="Marlowe"/>
    <s v="Kevin"/>
    <s v="VHAHAMMarloK"/>
    <s v="(757) 315-2566"/>
    <s v="Kevin.Marlowe@va.gov"/>
    <s v="Wave 2"/>
    <n v="1"/>
    <s v="April_25"/>
    <x v="0"/>
    <n v="1"/>
  </r>
  <r>
    <n v="297"/>
    <s v="VISN 06"/>
    <s v="Hampton"/>
    <x v="2"/>
    <s v="Primary HTM Functional POC"/>
    <s v="Johnston"/>
    <s v="James"/>
    <s v="VHAHAMJohnsJ12"/>
    <s v="757-722-9961 x 2375"/>
    <s v="James.Johnston12@va.gov"/>
    <s v="Wave 2"/>
    <n v="3"/>
    <s v="April_25"/>
    <x v="0"/>
    <n v="1"/>
  </r>
  <r>
    <n v="298"/>
    <s v="VISN 06"/>
    <s v="Hampton"/>
    <x v="2"/>
    <s v="HTM Functional POC Back-up"/>
    <s v="Jakimjuk"/>
    <s v="Alex"/>
    <s v="VHAHAMJakimA"/>
    <s v="757-722-9961 x 2608"/>
    <s v="Alexander.Jakimjuk@va.gov"/>
    <s v="Wave 2"/>
    <n v="3"/>
    <s v="April_25"/>
    <x v="0"/>
    <n v="1"/>
  </r>
  <r>
    <n v="299"/>
    <s v="VISN 06"/>
    <s v="Hampton"/>
    <x v="3"/>
    <s v="Primary EMS Functional POC"/>
    <s v="Curling"/>
    <s v="Anthony"/>
    <s v="VHAHAMCurliA"/>
    <s v="757-722-9961 x 3608"/>
    <s v="Anthony.Curling@va.gov"/>
    <s v="Wave 2"/>
    <n v="1"/>
    <s v="April_25"/>
    <x v="0"/>
    <n v="1"/>
  </r>
  <r>
    <n v="300"/>
    <s v="VISN 06"/>
    <s v="Hampton"/>
    <x v="3"/>
    <s v="Primary EMS Functional POC"/>
    <s v="Duggan"/>
    <s v="James"/>
    <s v="VHAHAMDuggaJ"/>
    <s v="757-722-9961 x 4156"/>
    <s v="James.Duggan@va.gov"/>
    <s v="Wave 2"/>
    <n v="5"/>
    <s v="April_25"/>
    <x v="2"/>
    <n v="1"/>
  </r>
  <r>
    <n v="301"/>
    <s v="VISN 06"/>
    <s v="Hampton"/>
    <x v="3"/>
    <s v="EMS Functional POC Back-up"/>
    <s v="Blevins"/>
    <s v="Mark"/>
    <s v="VHAHAMBleviM"/>
    <s v="757-722-9961 x 2098"/>
    <s v="Mark.Blevins@va.gov"/>
    <s v="Wave 2"/>
    <n v="1"/>
    <s v="April_25"/>
    <x v="0"/>
    <n v="1"/>
  </r>
  <r>
    <n v="302"/>
    <s v="VISN 06"/>
    <s v="Hampton"/>
    <x v="3"/>
    <s v="EMS Functional POC Back-up"/>
    <s v="Gilliam"/>
    <s v="Willie"/>
    <s v="VHAHAMGilliW"/>
    <s v="757-722-9961 x 2255"/>
    <s v="Willie.Gilliam@va.gov"/>
    <s v="Wave 2"/>
    <n v="0"/>
    <s v="April_25"/>
    <x v="0"/>
    <n v="1"/>
  </r>
  <r>
    <n v="303"/>
    <s v="VISN 06"/>
    <s v="Hampton"/>
    <x v="4"/>
    <s v="Primary FM Functional POC"/>
    <s v="Brown"/>
    <s v="Scott"/>
    <s v="VHAHAMBrowSc"/>
    <s v="757-728-3121"/>
    <s v="Scott.Brown@va.gov"/>
    <s v="Wave 2"/>
    <n v="5"/>
    <s v="April_25"/>
    <x v="2"/>
    <n v="1"/>
  </r>
  <r>
    <n v="304"/>
    <s v="VISN 06"/>
    <s v="Hampton"/>
    <x v="4"/>
    <s v="FM Functional POC Back-up"/>
    <s v="Harlow"/>
    <s v="Jeff"/>
    <s v="VHAHAMharloJ"/>
    <s v="757-722-9961 x 3594"/>
    <s v="Jeffrey.harlow@va.gov"/>
    <s v="Wave 2"/>
    <n v="1"/>
    <s v="April_25"/>
    <x v="0"/>
    <n v="1"/>
  </r>
  <r>
    <n v="305"/>
    <s v="VISN 06"/>
    <s v="Hampton"/>
    <x v="5"/>
    <s v="Primary PPM Functional POC"/>
    <s v="Talbird-Petes"/>
    <s v="Tina"/>
    <s v="VHAHAMTalbiT"/>
    <s v="757-722-9961 x 3133"/>
    <s v="Tina.Talbird-Petes@va.gov"/>
    <s v="Wave 2"/>
    <n v="11"/>
    <s v="April_25"/>
    <x v="2"/>
    <n v="1"/>
  </r>
  <r>
    <n v="306"/>
    <s v="VISN 06"/>
    <s v="Hampton"/>
    <x v="5"/>
    <s v="PPM Functional POC Back-up"/>
    <s v="Dawson"/>
    <s v="Curtis"/>
    <s v="VHAHAMDawsoC"/>
    <s v="757-315-3924"/>
    <s v="Curtis.Dawson@va.gov"/>
    <s v="Wave 2"/>
    <n v="4"/>
    <s v="April_25"/>
    <x v="0"/>
    <n v="1"/>
  </r>
  <r>
    <n v="307"/>
    <s v="VISN 06"/>
    <s v="Hampton"/>
    <x v="6"/>
    <s v="Primary IT Functional POC"/>
    <s v="Lemmie"/>
    <s v="Kirk"/>
    <s v="VHAHAMLemmiK"/>
    <s v="757-722-9961 x 3700"/>
    <s v="Kirk.Lemmie@va.gov"/>
    <s v="Wave 2"/>
    <n v="8"/>
    <s v="April_25"/>
    <x v="2"/>
    <n v="1"/>
  </r>
  <r>
    <n v="308"/>
    <s v="VISN 06"/>
    <s v="Hampton"/>
    <x v="6"/>
    <s v="IT Functional POC Back-up"/>
    <s v="Brantley"/>
    <s v="Denny"/>
    <s v="VHAHAMBrantD"/>
    <s v="757-722-9961 x 3700"/>
    <s v="Denny.Brantley@va.gov"/>
    <s v="Wave 2"/>
    <n v="1"/>
    <s v="April_25"/>
    <x v="2"/>
    <n v="1"/>
  </r>
  <r>
    <n v="309"/>
    <s v="VISN 06"/>
    <s v="Richmond"/>
    <x v="1"/>
    <s v="Site Lead"/>
    <s v="Hillmer"/>
    <s v="Kimberly"/>
    <s v="VHARICHillmk"/>
    <s v="804-675-5000 x 3828"/>
    <s v="Kimberly.Hillmer@va.gov"/>
    <s v="Wave 2"/>
    <n v="10"/>
    <s v="April_25"/>
    <x v="2"/>
    <n v="1"/>
  </r>
  <r>
    <n v="310"/>
    <s v="VISN 06"/>
    <s v="Richmond"/>
    <x v="1"/>
    <s v="Site Lead Back-up"/>
    <s v="Mosher"/>
    <s v="Stephen"/>
    <s v="VHARICMosheS"/>
    <s v="804-675-5168"/>
    <s v="Stephen.Mosher@va.gov"/>
    <s v="Wave 2"/>
    <n v="5"/>
    <s v="April_25"/>
    <x v="0"/>
    <n v="1"/>
  </r>
  <r>
    <n v="311"/>
    <s v="VISN 06"/>
    <s v="Richmond"/>
    <x v="2"/>
    <s v="Primary HTM Functional POC"/>
    <s v="Mosher"/>
    <s v="Stephen"/>
    <s v="VHARICMosheS"/>
    <s v="804-675-5168"/>
    <s v="Stephen.Mosher@va.gov"/>
    <s v="Wave 2"/>
    <n v="5"/>
    <s v="April_25"/>
    <x v="0"/>
    <n v="1"/>
  </r>
  <r>
    <n v="312"/>
    <s v="VISN 06"/>
    <s v="Richmond"/>
    <x v="2"/>
    <s v="HTM Functional POC Back-up"/>
    <s v="Hillmer"/>
    <s v="Kimberly"/>
    <s v="VHARICHillmk"/>
    <s v="804-675-5000 x 3828"/>
    <s v="Kimberly.Hillmer@va.gov"/>
    <s v="Wave 2"/>
    <n v="10"/>
    <s v="April_25"/>
    <x v="2"/>
    <n v="1"/>
  </r>
  <r>
    <n v="313"/>
    <s v="VISN 06"/>
    <s v="Richmond"/>
    <x v="3"/>
    <s v="Primary EMS Functional POC"/>
    <s v="Richardson"/>
    <s v="Brenda"/>
    <s v="VHARICRichaB1"/>
    <s v="804-675-6062"/>
    <s v="Brenda.Richardson3@va.gov"/>
    <s v="Wave 2"/>
    <n v="1"/>
    <s v="April_25"/>
    <x v="0"/>
    <n v="1"/>
  </r>
  <r>
    <n v="314"/>
    <s v="VISN 06"/>
    <s v="Richmond"/>
    <x v="3"/>
    <s v="EMS Functional POC Back-up"/>
    <s v="Mcquilla"/>
    <s v="Ralph"/>
    <s v="VHARICMcQuiR"/>
    <s v="804-675-5137"/>
    <s v="Ralph.McQuilla@va.gov"/>
    <s v="Wave 2"/>
    <n v="0"/>
    <s v="April_25"/>
    <x v="0"/>
    <n v="1"/>
  </r>
  <r>
    <n v="315"/>
    <s v="VISN 06"/>
    <s v="Richmond"/>
    <x v="4"/>
    <s v="Primary FM Functional POC"/>
    <s v="Dudley"/>
    <s v="James"/>
    <s v="VHARICDudleJ"/>
    <s v="804-675-5138"/>
    <s v="James.Dudley3@va.gov"/>
    <s v="Wave 2"/>
    <n v="1"/>
    <s v="April_25"/>
    <x v="0"/>
    <n v="1"/>
  </r>
  <r>
    <n v="316"/>
    <s v="VISN 06"/>
    <s v="Richmond"/>
    <x v="4"/>
    <s v="FM Functional POC Back-up"/>
    <s v="Friedman"/>
    <s v="Dane"/>
    <s v="VHARICFriedD"/>
    <s v="804-675-5138"/>
    <s v="Dane.Friedman@va.gov"/>
    <s v="Wave 2"/>
    <n v="9"/>
    <s v="April_25"/>
    <x v="2"/>
    <n v="1"/>
  </r>
  <r>
    <n v="317"/>
    <s v="VISN 06"/>
    <s v="Richmond"/>
    <x v="5"/>
    <s v="Primary PPM Functional POC"/>
    <s v="Buser"/>
    <s v="Kevin"/>
    <s v="VHARICBuserK"/>
    <s v="804-675-5090"/>
    <s v="Kevin.Buser@va.gov"/>
    <s v="Wave 2"/>
    <n v="1"/>
    <s v="April_25"/>
    <x v="0"/>
    <n v="1"/>
  </r>
  <r>
    <n v="318"/>
    <s v="VISN 06"/>
    <s v="Richmond"/>
    <x v="5"/>
    <s v="PPM Functional POC Back-up"/>
    <s v="Arnold"/>
    <s v="Marlon"/>
    <s v="VHARICArnolM"/>
    <s v="804-675-5090"/>
    <s v="Marlon.Arnold@va.gov"/>
    <s v="Wave 2"/>
    <n v="2"/>
    <s v="April_25"/>
    <x v="0"/>
    <n v="1"/>
  </r>
  <r>
    <n v="319"/>
    <s v="VISN 06"/>
    <s v="Richmond"/>
    <x v="6"/>
    <s v="Primary IT Functional POC"/>
    <s v="Dahlstrand"/>
    <s v="David"/>
    <s v="VHARICDahlsD"/>
    <s v="804-675-5615"/>
    <s v="David.Dahlstrand@va.gov"/>
    <s v="Wave 2"/>
    <n v="5"/>
    <s v="April_25"/>
    <x v="0"/>
    <n v="1"/>
  </r>
  <r>
    <n v="320"/>
    <s v="VISN 06"/>
    <s v="Richmond"/>
    <x v="6"/>
    <s v="IT Functional POC Back-up"/>
    <s v="Doyle"/>
    <s v="John"/>
    <s v="VHARICDoyleJ1"/>
    <s v="804-675-6750"/>
    <s v="John.Doyle3@va.gov"/>
    <s v="Wave 2"/>
    <n v="1"/>
    <s v="April_25"/>
    <x v="0"/>
    <n v="1"/>
  </r>
  <r>
    <n v="321"/>
    <s v="VISN 06"/>
    <s v="Salem"/>
    <x v="1"/>
    <s v="Site Lead"/>
    <s v="Carpenter"/>
    <s v="Eric"/>
    <s v="VHASAMCarpeE"/>
    <s v="540-982-2463 x 4126"/>
    <s v="Eric.carpenter@va.gov"/>
    <s v="Wave 2"/>
    <n v="7"/>
    <s v="April_25"/>
    <x v="2"/>
    <n v="1"/>
  </r>
  <r>
    <n v="322"/>
    <s v="VISN 06"/>
    <s v="Salem"/>
    <x v="1"/>
    <s v="Site Lead Back-up"/>
    <s v="Cunningham"/>
    <s v="Michael"/>
    <s v="VHASAMCunnim"/>
    <s v="540-982-2463 x 2646"/>
    <s v="Michael.cunningham7@va.gov"/>
    <s v="Wave 2"/>
    <n v="8"/>
    <s v="April_25"/>
    <x v="2"/>
    <n v="1"/>
  </r>
  <r>
    <n v="323"/>
    <s v="VISN 06"/>
    <s v="Salem"/>
    <x v="2"/>
    <s v="Primary HTM Functional POC"/>
    <s v="Wilder"/>
    <s v="Joseph"/>
    <s v="VHASAMWildeJ"/>
    <s v="540-982-2463 x 1672"/>
    <s v="Joseph.wilder@va.gov"/>
    <s v="Wave 2"/>
    <n v="8"/>
    <s v="April_25"/>
    <x v="2"/>
    <n v="1"/>
  </r>
  <r>
    <n v="324"/>
    <s v="VISN 06"/>
    <s v="Salem"/>
    <x v="2"/>
    <s v="HTM Functional POC Back-up"/>
    <s v="Flanary"/>
    <s v="Karen"/>
    <s v="VHASAMFlanaK"/>
    <s v="540-982-2463 x 1676"/>
    <s v="Karen.flanary@va.gov"/>
    <s v="Wave 2"/>
    <n v="8"/>
    <s v="April_25"/>
    <x v="0"/>
    <n v="1"/>
  </r>
  <r>
    <n v="325"/>
    <s v="VISN 06"/>
    <s v="Salem"/>
    <x v="2"/>
    <s v="HTM Functional POC Back-up"/>
    <s v="Brown"/>
    <s v="Robert"/>
    <s v="VHASAMBrownR"/>
    <s v="540-982-2463 x 1674"/>
    <s v="Robert.brown15@va.gov"/>
    <s v="Wave 2"/>
    <n v="0"/>
    <s v="April_25"/>
    <x v="0"/>
    <n v="1"/>
  </r>
  <r>
    <n v="326"/>
    <s v="VISN 06"/>
    <s v="Salem"/>
    <x v="3"/>
    <s v="Primary EMS Functional POC"/>
    <s v="Mack"/>
    <s v="Naymon"/>
    <s v="VHASAMMackN"/>
    <s v="540-982-2463 x 2865"/>
    <s v="Naymon.mack@va.gov"/>
    <s v="Wave 2"/>
    <n v="0"/>
    <s v="April_25"/>
    <x v="0"/>
    <n v="1"/>
  </r>
  <r>
    <n v="327"/>
    <s v="VISN 06"/>
    <s v="Salem"/>
    <x v="3"/>
    <s v="EMS Functional POC Back-up"/>
    <s v="Morris"/>
    <s v="Tanuel"/>
    <s v="VHASAMMorriT1"/>
    <s v="540-982-2463 x 2878"/>
    <s v="Tanuel.morris@va.gov"/>
    <s v="Wave 2"/>
    <n v="0"/>
    <s v="April_25"/>
    <x v="0"/>
    <n v="1"/>
  </r>
  <r>
    <n v="328"/>
    <s v="VISN 06"/>
    <s v="Salem"/>
    <x v="4"/>
    <s v="Primary FM Functional POC"/>
    <s v="Carpenter"/>
    <s v="Eric"/>
    <s v="VHASAMCarpeE"/>
    <s v="540-982-2463 x 4126"/>
    <s v="Eric.carpenter@va.gov"/>
    <s v="Wave 2"/>
    <n v="7"/>
    <s v="April_25"/>
    <x v="2"/>
    <n v="1"/>
  </r>
  <r>
    <n v="329"/>
    <s v="VISN 06"/>
    <s v="Salem"/>
    <x v="4"/>
    <s v="FM Functional POC Back-up"/>
    <s v="Fralin"/>
    <s v="Brian"/>
    <s v="VHASAMFraliB"/>
    <s v="540-982-2463 x 1247"/>
    <s v="Brian.fralin@va.gov"/>
    <s v="Wave 2"/>
    <n v="6"/>
    <s v="April_25"/>
    <x v="0"/>
    <n v="1"/>
  </r>
  <r>
    <n v="330"/>
    <s v="VISN 06"/>
    <s v="Salem"/>
    <x v="5"/>
    <s v="Primary PPM Functional POC"/>
    <s v="Cunningham"/>
    <s v="Michael"/>
    <s v="VHASAMCunniM"/>
    <s v="540-982-2463 x 2646"/>
    <s v="Michael.cunningham7@va.gov"/>
    <s v="Wave 2"/>
    <n v="8"/>
    <s v="April_25"/>
    <x v="2"/>
    <n v="1"/>
  </r>
  <r>
    <n v="331"/>
    <s v="VISN 06"/>
    <s v="Salem"/>
    <x v="5"/>
    <s v="PPM Functional POC Back-up"/>
    <s v="Burns"/>
    <s v="Benjamin"/>
    <s v="VHASAMBurnsB"/>
    <s v="540-982-2463 x 2966"/>
    <s v="Benjamin.Burns@va.gov "/>
    <s v="Wave 2"/>
    <n v="7"/>
    <s v="April_25"/>
    <x v="0"/>
    <n v="1"/>
  </r>
  <r>
    <n v="332"/>
    <s v="VISN 06"/>
    <s v="Salem"/>
    <x v="6"/>
    <s v="Primary IT Functional POC"/>
    <s v="Poole"/>
    <s v="Steven"/>
    <s v="VHASAMPooleS"/>
    <s v="540-982-2463 x 4537"/>
    <s v="Steven.Poole@va.gov"/>
    <s v="Wave 2"/>
    <n v="1"/>
    <s v="April_25"/>
    <x v="0"/>
    <n v="1"/>
  </r>
  <r>
    <n v="333"/>
    <s v="VISN 06"/>
    <s v="Salem"/>
    <x v="6"/>
    <s v="IT Functional POC Back-up"/>
    <s v="McAnnally"/>
    <s v="Paul"/>
    <s v="VHASAMMcannP"/>
    <s v="540-982-2463 x 5093"/>
    <s v="Paul.McAnnally@va.gov"/>
    <s v="Wave 2"/>
    <n v="0"/>
    <s v="April_25"/>
    <x v="0"/>
    <n v="1"/>
  </r>
  <r>
    <n v="334"/>
    <s v="VISN 06"/>
    <s v="Salisbury"/>
    <x v="1"/>
    <s v="Site Lead"/>
    <s v="Green"/>
    <s v="Sharod"/>
    <s v="VHASBYGREENS1"/>
    <s v="704-638-9000 x 3498"/>
    <s v="SHAROD.GREEN@VA.GOV"/>
    <s v="Wave 2"/>
    <n v="7"/>
    <s v="April_25"/>
    <x v="2"/>
    <n v="1"/>
  </r>
  <r>
    <n v="335"/>
    <s v="VISN 06"/>
    <s v="Salisbury"/>
    <x v="1"/>
    <s v="Site Lead Back-up"/>
    <s v="Forrest"/>
    <s v="Robert"/>
    <s v="VHASBYFORRER1"/>
    <s v="704-638-9000 x 3210"/>
    <s v="ROBERT.FORREST@VA.GOV"/>
    <s v="Wave 2"/>
    <n v="2"/>
    <s v="April_25"/>
    <x v="0"/>
    <n v="1"/>
  </r>
  <r>
    <n v="336"/>
    <s v="VISN 06"/>
    <s v="Salisbury"/>
    <x v="2"/>
    <s v="Primary HTM Functional POC"/>
    <s v="Sledge"/>
    <s v="David"/>
    <s v="VHASBYSLEDGD"/>
    <s v="704-638-9000 x 3120"/>
    <s v="DAVID.SLEDGE2@VA.GOV"/>
    <s v="Wave 2"/>
    <n v="6"/>
    <s v="April_25"/>
    <x v="2"/>
    <n v="1"/>
  </r>
  <r>
    <n v="337"/>
    <s v="VISN 06"/>
    <s v="Salisbury"/>
    <x v="2"/>
    <s v="HTM Functional POC Back-up"/>
    <s v="Monroe"/>
    <s v="Robert"/>
    <s v="VHASBYMONROR"/>
    <s v="704-638-9000 x 2221"/>
    <s v="ROBERT.MONROE@VA.GOV"/>
    <s v="Wave 2"/>
    <n v="6"/>
    <s v="April_25"/>
    <x v="0"/>
    <n v="1"/>
  </r>
  <r>
    <n v="338"/>
    <s v="VISN 06"/>
    <s v="Salisbury"/>
    <x v="2"/>
    <s v="HTM Functional POC Back-up"/>
    <s v="Cherry"/>
    <s v="James"/>
    <s v="VHASBYCHERRJ"/>
    <s v="704-638-9000 x 2518"/>
    <s v="JAMES.CHERRY2@VA.GOV"/>
    <s v="Wave 2"/>
    <n v="2"/>
    <s v="April_25"/>
    <x v="2"/>
    <n v="1"/>
  </r>
  <r>
    <n v="339"/>
    <s v="VISN 06"/>
    <s v="Salisbury"/>
    <x v="3"/>
    <s v="Primary EMS Functional POC"/>
    <s v="Hayes"/>
    <s v="Bruce"/>
    <s v="VHASBYHAYESB"/>
    <s v="704-638-9000 x 2094"/>
    <s v="BRUCE.HAYES@VA.GOV"/>
    <s v="Wave 2"/>
    <n v="0"/>
    <s v="April_25"/>
    <x v="0"/>
    <n v="1"/>
  </r>
  <r>
    <n v="340"/>
    <s v="VISN 06"/>
    <s v="Salisbury"/>
    <x v="3"/>
    <s v="EMS Functional POC Back-up"/>
    <s v="Hodge"/>
    <s v="Laura"/>
    <s v="VHASBYHODGEL"/>
    <s v="704-638-9000 x 2191"/>
    <s v="LAURA.HODGE@VA.GOV"/>
    <s v="Wave 2"/>
    <n v="0"/>
    <s v="April_25"/>
    <x v="0"/>
    <n v="1"/>
  </r>
  <r>
    <n v="341"/>
    <s v="VISN 06"/>
    <s v="Salisbury"/>
    <x v="4"/>
    <s v="Primary FM Functional POC"/>
    <s v="Laurer"/>
    <s v="Joseph"/>
    <s v="VHASBYLAUREJ"/>
    <s v="704-638-9000 x 2333"/>
    <s v="JOSEPH.LAURER@VA.GOV"/>
    <s v="Wave 2"/>
    <n v="5"/>
    <s v="April_25"/>
    <x v="2"/>
    <n v="1"/>
  </r>
  <r>
    <n v="342"/>
    <s v="VISN 06"/>
    <s v="Salisbury"/>
    <x v="4"/>
    <s v="FM Functional POC Back-up"/>
    <s v="Barrier"/>
    <s v="Lonnie"/>
    <s v="VHASBYBARRIL"/>
    <s v="704-638-9000 x 2313"/>
    <s v="LONNIE.BARRIER@VA.GOV"/>
    <s v="Wave 2"/>
    <n v="10"/>
    <s v="April_25"/>
    <x v="2"/>
    <n v="1"/>
  </r>
  <r>
    <n v="343"/>
    <s v="VISN 06"/>
    <s v="Salisbury"/>
    <x v="5"/>
    <s v="Primary PPM Functional POC"/>
    <s v="White"/>
    <s v="Stanley"/>
    <s v="VHASBYWHITES1"/>
    <s v="704-638-9000 x. 3202"/>
    <s v="STANLEY.WHITE2@VA.GOV"/>
    <s v="Wave 2"/>
    <n v="9"/>
    <s v="April_25"/>
    <x v="2"/>
    <n v="1"/>
  </r>
  <r>
    <n v="344"/>
    <s v="VISN 06"/>
    <s v="Salisbury"/>
    <x v="5"/>
    <s v="PPM Functional POC Back-up"/>
    <s v="Williams"/>
    <s v="Mashonda"/>
    <s v="VHASBYWILLIM12"/>
    <s v="704-638-9000 x 4765"/>
    <s v="MASHONDA.WILLIAMS@VA.GOV"/>
    <s v="Wave 2"/>
    <n v="6"/>
    <s v="April_25"/>
    <x v="2"/>
    <n v="1"/>
  </r>
  <r>
    <n v="345"/>
    <s v="VISN 06"/>
    <s v="Salisbury"/>
    <x v="6"/>
    <s v="Primary IT Functional POC"/>
    <s v="Clark"/>
    <s v="Deborah"/>
    <s v="VHASBYCLARKD"/>
    <s v="704-638-9000 x 4847"/>
    <s v="DEBORAH.CLARK6@VA.GOV"/>
    <s v="Wave 2"/>
    <n v="2"/>
    <s v="April_25"/>
    <x v="2"/>
    <n v="1"/>
  </r>
  <r>
    <n v="346"/>
    <s v="VISN 06"/>
    <s v="Salisbury"/>
    <x v="6"/>
    <s v="IT Functional POC Back-up"/>
    <s v="Nash"/>
    <s v="Ken"/>
    <s v="VHASBYNASHK"/>
    <s v="704-638-9000 x 4853"/>
    <s v="KEN.NASH2@VA.GOV"/>
    <s v="Wave 2"/>
    <n v="1"/>
    <s v="April_25"/>
    <x v="0"/>
    <n v="1"/>
  </r>
  <r>
    <n v="347"/>
    <s v="VISN 07"/>
    <s v="VISN Deployment Team"/>
    <x v="0"/>
    <s v="VISN Deployment Team Lead"/>
    <s v="Gaudio"/>
    <s v="James"/>
    <s v="Vhav07gaudij"/>
    <s v="(678) 924-5710"/>
    <s v="James.gaudio@va.gov"/>
    <s v="Wave 2"/>
    <n v="8"/>
    <s v="April_25"/>
    <x v="0"/>
    <n v="1"/>
  </r>
  <r>
    <n v="348"/>
    <s v="VISN 07"/>
    <s v="VISN Deployment Team"/>
    <x v="0"/>
    <s v="Logistics"/>
    <s v="Townsend-Green"/>
    <s v="Linda"/>
    <s v="VHAV07TownsG"/>
    <s v="(678) 924-5754"/>
    <s v="Linda.townsend-green@va.gov"/>
    <s v="Wave 2"/>
    <n v="5"/>
    <s v="April_25"/>
    <x v="2"/>
    <n v="1"/>
  </r>
  <r>
    <n v="349"/>
    <s v="VISN 07"/>
    <s v="VISN Deployment Team"/>
    <x v="0"/>
    <s v="HTM"/>
    <s v="Jensen"/>
    <s v="Kevin"/>
    <s v="VHACHAJenseK"/>
    <s v="(843) 789-6139"/>
    <s v="Kevin.jensen@va.gov"/>
    <s v="Wave 2"/>
    <n v="6"/>
    <s v="April_25"/>
    <x v="0"/>
    <n v="1"/>
  </r>
  <r>
    <n v="350"/>
    <s v="VISN 07"/>
    <s v="VISN Deployment Team"/>
    <x v="0"/>
    <s v="CAM"/>
    <s v="Gaudio"/>
    <s v="James"/>
    <s v="Vhav07gaudij"/>
    <s v="(678) 924-5710"/>
    <s v="James.gaudio@va.gov"/>
    <s v="Wave 2"/>
    <n v="8"/>
    <s v="April_25"/>
    <x v="0"/>
    <n v="1"/>
  </r>
  <r>
    <n v="351"/>
    <s v="VISN 07"/>
    <s v="VISN Deployment Team"/>
    <x v="0"/>
    <s v="EMS"/>
    <s v="Henrickson"/>
    <s v="Michael"/>
    <s v="VHACMSHenriM"/>
    <s v="(803) 776-4000 x 5752"/>
    <s v="Michael.henrickson@va.gov"/>
    <s v="Wave 2"/>
    <n v="1"/>
    <s v="April_25"/>
    <x v="0"/>
    <n v="1"/>
  </r>
  <r>
    <n v="352"/>
    <s v="VISN 07"/>
    <s v="VISN Deployment Team"/>
    <x v="0"/>
    <s v="Engineering"/>
    <s v="Lyons"/>
    <s v="Tim"/>
    <s v="VHATUALyonsT"/>
    <s v="(205) 554-4593"/>
    <s v="Tim.lyons@va.gov"/>
    <s v="Wave 2"/>
    <n v="8"/>
    <s v="April_25"/>
    <x v="2"/>
    <n v="1"/>
  </r>
  <r>
    <n v="353"/>
    <s v="VISN 07"/>
    <s v="VISN Deployment Team"/>
    <x v="0"/>
    <s v="OIT"/>
    <s v="Greer"/>
    <s v="Bill"/>
    <s v="VHABIRGreerW1"/>
    <s v="(205) 933-8101"/>
    <s v="William.Greer2@va.gov"/>
    <s v="Wave 2"/>
    <n v="0"/>
    <s v="April_25"/>
    <x v="0"/>
    <n v="1"/>
  </r>
  <r>
    <n v="354"/>
    <s v="VISN 07"/>
    <s v="VISN Deployment Team"/>
    <x v="0"/>
    <s v="Fiscal"/>
    <s v="Schmitz"/>
    <s v="Brenda"/>
    <s v="VHAV07SchmiB"/>
    <s v="(678) 924-5731"/>
    <s v="Brenda.schmitz@va.gov"/>
    <s v="Wave 2"/>
    <n v="5"/>
    <s v="April_25"/>
    <x v="0"/>
    <n v="1"/>
  </r>
  <r>
    <n v="355"/>
    <s v="VISN 07"/>
    <s v="VISN Deployment Team"/>
    <x v="0"/>
    <s v="HR"/>
    <s v="Blakeley"/>
    <s v="Claudia"/>
    <s v="VHAV07BlakeC"/>
    <s v="(678) 924-5738"/>
    <s v="Claudia.blakeley@va.gov"/>
    <s v="Wave 2"/>
    <n v="0"/>
    <s v="April_25"/>
    <x v="0"/>
    <n v="1"/>
  </r>
  <r>
    <n v="356"/>
    <s v="VISN 07"/>
    <s v="VISN Deployment Team"/>
    <x v="0"/>
    <s v="Education"/>
    <s v="Mathews"/>
    <s v="Venis"/>
    <s v="VHANBOMatheV1"/>
    <s v="(770) 279-3427"/>
    <s v="Venis.Mathews2@va.gov"/>
    <s v="Wave 2"/>
    <n v="1"/>
    <s v="April_25"/>
    <x v="0"/>
    <n v="1"/>
  </r>
  <r>
    <n v="357"/>
    <s v="VISN 07"/>
    <s v="Atlanta"/>
    <x v="1"/>
    <s v="Site Lead"/>
    <s v="Browning"/>
    <s v="Louisa"/>
    <s v="VHAATGBROWNL"/>
    <s v="404-321-6111 x4924"/>
    <s v="Louisa.Browning@va.gov"/>
    <s v="Wave 2"/>
    <n v="8"/>
    <s v="April_25"/>
    <x v="2"/>
    <n v="1"/>
  </r>
  <r>
    <n v="358"/>
    <s v="VISN 07"/>
    <s v="Atlanta"/>
    <x v="1"/>
    <s v="Site Lead Back-up"/>
    <s v="Simmons"/>
    <s v="Cathy"/>
    <s v="VHAATGSIMMOC2"/>
    <s v="404-321-6111 x3027"/>
    <s v="Cathy.simmons@va.gov"/>
    <s v="Wave 2"/>
    <n v="8"/>
    <s v="April_25"/>
    <x v="2"/>
    <n v="1"/>
  </r>
  <r>
    <n v="359"/>
    <s v="VISN 07"/>
    <s v="Atlanta"/>
    <x v="2"/>
    <s v="Primary HTM Functional POC"/>
    <s v="Cox"/>
    <s v="Michael"/>
    <s v="VHAATGCoxM"/>
    <s v="404-321-6111 x7633"/>
    <s v="Michael.cox@va.gov"/>
    <s v="Wave 2"/>
    <n v="10"/>
    <s v="April_25"/>
    <x v="0"/>
    <n v="1"/>
  </r>
  <r>
    <n v="360"/>
    <s v="VISN 07"/>
    <s v="Atlanta"/>
    <x v="2"/>
    <s v="HTM Functional POC Back-up"/>
    <s v="Timm"/>
    <s v="Robert"/>
    <s v="VHAAATGTimmR"/>
    <s v="404-321-6111 x2790"/>
    <s v="Robert.timm@va.gov"/>
    <s v="Wave 2"/>
    <n v="1"/>
    <s v="April_25"/>
    <x v="0"/>
    <n v="1"/>
  </r>
  <r>
    <n v="361"/>
    <s v="VISN 07"/>
    <s v="Atlanta"/>
    <x v="3"/>
    <s v="Primary EMS Functional POC"/>
    <s v="Mincey"/>
    <s v="Dale"/>
    <s v="VHAATGminced"/>
    <s v="404-321-6111 x7646"/>
    <s v="Dale.Mincey@va.gov"/>
    <s v="Wave 2"/>
    <n v="9"/>
    <s v="April_25"/>
    <x v="2"/>
    <n v="1"/>
  </r>
  <r>
    <n v="362"/>
    <s v="VISN 07"/>
    <s v="Atlanta"/>
    <x v="3"/>
    <s v="EMS Functional POC Back-up"/>
    <s v="Gwaltney"/>
    <s v="Darryl"/>
    <s v="VHAATGgwaltd"/>
    <s v="404-321-6111 x7525"/>
    <s v="Darryl.Gwaltney@va.gov"/>
    <s v="Wave 2"/>
    <n v="0"/>
    <s v="April_25"/>
    <x v="0"/>
    <n v="1"/>
  </r>
  <r>
    <n v="363"/>
    <s v="VISN 07"/>
    <s v="Atlanta"/>
    <x v="4"/>
    <s v="Primary FM Functional POC"/>
    <s v="Mindley"/>
    <s v="Damian"/>
    <s v="VHAATGMindlD"/>
    <s v="404-321-6111 x7660"/>
    <s v="Damian.mindley@va.gov"/>
    <s v="Wave 2"/>
    <n v="4"/>
    <s v="April_25"/>
    <x v="0"/>
    <n v="1"/>
  </r>
  <r>
    <n v="364"/>
    <s v="VISN 07"/>
    <s v="Atlanta"/>
    <x v="4"/>
    <s v="FM Functional POC Back-up"/>
    <s v="Sawyer"/>
    <s v="Ricky"/>
    <s v="VHAATGSawyeR"/>
    <s v="404-321-6111 x7660"/>
    <s v="Ricky.sawyer@va.gov"/>
    <s v="Wave 2"/>
    <n v="7"/>
    <s v="April_25"/>
    <x v="2"/>
    <n v="1"/>
  </r>
  <r>
    <n v="365"/>
    <s v="VISN 07"/>
    <s v="Atlanta"/>
    <x v="5"/>
    <s v="Primary PPM Functional POC"/>
    <s v="Simmons"/>
    <s v="Cathy"/>
    <s v="VHAATGSIMMOC2"/>
    <s v="404-321-6111 x3027"/>
    <s v="Cathy.simmons@va.gov"/>
    <s v="Wave 2"/>
    <n v="8"/>
    <s v="April_25"/>
    <x v="2"/>
    <n v="1"/>
  </r>
  <r>
    <n v="366"/>
    <s v="VISN 07"/>
    <s v="Atlanta"/>
    <x v="5"/>
    <s v="PPM Functional POC Back-up"/>
    <s v="Browning"/>
    <s v="Louisa"/>
    <s v="VHAATGBROWNL"/>
    <s v="404-321-6111 x4924"/>
    <s v="Louisa.Browning@va.gov"/>
    <s v="Wave 2"/>
    <n v="8"/>
    <s v="April_25"/>
    <x v="2"/>
    <n v="1"/>
  </r>
  <r>
    <n v="367"/>
    <s v="VISN 07"/>
    <s v="Atlanta"/>
    <x v="6"/>
    <s v="Primary IT Functional POC"/>
    <s v="Lynch"/>
    <s v="Anthony"/>
    <s v="VHAATGLynchA"/>
    <s v="404-321-6111 x1578"/>
    <s v="Anthony.lynch@va.gov"/>
    <s v="Wave 2"/>
    <n v="2"/>
    <s v="April_25"/>
    <x v="0"/>
    <n v="1"/>
  </r>
  <r>
    <n v="368"/>
    <s v="VISN 07"/>
    <s v="Atlanta"/>
    <x v="6"/>
    <s v="IT Functional POC Back-up"/>
    <s v="Wisdom"/>
    <s v="Zende"/>
    <s v="VHAATGWisdoZ"/>
    <s v="404-321-6111 x7197"/>
    <s v="Zende.wisdom@va.gov  "/>
    <s v="Wave 2"/>
    <n v="2"/>
    <s v="April_25"/>
    <x v="0"/>
    <n v="1"/>
  </r>
  <r>
    <n v="369"/>
    <s v="VISN 07"/>
    <s v="Birmingham"/>
    <x v="1"/>
    <s v="Site Lead"/>
    <s v="Raggio"/>
    <s v="Matthew"/>
    <s v="VHABIRRaggiM"/>
    <s v="205-933-8101 x 5252"/>
    <s v="Matthew.Raggio@va.gov"/>
    <s v="Wave 2"/>
    <n v="6"/>
    <s v="April_25"/>
    <x v="2"/>
    <n v="1"/>
  </r>
  <r>
    <n v="370"/>
    <s v="VISN 07"/>
    <s v="Birmingham"/>
    <x v="1"/>
    <s v="Site Lead Back-up"/>
    <s v="Weeks"/>
    <s v="Erica"/>
    <s v="VHABIRWeeksE"/>
    <s v="205-933-8101 x 1350"/>
    <s v="Erica.Weeks@va.gov"/>
    <s v="Wave 2"/>
    <n v="9"/>
    <s v="April_25"/>
    <x v="0"/>
    <n v="1"/>
  </r>
  <r>
    <n v="371"/>
    <s v="VISN 07"/>
    <s v="Birmingham"/>
    <x v="2"/>
    <s v="Primary HTM Functional POC"/>
    <s v="Raggio"/>
    <s v="Matthew"/>
    <s v="VHABIRRaggiM"/>
    <s v="205-933-8101 x 5252"/>
    <s v="Matthew.Raggio@va.gov"/>
    <s v="Wave 2"/>
    <n v="6"/>
    <s v="April_25"/>
    <x v="2"/>
    <n v="1"/>
  </r>
  <r>
    <n v="372"/>
    <s v="VISN 07"/>
    <s v="Birmingham"/>
    <x v="2"/>
    <s v="HTM Functional POC Back-up"/>
    <s v="McQuitty"/>
    <s v="William"/>
    <s v="VHABIRMcQuiW"/>
    <s v="205-933-8101 x 4526"/>
    <s v="William.McQuitty@va.gov"/>
    <s v="Wave 2"/>
    <n v="2"/>
    <s v="April_25"/>
    <x v="0"/>
    <n v="1"/>
  </r>
  <r>
    <n v="373"/>
    <s v="VISN 07"/>
    <s v="Birmingham"/>
    <x v="3"/>
    <s v="Primary EMS Functional POC"/>
    <s v="Irwin"/>
    <s v="David"/>
    <s v="VHABIRIrwinD"/>
    <s v="205-558-4717 x 5416"/>
    <s v="David.Irwin@va.gov"/>
    <s v="Wave 2"/>
    <n v="6"/>
    <s v="April_25"/>
    <x v="0"/>
    <n v="1"/>
  </r>
  <r>
    <n v="374"/>
    <s v="VISN 07"/>
    <s v="Birmingham"/>
    <x v="3"/>
    <s v="EMS Functional POC Back-up"/>
    <s v="Singleterry"/>
    <s v="Andre"/>
    <s v="VHABIRSinglA"/>
    <s v="205-933-8101 x 6107"/>
    <s v="Andre.Singleterry@va.gov"/>
    <s v="Wave 2"/>
    <n v="8"/>
    <s v="April_25"/>
    <x v="0"/>
    <n v="1"/>
  </r>
  <r>
    <n v="375"/>
    <s v="VISN 07"/>
    <s v="Birmingham"/>
    <x v="4"/>
    <s v="Primary FM Functional POC"/>
    <s v="Campbell"/>
    <s v="Jaymes"/>
    <s v="VHABIRCampbJ2"/>
    <s v="205-933-8101 x 5013"/>
    <s v="Jaymes.Campbell@va.gov"/>
    <s v="Wave 2"/>
    <n v="7"/>
    <s v="April_25"/>
    <x v="0"/>
    <n v="1"/>
  </r>
  <r>
    <n v="376"/>
    <s v="VISN 07"/>
    <s v="Birmingham"/>
    <x v="4"/>
    <s v="FM Functional POC Back-up"/>
    <s v="Bugg"/>
    <s v="Randall"/>
    <s v="VHABIRBuggR"/>
    <s v="205-933-4481 x 5275"/>
    <s v="Randall.Bugg@va.gov"/>
    <s v="Wave 2"/>
    <n v="1"/>
    <s v="April_25"/>
    <x v="0"/>
    <n v="1"/>
  </r>
  <r>
    <n v="377"/>
    <s v="VISN 07"/>
    <s v="Birmingham"/>
    <x v="5"/>
    <s v="Primary PPM Functional POC"/>
    <s v="Jones"/>
    <s v="Alfred"/>
    <s v="VHABIRJonesAT"/>
    <s v="205-933-8101 x 2937"/>
    <s v="Alfred.Jones2@va.gov"/>
    <s v="Wave 2"/>
    <n v="9"/>
    <s v="April_25"/>
    <x v="2"/>
    <n v="1"/>
  </r>
  <r>
    <n v="378"/>
    <s v="VISN 07"/>
    <s v="Birmingham"/>
    <x v="5"/>
    <s v="PPM Functional POC Back-up"/>
    <s v="Turner"/>
    <s v="Caleb"/>
    <s v="VHABIRTurneC3"/>
    <s v="205-933-8101 x 5371"/>
    <s v="Caleb.Turner3@va.gov"/>
    <s v="Wave 2"/>
    <n v="2"/>
    <s v="April_25"/>
    <x v="0"/>
    <n v="1"/>
  </r>
  <r>
    <n v="379"/>
    <s v="VISN 07"/>
    <s v="Birmingham"/>
    <x v="6"/>
    <s v="Primary IT Functional POC"/>
    <s v="Young"/>
    <s v="Christopher"/>
    <s v="VHABIRYounC"/>
    <s v="205-933-8101 x 1367"/>
    <s v="Christopher.Young7@va.gov"/>
    <s v="Wave 2"/>
    <n v="0"/>
    <s v="April_25"/>
    <x v="0"/>
    <n v="1"/>
  </r>
  <r>
    <n v="380"/>
    <s v="VISN 07"/>
    <s v="Birmingham"/>
    <x v="6"/>
    <s v="IT Functional POC Back-up"/>
    <s v="Sturdivant"/>
    <s v="Mervin"/>
    <s v="VHABIRSturdM"/>
    <s v="205-933-8101 x 1334"/>
    <s v="Mervin.Sturdivant@va.gov"/>
    <s v="Wave 2"/>
    <n v="1"/>
    <s v="April_25"/>
    <x v="0"/>
    <n v="1"/>
  </r>
  <r>
    <n v="381"/>
    <s v="VISN 07"/>
    <s v="Dublin"/>
    <x v="1"/>
    <s v="Site Lead"/>
    <s v="Deworth"/>
    <s v="Gerald"/>
    <s v="VHADUBDEWORG"/>
    <s v="478-272-1210 x 2902"/>
    <s v="Gerald.deworth@va.gov"/>
    <s v="Wave 2"/>
    <n v="1"/>
    <s v="April_25"/>
    <x v="0"/>
    <n v="1"/>
  </r>
  <r>
    <n v="382"/>
    <s v="VISN 07"/>
    <s v="Dublin"/>
    <x v="1"/>
    <s v="Site Lead Back-up"/>
    <s v="Sullivan"/>
    <s v="Diane"/>
    <s v="VHADUBSULLID"/>
    <s v="478-272-1210 x 2902"/>
    <s v="Diane.sullivan@va.gov"/>
    <s v="Wave 2"/>
    <n v="5"/>
    <s v="April_25"/>
    <x v="0"/>
    <n v="1"/>
  </r>
  <r>
    <n v="383"/>
    <s v="VISN 07"/>
    <s v="Dublin"/>
    <x v="2"/>
    <s v="Primary HTM Functional POC"/>
    <s v="Snelgrove"/>
    <s v="Michael"/>
    <s v="VHADUBSNELGM"/>
    <s v="478 272-1210 x 2889"/>
    <s v="Michael.snelgrove@va.gov"/>
    <s v="Wave 2"/>
    <n v="2"/>
    <s v="April_25"/>
    <x v="0"/>
    <n v="1"/>
  </r>
  <r>
    <n v="384"/>
    <s v="VISN 07"/>
    <s v="Dublin"/>
    <x v="2"/>
    <s v="HTM Functional POC Back-up"/>
    <s v="Orlowsky"/>
    <s v="Alex"/>
    <s v="VHADUBORLOWA"/>
    <s v="478 272-1210 x 3129"/>
    <s v="Alexandra.orlowsky@va.gov"/>
    <s v="Wave 2"/>
    <n v="3"/>
    <s v="April_25"/>
    <x v="2"/>
    <n v="1"/>
  </r>
  <r>
    <n v="385"/>
    <s v="VISN 07"/>
    <s v="Dublin"/>
    <x v="3"/>
    <s v="Primary EMS Functional POC"/>
    <s v="Baggett"/>
    <s v="Lee"/>
    <s v="VHADUBBAGGEL"/>
    <s v="478 277 2755"/>
    <s v="Walter.Baggett@va.gov"/>
    <s v="Wave 2"/>
    <n v="3"/>
    <s v="April_25"/>
    <x v="2"/>
    <n v="1"/>
  </r>
  <r>
    <n v="386"/>
    <s v="VISN 07"/>
    <s v="Dublin"/>
    <x v="3"/>
    <s v="EMS Functional POC Back-up"/>
    <s v="Kraft"/>
    <s v="Edwin"/>
    <s v="VHADUBKRAFTE"/>
    <s v="478 277 2755"/>
    <s v="Edwin.Kraft@va.gov"/>
    <s v="Wave 2"/>
    <n v="0"/>
    <s v="April_25"/>
    <x v="0"/>
    <n v="1"/>
  </r>
  <r>
    <n v="387"/>
    <s v="VISN 07"/>
    <s v="Dublin"/>
    <x v="4"/>
    <s v="Primary FM Functional POC"/>
    <s v="Williams"/>
    <s v="Fred"/>
    <s v="VHADUBWILLIF"/>
    <s v="478 272-1210 x 4355"/>
    <s v="Frederick.williams@va.gov"/>
    <s v="Wave 2"/>
    <n v="4"/>
    <s v="April_25"/>
    <x v="2"/>
    <n v="1"/>
  </r>
  <r>
    <n v="388"/>
    <s v="VISN 07"/>
    <s v="Dublin"/>
    <x v="4"/>
    <s v="FM Functional POC Back-up"/>
    <s v="Marshall"/>
    <s v="Sandra"/>
    <s v="VHADUBMARSHS"/>
    <s v="478 272-1210 x 2640"/>
    <s v="Sandra.Marshall10@va.gov"/>
    <s v="Wave 2"/>
    <n v="1"/>
    <s v="April_25"/>
    <x v="0"/>
    <n v="1"/>
  </r>
  <r>
    <n v="389"/>
    <s v="VISN 07"/>
    <s v="Dublin"/>
    <x v="5"/>
    <s v="Primary PPM Functional POC"/>
    <s v="Pennymon"/>
    <s v="Dennis"/>
    <s v="VHADUBPENNYD"/>
    <s v="478 272 1210 x 3046"/>
    <s v="Dennis.Pennymon@va.gov"/>
    <s v="Wave 2"/>
    <n v="3"/>
    <s v="April_25"/>
    <x v="0"/>
    <n v="1"/>
  </r>
  <r>
    <n v="390"/>
    <s v="VISN 07"/>
    <s v="Dublin"/>
    <x v="5"/>
    <s v="PPM Functional POC Back-up"/>
    <s v="King"/>
    <s v="Anthony"/>
    <s v="VHADUBKingA2"/>
    <s v="478 272 1210 x 2612"/>
    <s v="Anthony.King3@va.gov"/>
    <s v="Wave 2"/>
    <n v="9"/>
    <s v="April_25"/>
    <x v="2"/>
    <n v="1"/>
  </r>
  <r>
    <n v="391"/>
    <s v="VISN 07"/>
    <s v="Dublin"/>
    <x v="6"/>
    <s v="Primary IT Functional POC"/>
    <s v="Cowart"/>
    <s v="Mark"/>
    <s v="VHADUBCowarM"/>
    <s v="478-277-6799"/>
    <s v="Mark.Cowart@va.gov"/>
    <s v="Wave 2"/>
    <n v="4"/>
    <s v="April_25"/>
    <x v="2"/>
    <n v="1"/>
  </r>
  <r>
    <n v="392"/>
    <s v="VISN 07"/>
    <s v="Dublin"/>
    <x v="6"/>
    <s v="IT Functional POC Back-up"/>
    <s v="Couey"/>
    <s v="Janet"/>
    <s v="VHADUBCoueyJ"/>
    <s v="478-277-2716"/>
    <s v="Janet.Couey@va.gov"/>
    <s v="Wave 2"/>
    <n v="1"/>
    <s v="April_25"/>
    <x v="2"/>
    <n v="1"/>
  </r>
  <r>
    <n v="393"/>
    <s v="VISN 07"/>
    <s v="Central Alabama"/>
    <x v="1"/>
    <s v="Site Lead"/>
    <s v="Piper"/>
    <s v="William"/>
    <s v="VHACAVPiperW"/>
    <s v="334-272-4670 x 4870"/>
    <s v="William.Piper@va.gov"/>
    <s v="Wave 2"/>
    <n v="8"/>
    <s v="April_25"/>
    <x v="0"/>
    <n v="1"/>
  </r>
  <r>
    <n v="394"/>
    <s v="VISN 07"/>
    <s v="Central Alabama"/>
    <x v="1"/>
    <s v="Site Lead Back-up"/>
    <s v="Hall"/>
    <s v="Nicholas"/>
    <s v="VHACAVHallN"/>
    <s v="334-727-0550 x 3289"/>
    <s v="Nicholas.Hall2@va.gov"/>
    <s v="Wave 2"/>
    <n v="5"/>
    <s v="April_25"/>
    <x v="0"/>
    <n v="1"/>
  </r>
  <r>
    <n v="395"/>
    <s v="VISN 07"/>
    <s v="Central Alabama"/>
    <x v="2"/>
    <s v="Primary HTM Functional POC"/>
    <s v="Piper"/>
    <s v="William"/>
    <s v="VHACAVPiperW"/>
    <s v="334-272-4670 x 4870"/>
    <s v="William.Piper@va.gov"/>
    <s v="Wave 2"/>
    <n v="8"/>
    <s v="April_25"/>
    <x v="0"/>
    <n v="1"/>
  </r>
  <r>
    <n v="396"/>
    <s v="VISN 07"/>
    <s v="Central Alabama"/>
    <x v="2"/>
    <s v="HTM Functional POC Back-up"/>
    <s v="Johnson"/>
    <s v="Donnell"/>
    <s v="VHACAVJohnsD2"/>
    <s v="334-272-4670 x 4866"/>
    <s v="Donnell.Johnson2@va.gov"/>
    <s v="Wave 2"/>
    <n v="4"/>
    <s v="April_25"/>
    <x v="0"/>
    <n v="1"/>
  </r>
  <r>
    <n v="397"/>
    <s v="VISN 07"/>
    <s v="Central Alabama"/>
    <x v="3"/>
    <s v="EMS Functional POC Back-up"/>
    <s v="Morgan"/>
    <s v="Darrell"/>
    <s v="VHATUAMORGAD"/>
    <s v="334-272-4670 x 4624"/>
    <s v="Darrell.Morgan2@va.gov"/>
    <s v="Wave 2"/>
    <n v="2"/>
    <s v="April_25"/>
    <x v="0"/>
    <n v="1"/>
  </r>
  <r>
    <n v="398"/>
    <s v="VISN 07"/>
    <s v="Central Alabama"/>
    <x v="3"/>
    <s v="EMS Functional POC Back-up"/>
    <s v="Perry"/>
    <s v="Clifford"/>
    <s v="VHACAVPerryC"/>
    <s v="334-727-0550 x 3667"/>
    <s v="Clifford.Perry@va.gov"/>
    <s v="Wave 2"/>
    <n v="1"/>
    <s v="April_25"/>
    <x v="2"/>
    <n v="1"/>
  </r>
  <r>
    <n v="399"/>
    <s v="VISN 07"/>
    <s v="Central Alabama"/>
    <x v="4"/>
    <s v="Primary FM Functional POC"/>
    <s v="Sharpe"/>
    <s v="Nicole"/>
    <s v="VHACAVSharpN"/>
    <s v="334-260-4108"/>
    <s v="Nicole.Sharpe@va.gov"/>
    <s v="Wave 2"/>
    <n v="9"/>
    <s v="April_25"/>
    <x v="0"/>
    <n v="1"/>
  </r>
  <r>
    <n v="400"/>
    <s v="VISN 07"/>
    <s v="Central Alabama"/>
    <x v="4"/>
    <s v="FM Functional POC Back-up"/>
    <s v="Hall"/>
    <s v="Nicholas"/>
    <s v="VHACAVHallN"/>
    <s v="334-727-0550 x 3289"/>
    <s v="Nicholas.Hall2@va.gov"/>
    <s v="Wave 2"/>
    <n v="5"/>
    <s v="April_25"/>
    <x v="0"/>
    <n v="1"/>
  </r>
  <r>
    <n v="401"/>
    <s v="VISN 07"/>
    <s v="Central Alabama"/>
    <x v="5"/>
    <s v="Primary PPM Functional POC"/>
    <s v="Green"/>
    <s v="Darry"/>
    <s v="VHACAVGreenD"/>
    <s v="334-272-4670 x 2001"/>
    <s v="Darry.Green@va.gov"/>
    <s v="Wave 2"/>
    <n v="11"/>
    <s v="April_25"/>
    <x v="2"/>
    <n v="1"/>
  </r>
  <r>
    <n v="402"/>
    <s v="VISN 07"/>
    <s v="Central Alabama"/>
    <x v="5"/>
    <s v="PPM Functional POC Back-up"/>
    <s v="Davis"/>
    <s v="Johnny"/>
    <s v="VHACAVDavisJ6"/>
    <s v="334-272-4670 x 4482"/>
    <s v="Johnny.Davis6@va.gov"/>
    <s v="Wave 2"/>
    <n v="1"/>
    <s v="April_25"/>
    <x v="0"/>
    <n v="1"/>
  </r>
  <r>
    <n v="403"/>
    <s v="VISN 07"/>
    <s v="Central Alabama"/>
    <x v="6"/>
    <s v="Primary IT Functional POC"/>
    <s v="Magee"/>
    <s v="Elmarko"/>
    <s v="VHACAVMageeE"/>
    <s v="334-725-2532"/>
    <s v="Elmarko.Magee@va.gov"/>
    <s v="Wave 2"/>
    <n v="3"/>
    <s v="April_25"/>
    <x v="0"/>
    <n v="1"/>
  </r>
  <r>
    <n v="404"/>
    <s v="VISN 07"/>
    <s v="Central Alabama"/>
    <x v="6"/>
    <s v="IT Functional POC Back-up"/>
    <s v="Henry"/>
    <s v="Robert"/>
    <s v="VHACAVHenryR"/>
    <s v="334-727-0550 x 3422"/>
    <s v="Robert.Henry3@va.gov"/>
    <s v="Wave 2"/>
    <n v="0"/>
    <s v="April_25"/>
    <x v="0"/>
    <n v="1"/>
  </r>
  <r>
    <n v="405"/>
    <s v="VISN 07"/>
    <s v="Augusta"/>
    <x v="1"/>
    <s v="Site Lead"/>
    <s v="Koppen"/>
    <s v="Mark"/>
    <s v="VHAAUGKoppeM"/>
    <s v="(706) 733-0188 x 2871"/>
    <s v="Mark.Koppen@va.gov"/>
    <s v="Wave 2"/>
    <n v="8"/>
    <s v="April_25"/>
    <x v="2"/>
    <n v="1"/>
  </r>
  <r>
    <n v="406"/>
    <s v="VISN 07"/>
    <s v="Augusta"/>
    <x v="1"/>
    <s v="Site Lead Back-up"/>
    <s v="Stenger"/>
    <s v="John"/>
    <s v="VHAAUGStengT"/>
    <s v="(706) 733-0188 x 1783/6700"/>
    <s v="John.Stenger@va.gov"/>
    <s v="Wave 2"/>
    <n v="7"/>
    <s v="April_25"/>
    <x v="0"/>
    <n v="1"/>
  </r>
  <r>
    <n v="407"/>
    <s v="VISN 07"/>
    <s v="Augusta"/>
    <x v="2"/>
    <s v="Primary HTM Functional POC"/>
    <s v="Ackerman"/>
    <s v="Michael"/>
    <s v="VHAAUGAckerM"/>
    <s v="(706) 733-0188 x 3350"/>
    <s v="Michael.Ackerman@va.gov"/>
    <s v="Wave 2"/>
    <n v="11"/>
    <s v="April_25"/>
    <x v="2"/>
    <n v="1"/>
  </r>
  <r>
    <n v="408"/>
    <s v="VISN 07"/>
    <s v="Augusta"/>
    <x v="2"/>
    <s v="HTM Functional POC Back-up"/>
    <s v="Payne"/>
    <s v="Wesley"/>
    <s v="VHAAUGPayneW"/>
    <s v="(706) 733-0188 x 3368"/>
    <s v="Wesley.Payne@va.gov"/>
    <s v="Wave 2"/>
    <n v="0"/>
    <s v="April_25"/>
    <x v="0"/>
    <n v="1"/>
  </r>
  <r>
    <n v="409"/>
    <s v="VISN 07"/>
    <s v="Augusta"/>
    <x v="3"/>
    <s v="Primary EMS Functional POC"/>
    <s v="Van Horn"/>
    <s v="Russell"/>
    <s v="VHAAUGVanHoR"/>
    <s v="(706) 733-0188 x 3319"/>
    <s v="Russell.VanHorn@va.gov"/>
    <s v="Wave 2"/>
    <n v="7"/>
    <s v="April_25"/>
    <x v="2"/>
    <n v="1"/>
  </r>
  <r>
    <n v="410"/>
    <s v="VISN 07"/>
    <s v="Augusta"/>
    <x v="3"/>
    <s v="EMS Functional POC Back-up"/>
    <s v="Thomas"/>
    <s v="Walter"/>
    <s v="VHAAUGWalteT4"/>
    <s v="(706) 733-0188 x 3319"/>
    <s v="Walter.Thomas4@va.gov"/>
    <s v="Wave 2"/>
    <n v="0"/>
    <s v="April_25"/>
    <x v="0"/>
    <n v="1"/>
  </r>
  <r>
    <n v="411"/>
    <s v="VISN 07"/>
    <s v="Augusta"/>
    <x v="4"/>
    <s v="Primary FM Functional POC"/>
    <s v="Harris"/>
    <s v="Timothy"/>
    <s v="VHAAUGHarriT5"/>
    <s v="(706) 733-0188 x 3365/6053"/>
    <s v="Timothy.Harris2@va.gov"/>
    <s v="Wave 2"/>
    <n v="5"/>
    <s v="April_25"/>
    <x v="2"/>
    <n v="1"/>
  </r>
  <r>
    <n v="412"/>
    <s v="VISN 07"/>
    <s v="Augusta"/>
    <x v="4"/>
    <s v="FM Functional POC Back-up"/>
    <s v="Payne"/>
    <s v="Wesley"/>
    <s v="VHAAUGPayneW"/>
    <s v="(706) 733-0188 x 3368"/>
    <s v="Wesley.Payne@va.gov"/>
    <s v="Wave 2"/>
    <n v="0"/>
    <s v="April_25"/>
    <x v="0"/>
    <n v="1"/>
  </r>
  <r>
    <n v="413"/>
    <s v="VISN 07"/>
    <s v="Augusta"/>
    <x v="5"/>
    <s v="Primary PPM Functional POC"/>
    <s v="Fox"/>
    <s v="Mark"/>
    <s v="VHAAUGFoxM"/>
    <s v="(706) 733-0188 x 7829"/>
    <s v="Mark.Fox@va.gov"/>
    <s v="Wave 2"/>
    <n v="6"/>
    <s v="April_25"/>
    <x v="0"/>
    <n v="1"/>
  </r>
  <r>
    <n v="414"/>
    <s v="VISN 07"/>
    <s v="Augusta"/>
    <x v="5"/>
    <s v="PPM Functional POC Back-up"/>
    <s v="Askew"/>
    <s v="Janice"/>
    <s v="VHAAUGAskewJ"/>
    <s v="(706) 733-0188 x 7169"/>
    <s v="Janice.Askew@va.gov"/>
    <s v="Wave 2"/>
    <n v="2"/>
    <s v="April_25"/>
    <x v="0"/>
    <n v="1"/>
  </r>
  <r>
    <n v="415"/>
    <s v="VISN 07"/>
    <s v="Augusta"/>
    <x v="6"/>
    <s v="Primary IT Functional POC"/>
    <s v="Hedgepeth"/>
    <s v="Rick"/>
    <s v="VHAAUGHedgeR"/>
    <s v="(706) 733-0188 x 6750"/>
    <s v="Ricky.Hedgepeth@va.gov"/>
    <s v="Wave 2"/>
    <n v="1"/>
    <s v="April_25"/>
    <x v="0"/>
    <n v="1"/>
  </r>
  <r>
    <n v="416"/>
    <s v="VISN 07"/>
    <s v="Augusta"/>
    <x v="6"/>
    <s v="IT Functional POC Back-up"/>
    <s v="Northington"/>
    <s v="Elizabeth"/>
    <s v="VHAAUGNorthE"/>
    <s v="(706) 733-0188 x 7637"/>
    <s v="Elizabeth.Northington@va.gov"/>
    <s v="Wave 2"/>
    <n v="9"/>
    <s v="April_25"/>
    <x v="2"/>
    <n v="1"/>
  </r>
  <r>
    <n v="417"/>
    <s v="VISN 07"/>
    <s v="Charleston"/>
    <x v="1"/>
    <s v="Site Lead"/>
    <s v="Hensley"/>
    <s v="Anthony"/>
    <s v="VHACHAHenslA"/>
    <s v="843-789-7788"/>
    <s v="anthony.hensley@va.gov"/>
    <s v="Wave 2"/>
    <n v="9"/>
    <s v="April_25"/>
    <x v="0"/>
    <n v="1"/>
  </r>
  <r>
    <n v="418"/>
    <s v="VISN 07"/>
    <s v="Charleston"/>
    <x v="1"/>
    <s v="Site Lead Back-up"/>
    <s v="Pinard"/>
    <s v="Randall"/>
    <s v="VHACHAPinarR"/>
    <s v="843-789-7789"/>
    <s v="randall.pinard@va.gov"/>
    <s v="Wave 2"/>
    <n v="9"/>
    <s v="April_25"/>
    <x v="2"/>
    <n v="1"/>
  </r>
  <r>
    <n v="419"/>
    <s v="VISN 07"/>
    <s v="Charleston"/>
    <x v="2"/>
    <s v="Primary HTM Functional POC"/>
    <s v="Cross"/>
    <s v="Carl"/>
    <s v="VHACHACrossC"/>
    <s v="843-789-7005"/>
    <s v="Carl.Cross@va.gov"/>
    <s v="Wave 2"/>
    <n v="7"/>
    <s v="April_25"/>
    <x v="0"/>
    <n v="1"/>
  </r>
  <r>
    <n v="420"/>
    <s v="VISN 07"/>
    <s v="Charleston"/>
    <x v="2"/>
    <s v="HTM Functional POC Back-up"/>
    <s v="McCaskill"/>
    <s v="Britton"/>
    <s v="VHACHAMcCasB"/>
    <s v="843-789-6046"/>
    <s v="Britton.McCaskill@va.gov"/>
    <s v="Wave 2"/>
    <n v="7"/>
    <s v="April_25"/>
    <x v="0"/>
    <n v="1"/>
  </r>
  <r>
    <n v="421"/>
    <s v="VISN 07"/>
    <s v="Charleston"/>
    <x v="2"/>
    <s v="HTM Functional POC Back-up"/>
    <s v="Marsh"/>
    <s v="Lucas"/>
    <s v="VHACHAMarshL"/>
    <s v="843-789-7712"/>
    <s v="Lucas.Marsh@va.gov"/>
    <s v="Wave 2"/>
    <n v="2"/>
    <s v="April_25"/>
    <x v="0"/>
    <n v="1"/>
  </r>
  <r>
    <n v="422"/>
    <s v="VISN 07"/>
    <s v="Charleston"/>
    <x v="2"/>
    <s v="HTM Functional POC Back-up"/>
    <s v="Tellis"/>
    <s v="Brandi"/>
    <s v="VHACHATelliB"/>
    <s v="843-789-6620"/>
    <s v="Brandi.Tellis@va.gov"/>
    <s v="Wave 2"/>
    <n v="1"/>
    <s v="April_25"/>
    <x v="0"/>
    <n v="1"/>
  </r>
  <r>
    <n v="423"/>
    <s v="VISN 07"/>
    <s v="Charleston"/>
    <x v="3"/>
    <s v="Primary EMS Functional POC"/>
    <s v="Stenson"/>
    <s v="Darfet (Lee)"/>
    <s v="VHACHAStensD"/>
    <s v="843- 789-6157"/>
    <s v="darfet.stenson@va.gov"/>
    <s v="Wave 2"/>
    <n v="3"/>
    <s v="April_25"/>
    <x v="2"/>
    <n v="1"/>
  </r>
  <r>
    <n v="424"/>
    <s v="VISN 07"/>
    <s v="Charleston"/>
    <x v="3"/>
    <s v="EMS Functional POC Back-up"/>
    <s v="Brewer"/>
    <s v="Justus"/>
    <s v="VHACHABreweJ"/>
    <s v="843-789-5464"/>
    <s v="justus.brewer@va.gov"/>
    <s v="Wave 2"/>
    <n v="3"/>
    <s v="April_25"/>
    <x v="0"/>
    <n v="1"/>
  </r>
  <r>
    <n v="425"/>
    <s v="VISN 07"/>
    <s v="Charleston"/>
    <x v="4"/>
    <s v="Primary FM Functional POC "/>
    <s v="Watson"/>
    <s v="Herb"/>
    <s v="VHACHAWatsoH2"/>
    <s v="843-789-6783"/>
    <s v="Herbert.Watson2@va.gov"/>
    <s v="Wave 2"/>
    <n v="4"/>
    <s v="April_25"/>
    <x v="0"/>
    <n v="1"/>
  </r>
  <r>
    <n v="426"/>
    <s v="VISN 07"/>
    <s v="Charleston"/>
    <x v="4"/>
    <s v="FM Functional POC Back-up"/>
    <s v="Kurowski"/>
    <s v="Mark"/>
    <s v="VHACHAKurowM"/>
    <s v="843-789-7772"/>
    <s v="Mark.kurowski@va.gov"/>
    <s v="Wave 2"/>
    <n v="6"/>
    <s v="April_25"/>
    <x v="2"/>
    <n v="1"/>
  </r>
  <r>
    <n v="427"/>
    <s v="VISN 07"/>
    <s v="Charleston"/>
    <x v="4"/>
    <s v="FM Functional POC Back-up"/>
    <s v="Valdez"/>
    <s v="Juan"/>
    <s v="VHACHAValdeJ1"/>
    <s v="843-789-7386"/>
    <s v="Juan.valdez@va.gov"/>
    <s v="Wave 2"/>
    <n v="1"/>
    <s v="April_25"/>
    <x v="0"/>
    <n v="1"/>
  </r>
  <r>
    <n v="428"/>
    <s v="VISN 07"/>
    <s v="Charleston"/>
    <x v="5"/>
    <s v="Primary PPM Functional POC"/>
    <s v="Turner"/>
    <s v="Beth"/>
    <s v="VHACHATurneB"/>
    <s v="843-789-6333"/>
    <s v="Beth.turner@va.gov"/>
    <s v="Wave 2"/>
    <n v="5"/>
    <s v="April_25"/>
    <x v="2"/>
    <n v="1"/>
  </r>
  <r>
    <n v="429"/>
    <s v="VISN 07"/>
    <s v="Charleston"/>
    <x v="5"/>
    <s v="PPM Functional POC Back-up"/>
    <s v="Jackson"/>
    <s v="Brenda"/>
    <s v="VHACHAJacksB1"/>
    <s v="843-789-7070"/>
    <s v="brenda.jackson@va.gov"/>
    <s v="Wave 2"/>
    <n v="0"/>
    <s v="April_25"/>
    <x v="0"/>
    <n v="1"/>
  </r>
  <r>
    <n v="430"/>
    <s v="VISN 07"/>
    <s v="Charleston"/>
    <x v="6"/>
    <s v="Primary IT Functional POC"/>
    <s v="Carter"/>
    <s v="David"/>
    <s v="VHACHACarteD"/>
    <s v="843-789-7121"/>
    <s v="david.carter4@va.gov"/>
    <s v="Wave 2"/>
    <n v="3"/>
    <s v="April_25"/>
    <x v="0"/>
    <n v="1"/>
  </r>
  <r>
    <n v="431"/>
    <s v="VISN 07"/>
    <s v="Charleston"/>
    <x v="6"/>
    <s v="IT Functional POC Back-up"/>
    <s v="Porter"/>
    <s v="Mary Ann"/>
    <s v="VHACHAPorteM"/>
    <s v="843-789-7162"/>
    <s v="mary.porter2@va.gov"/>
    <s v="Wave 2"/>
    <n v="0"/>
    <s v="April_25"/>
    <x v="0"/>
    <n v="1"/>
  </r>
  <r>
    <n v="432"/>
    <s v="VISN 07"/>
    <s v="Tuscaloosa"/>
    <x v="1"/>
    <s v="Site Lead"/>
    <s v="Jones"/>
    <s v="Adrienne"/>
    <s v="VhaTUAJonesAD"/>
    <s v="205 554-2063"/>
    <s v="Adrienne.jones2@va.gov"/>
    <s v="Wave 2"/>
    <n v="10"/>
    <s v="April_25"/>
    <x v="2"/>
    <n v="1"/>
  </r>
  <r>
    <n v="433"/>
    <s v="VISN 07"/>
    <s v="Tuscaloosa"/>
    <x v="1"/>
    <s v="Site Lead Back-up"/>
    <s v="Leow"/>
    <s v="Josh"/>
    <s v="VhaTUALeowJ"/>
    <s v="205-554-2000 x 3283"/>
    <s v="Joshua.Leow@va.gov"/>
    <s v="Wave 2"/>
    <n v="7"/>
    <s v="April_25"/>
    <x v="2"/>
    <n v="1"/>
  </r>
  <r>
    <n v="434"/>
    <s v="VISN 07"/>
    <s v="Tuscaloosa"/>
    <x v="2"/>
    <s v="Primary HTM Functional POC"/>
    <s v="Haynes"/>
    <s v="Dwayne"/>
    <s v="VhaTUAHayneD"/>
    <s v="205-554-2000 x 2667"/>
    <s v="Dwayne.Haynes@va.gov"/>
    <s v="Wave 2"/>
    <n v="8"/>
    <s v="April_25"/>
    <x v="0"/>
    <n v="1"/>
  </r>
  <r>
    <n v="435"/>
    <s v="VISN 07"/>
    <s v="Tuscaloosa"/>
    <x v="3"/>
    <s v="Primary EMS Functional POC"/>
    <s v="Robinson"/>
    <s v="Tom"/>
    <s v="VhaTUARobinT"/>
    <s v="205-554-2000 x 3777"/>
    <s v="Tom.Robinson2@va.gov"/>
    <s v="Wave 2"/>
    <n v="4"/>
    <s v="April_25"/>
    <x v="2"/>
    <n v="1"/>
  </r>
  <r>
    <n v="436"/>
    <s v="VISN 07"/>
    <s v="Tuscaloosa"/>
    <x v="4"/>
    <s v="Primary FM Functional POC"/>
    <s v="Jones"/>
    <s v="Adrienne"/>
    <s v="VhaTUAJonesAD"/>
    <s v="205-554-2063"/>
    <s v="Adrienne.Jones2@va.gov"/>
    <s v="Wave 2"/>
    <n v="10"/>
    <s v="April_25"/>
    <x v="2"/>
    <n v="1"/>
  </r>
  <r>
    <n v="437"/>
    <s v="VISN 07"/>
    <s v="Tuscaloosa"/>
    <x v="5"/>
    <s v="Primary PPM Functional POC"/>
    <s v="Bauknight"/>
    <s v="Dawn"/>
    <s v="VhaBIRBauknD"/>
    <s v="205-554-2000 x 2237"/>
    <s v="Dawn.Bauknight@va.gov"/>
    <s v="Wave 2"/>
    <n v="8"/>
    <s v="April_25"/>
    <x v="0"/>
    <n v="1"/>
  </r>
  <r>
    <n v="438"/>
    <s v="VISN 07"/>
    <s v="Tuscaloosa"/>
    <x v="6"/>
    <s v="Primary IT Functional POC"/>
    <s v="Lewis"/>
    <s v="Bryant"/>
    <s v="VhaTUALewisBC"/>
    <s v="205-554-2000 x 3660"/>
    <s v="Bryant.Lewis@va.gov"/>
    <s v="Wave 2"/>
    <n v="5"/>
    <s v="April_25"/>
    <x v="2"/>
    <n v="1"/>
  </r>
  <r>
    <n v="439"/>
    <s v="VISN 07"/>
    <s v="Tuscaloosa"/>
    <x v="6"/>
    <s v="IT Functional POC Back-up"/>
    <s v="Day"/>
    <s v="Charles"/>
    <s v="VhaTUADayC"/>
    <s v="205-554-2000 x 4622"/>
    <s v="Charles.Day3@va.gov"/>
    <s v="Wave 2"/>
    <n v="6"/>
    <s v="April_25"/>
    <x v="2"/>
    <n v="1"/>
  </r>
  <r>
    <n v="440"/>
    <s v="VISN 07"/>
    <s v="Columbia"/>
    <x v="1"/>
    <s v="Site Lead"/>
    <s v="Domann"/>
    <s v="Stan"/>
    <s v="VhacmsDomanS"/>
    <s v="(803) 695-6770"/>
    <s v="Stan.Domann@va.gov"/>
    <s v="Wave 2"/>
    <n v="10"/>
    <s v="April_25"/>
    <x v="2"/>
    <n v="1"/>
  </r>
  <r>
    <n v="441"/>
    <s v="VISN 07"/>
    <s v="Columbia"/>
    <x v="1"/>
    <s v="Site Lead Back-up"/>
    <s v="Cook"/>
    <s v="James"/>
    <s v="VhacmsCookja"/>
    <s v="(803) 776-4000 x 7559"/>
    <s v="James.Cook8@va.gov"/>
    <s v="Wave 2"/>
    <n v="4"/>
    <s v="April_25"/>
    <x v="2"/>
    <n v="1"/>
  </r>
  <r>
    <n v="442"/>
    <s v="VISN 07"/>
    <s v="Columbia"/>
    <x v="2"/>
    <s v="Primary HTM Functional POC"/>
    <s v="Shukla"/>
    <s v="Mahesh"/>
    <s v="VhacmsShuklM1"/>
    <s v="(803) 776-4000 x 7583"/>
    <s v="Mahesh.Shukla2@va.gov"/>
    <s v="Wave 2"/>
    <n v="1"/>
    <s v="April_25"/>
    <x v="0"/>
    <n v="1"/>
  </r>
  <r>
    <n v="443"/>
    <s v="VISN 07"/>
    <s v="Columbia"/>
    <x v="2"/>
    <s v="HTM Functional POC Back-up"/>
    <s v="Johnson"/>
    <s v="Jerry"/>
    <s v="VhacmsJohnsJ1"/>
    <s v="(803) 776-4000 x 7580"/>
    <s v="Jerry.Johnson3@va.gov"/>
    <s v="Wave 2"/>
    <n v="1"/>
    <s v="April_25"/>
    <x v="0"/>
    <n v="1"/>
  </r>
  <r>
    <n v="444"/>
    <s v="VISN 07"/>
    <s v="Columbia"/>
    <x v="2"/>
    <s v="HTM Functional POC Back-up"/>
    <s v="Masters"/>
    <s v="Russell"/>
    <s v="VhacmsMasteR"/>
    <s v="(803) 776-4000 x 4749"/>
    <s v="Russell.Masters@va.gov"/>
    <s v="Wave 2"/>
    <n v="0"/>
    <s v="April_25"/>
    <x v="0"/>
    <n v="1"/>
  </r>
  <r>
    <n v="445"/>
    <s v="VISN 07"/>
    <s v="Columbia"/>
    <x v="3"/>
    <s v="Primary EMS Functional POC"/>
    <s v="Bonds"/>
    <s v="Lincoln"/>
    <s v="Vhacmsbondsl"/>
    <s v="(803) 776-4000 x 6808"/>
    <s v="Lincoln.Bonds@va.gov"/>
    <s v="Wave 2"/>
    <n v="3"/>
    <s v="April_25"/>
    <x v="0"/>
    <n v="1"/>
  </r>
  <r>
    <n v="446"/>
    <s v="VISN 07"/>
    <s v="Columbia"/>
    <x v="3"/>
    <s v="EMS Functional POC Back-up"/>
    <s v="Perry"/>
    <s v="Patrice"/>
    <s v="Vhacmsperryp6"/>
    <s v="(803) 776-4000 x 6808"/>
    <s v="Patrice.Perry@va.gov"/>
    <s v="Wave 2"/>
    <n v="0"/>
    <s v="April_25"/>
    <x v="0"/>
    <n v="1"/>
  </r>
  <r>
    <n v="447"/>
    <s v="VISN 07"/>
    <s v="Columbia"/>
    <x v="4"/>
    <s v="Primary FM Functional POC"/>
    <s v="Bagley"/>
    <s v="David"/>
    <s v="VhacmsBagleD"/>
    <s v="(803) 776-4000 x 4344"/>
    <s v="David.Bagley2@va.gov"/>
    <s v="Wave 2"/>
    <n v="10"/>
    <s v="April_25"/>
    <x v="2"/>
    <n v="1"/>
  </r>
  <r>
    <n v="448"/>
    <s v="VISN 07"/>
    <s v="Columbia"/>
    <x v="4"/>
    <s v="FM Functional POC Back-up"/>
    <s v="Blackwell"/>
    <s v="Joseph"/>
    <s v="VhacmsBlackJW"/>
    <s v="(803) 776-4000 x 7589"/>
    <s v="Joseph.Blackwell@va.gov"/>
    <s v="Wave 2"/>
    <n v="4"/>
    <s v="April_25"/>
    <x v="0"/>
    <n v="1"/>
  </r>
  <r>
    <n v="449"/>
    <s v="VISN 07"/>
    <s v="Columbia"/>
    <x v="5"/>
    <s v="Primary PPM Functional POC"/>
    <s v="Mahoney"/>
    <s v="Eathel"/>
    <s v="VhacmsMahonE"/>
    <s v="(803) 776-4000 x 6560"/>
    <s v="Eathel.Mahoney@va.gov"/>
    <s v="Wave 2"/>
    <n v="2"/>
    <s v="April_25"/>
    <x v="0"/>
    <n v="1"/>
  </r>
  <r>
    <n v="450"/>
    <s v="VISN 07"/>
    <s v="Columbia"/>
    <x v="5"/>
    <s v="PPM Functional POC Back-up"/>
    <s v="Guice"/>
    <s v="Lynette"/>
    <s v="VhacmsGuiceL"/>
    <s v="(803) 776-4000 x 6492"/>
    <s v="Lynette.Guice@va.gov"/>
    <s v="Wave 2"/>
    <n v="0"/>
    <s v="April_25"/>
    <x v="0"/>
    <n v="1"/>
  </r>
  <r>
    <n v="451"/>
    <s v="VISN 07"/>
    <s v="Columbia"/>
    <x v="6"/>
    <s v="Primary IT Funcational POC"/>
    <s v="Wells"/>
    <s v="Mark"/>
    <s v="VHAcmsWellsM"/>
    <s v="(803) 776-4000 x 6311"/>
    <s v="Mark.Wells4@va.gov"/>
    <s v="Wave 2"/>
    <n v="4"/>
    <s v="April_25"/>
    <x v="0"/>
    <n v="1"/>
  </r>
  <r>
    <n v="452"/>
    <s v="VISN 07"/>
    <s v="Columbia"/>
    <x v="6"/>
    <s v="IT Functional POC Back-up"/>
    <s v="Tollin"/>
    <s v="Andrew"/>
    <s v="VhacmsTolliA"/>
    <s v="(803) 776-4000 x 6308"/>
    <s v="Andrew.Tollin@va.gov"/>
    <s v="Wave 2"/>
    <n v="0"/>
    <s v="April_25"/>
    <x v="0"/>
    <n v="1"/>
  </r>
  <r>
    <n v="453"/>
    <s v="VISN 12"/>
    <s v="VISN Deployment Team"/>
    <x v="0"/>
    <s v="VISN Deployment Team Lead"/>
    <s v="Schopen"/>
    <s v="Robby"/>
    <s v="VHAMIWSchopR2"/>
    <s v="(414)844-4831"/>
    <s v="Robby.Schopen2@va.gov"/>
    <s v="Wave 2"/>
    <n v="7"/>
    <s v="April_25"/>
    <x v="0"/>
    <n v="1"/>
  </r>
  <r>
    <n v="454"/>
    <s v="VISN 12"/>
    <s v="VISN Deployment Team"/>
    <x v="0"/>
    <s v="Logistics"/>
    <s v="Schopen"/>
    <s v="Robby"/>
    <s v="VHAMIWSchopR2"/>
    <s v="(414)844-4831"/>
    <s v="Robby.Schopen2@va.gov"/>
    <s v="Wave 2"/>
    <n v="7"/>
    <s v="April_25"/>
    <x v="0"/>
    <n v="1"/>
  </r>
  <r>
    <n v="455"/>
    <s v="VISN 12"/>
    <s v="VISN Deployment Team"/>
    <x v="0"/>
    <s v="HTM"/>
    <s v="Houterman"/>
    <s v="Christian (Chris)"/>
    <s v="VHAMIWHouteC"/>
    <s v="(414) 384-2000 x 45186"/>
    <s v="Christian.Houterman@va.gov"/>
    <s v="Wave 2"/>
    <n v="2"/>
    <s v="April_25"/>
    <x v="0"/>
    <n v="1"/>
  </r>
  <r>
    <n v="456"/>
    <s v="VISN 12"/>
    <s v="VISN Deployment Team"/>
    <x v="0"/>
    <s v="CAM"/>
    <s v="Cejka"/>
    <s v="James (Jim)"/>
    <s v="VHAHINCejkaJ"/>
    <s v="(708) 492-3932"/>
    <s v="James.Cejka@va.gov"/>
    <s v="Wave 2"/>
    <n v="0"/>
    <s v="April_25"/>
    <x v="0"/>
    <n v="1"/>
  </r>
  <r>
    <n v="457"/>
    <s v="VISN 12"/>
    <s v="VISN Deployment Team"/>
    <x v="0"/>
    <s v="EMS"/>
    <s v="Aherne"/>
    <s v="Joseph (Joe)"/>
    <s v="VHAHINAhernJ"/>
    <s v="(708) 492-3935"/>
    <s v="Joseph.Aherne@va.gov"/>
    <s v="Wave 2"/>
    <n v="5"/>
    <s v="April_25"/>
    <x v="0"/>
    <n v="1"/>
  </r>
  <r>
    <n v="458"/>
    <s v="VISN 12"/>
    <s v="VISN Deployment Team"/>
    <x v="0"/>
    <s v="Engineering"/>
    <s v="Berry"/>
    <s v="Douglas (Doug)"/>
    <s v="VHAHINBerryD"/>
    <s v="708-267-6138"/>
    <s v="Douglas.Berry@va.gov"/>
    <s v="Wave 2"/>
    <n v="1"/>
    <s v="April_25"/>
    <x v="0"/>
    <n v="1"/>
  </r>
  <r>
    <n v="459"/>
    <s v="VISN 12"/>
    <s v="VISN Deployment Team"/>
    <x v="0"/>
    <s v="OIT"/>
    <s v="Fears"/>
    <s v="Jeffrey (Jeff)"/>
    <s v="VHAV12FearsJ"/>
    <s v="708-492-3987"/>
    <s v="Jeff.Fears@va.gov"/>
    <s v="Wave 2"/>
    <n v="1"/>
    <s v="April_25"/>
    <x v="0"/>
    <n v="1"/>
  </r>
  <r>
    <n v="460"/>
    <s v="VISN 12"/>
    <s v="VISN Deployment Team"/>
    <x v="0"/>
    <s v="Fiscal (Ad Hoc)"/>
    <s v="Keyser"/>
    <s v="Jason"/>
    <s v="VHAMSCKeyseJ"/>
    <s v="414-384-2000 x 45371"/>
    <s v="Jason.Keyser@va.gov"/>
    <s v="Wave 2"/>
    <n v="5"/>
    <s v="April_25"/>
    <x v="2"/>
    <n v="1"/>
  </r>
  <r>
    <n v="461"/>
    <s v="VISN 12"/>
    <s v="VISN Deployment Team"/>
    <x v="0"/>
    <s v="CDW "/>
    <s v="Wright"/>
    <s v="Samantha"/>
    <s v="VHAV12WrighS"/>
    <s v="630-240-7508"/>
    <s v="Samantha.Wright2@va.gov"/>
    <s v="Wave 2"/>
    <n v="0"/>
    <s v="April_25"/>
    <x v="0"/>
    <n v="1"/>
  </r>
  <r>
    <n v="462"/>
    <s v="VISN 12"/>
    <s v="Tomah"/>
    <x v="1"/>
    <s v="Site Lead"/>
    <s v="Phillips"/>
    <s v="Annette"/>
    <s v="vhatomphilla"/>
    <s v="608-372-1150"/>
    <s v="Annette.phillips@va.gov"/>
    <s v="Wave 2"/>
    <n v="3"/>
    <s v="April_25"/>
    <x v="0"/>
    <n v="1"/>
  </r>
  <r>
    <n v="463"/>
    <s v="VISN 12"/>
    <s v="Tomah"/>
    <x v="1"/>
    <s v="Site Lead Back-up"/>
    <s v="Brande"/>
    <s v="David"/>
    <s v="vhatombrandd"/>
    <s v="608-372-1149"/>
    <s v="David.brande@va.gov"/>
    <s v="Wave 2"/>
    <n v="10"/>
    <s v="April_25"/>
    <x v="2"/>
    <n v="1"/>
  </r>
  <r>
    <n v="464"/>
    <s v="VISN 12"/>
    <s v="Tomah"/>
    <x v="2"/>
    <s v="Primary HTM Functional POC"/>
    <s v="Bieniek"/>
    <s v="Eugene"/>
    <s v="vhatombienie"/>
    <s v="608-372-3971 x 68320"/>
    <s v="Eugene.Bieniek@va.gov"/>
    <s v="Wave 2"/>
    <n v="8"/>
    <s v="April_25"/>
    <x v="2"/>
    <n v="1"/>
  </r>
  <r>
    <n v="465"/>
    <s v="VISN 12"/>
    <s v="Tomah"/>
    <x v="2"/>
    <s v="HTM Functional POC Back-up"/>
    <s v="Ogle"/>
    <s v="Derek"/>
    <s v="vhatomogleD"/>
    <s v="608-372-1731"/>
    <s v="Derek.ogle@va.gov"/>
    <s v="Wave 2"/>
    <n v="4"/>
    <s v="April_25"/>
    <x v="0"/>
    <n v="1"/>
  </r>
  <r>
    <n v="466"/>
    <s v="VISN 12"/>
    <s v="Tomah"/>
    <x v="3"/>
    <s v="Primary EMS Functional POC"/>
    <s v="Evanson"/>
    <s v="Jeffrey"/>
    <s v="vhatomevansj"/>
    <s v="608-372-3971 x 66080"/>
    <s v="Jeffrey.Evanson@va.gov"/>
    <s v="Wave 2"/>
    <n v="0"/>
    <s v="April_25"/>
    <x v="0"/>
    <n v="1"/>
  </r>
  <r>
    <n v="467"/>
    <s v="VISN 12"/>
    <s v="Tomah"/>
    <x v="3"/>
    <s v="EMS Functional POC Back-up"/>
    <s v="Martin"/>
    <s v="Andrew"/>
    <s v="vhatommartia"/>
    <s v="608-372-3971 x 60157"/>
    <s v="Andrew.martin7@va.gov"/>
    <s v="Wave 2"/>
    <n v="6"/>
    <s v="April_25"/>
    <x v="2"/>
    <n v="1"/>
  </r>
  <r>
    <n v="468"/>
    <s v="VISN 12"/>
    <s v="Tomah"/>
    <x v="4"/>
    <s v="Primary FM Functional POC"/>
    <s v="Adkins"/>
    <s v="Patricia"/>
    <s v="vhatomadkinp"/>
    <s v="608-372-3971 x 66096"/>
    <s v="Patricia.adkins2@va.gov"/>
    <s v="Wave 2"/>
    <n v="10"/>
    <s v="April_25"/>
    <x v="2"/>
    <n v="1"/>
  </r>
  <r>
    <n v="469"/>
    <s v="VISN 12"/>
    <s v="Tomah"/>
    <x v="4"/>
    <s v="FM Functional POC Back-up"/>
    <s v="Braun"/>
    <s v="Christopher"/>
    <s v="vhatombraunc"/>
    <s v="608-372-1633"/>
    <s v="Christopher.braun@va.gov"/>
    <s v="Wave 2"/>
    <n v="2"/>
    <s v="April_25"/>
    <x v="0"/>
    <n v="1"/>
  </r>
  <r>
    <n v="470"/>
    <s v="VISN 12"/>
    <s v="Tomah"/>
    <x v="5"/>
    <s v="Primary PPM Functional POC"/>
    <s v="Brande"/>
    <s v="David"/>
    <s v="vhatombrandd"/>
    <s v="608-372-1149"/>
    <s v="David.brande@va.gov"/>
    <s v="Wave 2"/>
    <n v="10"/>
    <s v="April_25"/>
    <x v="2"/>
    <n v="1"/>
  </r>
  <r>
    <n v="471"/>
    <s v="VISN 12"/>
    <s v="Tomah"/>
    <x v="5"/>
    <s v="PPM Functional POC Back-up"/>
    <s v="Peterson"/>
    <s v="Makensie"/>
    <s v="vhatompeterm"/>
    <s v="608-372-1634"/>
    <s v="Makensie.peterson@va.gov"/>
    <s v="Wave 2"/>
    <n v="7"/>
    <s v="April_25"/>
    <x v="0"/>
    <n v="1"/>
  </r>
  <r>
    <n v="472"/>
    <s v="VISN 12"/>
    <s v="Tomah"/>
    <x v="6"/>
    <s v="Primary IT Funcational POC"/>
    <s v="Smith"/>
    <s v="Brendan"/>
    <s v="vhatomsmithb"/>
    <s v="608-372-1124"/>
    <s v="Brendan.smith1@va.gov"/>
    <s v="Wave 2"/>
    <n v="6"/>
    <s v="April_25"/>
    <x v="0"/>
    <n v="1"/>
  </r>
  <r>
    <n v="473"/>
    <s v="VISN 12"/>
    <s v="Tomah"/>
    <x v="6"/>
    <s v="IT Functional POC Back-up"/>
    <s v="Kyser"/>
    <s v="Scot"/>
    <s v="vhatomkysers"/>
    <s v="608-372-3971 x 66250"/>
    <s v="Scot.kyser@va.gov"/>
    <s v="Wave 2"/>
    <n v="5"/>
    <s v="April_25"/>
    <x v="0"/>
    <n v="1"/>
  </r>
  <r>
    <n v="474"/>
    <s v="VISN 19"/>
    <s v="VISN Deployment Team"/>
    <x v="0"/>
    <s v="Logistics"/>
    <s v="Wood"/>
    <s v="James"/>
    <s v="VHAECHWoodJa"/>
    <s v="303-202-8184"/>
    <s v="James.wood3@va.gov"/>
    <s v="Wave 2"/>
    <n v="5"/>
    <s v="April_25"/>
    <x v="0"/>
    <n v="1"/>
  </r>
  <r>
    <n v="475"/>
    <s v="VISN 19"/>
    <s v="VISN Deployment Team"/>
    <x v="0"/>
    <s v="HTM"/>
    <s v="Holland"/>
    <s v="Annette"/>
    <s v="vhachyhollaa"/>
    <s v="307-433-3763"/>
    <s v="Annette.holland@va.gov"/>
    <s v="Wave 2"/>
    <n v="2"/>
    <s v="April_25"/>
    <x v="0"/>
    <n v="1"/>
  </r>
  <r>
    <n v="476"/>
    <s v="VISN 19"/>
    <s v="VISN Deployment Team"/>
    <x v="0"/>
    <s v="CAM"/>
    <s v="Eyre"/>
    <s v="David"/>
    <s v="VHAV19EyreD"/>
    <s v="303-202-8162"/>
    <s v="David.Eyre2@va.gov"/>
    <s v="Wave 2"/>
    <n v="0"/>
    <s v="April_25"/>
    <x v="0"/>
    <n v="1"/>
  </r>
  <r>
    <n v="477"/>
    <s v="VISN 19"/>
    <s v="VISN Deployment Team"/>
    <x v="0"/>
    <s v="Engineering"/>
    <s v="Volz"/>
    <s v="Robert"/>
    <s v="VHAOMAVolzRo"/>
    <s v="402-506-1714"/>
    <s v="Robert.volz@va.gov"/>
    <s v="Wave 2"/>
    <n v="0"/>
    <s v="April_25"/>
    <x v="0"/>
    <n v="1"/>
  </r>
  <r>
    <n v="478"/>
    <s v="VISN 19"/>
    <s v="VISN Deployment Team"/>
    <x v="0"/>
    <s v="OIT"/>
    <s v="Leonelli"/>
    <s v="Lisa"/>
    <s v="VHASLCLeoneL"/>
    <s v="801-584-5678"/>
    <s v="Lisa.Leonelli@va.gov"/>
    <s v="Wave 2"/>
    <n v="6"/>
    <s v="April_25"/>
    <x v="0"/>
    <n v="1"/>
  </r>
  <r>
    <n v="479"/>
    <s v="VISN 19"/>
    <s v="VISN Deployment Team"/>
    <x v="0"/>
    <s v="Fiscal"/>
    <s v="VanderStek"/>
    <s v="Eliott"/>
    <s v="VHAV19VandeE"/>
    <s v="303-756-9279"/>
    <s v="Eliott.VanderStek@va.gov"/>
    <s v="Wave 2"/>
    <n v="0"/>
    <s v="April_25"/>
    <x v="0"/>
    <n v="1"/>
  </r>
  <r>
    <n v="480"/>
    <s v="VISN 19"/>
    <s v="Grand Junction"/>
    <x v="1"/>
    <s v="Site Lead"/>
    <s v="Hewett"/>
    <s v="Steven"/>
    <s v="vhagrjhewets"/>
    <s v="(970) 242-0731 x 2039"/>
    <s v="Steven.Hewett@va.gov"/>
    <s v="Wave 2"/>
    <n v="10"/>
    <s v="April_25"/>
    <x v="2"/>
    <n v="1"/>
  </r>
  <r>
    <n v="481"/>
    <s v="VISN 19"/>
    <s v="Grand Junction"/>
    <x v="1"/>
    <s v="Site Lead Back-up"/>
    <s v="Mestas"/>
    <s v="Norma"/>
    <s v="vhagrjmestan"/>
    <s v="(970) 242-0731 x 2539"/>
    <s v="Norma.mestas@va.gov"/>
    <s v="Wave 2"/>
    <n v="1"/>
    <s v="April_25"/>
    <x v="0"/>
    <n v="1"/>
  </r>
  <r>
    <n v="482"/>
    <s v="VISN 19"/>
    <s v="Grand Junction"/>
    <x v="2"/>
    <s v="Primary HTM Functional POC"/>
    <s v="Peacook"/>
    <s v="Jan"/>
    <s v="vhagrjpeacoj"/>
    <s v="(970) 263-5070 x 5015"/>
    <s v="Jan.Peacock@va.gov"/>
    <s v="Wave 2"/>
    <n v="10"/>
    <s v="April_25"/>
    <x v="2"/>
    <n v="1"/>
  </r>
  <r>
    <n v="483"/>
    <s v="VISN 19"/>
    <s v="Grand Junction"/>
    <x v="2"/>
    <s v="HTM Functional POC Back-up"/>
    <s v="Sparks"/>
    <s v="Frank"/>
    <s v="VHAGRJSparkF"/>
    <s v="(970) 263-5035"/>
    <s v="Frank.Sparks@va.gov"/>
    <s v="Wave 2"/>
    <n v="0"/>
    <s v="April_25"/>
    <x v="0"/>
    <n v="1"/>
  </r>
  <r>
    <n v="484"/>
    <s v="VISN 19"/>
    <s v="Grand Junction"/>
    <x v="2"/>
    <s v="HTM Functional POC Back-up"/>
    <s v="Crickmer"/>
    <s v="Anna"/>
    <s v="vhagrjcricka"/>
    <s v="(970) 242-0731"/>
    <s v="Anna.Crickmer@va.gov"/>
    <s v="Wave 2"/>
    <n v="6"/>
    <s v="April_25"/>
    <x v="2"/>
    <n v="1"/>
  </r>
  <r>
    <n v="485"/>
    <s v="VISN 19"/>
    <s v="Grand Junction"/>
    <x v="3"/>
    <s v="Primary EMS Functional POC"/>
    <s v="Hendley"/>
    <s v="Eugene"/>
    <s v="VHAGRJHendlE"/>
    <s v="(970) 242-0731 x 2559"/>
    <s v="Eugene.Hendley@va.gov"/>
    <s v="Wave 2"/>
    <n v="6"/>
    <s v="April_25"/>
    <x v="2"/>
    <n v="1"/>
  </r>
  <r>
    <n v="486"/>
    <s v="VISN 19"/>
    <s v="Grand Junction"/>
    <x v="3"/>
    <s v="EMS Functional POC Back-up"/>
    <s v="Martin"/>
    <s v="Amber"/>
    <s v="vhagrjmartina"/>
    <s v="(970) 242-0731 x 2240"/>
    <s v="Amber.Martin@va.gov"/>
    <s v="Wave 2"/>
    <n v="1"/>
    <s v="April_25"/>
    <x v="0"/>
    <n v="1"/>
  </r>
  <r>
    <n v="487"/>
    <s v="VISN 19"/>
    <s v="Grand Junction"/>
    <x v="4"/>
    <s v="Primary FM Functional POC"/>
    <s v="Murillo"/>
    <s v="Larry"/>
    <s v="vhagrjmurill"/>
    <s v="(970) 242-0731 x 12003"/>
    <s v="Larry.Murillo@va.gov"/>
    <s v="Wave 2"/>
    <n v="3"/>
    <s v="April_25"/>
    <x v="2"/>
    <n v="1"/>
  </r>
  <r>
    <n v="488"/>
    <s v="VISN 19"/>
    <s v="Grand Junction"/>
    <x v="4"/>
    <s v="FM Functional POC Back-up"/>
    <s v="Benjamin"/>
    <s v="Jason"/>
    <s v="vhagrjbenjaj"/>
    <s v="(970) 242-0731 x 12001"/>
    <s v="Jason.Benjamin@va.gov"/>
    <s v="Wave 2"/>
    <n v="2"/>
    <s v="April_25"/>
    <x v="0"/>
    <n v="1"/>
  </r>
  <r>
    <n v="489"/>
    <s v="VISN 19"/>
    <s v="Grand Junction"/>
    <x v="4"/>
    <s v="HTM Functional POC Back-up"/>
    <s v="Montoya"/>
    <s v="Juilana"/>
    <s v="VHAGRJMontoJ"/>
    <s v="(970) 242-0731 x 2052"/>
    <s v="Juliana.Montoya@va.gov"/>
    <s v="Wave 2"/>
    <n v="4"/>
    <s v="April_25"/>
    <x v="0"/>
    <n v="1"/>
  </r>
  <r>
    <n v="490"/>
    <s v="VISN 19"/>
    <s v="Grand Junction"/>
    <x v="5"/>
    <s v="Primary PPM Functional POC"/>
    <s v="Sturgeon"/>
    <s v="Timothy"/>
    <s v="vhagrjsturgt"/>
    <s v="(970) 242-0731 x 1302"/>
    <s v="Timothy.Sturgeon@va.gov"/>
    <s v="Wave 2"/>
    <n v="6"/>
    <s v="April_25"/>
    <x v="2"/>
    <n v="1"/>
  </r>
  <r>
    <n v="491"/>
    <s v="VISN 19"/>
    <s v="Grand Junction"/>
    <x v="5"/>
    <s v="PPM Functional POC Back-up"/>
    <s v="Hewett"/>
    <s v="Steven"/>
    <s v="vhagrjhewets"/>
    <s v="(970) 242-0731 x 2039"/>
    <s v="Steven.Hewett@va.gov"/>
    <s v="Wave 2"/>
    <n v="10"/>
    <s v="April_25"/>
    <x v="2"/>
    <n v="1"/>
  </r>
  <r>
    <n v="492"/>
    <s v="VISN 19"/>
    <s v="Grand Junction"/>
    <x v="6"/>
    <s v="Primary IT Funcational POC"/>
    <s v="Giese"/>
    <s v="Noah"/>
    <s v="VHAGRJgiesen"/>
    <s v="(970) 263-5057"/>
    <s v="Noah.Giese@va.gov"/>
    <s v="Wave 2"/>
    <n v="0"/>
    <s v="April_25"/>
    <x v="0"/>
    <n v="1"/>
  </r>
  <r>
    <n v="493"/>
    <s v="VISN 19"/>
    <s v="Grand Junction"/>
    <x v="6"/>
    <s v="IT Functional POC Back-up"/>
    <s v="Myers"/>
    <s v="Layne"/>
    <s v="vhagrjmyersl"/>
    <s v="(970) 863-5098"/>
    <s v="Layne.myers@va.gov"/>
    <s v="Wave 2"/>
    <n v="0"/>
    <s v="April_25"/>
    <x v="0"/>
    <n v="1"/>
  </r>
  <r>
    <n v="494"/>
    <s v="VISN 06"/>
    <s v="VISN Deployment Team"/>
    <x v="0"/>
    <s v="HTM"/>
    <s v="Anderson-Jackson"/>
    <s v="LaTecia"/>
    <s v="VHAV06ANDERL"/>
    <s v="919-956-5541"/>
    <s v="LaTecia.Anderson-Jackson@va.gov"/>
    <s v="Wave 2"/>
    <n v="7"/>
    <s v="April_25"/>
    <x v="0"/>
    <n v="1"/>
  </r>
  <r>
    <n v="495"/>
    <s v="VISN 07"/>
    <s v="Augusta"/>
    <x v="5"/>
    <s v="PPM Functional POC Back-up"/>
    <s v="Carter, III"/>
    <s v="George"/>
    <s v="VHAAUGCarteG1"/>
    <s v="(706) 733-0188 x 7166"/>
    <s v="george.carter3@va.gov"/>
    <s v="Wave 2"/>
    <n v="8"/>
    <s v="April_25"/>
    <x v="2"/>
    <n v="1"/>
  </r>
  <r>
    <n v="496"/>
    <s v="VISN 07"/>
    <s v="Tuscaloosa"/>
    <x v="5"/>
    <s v="PPM Functional POC Back-up"/>
    <s v="Walker"/>
    <s v="Willie"/>
    <s v="VHABIRWalkeW"/>
    <s v="205-554-2000 x 2829"/>
    <s v="willie.walker2@va.gov"/>
    <s v="Wave 2"/>
    <n v="4"/>
    <s v="April_25"/>
    <x v="0"/>
    <n v="1"/>
  </r>
  <r>
    <n v="497"/>
    <s v="VISN 07"/>
    <s v="Tuscaloosa"/>
    <x v="2"/>
    <s v="HTM Functional POC Back-up"/>
    <s v="Hutson"/>
    <s v="Sharon"/>
    <s v="VHATUAHutsoS"/>
    <s v="205-554-2000 x2319"/>
    <s v="Sharon.Hutson@va.gov"/>
    <s v="Wave 2"/>
    <n v="9"/>
    <s v="April_25"/>
    <x v="2"/>
    <n v="1"/>
  </r>
  <r>
    <n v="498"/>
    <s v="VISN 07"/>
    <s v="Tuscaloosa"/>
    <x v="5"/>
    <s v="PPM Functional POC Back-up"/>
    <s v="Friscia"/>
    <s v="Karen"/>
    <s v="VHATUAfrisck"/>
    <s v="205-554-2993"/>
    <s v="karen.friscia@va.gov"/>
    <s v="Wave 2"/>
    <n v="6"/>
    <s v="April_25"/>
    <x v="0"/>
    <n v="1"/>
  </r>
  <r>
    <n v="499"/>
    <s v="VISN 06"/>
    <s v="Fayetteville"/>
    <x v="5"/>
    <s v="PPM Functional POC Back-up"/>
    <s v="Mixon"/>
    <s v="Lindsey"/>
    <s v="VHAFNCMixonL"/>
    <s v="910-488-2120 Ext."/>
    <s v="Lindsey.Mixon@va.gov"/>
    <s v="Wave 2"/>
    <n v="1"/>
    <s v="April_25"/>
    <x v="0"/>
    <n v="1"/>
  </r>
  <r>
    <n v="500"/>
    <s v="VISN 06"/>
    <s v="Fayetteville"/>
    <x v="5"/>
    <s v="PPM Functional POC Back-up"/>
    <s v="McLean"/>
    <s v="Veronica"/>
    <s v="VHAFNCMcLeaV2"/>
    <s v="910-475-6277"/>
    <s v="Veronica.McLean@va.gov"/>
    <s v="Wave 2"/>
    <n v="5"/>
    <s v="April_25"/>
    <x v="2"/>
    <n v="1"/>
  </r>
  <r>
    <n v="501"/>
    <s v="VISN 07"/>
    <s v="Central Alabama"/>
    <x v="3"/>
    <s v="Primary EMS Functional POC"/>
    <s v="Mitchell"/>
    <s v="Debra"/>
    <s v="VHACAVMitchD"/>
    <s v="(334) 727-0550 x3616"/>
    <s v="Debra.Mitchell@va.gov"/>
    <s v="Wave 2"/>
    <n v="3"/>
    <s v="April_25"/>
    <x v="2"/>
    <n v="1"/>
  </r>
  <r>
    <n v="502"/>
    <s v="VISN 07"/>
    <s v="Tuscaloosa"/>
    <x v="3"/>
    <s v="EMS Functional POC Back-up"/>
    <s v="Wyatt"/>
    <s v="Amy"/>
    <s v="vhatuawyatta"/>
    <s v="+1 (205) 554-2000 X3838"/>
    <s v="amy.wyatt@va.gov"/>
    <s v="Wave 2"/>
    <n v="1"/>
    <s v="April_25"/>
    <x v="2"/>
    <n v="1"/>
  </r>
  <r>
    <n v="503"/>
    <s v="VISN 06"/>
    <s v="VISN Deployment Team"/>
    <x v="0"/>
    <s v="VISN Deployment Team Lead"/>
    <s v="Slade"/>
    <s v="Thomas"/>
    <s v="VHAV06SladeT"/>
    <s v="919-956-5541"/>
    <s v="Thomas.Slade@va.gov"/>
    <s v="Wave 2"/>
    <n v="7"/>
    <s v="April_18"/>
    <x v="0"/>
    <n v="1"/>
  </r>
  <r>
    <n v="504"/>
    <s v="VISN 06"/>
    <s v="VISN Deployment Team"/>
    <x v="0"/>
    <s v="Logistics"/>
    <s v="Horne"/>
    <s v="David"/>
    <s v="VHAV06HorneD"/>
    <s v="919-956-5541"/>
    <s v="David.Horne2@va.gov"/>
    <s v="Wave 2"/>
    <n v="7"/>
    <s v="April_18"/>
    <x v="3"/>
    <n v="1"/>
  </r>
  <r>
    <n v="505"/>
    <s v="VISN 06"/>
    <s v="VISN Deployment Team"/>
    <x v="0"/>
    <s v="HTM"/>
    <s v="Smith-Freshwater"/>
    <s v="Alicia"/>
    <s v="VHAHAMSmithA12345"/>
    <s v="919-956-5541"/>
    <s v="Alicia.Smith-Freshwater@va.gov"/>
    <s v="Wave 2"/>
    <n v="7"/>
    <s v="April_18"/>
    <x v="0"/>
    <n v="1"/>
  </r>
  <r>
    <n v="506"/>
    <s v="VISN 06"/>
    <s v="VISN Deployment Team"/>
    <x v="0"/>
    <s v="CAM"/>
    <s v="Ellis"/>
    <s v="Kyle"/>
    <s v="VHADUREllisK"/>
    <s v="919-956-5541 x 402"/>
    <s v="Kyle.Ellis@va.gov"/>
    <s v="Wave 2"/>
    <n v="6"/>
    <s v="April_18"/>
    <x v="0"/>
    <n v="1"/>
  </r>
  <r>
    <n v="507"/>
    <s v="VISN 06"/>
    <s v="VISN Deployment Team"/>
    <x v="0"/>
    <s v="OIT"/>
    <s v="Harris"/>
    <s v="Milton"/>
    <s v="VHAV06HarriM"/>
    <s v="919-956-5541"/>
    <s v="Milton.Harrison@va.gov"/>
    <s v="Wave 2"/>
    <n v="0"/>
    <s v="April_18"/>
    <x v="0"/>
    <n v="1"/>
  </r>
  <r>
    <n v="508"/>
    <s v="VISN 06"/>
    <s v="VISN Deployment Team"/>
    <x v="0"/>
    <s v="Fiscal"/>
    <s v="Omotosho"/>
    <s v="Timothy"/>
    <s v="vhav06oomotorr"/>
    <s v="919-956-5541"/>
    <s v="Rotimi.Omotosho@va.gov"/>
    <s v="Wave 2"/>
    <n v="0"/>
    <s v="April_18"/>
    <x v="0"/>
    <n v="1"/>
  </r>
  <r>
    <n v="509"/>
    <s v="VISN 06"/>
    <s v="VISN Deployment Team"/>
    <x v="0"/>
    <s v="Budget Analyst"/>
    <s v="Adams"/>
    <s v="Jeffrey "/>
    <s v="VHASAMAdamsJ"/>
    <s v="919-956-5541 x 204"/>
    <s v="Jeffrey.Adams2@va.gov"/>
    <s v="Wave 2"/>
    <n v="4"/>
    <s v="April_18"/>
    <x v="3"/>
    <n v="1"/>
  </r>
  <r>
    <n v="510"/>
    <s v="VISN 06"/>
    <s v="Asheville"/>
    <x v="1"/>
    <s v="Site Lead"/>
    <s v="Robinson"/>
    <s v="Susan"/>
    <s v="VHAASHROBINS"/>
    <s v="(828)298-7911 x 5965"/>
    <s v="Susan.robinson2@va.gov"/>
    <s v="Wave 2"/>
    <n v="10"/>
    <s v="April_18"/>
    <x v="3"/>
    <n v="1"/>
  </r>
  <r>
    <n v="511"/>
    <s v="VISN 06"/>
    <s v="Asheville"/>
    <x v="1"/>
    <s v="Site Lead Back-up"/>
    <s v="Reece"/>
    <s v="Joyce"/>
    <s v="VHAASHREECEJ"/>
    <s v="(828)298-7911 x 5135"/>
    <s v="Joyce.reece@va.gov"/>
    <s v="Wave 2"/>
    <n v="1"/>
    <s v="April_18"/>
    <x v="3"/>
    <n v="1"/>
  </r>
  <r>
    <n v="512"/>
    <s v="VISN 06"/>
    <s v="Asheville"/>
    <x v="2"/>
    <s v="Primary HTM Functional POC"/>
    <s v="Armstrong"/>
    <s v="Paige"/>
    <s v="VHAASHARMSTP1"/>
    <s v="(828)298-7911 x 5994"/>
    <s v="Paige.armstrong@va.gov"/>
    <s v="Wave 2"/>
    <n v="8"/>
    <s v="April_18"/>
    <x v="3"/>
    <n v="1"/>
  </r>
  <r>
    <n v="513"/>
    <s v="VISN 06"/>
    <s v="Asheville"/>
    <x v="2"/>
    <s v="HTM Functional POC Back-up"/>
    <s v="Morris"/>
    <s v="Doug"/>
    <s v="VHAASHMORRID"/>
    <s v="(828)298-7911 x 3670"/>
    <s v="Doug.morris@va.gov"/>
    <s v="Wave 2"/>
    <n v="1"/>
    <s v="April_18"/>
    <x v="0"/>
    <n v="1"/>
  </r>
  <r>
    <n v="514"/>
    <s v="VISN 06"/>
    <s v="Asheville"/>
    <x v="3"/>
    <s v="Primary EMS Functional POC"/>
    <s v="McDonald"/>
    <s v="Horace"/>
    <s v="VHAASHMCDONH"/>
    <s v="(828)298-7911 x 1976"/>
    <s v="Horace.mcdonald@va.gov"/>
    <s v="Wave 2"/>
    <n v="0"/>
    <s v="April_18"/>
    <x v="0"/>
    <n v="1"/>
  </r>
  <r>
    <n v="515"/>
    <s v="VISN 06"/>
    <s v="Asheville"/>
    <x v="3"/>
    <s v="EMS Functional POC Back-up"/>
    <s v="Richardson"/>
    <s v="Fred"/>
    <s v="VHAASHRICHAF"/>
    <s v="(828)298-7911 x 5416"/>
    <s v="Fred.richardson@va.gov"/>
    <s v="Wave 2"/>
    <n v="0"/>
    <s v="April_18"/>
    <x v="0"/>
    <n v="1"/>
  </r>
  <r>
    <n v="516"/>
    <s v="VISN 06"/>
    <s v="Asheville"/>
    <x v="4"/>
    <s v="Primary FM Functional POC"/>
    <s v="Dorn"/>
    <s v=" Joey"/>
    <s v="VHAASHDORNJ"/>
    <s v="(828)298-7911 x 5281"/>
    <s v="Joseph.dorn@va.gov"/>
    <s v="Wave 2"/>
    <n v="5"/>
    <s v="April_18"/>
    <x v="0"/>
    <n v="1"/>
  </r>
  <r>
    <n v="517"/>
    <s v="VISN 06"/>
    <s v="Asheville"/>
    <x v="4"/>
    <s v="FM Functional POC Back-up"/>
    <s v="Ramsey"/>
    <s v="Edwina"/>
    <s v="VHAASHRAMSEE"/>
    <s v="(828)298-7911 x 3661"/>
    <s v="Edwina.ramsey@va.gov"/>
    <s v="Wave 2"/>
    <n v="0"/>
    <s v="April_18"/>
    <x v="0"/>
    <n v="1"/>
  </r>
  <r>
    <n v="518"/>
    <s v="VISN 06"/>
    <s v="Asheville"/>
    <x v="5"/>
    <s v="Primary PPM Functional POC"/>
    <s v="Parton"/>
    <s v="Jeff"/>
    <s v="VHAASHPARTOJ"/>
    <s v="(828)298-7911 x 5664"/>
    <s v="Jeffrey.parton2@va.gov"/>
    <s v="Wave 2"/>
    <n v="2"/>
    <s v="April_18"/>
    <x v="0"/>
    <n v="1"/>
  </r>
  <r>
    <n v="519"/>
    <s v="VISN 06"/>
    <s v="Asheville"/>
    <x v="5"/>
    <s v="PPM Functional POC Back-up"/>
    <s v="Doggett"/>
    <s v="Jeff"/>
    <s v="VHAASHDOGGEJ"/>
    <s v="(828)298-7911 x 5746"/>
    <s v="Jeff.doggett@va.gov"/>
    <s v="Wave 2"/>
    <n v="0"/>
    <s v="April_18"/>
    <x v="0"/>
    <n v="1"/>
  </r>
  <r>
    <n v="520"/>
    <s v="VISN 06"/>
    <s v="Asheville"/>
    <x v="6"/>
    <s v="Primary IT Functional POC"/>
    <s v="Johnson"/>
    <s v="Jeanette"/>
    <s v="VHAASHJOHNSJ3"/>
    <s v="(828)298-7911 x 4061"/>
    <s v="Jeanette.johnson3@va.gov"/>
    <s v="Wave 2"/>
    <n v="3"/>
    <s v="April_18"/>
    <x v="0"/>
    <n v="1"/>
  </r>
  <r>
    <n v="521"/>
    <s v="VISN 06"/>
    <s v="Asheville"/>
    <x v="6"/>
    <s v="IT Functional POC Back-up"/>
    <s v="Ballew"/>
    <s v="Christopher"/>
    <s v="VHAASHBALLEC"/>
    <s v="(828)298-7911 x 1750"/>
    <s v="Christopher.ballew@va.gov"/>
    <s v="Wave 2"/>
    <n v="3"/>
    <s v="April_18"/>
    <x v="0"/>
    <n v="1"/>
  </r>
  <r>
    <n v="522"/>
    <s v="VISN 06"/>
    <s v="Durham"/>
    <x v="1"/>
    <s v="Site Lead"/>
    <s v="Cox"/>
    <s v="Anna Maria"/>
    <s v="VHADURCoxA"/>
    <s v="919-416-5935"/>
    <s v="annamaria.cox@va.gov"/>
    <s v="Wave 2"/>
    <n v="5"/>
    <s v="April_18"/>
    <x v="0"/>
    <n v="1"/>
  </r>
  <r>
    <n v="523"/>
    <s v="VISN 06"/>
    <s v="Durham"/>
    <x v="1"/>
    <s v="Site Lead Back-up"/>
    <s v="Korlewala"/>
    <s v="Korto"/>
    <s v="VHADURKorleK"/>
    <s v="919-286-0411 x 6450"/>
    <s v="Korto.korlewala@va.gov"/>
    <s v="Wave 2"/>
    <n v="0"/>
    <s v="April_18"/>
    <x v="0"/>
    <n v="1"/>
  </r>
  <r>
    <n v="524"/>
    <s v="VISN 06"/>
    <s v="Durham"/>
    <x v="2"/>
    <s v="Primary HTM Functional POC"/>
    <s v="Atabong"/>
    <s v="Asonganyi"/>
    <s v="Vhadurataboa"/>
    <s v="919-286-0411 x 6035"/>
    <s v="Asonganyi.Atabong@va.gov"/>
    <s v="Wave 2"/>
    <n v="11"/>
    <s v="April_18"/>
    <x v="3"/>
    <n v="1"/>
  </r>
  <r>
    <n v="525"/>
    <s v="VISN 06"/>
    <s v="Durham"/>
    <x v="2"/>
    <s v="HTM Functional POC Back-up"/>
    <s v="Hasan"/>
    <s v="Hammam"/>
    <s v="vhadurHasanH"/>
    <s v="919-286-0411 x 6477"/>
    <s v="hammam.hasan@va.gov"/>
    <s v="Wave 2"/>
    <n v="3"/>
    <s v="April_18"/>
    <x v="0"/>
    <n v="1"/>
  </r>
  <r>
    <n v="526"/>
    <s v="VISN 06"/>
    <s v="Durham"/>
    <x v="3"/>
    <s v="Primary EMS Functional POC"/>
    <s v="Robinson"/>
    <s v="Jeffrey"/>
    <s v="VHADURRobinJ1"/>
    <s v="919-286-0411 x 6856"/>
    <s v="Jeffrey.robinson4@va.gov"/>
    <s v="Wave 2"/>
    <n v="0"/>
    <s v="April_18"/>
    <x v="0"/>
    <n v="1"/>
  </r>
  <r>
    <n v="527"/>
    <s v="VISN 06"/>
    <s v="Durham"/>
    <x v="3"/>
    <s v="EMS Functional POC Back-up"/>
    <s v="Heard"/>
    <s v="Eric"/>
    <s v="VHADURHeardE"/>
    <s v="919-286-0411 x 6856"/>
    <s v="eric.heard@va.gov"/>
    <s v="Wave 2"/>
    <n v="0"/>
    <s v="April_18"/>
    <x v="0"/>
    <n v="1"/>
  </r>
  <r>
    <n v="528"/>
    <s v="VISN 06"/>
    <s v="Durham"/>
    <x v="4"/>
    <s v="Primary FM Functional POC"/>
    <s v="Williams"/>
    <s v="Charles"/>
    <s v="VHADURWilliC2"/>
    <s v="919-286-0411 x 6471"/>
    <s v="Charles.williams007@va.gov"/>
    <s v="Wave 2"/>
    <n v="0"/>
    <s v="April_18"/>
    <x v="0"/>
    <n v="1"/>
  </r>
  <r>
    <n v="529"/>
    <s v="VISN 06"/>
    <s v="Durham"/>
    <x v="4"/>
    <s v="FM Functional POC Back-up"/>
    <s v="Santago"/>
    <s v="Alexander"/>
    <s v="VHADURSantaA"/>
    <s v="919-286-0411 x 6483"/>
    <s v="Alexander.santago@va.gov"/>
    <s v="Wave 2"/>
    <n v="1"/>
    <s v="April_18"/>
    <x v="0"/>
    <n v="1"/>
  </r>
  <r>
    <n v="530"/>
    <s v="VISN 06"/>
    <s v="Durham"/>
    <x v="5"/>
    <s v="Primary PPM Functional POC"/>
    <s v="Foley"/>
    <s v="Kristen"/>
    <s v="Vhadurfoleyk"/>
    <s v="919-286-0411 x 6454"/>
    <s v="Kristen.foley2@va.gov"/>
    <s v="Wave 2"/>
    <n v="5"/>
    <s v="April_18"/>
    <x v="3"/>
    <n v="1"/>
  </r>
  <r>
    <n v="531"/>
    <s v="VISN 06"/>
    <s v="Durham"/>
    <x v="5"/>
    <s v="PPM Functional POC Back-up"/>
    <s v="Claus"/>
    <s v="James"/>
    <s v="VHADURClausJ"/>
    <s v="919-286-0411 x 5871"/>
    <s v="James.Claus@va.gov"/>
    <s v="Wave 2"/>
    <n v="5"/>
    <s v="April_18"/>
    <x v="0"/>
    <n v="1"/>
  </r>
  <r>
    <n v="532"/>
    <s v="VISN 06"/>
    <s v="Durham"/>
    <x v="6"/>
    <s v="Primary IT Functional POC"/>
    <s v="Stanfield"/>
    <s v="Steve"/>
    <s v="vhadurstanfs"/>
    <s v="919-810-4569"/>
    <s v="Steve.stanfield@va.gov"/>
    <s v="Wave 2"/>
    <n v="2"/>
    <s v="April_18"/>
    <x v="0"/>
    <n v="1"/>
  </r>
  <r>
    <n v="533"/>
    <s v="VISN 06"/>
    <s v="Durham"/>
    <x v="6"/>
    <s v="IT Functional POC Back-up"/>
    <s v="Crenshaw"/>
    <s v="Jonathan"/>
    <s v="Vhadurcrensj"/>
    <s v="919-521-3652"/>
    <s v="Jonathan.crenshaw@va.gov"/>
    <s v="Wave 2"/>
    <n v="1"/>
    <s v="April_18"/>
    <x v="0"/>
    <n v="1"/>
  </r>
  <r>
    <n v="534"/>
    <s v="VISN 06"/>
    <s v="Fayetteville"/>
    <x v="1"/>
    <s v="Site Lead"/>
    <s v="Boyd"/>
    <s v="Sherron"/>
    <s v="VHAFNCBoydS"/>
    <s v="910-482-5274 x 5274"/>
    <s v="SHERRON.BOYD2@VA.GOV"/>
    <s v="Wave 2"/>
    <n v="3"/>
    <s v="April_18"/>
    <x v="3"/>
    <n v="1"/>
  </r>
  <r>
    <n v="535"/>
    <s v="VISN 06"/>
    <s v="Fayetteville"/>
    <x v="1"/>
    <s v="Site Lead Back-up"/>
    <s v="Paylor"/>
    <s v="Tony"/>
    <s v="VHAFNCPayloT"/>
    <s v="910-488-2120 x 6574"/>
    <s v="Tony.paylor@va.gov"/>
    <s v="Wave 2"/>
    <n v="5"/>
    <s v="April_18"/>
    <x v="3"/>
    <n v="1"/>
  </r>
  <r>
    <n v="536"/>
    <s v="VISN 06"/>
    <s v="Fayetteville"/>
    <x v="2"/>
    <s v="Primary HTM Functional POC"/>
    <s v="Bowen"/>
    <s v="Roscoe"/>
    <s v="VHAFNCBowenR"/>
    <s v="910-488-2120 x 7948"/>
    <s v="ROSCOE.BOWEN@VA.GOV"/>
    <s v="Wave 2"/>
    <n v="5"/>
    <s v="April_18"/>
    <x v="3"/>
    <n v="1"/>
  </r>
  <r>
    <n v="537"/>
    <s v="VISN 06"/>
    <s v="Fayetteville"/>
    <x v="2"/>
    <s v="HTM Functional POC Back-up"/>
    <s v="Gardner"/>
    <s v="Gregory"/>
    <s v="VHAFNCGardnG"/>
    <s v="910-488-2120 x 5127"/>
    <s v="GREGORY.GARDNER3@VA.GOV"/>
    <s v="Wave 2"/>
    <n v="0"/>
    <s v="April_18"/>
    <x v="0"/>
    <n v="1"/>
  </r>
  <r>
    <n v="538"/>
    <s v="VISN 06"/>
    <s v="Fayetteville"/>
    <x v="3"/>
    <s v="Primary EMS Functional POC"/>
    <s v="Sanchez"/>
    <s v="Pedro"/>
    <s v="VHAFNCSanchP"/>
    <s v="910-488-2120 x 5880"/>
    <s v="PEDRO.SANCHEZ@VA.GOV"/>
    <s v="Wave 2"/>
    <n v="2"/>
    <s v="April_18"/>
    <x v="0"/>
    <n v="1"/>
  </r>
  <r>
    <n v="539"/>
    <s v="VISN 06"/>
    <s v="Fayetteville"/>
    <x v="3"/>
    <s v="EMS Functional POC Back-up"/>
    <s v="Fisher"/>
    <s v="Craig"/>
    <s v="VHAFNCFisheC1"/>
    <s v="910-488-2120 x 5444"/>
    <s v="CRAIG.FISHER@VA.GOV"/>
    <s v="Wave 2"/>
    <n v="1"/>
    <s v="April_18"/>
    <x v="0"/>
    <n v="1"/>
  </r>
  <r>
    <n v="540"/>
    <s v="VISN 06"/>
    <s v="Fayetteville"/>
    <x v="4"/>
    <s v="Primary FM Functional POC"/>
    <s v="Gillis"/>
    <s v="Wendy"/>
    <s v="VHAFNCGilliW"/>
    <s v="910-488-2120 x 7933"/>
    <s v="WENDY.GILLIS@VA.GOV"/>
    <s v="Wave 2"/>
    <n v="4"/>
    <s v="April_18"/>
    <x v="3"/>
    <n v="1"/>
  </r>
  <r>
    <n v="541"/>
    <s v="VISN 06"/>
    <s v="Fayetteville"/>
    <x v="4"/>
    <s v="FM Functional POC Back-up"/>
    <s v="Ragland"/>
    <s v="Joseph"/>
    <s v="VHAFNCRaglaJ"/>
    <s v="910-488-2120 x 5234"/>
    <s v="JOSEPH.RAGLAND@VA.GOV"/>
    <s v="Wave 2"/>
    <n v="8"/>
    <s v="April_18"/>
    <x v="3"/>
    <n v="1"/>
  </r>
  <r>
    <n v="542"/>
    <s v="VISN 06"/>
    <s v="Fayetteville"/>
    <x v="5"/>
    <s v="Primary PPM Functional POC"/>
    <s v="Boyd"/>
    <s v="Sherron"/>
    <s v="VHAFNCBoydS"/>
    <s v="910-488-2120 x 5274"/>
    <s v="SHERRON.BOYD2@VA.GOV"/>
    <s v="Wave 2"/>
    <n v="3"/>
    <s v="April_18"/>
    <x v="3"/>
    <n v="1"/>
  </r>
  <r>
    <n v="543"/>
    <s v="VISN 06"/>
    <s v="Fayetteville"/>
    <x v="5"/>
    <s v="PPM Functional POC Back-up"/>
    <s v="Paylor"/>
    <s v="Tony"/>
    <s v="VHAFNCPayloT"/>
    <s v="910-488-2120 x 6574"/>
    <s v="Tony.paylor@va.gov"/>
    <s v="Wave 2"/>
    <n v="5"/>
    <s v="April_18"/>
    <x v="3"/>
    <n v="1"/>
  </r>
  <r>
    <n v="544"/>
    <s v="VISN 06"/>
    <s v="Fayetteville"/>
    <x v="6"/>
    <s v="Primary IT Functional POC"/>
    <s v="Grady"/>
    <s v="Mark"/>
    <s v="VHAFNCGradyM"/>
    <s v="910-488-2120 x 5001"/>
    <s v="MARK.GRADY@VA.GOV"/>
    <s v="Wave 2"/>
    <n v="6"/>
    <s v="April_18"/>
    <x v="0"/>
    <n v="1"/>
  </r>
  <r>
    <n v="545"/>
    <s v="VISN 06"/>
    <s v="Fayetteville"/>
    <x v="6"/>
    <s v="IT Functional POC Back-up"/>
    <s v="Fay"/>
    <s v="Edward"/>
    <s v="VHAFNCFayE"/>
    <s v="910-488-2120 x 5025"/>
    <s v="EDWARD.FAY@VA.GOV"/>
    <s v="Wave 2"/>
    <n v="0"/>
    <s v="April_18"/>
    <x v="0"/>
    <n v="1"/>
  </r>
  <r>
    <n v="546"/>
    <s v="VISN 06"/>
    <s v="Hampton"/>
    <x v="1"/>
    <s v="Site Lead"/>
    <s v="Kelly"/>
    <s v="James"/>
    <s v="VHAHAMKellyJ"/>
    <s v="757-722-9961 x 4733"/>
    <s v="James.kelly@va.gov"/>
    <s v="Wave 2"/>
    <n v="2"/>
    <s v="April_18"/>
    <x v="0"/>
    <n v="1"/>
  </r>
  <r>
    <n v="547"/>
    <s v="VISN 06"/>
    <s v="Hampton"/>
    <x v="1"/>
    <s v="Site Lead Back-up"/>
    <s v="Marlowe"/>
    <s v="Kevin"/>
    <s v="VHAHAMMarloK"/>
    <s v="(757) 315-2566"/>
    <s v="Kevin.Marlowe@va.gov"/>
    <s v="Wave 2"/>
    <n v="1"/>
    <s v="April_18"/>
    <x v="0"/>
    <n v="1"/>
  </r>
  <r>
    <n v="548"/>
    <s v="VISN 06"/>
    <s v="Hampton"/>
    <x v="2"/>
    <s v="Primary HTM Functional POC"/>
    <s v="Johnston"/>
    <s v="James"/>
    <s v="VHAHAMJohnsJ12"/>
    <s v="757-722-9961 x 2375"/>
    <s v="James.Johnston12@va.gov"/>
    <s v="Wave 2"/>
    <n v="3"/>
    <s v="April_18"/>
    <x v="0"/>
    <n v="1"/>
  </r>
  <r>
    <n v="549"/>
    <s v="VISN 06"/>
    <s v="Hampton"/>
    <x v="2"/>
    <s v="HTM Functional POC Back-up"/>
    <s v="Jakimjuk"/>
    <s v="Alex"/>
    <s v="VHAHAMJakimA"/>
    <s v="757-722-9961 x 2608"/>
    <s v="Alexander.Jakimjuk@va.gov"/>
    <s v="Wave 2"/>
    <n v="3"/>
    <s v="April_18"/>
    <x v="0"/>
    <n v="1"/>
  </r>
  <r>
    <n v="550"/>
    <s v="VISN 06"/>
    <s v="Hampton"/>
    <x v="3"/>
    <s v="Primary EMS Functional POC"/>
    <s v="Curling"/>
    <s v="Anthony"/>
    <s v="VHAHAMCurliA"/>
    <s v="757-722-9961 x 3608"/>
    <s v="Anthony.Curling@va.gov"/>
    <s v="Wave 2"/>
    <n v="1"/>
    <s v="April_18"/>
    <x v="0"/>
    <n v="1"/>
  </r>
  <r>
    <n v="551"/>
    <s v="VISN 06"/>
    <s v="Hampton"/>
    <x v="3"/>
    <s v="Primary EMS Functional POC"/>
    <s v="Duggan"/>
    <s v="James"/>
    <s v="VHAHAMDuggaJ"/>
    <s v="757-722-9961 x 4156"/>
    <s v="James.Duggan@va.gov"/>
    <s v="Wave 2"/>
    <n v="5"/>
    <s v="April_18"/>
    <x v="3"/>
    <n v="1"/>
  </r>
  <r>
    <n v="552"/>
    <s v="VISN 06"/>
    <s v="Hampton"/>
    <x v="3"/>
    <s v="EMS Functional POC Back-up"/>
    <s v="Blevins"/>
    <s v="Mark"/>
    <s v="VHAHAMBleviM"/>
    <s v="757-722-9961 x 2098"/>
    <s v="Mark.Blevins@va.gov"/>
    <s v="Wave 2"/>
    <n v="1"/>
    <s v="April_18"/>
    <x v="0"/>
    <n v="1"/>
  </r>
  <r>
    <n v="553"/>
    <s v="VISN 06"/>
    <s v="Hampton"/>
    <x v="3"/>
    <s v="EMS Functional POC Back-up"/>
    <s v="Gilliam"/>
    <s v="Willie"/>
    <s v="VHAHAMGilliW"/>
    <s v="757-722-9961 x 2255"/>
    <s v="Willie.Gilliam@va.gov"/>
    <s v="Wave 2"/>
    <n v="0"/>
    <s v="April_18"/>
    <x v="0"/>
    <n v="1"/>
  </r>
  <r>
    <n v="554"/>
    <s v="VISN 06"/>
    <s v="Hampton"/>
    <x v="4"/>
    <s v="Primary FM Functional POC"/>
    <s v="Brown"/>
    <s v="Scott"/>
    <s v="VHAHAMBrowSc"/>
    <s v="757-728-3121"/>
    <s v="Scott.Brown@va.gov"/>
    <s v="Wave 2"/>
    <n v="5"/>
    <s v="April_18"/>
    <x v="0"/>
    <n v="1"/>
  </r>
  <r>
    <n v="555"/>
    <s v="VISN 06"/>
    <s v="Hampton"/>
    <x v="4"/>
    <s v="FM Functional POC Back-up"/>
    <s v="Harlow"/>
    <s v="Jeff"/>
    <s v="VHAHAMharloJ"/>
    <s v="757-722-9961 x 3594"/>
    <s v="Jeffrey.harlow@va.gov"/>
    <s v="Wave 2"/>
    <n v="1"/>
    <s v="April_18"/>
    <x v="0"/>
    <n v="1"/>
  </r>
  <r>
    <n v="556"/>
    <s v="VISN 06"/>
    <s v="Hampton"/>
    <x v="5"/>
    <s v="Primary PPM Functional POC"/>
    <s v="Talbird-Petes"/>
    <s v="Tina"/>
    <s v="VHAHAMTalbiT"/>
    <s v="757-722-9961 x 3133"/>
    <s v="Tina.Talbird-Petes@va.gov"/>
    <s v="Wave 2"/>
    <n v="11"/>
    <s v="April_18"/>
    <x v="3"/>
    <n v="1"/>
  </r>
  <r>
    <n v="557"/>
    <s v="VISN 06"/>
    <s v="Hampton"/>
    <x v="5"/>
    <s v="PPM Functional POC Back-up"/>
    <s v="Dawson"/>
    <s v="Curtis"/>
    <s v="VHAHAMDawsoC"/>
    <s v="757-315-3924"/>
    <s v="Curtis.Dawson@va.gov"/>
    <s v="Wave 2"/>
    <n v="4"/>
    <s v="April_18"/>
    <x v="0"/>
    <n v="1"/>
  </r>
  <r>
    <n v="558"/>
    <s v="VISN 06"/>
    <s v="Hampton"/>
    <x v="6"/>
    <s v="Primary IT Functional POC"/>
    <s v="Lemmie"/>
    <s v="Kirk"/>
    <s v="VHAHAMLemmiK"/>
    <s v="757-722-9961 x 3700"/>
    <s v="Kirk.Lemmie@va.gov"/>
    <s v="Wave 2"/>
    <n v="8"/>
    <s v="April_18"/>
    <x v="0"/>
    <n v="1"/>
  </r>
  <r>
    <n v="559"/>
    <s v="VISN 06"/>
    <s v="Hampton"/>
    <x v="6"/>
    <s v="IT Functional POC Back-up"/>
    <s v="Brantley"/>
    <s v="Denny"/>
    <s v="VHAHAMBrantD"/>
    <s v="757-722-9961 x 3700"/>
    <s v="Denny.Brantley@va.gov"/>
    <s v="Wave 2"/>
    <n v="1"/>
    <s v="April_18"/>
    <x v="0"/>
    <n v="1"/>
  </r>
  <r>
    <n v="560"/>
    <s v="VISN 06"/>
    <s v="Richmond"/>
    <x v="1"/>
    <s v="Site Lead"/>
    <s v="Hillmer"/>
    <s v="Kimberly"/>
    <s v="VHARICHillmk"/>
    <s v="804-675-5000 x 3828"/>
    <s v="Kimberly.Hillmer@va.gov"/>
    <s v="Wave 2"/>
    <n v="10"/>
    <s v="April_18"/>
    <x v="3"/>
    <n v="1"/>
  </r>
  <r>
    <n v="561"/>
    <s v="VISN 06"/>
    <s v="Richmond"/>
    <x v="1"/>
    <s v="Site Lead Back-up"/>
    <s v="Mosher"/>
    <s v="Stephen"/>
    <s v="VHARICMosheS"/>
    <s v="804-675-5168"/>
    <s v="Stephen.Mosher@va.gov"/>
    <s v="Wave 2"/>
    <n v="5"/>
    <s v="April_18"/>
    <x v="3"/>
    <n v="1"/>
  </r>
  <r>
    <n v="562"/>
    <s v="VISN 06"/>
    <s v="Richmond"/>
    <x v="2"/>
    <s v="Primary HTM Functional POC"/>
    <s v="Mosher"/>
    <s v="Stephen"/>
    <s v="VHARICMosheS"/>
    <s v="804-675-5168"/>
    <s v="Stephen.Mosher@va.gov"/>
    <s v="Wave 2"/>
    <n v="5"/>
    <s v="April_18"/>
    <x v="3"/>
    <n v="1"/>
  </r>
  <r>
    <n v="563"/>
    <s v="VISN 06"/>
    <s v="Richmond"/>
    <x v="2"/>
    <s v="HTM Functional POC Back-up"/>
    <s v="Hillmer"/>
    <s v="Kimberly"/>
    <s v="VHARICHillmk"/>
    <s v="804-675-5000 x 3828"/>
    <s v="Kimberly.Hillmer@va.gov"/>
    <s v="Wave 2"/>
    <n v="10"/>
    <s v="April_18"/>
    <x v="3"/>
    <n v="1"/>
  </r>
  <r>
    <n v="564"/>
    <s v="VISN 06"/>
    <s v="Richmond"/>
    <x v="3"/>
    <s v="Primary EMS Functional POC"/>
    <s v="Richardson"/>
    <s v="Brenda"/>
    <s v="VHARICRichaB1"/>
    <s v="804-675-6062"/>
    <s v="Brenda.Richardson3@va.gov"/>
    <s v="Wave 2"/>
    <n v="1"/>
    <s v="April_18"/>
    <x v="0"/>
    <n v="1"/>
  </r>
  <r>
    <n v="565"/>
    <s v="VISN 06"/>
    <s v="Richmond"/>
    <x v="3"/>
    <s v="EMS Functional POC Back-up"/>
    <s v="Mcquilla"/>
    <s v="Ralph"/>
    <s v="VHARICMcQuiR"/>
    <s v="804-675-5137"/>
    <s v="Ralph.McQuilla@va.gov"/>
    <s v="Wave 2"/>
    <n v="0"/>
    <s v="April_18"/>
    <x v="0"/>
    <n v="1"/>
  </r>
  <r>
    <n v="566"/>
    <s v="VISN 06"/>
    <s v="Richmond"/>
    <x v="4"/>
    <s v="Primary FM Functional POC"/>
    <s v="Dudley"/>
    <s v="James"/>
    <s v="VHARICDudleJ"/>
    <s v="804-675-5138"/>
    <s v="James.Dudley3@va.gov"/>
    <s v="Wave 2"/>
    <n v="1"/>
    <s v="April_18"/>
    <x v="0"/>
    <n v="1"/>
  </r>
  <r>
    <n v="567"/>
    <s v="VISN 06"/>
    <s v="Richmond"/>
    <x v="4"/>
    <s v="FM Functional POC Back-up"/>
    <s v="Friedman"/>
    <s v="Dane"/>
    <s v="VHARICFriedD"/>
    <s v="804-675-5138"/>
    <s v="Dane.Friedman@va.gov"/>
    <s v="Wave 2"/>
    <n v="9"/>
    <s v="April_18"/>
    <x v="3"/>
    <n v="1"/>
  </r>
  <r>
    <n v="568"/>
    <s v="VISN 06"/>
    <s v="Richmond"/>
    <x v="5"/>
    <s v="Primary PPM Functional POC"/>
    <s v="Buser"/>
    <s v="Kevin"/>
    <s v="VHARICBuserK"/>
    <s v="804-675-5090"/>
    <s v="Kevin.Buser@va.gov"/>
    <s v="Wave 2"/>
    <n v="1"/>
    <s v="April_18"/>
    <x v="0"/>
    <n v="1"/>
  </r>
  <r>
    <n v="569"/>
    <s v="VISN 06"/>
    <s v="Richmond"/>
    <x v="5"/>
    <s v="PPM Functional POC Back-up"/>
    <s v="Arnold"/>
    <s v="Marlon"/>
    <s v="VHARICArnolM"/>
    <s v="804-675-5090"/>
    <s v="Marlon.Arnold@va.gov"/>
    <s v="Wave 2"/>
    <n v="2"/>
    <s v="April_18"/>
    <x v="0"/>
    <n v="1"/>
  </r>
  <r>
    <n v="570"/>
    <s v="VISN 06"/>
    <s v="Richmond"/>
    <x v="6"/>
    <s v="Primary IT Functional POC"/>
    <s v="Dahlstrand"/>
    <s v="David"/>
    <s v="VHARICDahlsD"/>
    <s v="804-675-5615"/>
    <s v="David.Dahlstrand@va.gov"/>
    <s v="Wave 2"/>
    <n v="5"/>
    <s v="April_18"/>
    <x v="3"/>
    <n v="1"/>
  </r>
  <r>
    <n v="571"/>
    <s v="VISN 06"/>
    <s v="Richmond"/>
    <x v="6"/>
    <s v="IT Functional POC Back-up"/>
    <s v="Doyle"/>
    <s v="John"/>
    <s v="VHARICDoyleJ1"/>
    <s v="804-675-6750"/>
    <s v="John.Doyle3@va.gov"/>
    <s v="Wave 2"/>
    <n v="1"/>
    <s v="April_18"/>
    <x v="0"/>
    <n v="1"/>
  </r>
  <r>
    <n v="572"/>
    <s v="VISN 06"/>
    <s v="Salem"/>
    <x v="1"/>
    <s v="Site Lead"/>
    <s v="Carpenter"/>
    <s v="Eric"/>
    <s v="VHASAMCarpeE"/>
    <s v="540-982-2463 x 4126"/>
    <s v="Eric.carpenter@va.gov"/>
    <s v="Wave 2"/>
    <n v="7"/>
    <s v="April_18"/>
    <x v="3"/>
    <n v="1"/>
  </r>
  <r>
    <n v="573"/>
    <s v="VISN 06"/>
    <s v="Salem"/>
    <x v="1"/>
    <s v="Site Lead Back-up"/>
    <s v="Cunningham"/>
    <s v="Michael"/>
    <s v="VHASAMCunnim"/>
    <s v="540-982-2463 x 2646"/>
    <s v="Michael.cunningham7@va.gov"/>
    <s v="Wave 2"/>
    <n v="8"/>
    <s v="April_18"/>
    <x v="3"/>
    <n v="1"/>
  </r>
  <r>
    <n v="574"/>
    <s v="VISN 06"/>
    <s v="Salem"/>
    <x v="2"/>
    <s v="Primary HTM Functional POC"/>
    <s v="Wilder"/>
    <s v="Joseph"/>
    <s v="VHASAMWildeJ"/>
    <s v="540-982-2463 x 1672"/>
    <s v="Joseph.wilder@va.gov"/>
    <s v="Wave 2"/>
    <n v="8"/>
    <s v="April_18"/>
    <x v="3"/>
    <n v="1"/>
  </r>
  <r>
    <n v="575"/>
    <s v="VISN 06"/>
    <s v="Salem"/>
    <x v="2"/>
    <s v="HTM Functional POC Back-up"/>
    <s v="Flanary"/>
    <s v="Karen"/>
    <s v="VHASAMFlanaK"/>
    <s v="540-982-2463 x 1676"/>
    <s v="Karen.flanary@va.gov"/>
    <s v="Wave 2"/>
    <n v="8"/>
    <s v="April_18"/>
    <x v="3"/>
    <n v="1"/>
  </r>
  <r>
    <n v="576"/>
    <s v="VISN 06"/>
    <s v="Salem"/>
    <x v="2"/>
    <s v="HTM Functional POC Back-up"/>
    <s v="Brown"/>
    <s v="Robert"/>
    <s v="VHASAMBrownR"/>
    <s v="540-982-2463 x 1674"/>
    <s v="Robert.brown15@va.gov"/>
    <s v="Wave 2"/>
    <n v="0"/>
    <s v="April_18"/>
    <x v="0"/>
    <n v="1"/>
  </r>
  <r>
    <n v="577"/>
    <s v="VISN 06"/>
    <s v="Salem"/>
    <x v="3"/>
    <s v="Primary EMS Functional POC"/>
    <s v="Mack"/>
    <s v="Naymon"/>
    <s v="VHASAMMackN"/>
    <s v="540-982-2463 x 2865"/>
    <s v="Naymon.mack@va.gov"/>
    <s v="Wave 2"/>
    <n v="0"/>
    <s v="April_18"/>
    <x v="0"/>
    <n v="1"/>
  </r>
  <r>
    <n v="578"/>
    <s v="VISN 06"/>
    <s v="Salem"/>
    <x v="3"/>
    <s v="EMS Functional POC Back-up"/>
    <s v="Morris"/>
    <s v="Tanuel"/>
    <s v="VHASAMMorriT1"/>
    <s v="540-982-2463 x 2878"/>
    <s v="Tanuel.morris@va.gov"/>
    <s v="Wave 2"/>
    <n v="0"/>
    <s v="April_18"/>
    <x v="0"/>
    <n v="1"/>
  </r>
  <r>
    <n v="579"/>
    <s v="VISN 06"/>
    <s v="Salem"/>
    <x v="4"/>
    <s v="Primary FM Functional POC"/>
    <s v="Carpenter"/>
    <s v="Eric"/>
    <s v="VHASAMCarpeE"/>
    <s v="540-982-2463 x 4126"/>
    <s v="Eric.carpenter@va.gov"/>
    <s v="Wave 2"/>
    <n v="7"/>
    <s v="April_18"/>
    <x v="3"/>
    <n v="1"/>
  </r>
  <r>
    <n v="580"/>
    <s v="VISN 06"/>
    <s v="Salem"/>
    <x v="4"/>
    <s v="FM Functional POC Back-up"/>
    <s v="Fralin"/>
    <s v="Brian"/>
    <s v="VHASAMFraliB"/>
    <s v="540-982-2463 x 1247"/>
    <s v="Brian.fralin@va.gov"/>
    <s v="Wave 2"/>
    <n v="6"/>
    <s v="April_18"/>
    <x v="3"/>
    <n v="1"/>
  </r>
  <r>
    <n v="581"/>
    <s v="VISN 06"/>
    <s v="Salem"/>
    <x v="5"/>
    <s v="Primary PPM Functional POC"/>
    <s v="Cunningham"/>
    <s v="Michael"/>
    <s v="VHASAMCunniM"/>
    <s v="540-982-2463 x 2646"/>
    <s v="Michael.cunningham7@va.gov"/>
    <s v="Wave 2"/>
    <n v="8"/>
    <s v="April_18"/>
    <x v="3"/>
    <n v="1"/>
  </r>
  <r>
    <n v="582"/>
    <s v="VISN 06"/>
    <s v="Salem"/>
    <x v="5"/>
    <s v="PPM Functional POC Back-up"/>
    <s v="Burns"/>
    <s v="Benjamin"/>
    <s v="VHASAMBurnsB"/>
    <s v="540-982-2463 x 2966"/>
    <s v="Benjamin.Burns@va.gov "/>
    <s v="Wave 2"/>
    <n v="7"/>
    <s v="April_18"/>
    <x v="3"/>
    <n v="1"/>
  </r>
  <r>
    <n v="583"/>
    <s v="VISN 06"/>
    <s v="Salem"/>
    <x v="6"/>
    <s v="Primary IT Functional POC"/>
    <s v="Poole"/>
    <s v="Steven"/>
    <s v="VHASAMPooleS"/>
    <s v="540-982-2463 x 4537"/>
    <s v="Steven.Poole@va.gov"/>
    <s v="Wave 2"/>
    <n v="1"/>
    <s v="April_18"/>
    <x v="0"/>
    <n v="1"/>
  </r>
  <r>
    <n v="584"/>
    <s v="VISN 06"/>
    <s v="Salem"/>
    <x v="6"/>
    <s v="IT Functional POC Back-up"/>
    <s v="McAnnally"/>
    <s v="Paul"/>
    <s v="VHASAMMcannP"/>
    <s v="540-982-2463 x 5093"/>
    <s v="Paul.McAnnally@va.gov"/>
    <s v="Wave 2"/>
    <n v="0"/>
    <s v="April_18"/>
    <x v="0"/>
    <n v="1"/>
  </r>
  <r>
    <n v="585"/>
    <s v="VISN 06"/>
    <s v="Salisbury"/>
    <x v="1"/>
    <s v="Site Lead"/>
    <s v="Green"/>
    <s v="Sharod"/>
    <s v="VHASBYGREENS1"/>
    <s v="704-638-9000 x 3498"/>
    <s v="SHAROD.GREEN@VA.GOV"/>
    <s v="Wave 2"/>
    <n v="7"/>
    <s v="April_18"/>
    <x v="3"/>
    <n v="1"/>
  </r>
  <r>
    <n v="586"/>
    <s v="VISN 06"/>
    <s v="Salisbury"/>
    <x v="1"/>
    <s v="Site Lead Back-up"/>
    <s v="Forrest"/>
    <s v="Robert"/>
    <s v="VHASBYFORRER1"/>
    <s v="704-638-9000 x 3210"/>
    <s v="ROBERT.FORREST@VA.GOV"/>
    <s v="Wave 2"/>
    <n v="2"/>
    <s v="April_18"/>
    <x v="0"/>
    <n v="1"/>
  </r>
  <r>
    <n v="587"/>
    <s v="VISN 06"/>
    <s v="Salisbury"/>
    <x v="2"/>
    <s v="Primary HTM Functional POC"/>
    <s v="Sledge"/>
    <s v="David"/>
    <s v="VHASBYSLEDGD"/>
    <s v="704-638-9000 x 3120"/>
    <s v="DAVID.SLEDGE2@VA.GOV"/>
    <s v="Wave 2"/>
    <n v="6"/>
    <s v="April_18"/>
    <x v="3"/>
    <n v="1"/>
  </r>
  <r>
    <n v="588"/>
    <s v="VISN 06"/>
    <s v="Salisbury"/>
    <x v="2"/>
    <s v="HTM Functional POC Back-up"/>
    <s v="Monroe"/>
    <s v="Robert"/>
    <s v="VHASBYMONROR"/>
    <s v="704-638-9000 x 2221"/>
    <s v="ROBERT.MONROE@VA.GOV"/>
    <s v="Wave 2"/>
    <n v="6"/>
    <s v="April_18"/>
    <x v="0"/>
    <n v="1"/>
  </r>
  <r>
    <n v="589"/>
    <s v="VISN 06"/>
    <s v="Salisbury"/>
    <x v="2"/>
    <s v="HTM Functional POC Back-up"/>
    <s v="Cherry"/>
    <s v="James"/>
    <s v="VHASBYCHERRJ"/>
    <s v="704-638-9000 x 2518"/>
    <s v="JAMES.CHERRY2@VA.GOV"/>
    <s v="Wave 2"/>
    <n v="2"/>
    <s v="April_18"/>
    <x v="0"/>
    <n v="1"/>
  </r>
  <r>
    <n v="590"/>
    <s v="VISN 06"/>
    <s v="Salisbury"/>
    <x v="3"/>
    <s v="Primary EMS Functional POC"/>
    <s v="Hayes"/>
    <s v="Bruce"/>
    <s v="VHASBYHAYESB"/>
    <s v="704-638-9000 x 2094"/>
    <s v="BRUCE.HAYES@VA.GOV"/>
    <s v="Wave 2"/>
    <n v="0"/>
    <s v="April_18"/>
    <x v="0"/>
    <n v="1"/>
  </r>
  <r>
    <n v="591"/>
    <s v="VISN 06"/>
    <s v="Salisbury"/>
    <x v="3"/>
    <s v="EMS Functional POC Back-up"/>
    <s v="Hodge"/>
    <s v="Laura"/>
    <s v="VHASBYHODGEL"/>
    <s v="704-638-9000 x 2191"/>
    <s v="LAURA.HODGE@VA.GOV"/>
    <s v="Wave 2"/>
    <n v="0"/>
    <s v="April_18"/>
    <x v="0"/>
    <n v="1"/>
  </r>
  <r>
    <n v="592"/>
    <s v="VISN 06"/>
    <s v="Salisbury"/>
    <x v="4"/>
    <s v="Primary FM Functional POC"/>
    <s v="Laurer"/>
    <s v="Joseph"/>
    <s v="VHASBYLAUREJ"/>
    <s v="704-638-9000 x 2333"/>
    <s v="JOSEPH.LAURER@VA.GOV"/>
    <s v="Wave 2"/>
    <n v="5"/>
    <s v="April_18"/>
    <x v="0"/>
    <n v="1"/>
  </r>
  <r>
    <n v="593"/>
    <s v="VISN 06"/>
    <s v="Salisbury"/>
    <x v="4"/>
    <s v="FM Functional POC Back-up"/>
    <s v="Barrier"/>
    <s v="Lonnie"/>
    <s v="VHASBYBARRIL"/>
    <s v="704-638-9000 x 2313"/>
    <s v="LONNIE.BARRIER@VA.GOV"/>
    <s v="Wave 2"/>
    <n v="10"/>
    <s v="April_18"/>
    <x v="3"/>
    <n v="1"/>
  </r>
  <r>
    <n v="594"/>
    <s v="VISN 06"/>
    <s v="Salisbury"/>
    <x v="5"/>
    <s v="Primary PPM Functional POC"/>
    <s v="White"/>
    <s v="Stanley"/>
    <s v="VHASBYWHITES1"/>
    <s v="704-638-9000 x. 3202"/>
    <s v="STANLEY.WHITE2@VA.GOV"/>
    <s v="Wave 2"/>
    <n v="9"/>
    <s v="April_18"/>
    <x v="3"/>
    <n v="1"/>
  </r>
  <r>
    <n v="595"/>
    <s v="VISN 06"/>
    <s v="Salisbury"/>
    <x v="5"/>
    <s v="PPM Functional POC Back-up"/>
    <s v="Williams"/>
    <s v="Mashonda"/>
    <s v="VHASBYWILLIM12"/>
    <s v="704-638-9000 x 4765"/>
    <s v="MASHONDA.WILLIAMS@VA.GOV"/>
    <s v="Wave 2"/>
    <n v="6"/>
    <s v="April_18"/>
    <x v="3"/>
    <n v="1"/>
  </r>
  <r>
    <n v="596"/>
    <s v="VISN 06"/>
    <s v="Salisbury"/>
    <x v="6"/>
    <s v="Primary IT Functional POC"/>
    <s v="Clark"/>
    <s v="Deborah"/>
    <s v="VHASBYCLARKD"/>
    <s v="704-638-9000 x 4847"/>
    <s v="DEBORAH.CLARK6@VA.GOV"/>
    <s v="Wave 2"/>
    <n v="2"/>
    <s v="April_18"/>
    <x v="0"/>
    <n v="1"/>
  </r>
  <r>
    <n v="597"/>
    <s v="VISN 06"/>
    <s v="Salisbury"/>
    <x v="6"/>
    <s v="IT Functional POC Back-up"/>
    <s v="Nash"/>
    <s v="Ken"/>
    <s v="VHASBYNASHK"/>
    <s v="704-638-9000 x 4853"/>
    <s v="KEN.NASH2@VA.GOV"/>
    <s v="Wave 2"/>
    <n v="1"/>
    <s v="April_18"/>
    <x v="0"/>
    <n v="1"/>
  </r>
  <r>
    <n v="598"/>
    <s v="VISN 07"/>
    <s v="VISN Deployment Team"/>
    <x v="0"/>
    <s v="VISN Deployment Team Lead"/>
    <s v="Gaudio"/>
    <s v="James"/>
    <s v="Vhav07gaudij"/>
    <s v="(678) 924-5710"/>
    <s v="James.gaudio@va.gov"/>
    <s v="Wave 2"/>
    <n v="8"/>
    <s v="April_18"/>
    <x v="3"/>
    <n v="1"/>
  </r>
  <r>
    <n v="599"/>
    <s v="VISN 07"/>
    <s v="VISN Deployment Team"/>
    <x v="0"/>
    <s v="Logistics"/>
    <s v="Townsend-Green"/>
    <s v="Linda"/>
    <s v="VHAV07TownsG"/>
    <s v="(678) 924-5754"/>
    <s v="Linda.townsend-green@va.gov"/>
    <s v="Wave 2"/>
    <n v="5"/>
    <s v="April_18"/>
    <x v="0"/>
    <n v="1"/>
  </r>
  <r>
    <n v="600"/>
    <s v="VISN 07"/>
    <s v="VISN Deployment Team"/>
    <x v="0"/>
    <s v="HTM"/>
    <s v="Jensen"/>
    <s v="Kevin"/>
    <s v="VHACHAJenseK"/>
    <s v="(843) 789-6139"/>
    <s v="Kevin.jensen@va.gov"/>
    <s v="Wave 2"/>
    <n v="6"/>
    <s v="April_18"/>
    <x v="0"/>
    <n v="1"/>
  </r>
  <r>
    <n v="601"/>
    <s v="VISN 07"/>
    <s v="VISN Deployment Team"/>
    <x v="0"/>
    <s v="CAM"/>
    <s v="Gaudio"/>
    <s v="James"/>
    <s v="Vhav07gaudij"/>
    <s v="(678) 924-5710"/>
    <s v="James.gaudio@va.gov"/>
    <s v="Wave 2"/>
    <n v="8"/>
    <s v="April_18"/>
    <x v="3"/>
    <n v="1"/>
  </r>
  <r>
    <n v="602"/>
    <s v="VISN 07"/>
    <s v="VISN Deployment Team"/>
    <x v="0"/>
    <s v="EMS"/>
    <s v="Henrickson"/>
    <s v="Michael"/>
    <s v="VHACMSHenriM"/>
    <s v="(803) 776-4000 x 5752"/>
    <s v="Michael.henrickson@va.gov"/>
    <s v="Wave 2"/>
    <n v="1"/>
    <s v="April_18"/>
    <x v="0"/>
    <n v="1"/>
  </r>
  <r>
    <n v="603"/>
    <s v="VISN 07"/>
    <s v="VISN Deployment Team"/>
    <x v="0"/>
    <s v="Engineering"/>
    <s v="Lyons"/>
    <s v="Tim"/>
    <s v="VHATUALyonsT"/>
    <s v="(205) 554-4593"/>
    <s v="Tim.lyons@va.gov"/>
    <s v="Wave 2"/>
    <n v="8"/>
    <s v="April_18"/>
    <x v="3"/>
    <n v="1"/>
  </r>
  <r>
    <n v="604"/>
    <s v="VISN 07"/>
    <s v="VISN Deployment Team"/>
    <x v="0"/>
    <s v="OIT"/>
    <s v="Greer"/>
    <s v="Bill"/>
    <s v="VHABIRGreerW1"/>
    <s v="(205) 933-8101"/>
    <s v="William.Greer2@va.gov"/>
    <s v="Wave 2"/>
    <n v="0"/>
    <s v="April_18"/>
    <x v="0"/>
    <n v="1"/>
  </r>
  <r>
    <n v="605"/>
    <s v="VISN 07"/>
    <s v="VISN Deployment Team"/>
    <x v="0"/>
    <s v="Fiscal"/>
    <s v="Schmitz"/>
    <s v="Brenda"/>
    <s v="VHAV07SchmiB"/>
    <s v="(678) 924-5731"/>
    <s v="Brenda.schmitz@va.gov"/>
    <s v="Wave 2"/>
    <n v="5"/>
    <s v="April_18"/>
    <x v="0"/>
    <n v="1"/>
  </r>
  <r>
    <n v="606"/>
    <s v="VISN 07"/>
    <s v="VISN Deployment Team"/>
    <x v="0"/>
    <s v="HR"/>
    <s v="Blakeley"/>
    <s v="Claudia"/>
    <s v="VHAV07BlakeC"/>
    <s v="(678) 924-5738"/>
    <s v="Claudia.blakeley@va.gov"/>
    <s v="Wave 2"/>
    <n v="0"/>
    <s v="April_18"/>
    <x v="0"/>
    <n v="1"/>
  </r>
  <r>
    <n v="607"/>
    <s v="VISN 07"/>
    <s v="VISN Deployment Team"/>
    <x v="0"/>
    <s v="Education"/>
    <s v="Mathews"/>
    <s v="Venis"/>
    <s v="VHANBOMatheV1"/>
    <s v="(770) 279-3427"/>
    <s v="Venis.Mathews2@va.gov"/>
    <s v="Wave 2"/>
    <n v="1"/>
    <s v="April_18"/>
    <x v="0"/>
    <n v="1"/>
  </r>
  <r>
    <n v="608"/>
    <s v="VISN 07"/>
    <s v="Atlanta"/>
    <x v="1"/>
    <s v="Site Lead"/>
    <s v="Browning"/>
    <s v="Louisa"/>
    <s v="VHAATGBROWNL"/>
    <s v="404-321-6111 x4924"/>
    <s v="Louisa.Browning@va.gov"/>
    <s v="Wave 2"/>
    <n v="8"/>
    <s v="April_18"/>
    <x v="3"/>
    <n v="1"/>
  </r>
  <r>
    <n v="609"/>
    <s v="VISN 07"/>
    <s v="Atlanta"/>
    <x v="1"/>
    <s v="Site Lead Back-up"/>
    <s v="Simmons"/>
    <s v="Cathy"/>
    <s v="VHAATGSIMMOC2"/>
    <s v="404-321-6111 x3027"/>
    <s v="Cathy.simmons@va.gov"/>
    <s v="Wave 2"/>
    <n v="8"/>
    <s v="April_18"/>
    <x v="3"/>
    <n v="1"/>
  </r>
  <r>
    <n v="610"/>
    <s v="VISN 07"/>
    <s v="Atlanta"/>
    <x v="2"/>
    <s v="Primary HTM Functional POC"/>
    <s v="Cox"/>
    <s v="Michael"/>
    <s v="VHAATGCoxM"/>
    <s v="404-321-6111 x7633"/>
    <s v="Michael.cox@va.gov"/>
    <s v="Wave 2"/>
    <n v="10"/>
    <s v="April_18"/>
    <x v="3"/>
    <n v="1"/>
  </r>
  <r>
    <n v="611"/>
    <s v="VISN 07"/>
    <s v="Atlanta"/>
    <x v="2"/>
    <s v="HTM Functional POC Back-up"/>
    <s v="Timm"/>
    <s v="Robert"/>
    <s v="VHAAATGTimmR"/>
    <s v="404-321-6111 x2790"/>
    <s v="Robert.timm@va.gov"/>
    <s v="Wave 2"/>
    <n v="1"/>
    <s v="April_18"/>
    <x v="0"/>
    <n v="1"/>
  </r>
  <r>
    <n v="612"/>
    <s v="VISN 07"/>
    <s v="Atlanta"/>
    <x v="3"/>
    <s v="Primary EMS Functional POC"/>
    <s v="Mincey"/>
    <s v="Dale"/>
    <s v="VHAATGminced"/>
    <s v="404-321-6111 x7646"/>
    <s v="Dale.Mincey@va.gov"/>
    <s v="Wave 2"/>
    <n v="9"/>
    <s v="April_18"/>
    <x v="3"/>
    <n v="1"/>
  </r>
  <r>
    <n v="613"/>
    <s v="VISN 07"/>
    <s v="Atlanta"/>
    <x v="3"/>
    <s v="EMS Functional POC Back-up"/>
    <s v="Gwaltney"/>
    <s v="Darryl"/>
    <s v="VHAATGgwaltd"/>
    <s v="404-321-6111 x7525"/>
    <s v="Darryl.Gwaltney@va.gov"/>
    <s v="Wave 2"/>
    <n v="0"/>
    <s v="April_18"/>
    <x v="0"/>
    <n v="1"/>
  </r>
  <r>
    <n v="614"/>
    <s v="VISN 07"/>
    <s v="Atlanta"/>
    <x v="4"/>
    <s v="Primary FM Functional POC"/>
    <s v="Mindley"/>
    <s v="Damian"/>
    <s v="VHAATGMindlD"/>
    <s v="404-321-6111 x7660"/>
    <s v="Damian.mindley@va.gov"/>
    <s v="Wave 2"/>
    <n v="4"/>
    <s v="April_18"/>
    <x v="0"/>
    <n v="1"/>
  </r>
  <r>
    <n v="615"/>
    <s v="VISN 07"/>
    <s v="Atlanta"/>
    <x v="4"/>
    <s v="FM Functional POC Back-up"/>
    <s v="Sawyer"/>
    <s v="Ricky"/>
    <s v="VHAATGSawyeR"/>
    <s v="404-321-6111 x7660"/>
    <s v="Ricky.sawyer@va.gov"/>
    <s v="Wave 2"/>
    <n v="7"/>
    <s v="April_18"/>
    <x v="0"/>
    <n v="1"/>
  </r>
  <r>
    <n v="616"/>
    <s v="VISN 07"/>
    <s v="Atlanta"/>
    <x v="5"/>
    <s v="Primary PPM Functional POC"/>
    <s v="Simmons"/>
    <s v="Cathy"/>
    <s v="VHAATGSIMMOC2"/>
    <s v="404-321-6111 x3027"/>
    <s v="Cathy.simmons@va.gov"/>
    <s v="Wave 2"/>
    <n v="8"/>
    <s v="April_18"/>
    <x v="3"/>
    <n v="1"/>
  </r>
  <r>
    <n v="617"/>
    <s v="VISN 07"/>
    <s v="Atlanta"/>
    <x v="5"/>
    <s v="PPM Functional POC Back-up"/>
    <s v="Browning"/>
    <s v="Louisa"/>
    <s v="VHAATGBROWNL"/>
    <s v="404-321-6111 x4924"/>
    <s v="Louisa.Browning@va.gov"/>
    <s v="Wave 2"/>
    <n v="8"/>
    <s v="April_18"/>
    <x v="3"/>
    <n v="1"/>
  </r>
  <r>
    <n v="618"/>
    <s v="VISN 07"/>
    <s v="Atlanta"/>
    <x v="6"/>
    <s v="Primary IT Functional POC"/>
    <s v="Lynch"/>
    <s v="Anthony"/>
    <s v="VHAATGLynchA"/>
    <s v="404-321-6111 x1578"/>
    <s v="Anthony.lynch@va.gov"/>
    <s v="Wave 2"/>
    <n v="2"/>
    <s v="April_18"/>
    <x v="0"/>
    <n v="1"/>
  </r>
  <r>
    <n v="619"/>
    <s v="VISN 07"/>
    <s v="Atlanta"/>
    <x v="6"/>
    <s v="IT Functional POC Back-up"/>
    <s v="Wisdom"/>
    <s v="Zende"/>
    <s v="VHAATGWisdoZ"/>
    <s v="404-321-6111 x7197"/>
    <s v="Zende.wisdom@va.gov  "/>
    <s v="Wave 2"/>
    <n v="2"/>
    <s v="April_18"/>
    <x v="0"/>
    <n v="1"/>
  </r>
  <r>
    <n v="620"/>
    <s v="VISN 07"/>
    <s v="Birmingham"/>
    <x v="1"/>
    <s v="Site Lead"/>
    <s v="Raggio"/>
    <s v="Matthew"/>
    <s v="VHABIRRaggiM"/>
    <s v="205-933-8101 x 5252"/>
    <s v="Matthew.Raggio@va.gov"/>
    <s v="Wave 2"/>
    <n v="6"/>
    <s v="April_18"/>
    <x v="3"/>
    <n v="1"/>
  </r>
  <r>
    <n v="621"/>
    <s v="VISN 07"/>
    <s v="Birmingham"/>
    <x v="1"/>
    <s v="Site Lead Back-up"/>
    <s v="Weeks"/>
    <s v="Erica"/>
    <s v="VHABIRWeeksE"/>
    <s v="205-933-8101 x 1350"/>
    <s v="Erica.Weeks@va.gov"/>
    <s v="Wave 2"/>
    <n v="9"/>
    <s v="April_18"/>
    <x v="3"/>
    <n v="1"/>
  </r>
  <r>
    <n v="622"/>
    <s v="VISN 07"/>
    <s v="Birmingham"/>
    <x v="2"/>
    <s v="Primary HTM Functional POC"/>
    <s v="Raggio"/>
    <s v="Matthew"/>
    <s v="VHABIRRaggiM"/>
    <s v="205-933-8101 x 5252"/>
    <s v="Matthew.Raggio@va.gov"/>
    <s v="Wave 2"/>
    <n v="6"/>
    <s v="April_18"/>
    <x v="3"/>
    <n v="1"/>
  </r>
  <r>
    <n v="623"/>
    <s v="VISN 07"/>
    <s v="Birmingham"/>
    <x v="2"/>
    <s v="HTM Functional POC Back-up"/>
    <s v="McQuitty"/>
    <s v="William"/>
    <s v="VHABIRMcQuiW"/>
    <s v="205-933-8101 x 4526"/>
    <s v="William.McQuitty@va.gov"/>
    <s v="Wave 2"/>
    <n v="2"/>
    <s v="April_18"/>
    <x v="0"/>
    <n v="1"/>
  </r>
  <r>
    <n v="624"/>
    <s v="VISN 07"/>
    <s v="Birmingham"/>
    <x v="3"/>
    <s v="Primary EMS Functional POC"/>
    <s v="Irwin"/>
    <s v="David"/>
    <s v="VHABIRIrwinD"/>
    <s v="205-558-4717 x 5416"/>
    <s v="David.Irwin@va.gov"/>
    <s v="Wave 2"/>
    <n v="6"/>
    <s v="April_18"/>
    <x v="0"/>
    <n v="1"/>
  </r>
  <r>
    <n v="625"/>
    <s v="VISN 07"/>
    <s v="Birmingham"/>
    <x v="3"/>
    <s v="EMS Functional POC Back-up"/>
    <s v="Singleterry"/>
    <s v="Andre"/>
    <s v="VHABIRSinglA"/>
    <s v="205-933-8101 x 6107"/>
    <s v="Andre.Singleterry@va.gov"/>
    <s v="Wave 2"/>
    <n v="8"/>
    <s v="April_18"/>
    <x v="3"/>
    <n v="1"/>
  </r>
  <r>
    <n v="626"/>
    <s v="VISN 07"/>
    <s v="Birmingham"/>
    <x v="4"/>
    <s v="Primary FM Functional POC"/>
    <s v="Campbell"/>
    <s v="Jaymes"/>
    <s v="VHABIRCampbJ2"/>
    <s v="205-933-8101 x 5013"/>
    <s v="Jaymes.Campbell@va.gov"/>
    <s v="Wave 2"/>
    <n v="7"/>
    <s v="April_18"/>
    <x v="3"/>
    <n v="1"/>
  </r>
  <r>
    <n v="627"/>
    <s v="VISN 07"/>
    <s v="Birmingham"/>
    <x v="4"/>
    <s v="FM Functional POC Back-up"/>
    <s v="Bugg"/>
    <s v="Randall"/>
    <s v="VHABIRBuggR"/>
    <s v="205-933-4481 x 5275"/>
    <s v="Randall.Bugg@va.gov"/>
    <s v="Wave 2"/>
    <n v="1"/>
    <s v="April_18"/>
    <x v="0"/>
    <n v="1"/>
  </r>
  <r>
    <n v="628"/>
    <s v="VISN 07"/>
    <s v="Birmingham"/>
    <x v="5"/>
    <s v="Primary PPM Functional POC"/>
    <s v="Jones"/>
    <s v="Alfred"/>
    <s v="VHABIRJonesAT"/>
    <s v="205-933-8101 x 2937"/>
    <s v="Alfred.Jones2@va.gov"/>
    <s v="Wave 2"/>
    <n v="9"/>
    <s v="April_18"/>
    <x v="3"/>
    <n v="1"/>
  </r>
  <r>
    <n v="629"/>
    <s v="VISN 07"/>
    <s v="Birmingham"/>
    <x v="5"/>
    <s v="PPM Functional POC Back-up"/>
    <s v="Turner"/>
    <s v="Caleb"/>
    <s v="VHABIRTurneC3"/>
    <s v="205-933-8101 x 5371"/>
    <s v="Caleb.Turner3@va.gov"/>
    <s v="Wave 2"/>
    <n v="2"/>
    <s v="April_18"/>
    <x v="0"/>
    <n v="1"/>
  </r>
  <r>
    <n v="630"/>
    <s v="VISN 07"/>
    <s v="Birmingham"/>
    <x v="6"/>
    <s v="Primary IT Functional POC"/>
    <s v="Young"/>
    <s v="Christopher"/>
    <s v="VHABIRYounC"/>
    <s v="205-933-8101 x 1367"/>
    <s v="Christopher.Young7@va.gov"/>
    <s v="Wave 2"/>
    <n v="0"/>
    <s v="April_18"/>
    <x v="0"/>
    <n v="1"/>
  </r>
  <r>
    <n v="631"/>
    <s v="VISN 07"/>
    <s v="Birmingham"/>
    <x v="6"/>
    <s v="IT Functional POC Back-up"/>
    <s v="Sturdivant"/>
    <s v="Mervin"/>
    <s v="VHABIRSturdM"/>
    <s v="205-933-8101 x 1334"/>
    <s v="Mervin.Sturdivant@va.gov"/>
    <s v="Wave 2"/>
    <n v="1"/>
    <s v="April_18"/>
    <x v="0"/>
    <n v="1"/>
  </r>
  <r>
    <n v="632"/>
    <s v="VISN 07"/>
    <s v="Dublin"/>
    <x v="1"/>
    <s v="Site Lead"/>
    <s v="Deworth"/>
    <s v="Gerald"/>
    <s v="VHADUBDEWORG"/>
    <s v="478-272-1210 x 2902"/>
    <s v="Gerald.deworth@va.gov"/>
    <s v="Wave 2"/>
    <n v="1"/>
    <s v="April_18"/>
    <x v="0"/>
    <n v="1"/>
  </r>
  <r>
    <n v="633"/>
    <s v="VISN 07"/>
    <s v="Dublin"/>
    <x v="1"/>
    <s v="Site Lead Back-up"/>
    <s v="Sullivan"/>
    <s v="Diane"/>
    <s v="VHADUBSULLID"/>
    <s v="478-272-1210 x 2902"/>
    <s v="Diane.sullivan@va.gov"/>
    <s v="Wave 2"/>
    <n v="5"/>
    <s v="April_18"/>
    <x v="0"/>
    <n v="1"/>
  </r>
  <r>
    <n v="634"/>
    <s v="VISN 07"/>
    <s v="Dublin"/>
    <x v="2"/>
    <s v="Primary HTM Functional POC"/>
    <s v="Snelgrove"/>
    <s v="Michael"/>
    <s v="VHADUBSNELGM"/>
    <s v="478 272-1210 x 2889"/>
    <s v="Michael.snelgrove@va.gov"/>
    <s v="Wave 2"/>
    <n v="2"/>
    <s v="April_18"/>
    <x v="0"/>
    <n v="1"/>
  </r>
  <r>
    <n v="635"/>
    <s v="VISN 07"/>
    <s v="Dublin"/>
    <x v="2"/>
    <s v="HTM Functional POC Back-up"/>
    <s v="Orlowsky"/>
    <s v="Alex"/>
    <s v="VHADUBORLOWA"/>
    <s v="478 272-1210 x 3129"/>
    <s v="Alexandra.orlowsky@va.gov"/>
    <s v="Wave 2"/>
    <n v="3"/>
    <s v="April_18"/>
    <x v="0"/>
    <n v="1"/>
  </r>
  <r>
    <n v="636"/>
    <s v="VISN 07"/>
    <s v="Dublin"/>
    <x v="3"/>
    <s v="Primary EMS Functional POC"/>
    <s v="Baggett"/>
    <s v="Lee"/>
    <s v="VHADUBBAGGEL"/>
    <s v="478 277 2755"/>
    <s v="Walter.Baggett@va.gov"/>
    <s v="Wave 2"/>
    <n v="3"/>
    <s v="April_18"/>
    <x v="0"/>
    <n v="1"/>
  </r>
  <r>
    <n v="637"/>
    <s v="VISN 07"/>
    <s v="Dublin"/>
    <x v="3"/>
    <s v="EMS Functional POC Back-up"/>
    <s v="Kraft"/>
    <s v="Edwin"/>
    <s v="VHADUBKRAFTE"/>
    <s v="478 277 2755"/>
    <s v="Edwin.Kraft@va.gov"/>
    <s v="Wave 2"/>
    <n v="0"/>
    <s v="April_18"/>
    <x v="0"/>
    <n v="1"/>
  </r>
  <r>
    <n v="638"/>
    <s v="VISN 07"/>
    <s v="Dublin"/>
    <x v="4"/>
    <s v="Primary FM Functional POC"/>
    <s v="Williams"/>
    <s v="Fred"/>
    <s v="VHADUBWILLIF"/>
    <s v="478 272-1210 x 4355"/>
    <s v="Frederick.williams@va.gov"/>
    <s v="Wave 2"/>
    <n v="4"/>
    <s v="April_18"/>
    <x v="0"/>
    <n v="1"/>
  </r>
  <r>
    <n v="639"/>
    <s v="VISN 07"/>
    <s v="Dublin"/>
    <x v="4"/>
    <s v="FM Functional POC Back-up"/>
    <s v="Marshall"/>
    <s v="Sandra"/>
    <s v="VHADUBMARSHS"/>
    <s v="478 272-1210 x 2640"/>
    <s v="Sandra.Marshall10@va.gov"/>
    <s v="Wave 2"/>
    <n v="1"/>
    <s v="April_18"/>
    <x v="0"/>
    <n v="1"/>
  </r>
  <r>
    <n v="640"/>
    <s v="VISN 07"/>
    <s v="Dublin"/>
    <x v="5"/>
    <s v="Primary PPM Functional POC"/>
    <s v="Pennymon"/>
    <s v="Dennis"/>
    <s v="VHADUBPENNYD"/>
    <s v="478 272 1210 x 3046"/>
    <s v="Dennis.Pennymon@va.gov"/>
    <s v="Wave 2"/>
    <n v="3"/>
    <s v="April_18"/>
    <x v="0"/>
    <n v="1"/>
  </r>
  <r>
    <n v="641"/>
    <s v="VISN 07"/>
    <s v="Dublin"/>
    <x v="5"/>
    <s v="PPM Functional POC Back-up"/>
    <s v="King"/>
    <s v="Anthony"/>
    <s v="VHADUBKingA2"/>
    <s v="478 272 1210 x 2612"/>
    <s v="Anthony.King3@va.gov"/>
    <s v="Wave 2"/>
    <n v="9"/>
    <s v="April_18"/>
    <x v="3"/>
    <n v="1"/>
  </r>
  <r>
    <n v="642"/>
    <s v="VISN 07"/>
    <s v="Dublin"/>
    <x v="6"/>
    <s v="Primary IT Functional POC"/>
    <s v="Cowart"/>
    <s v="Mark"/>
    <s v="VHADUBCowarM"/>
    <s v="478-277-6799"/>
    <s v="Mark.Cowart@va.gov"/>
    <s v="Wave 2"/>
    <n v="4"/>
    <s v="April_18"/>
    <x v="0"/>
    <n v="1"/>
  </r>
  <r>
    <n v="643"/>
    <s v="VISN 07"/>
    <s v="Dublin"/>
    <x v="6"/>
    <s v="IT Functional POC Back-up"/>
    <s v="Couey"/>
    <s v="Janet"/>
    <s v="VHADUBCoueyJ"/>
    <s v="478-277-2716"/>
    <s v="Janet.Couey@va.gov"/>
    <s v="Wave 2"/>
    <n v="1"/>
    <s v="April_18"/>
    <x v="0"/>
    <n v="1"/>
  </r>
  <r>
    <n v="644"/>
    <s v="VISN 07"/>
    <s v="Central Alabama"/>
    <x v="1"/>
    <s v="Site Lead"/>
    <s v="Piper"/>
    <s v="William"/>
    <s v="VHACAVPiperW"/>
    <s v="334-272-4670 x 4870"/>
    <s v="William.Piper@va.gov"/>
    <s v="Wave 2"/>
    <n v="8"/>
    <s v="April_18"/>
    <x v="3"/>
    <n v="1"/>
  </r>
  <r>
    <n v="645"/>
    <s v="VISN 07"/>
    <s v="Central Alabama"/>
    <x v="1"/>
    <s v="Site Lead Back-up"/>
    <s v="Hall"/>
    <s v="Nicholas"/>
    <s v="VHACAVHallN"/>
    <s v="334-727-0550 x 3289"/>
    <s v="Nicholas.Hall2@va.gov"/>
    <s v="Wave 2"/>
    <n v="5"/>
    <s v="April_18"/>
    <x v="0"/>
    <n v="1"/>
  </r>
  <r>
    <n v="646"/>
    <s v="VISN 07"/>
    <s v="Central Alabama"/>
    <x v="2"/>
    <s v="Primary HTM Functional POC"/>
    <s v="Piper"/>
    <s v="William"/>
    <s v="VHACAVPiperW"/>
    <s v="334-272-4670 x 4870"/>
    <s v="William.Piper@va.gov"/>
    <s v="Wave 2"/>
    <n v="8"/>
    <s v="April_18"/>
    <x v="3"/>
    <n v="1"/>
  </r>
  <r>
    <n v="647"/>
    <s v="VISN 07"/>
    <s v="Central Alabama"/>
    <x v="2"/>
    <s v="HTM Functional POC Back-up"/>
    <s v="Johnson"/>
    <s v="Donnell"/>
    <s v="VHACAVJohnsD2"/>
    <s v="334-272-4670 x 4866"/>
    <s v="Donnell.Johnson2@va.gov"/>
    <s v="Wave 2"/>
    <n v="4"/>
    <s v="April_18"/>
    <x v="0"/>
    <n v="1"/>
  </r>
  <r>
    <n v="648"/>
    <s v="VISN 07"/>
    <s v="Central Alabama"/>
    <x v="3"/>
    <s v="EMS Functional POC Back-up"/>
    <s v="Morgan"/>
    <s v="Darrell"/>
    <s v="VHATUAMORGAD"/>
    <s v="334-272-4670 x 4624"/>
    <s v="Darrell.Morgan2@va.gov"/>
    <s v="Wave 2"/>
    <n v="2"/>
    <s v="April_18"/>
    <x v="3"/>
    <n v="1"/>
  </r>
  <r>
    <n v="649"/>
    <s v="VISN 07"/>
    <s v="Central Alabama"/>
    <x v="3"/>
    <s v="EMS Functional POC Back-up"/>
    <s v="Perry"/>
    <s v="Clifford"/>
    <s v="VHACAVPerryC"/>
    <s v="334-727-0550 x 3667"/>
    <s v="Clifford.Perry@va.gov"/>
    <s v="Wave 2"/>
    <n v="1"/>
    <s v="April_18"/>
    <x v="0"/>
    <n v="1"/>
  </r>
  <r>
    <n v="650"/>
    <s v="VISN 07"/>
    <s v="Central Alabama"/>
    <x v="4"/>
    <s v="Primary FM Functional POC"/>
    <s v="Sharpe"/>
    <s v="Nicole"/>
    <s v="VHACAVSharpN"/>
    <s v="334-260-4108"/>
    <s v="Nicole.Sharpe@va.gov"/>
    <s v="Wave 2"/>
    <n v="9"/>
    <s v="April_18"/>
    <x v="3"/>
    <n v="1"/>
  </r>
  <r>
    <n v="651"/>
    <s v="VISN 07"/>
    <s v="Central Alabama"/>
    <x v="4"/>
    <s v="FM Functional POC Back-up"/>
    <s v="Hall"/>
    <s v="Nicholas"/>
    <s v="VHACAVHallN"/>
    <s v="334-727-0550 x 3289"/>
    <s v="Nicholas.Hall2@va.gov"/>
    <s v="Wave 2"/>
    <n v="5"/>
    <s v="April_18"/>
    <x v="0"/>
    <n v="1"/>
  </r>
  <r>
    <n v="652"/>
    <s v="VISN 07"/>
    <s v="Central Alabama"/>
    <x v="5"/>
    <s v="Primary PPM Functional POC"/>
    <s v="Green"/>
    <s v="Darry"/>
    <s v="VHACAVGreenD"/>
    <s v="334-272-4670 x 2001"/>
    <s v="Darry.Green@va.gov"/>
    <s v="Wave 2"/>
    <n v="11"/>
    <s v="April_18"/>
    <x v="3"/>
    <n v="1"/>
  </r>
  <r>
    <n v="653"/>
    <s v="VISN 07"/>
    <s v="Central Alabama"/>
    <x v="5"/>
    <s v="PPM Functional POC Back-up"/>
    <s v="Davis"/>
    <s v="Johnny"/>
    <s v="VHACAVDavisJ6"/>
    <s v="334-272-4670 x 4482"/>
    <s v="Johnny.Davis6@va.gov"/>
    <s v="Wave 2"/>
    <n v="1"/>
    <s v="April_18"/>
    <x v="0"/>
    <n v="1"/>
  </r>
  <r>
    <n v="654"/>
    <s v="VISN 07"/>
    <s v="Central Alabama"/>
    <x v="6"/>
    <s v="Primary IT Functional POC"/>
    <s v="Magee"/>
    <s v="Elmarko"/>
    <s v="VHACAVMageeE"/>
    <s v="334-725-2532"/>
    <s v="Elmarko.Magee@va.gov"/>
    <s v="Wave 2"/>
    <n v="3"/>
    <s v="April_18"/>
    <x v="0"/>
    <n v="1"/>
  </r>
  <r>
    <n v="655"/>
    <s v="VISN 07"/>
    <s v="Central Alabama"/>
    <x v="6"/>
    <s v="IT Functional POC Back-up"/>
    <s v="Henry"/>
    <s v="Robert"/>
    <s v="VHACAVHenryR"/>
    <s v="334-727-0550 x 3422"/>
    <s v="Robert.Henry3@va.gov"/>
    <s v="Wave 2"/>
    <n v="0"/>
    <s v="April_18"/>
    <x v="0"/>
    <n v="1"/>
  </r>
  <r>
    <n v="656"/>
    <s v="VISN 07"/>
    <s v="Augusta"/>
    <x v="1"/>
    <s v="Site Lead"/>
    <s v="Koppen"/>
    <s v="Mark"/>
    <s v="VHAAUGKoppeM"/>
    <s v="(706) 733-0188 x 2871"/>
    <s v="Mark.Koppen@va.gov"/>
    <s v="Wave 2"/>
    <n v="8"/>
    <s v="April_18"/>
    <x v="3"/>
    <n v="1"/>
  </r>
  <r>
    <n v="657"/>
    <s v="VISN 07"/>
    <s v="Augusta"/>
    <x v="1"/>
    <s v="Site Lead Back-up"/>
    <s v="Stenger"/>
    <s v="John"/>
    <s v="VHAAUGStengT"/>
    <s v="(706) 733-0188 x 1783/6700"/>
    <s v="John.Stenger@va.gov"/>
    <s v="Wave 2"/>
    <n v="7"/>
    <s v="April_18"/>
    <x v="3"/>
    <n v="1"/>
  </r>
  <r>
    <n v="658"/>
    <s v="VISN 07"/>
    <s v="Augusta"/>
    <x v="2"/>
    <s v="Primary HTM Functional POC"/>
    <s v="Ackerman"/>
    <s v="Michael"/>
    <s v="VHAAUGAckerM"/>
    <s v="(706) 733-0188 x 3350"/>
    <s v="Michael.Ackerman@va.gov"/>
    <s v="Wave 2"/>
    <n v="11"/>
    <s v="April_18"/>
    <x v="3"/>
    <n v="1"/>
  </r>
  <r>
    <n v="659"/>
    <s v="VISN 07"/>
    <s v="Augusta"/>
    <x v="2"/>
    <s v="HTM Functional POC Back-up"/>
    <s v="Payne"/>
    <s v="Wesley"/>
    <s v="VHAAUGPayneW"/>
    <s v="(706) 733-0188 x 3368"/>
    <s v="Wesley.Payne@va.gov"/>
    <s v="Wave 2"/>
    <n v="0"/>
    <s v="April_18"/>
    <x v="0"/>
    <n v="1"/>
  </r>
  <r>
    <n v="660"/>
    <s v="VISN 07"/>
    <s v="Augusta"/>
    <x v="3"/>
    <s v="Primary EMS Functional POC"/>
    <s v="Van Horn"/>
    <s v="Russell"/>
    <s v="VHAAUGVanHoR"/>
    <s v="(706) 733-0188 x 3319"/>
    <s v="Russell.VanHorn@va.gov"/>
    <s v="Wave 2"/>
    <n v="7"/>
    <s v="April_18"/>
    <x v="3"/>
    <n v="1"/>
  </r>
  <r>
    <n v="661"/>
    <s v="VISN 07"/>
    <s v="Augusta"/>
    <x v="3"/>
    <s v="EMS Functional POC Back-up"/>
    <s v="Thomas"/>
    <s v="Walter"/>
    <s v="VHAAUGWalteT4"/>
    <s v="(706) 733-0188 x 3319"/>
    <s v="Walter.Thomas4@va.gov"/>
    <s v="Wave 2"/>
    <n v="0"/>
    <s v="April_18"/>
    <x v="0"/>
    <n v="1"/>
  </r>
  <r>
    <n v="662"/>
    <s v="VISN 07"/>
    <s v="Augusta"/>
    <x v="4"/>
    <s v="Primary FM Functional POC"/>
    <s v="Harris"/>
    <s v="Timothy"/>
    <s v="VHAAUGHarriT5"/>
    <s v="(706) 733-0188 x 3365/6053"/>
    <s v="Timothy.Harris2@va.gov"/>
    <s v="Wave 2"/>
    <n v="5"/>
    <s v="April_18"/>
    <x v="0"/>
    <n v="1"/>
  </r>
  <r>
    <n v="663"/>
    <s v="VISN 07"/>
    <s v="Augusta"/>
    <x v="4"/>
    <s v="FM Functional POC Back-up"/>
    <s v="Payne"/>
    <s v="Wesley"/>
    <s v="VHAAUGPayneW"/>
    <s v="(706) 733-0188 x 3368"/>
    <s v="Wesley.Payne@va.gov"/>
    <s v="Wave 2"/>
    <n v="0"/>
    <s v="April_18"/>
    <x v="0"/>
    <n v="1"/>
  </r>
  <r>
    <n v="664"/>
    <s v="VISN 07"/>
    <s v="Augusta"/>
    <x v="5"/>
    <s v="Primary PPM Functional POC"/>
    <s v="Fox"/>
    <s v="Mark"/>
    <s v="VHAAUGFoxM"/>
    <s v="(706) 733-0188 x 7829"/>
    <s v="Mark.Fox@va.gov"/>
    <s v="Wave 2"/>
    <n v="6"/>
    <s v="April_18"/>
    <x v="3"/>
    <n v="1"/>
  </r>
  <r>
    <n v="665"/>
    <s v="VISN 07"/>
    <s v="Augusta"/>
    <x v="5"/>
    <s v="PPM Functional POC Back-up"/>
    <s v="Askew"/>
    <s v="Janice"/>
    <s v="VHAAUGAskewJ"/>
    <s v="(706) 733-0188 x 7169"/>
    <s v="Janice.Askew@va.gov"/>
    <s v="Wave 2"/>
    <n v="2"/>
    <s v="April_18"/>
    <x v="0"/>
    <n v="1"/>
  </r>
  <r>
    <n v="666"/>
    <s v="VISN 07"/>
    <s v="Augusta"/>
    <x v="6"/>
    <s v="Primary IT Functional POC"/>
    <s v="Hedgepeth"/>
    <s v="Rick"/>
    <s v="VHAAUGHedgeR"/>
    <s v="(706) 733-0188 x 6750"/>
    <s v="Ricky.Hedgepeth@va.gov"/>
    <s v="Wave 2"/>
    <n v="1"/>
    <s v="April_18"/>
    <x v="0"/>
    <n v="1"/>
  </r>
  <r>
    <n v="667"/>
    <s v="VISN 07"/>
    <s v="Augusta"/>
    <x v="6"/>
    <s v="IT Functional POC Back-up"/>
    <s v="Northington"/>
    <s v="Elizabeth"/>
    <s v="VHAAUGNorthE"/>
    <s v="(706) 733-0188 x 7637"/>
    <s v="Elizabeth.Northington@va.gov"/>
    <s v="Wave 2"/>
    <n v="9"/>
    <s v="April_18"/>
    <x v="3"/>
    <n v="1"/>
  </r>
  <r>
    <n v="668"/>
    <s v="VISN 07"/>
    <s v="Charleston"/>
    <x v="1"/>
    <s v="Site Lead"/>
    <s v="Hensley"/>
    <s v="Anthony"/>
    <s v="VHACHAHenslA"/>
    <s v="843-789-7788"/>
    <s v="anthony.hensley@va.gov"/>
    <s v="Wave 2"/>
    <n v="9"/>
    <s v="April_18"/>
    <x v="3"/>
    <n v="1"/>
  </r>
  <r>
    <n v="669"/>
    <s v="VISN 07"/>
    <s v="Charleston"/>
    <x v="1"/>
    <s v="Site Lead Back-up"/>
    <s v="Pinard"/>
    <s v="Randall"/>
    <s v="VHACHAPinarR"/>
    <s v="843-789-7789"/>
    <s v="randall.pinard@va.gov"/>
    <s v="Wave 2"/>
    <n v="9"/>
    <s v="April_18"/>
    <x v="3"/>
    <n v="1"/>
  </r>
  <r>
    <n v="670"/>
    <s v="VISN 07"/>
    <s v="Charleston"/>
    <x v="2"/>
    <s v="Primary HTM Functional POC"/>
    <s v="Cross"/>
    <s v="Carl"/>
    <s v="VHACHACrossC"/>
    <s v="843-789-7005"/>
    <s v="Carl.Cross@va.gov"/>
    <s v="Wave 2"/>
    <n v="7"/>
    <s v="April_18"/>
    <x v="3"/>
    <n v="1"/>
  </r>
  <r>
    <n v="671"/>
    <s v="VISN 07"/>
    <s v="Charleston"/>
    <x v="2"/>
    <s v="HTM Functional POC Back-up"/>
    <s v="McCaskill"/>
    <s v="Britton"/>
    <s v="VHACHAMcCasB"/>
    <s v="843-789-6046"/>
    <s v="Britton.McCaskill@va.gov"/>
    <s v="Wave 2"/>
    <n v="7"/>
    <s v="April_18"/>
    <x v="0"/>
    <n v="1"/>
  </r>
  <r>
    <n v="672"/>
    <s v="VISN 07"/>
    <s v="Charleston"/>
    <x v="2"/>
    <s v="HTM Functional POC Back-up"/>
    <s v="Marsh"/>
    <s v="Lucas"/>
    <s v="VHACHAMarshL"/>
    <s v="843-789-7712"/>
    <s v="Lucas.Marsh@va.gov"/>
    <s v="Wave 2"/>
    <n v="2"/>
    <s v="April_18"/>
    <x v="0"/>
    <n v="1"/>
  </r>
  <r>
    <n v="673"/>
    <s v="VISN 07"/>
    <s v="Charleston"/>
    <x v="2"/>
    <s v="HTM Functional POC Back-up"/>
    <s v="Tellis"/>
    <s v="Brandi"/>
    <s v="VHACHATelliB"/>
    <s v="843-789-6620"/>
    <s v="Brandi.Tellis@va.gov"/>
    <s v="Wave 2"/>
    <n v="1"/>
    <s v="April_18"/>
    <x v="0"/>
    <n v="1"/>
  </r>
  <r>
    <n v="674"/>
    <s v="VISN 07"/>
    <s v="Charleston"/>
    <x v="3"/>
    <s v="Primary EMS Functional POC"/>
    <s v="Stenson"/>
    <s v="Darfet (Lee)"/>
    <s v="VHACHAStensD"/>
    <s v="843- 789-6157"/>
    <s v="darfet.stenson@va.gov"/>
    <s v="Wave 2"/>
    <n v="3"/>
    <s v="April_18"/>
    <x v="0"/>
    <n v="1"/>
  </r>
  <r>
    <n v="675"/>
    <s v="VISN 07"/>
    <s v="Charleston"/>
    <x v="3"/>
    <s v="EMS Functional POC Back-up"/>
    <s v="Brewer"/>
    <s v="Justus"/>
    <s v="VHACHABreweJ"/>
    <s v="843-789-5464"/>
    <s v="justus.brewer@va.gov"/>
    <s v="Wave 2"/>
    <n v="3"/>
    <s v="April_18"/>
    <x v="0"/>
    <n v="1"/>
  </r>
  <r>
    <n v="676"/>
    <s v="VISN 07"/>
    <s v="Charleston"/>
    <x v="4"/>
    <s v="Primary FM Functional POC "/>
    <s v="Watson"/>
    <s v="Herb"/>
    <s v="VHACHAWatsoH2"/>
    <s v="843-789-6783"/>
    <s v="Herbert.Watson2@va.gov"/>
    <s v="Wave 2"/>
    <n v="4"/>
    <s v="April_18"/>
    <x v="0"/>
    <n v="1"/>
  </r>
  <r>
    <n v="677"/>
    <s v="VISN 07"/>
    <s v="Charleston"/>
    <x v="4"/>
    <s v="FM Functional POC Back-up"/>
    <s v="Kurowski"/>
    <s v="Mark"/>
    <s v="VHACHAKurowM"/>
    <s v="843-789-7772"/>
    <s v="Mark.kurowski@va.gov"/>
    <s v="Wave 2"/>
    <n v="6"/>
    <s v="April_18"/>
    <x v="3"/>
    <n v="1"/>
  </r>
  <r>
    <n v="678"/>
    <s v="VISN 07"/>
    <s v="Charleston"/>
    <x v="4"/>
    <s v="FM Functional POC Back-up"/>
    <s v="Valdez"/>
    <s v="Juan"/>
    <s v="VHACHAValdeJ1"/>
    <s v="843-789-7386"/>
    <s v="Juan.valdez@va.gov"/>
    <s v="Wave 2"/>
    <n v="1"/>
    <s v="April_18"/>
    <x v="0"/>
    <n v="1"/>
  </r>
  <r>
    <n v="679"/>
    <s v="VISN 07"/>
    <s v="Charleston"/>
    <x v="5"/>
    <s v="Primary PPM Functional POC"/>
    <s v="Turner"/>
    <s v="Beth"/>
    <s v="VHACHATurneB"/>
    <s v="843-789-6333"/>
    <s v="Beth.turner@va.gov"/>
    <s v="Wave 2"/>
    <n v="5"/>
    <s v="April_18"/>
    <x v="0"/>
    <n v="1"/>
  </r>
  <r>
    <n v="680"/>
    <s v="VISN 07"/>
    <s v="Charleston"/>
    <x v="5"/>
    <s v="PPM Functional POC Back-up"/>
    <s v="Jackson"/>
    <s v="Brenda"/>
    <s v="VHACHAJacksB1"/>
    <s v="843-789-7070"/>
    <s v="brenda.jackson@va.gov"/>
    <s v="Wave 2"/>
    <n v="0"/>
    <s v="April_18"/>
    <x v="0"/>
    <n v="1"/>
  </r>
  <r>
    <n v="681"/>
    <s v="VISN 07"/>
    <s v="Charleston"/>
    <x v="6"/>
    <s v="Primary IT Functional POC"/>
    <s v="Carter"/>
    <s v="David"/>
    <s v="VHACHACarteD"/>
    <s v="843-789-7121"/>
    <s v="david.carter4@va.gov"/>
    <s v="Wave 2"/>
    <n v="3"/>
    <s v="April_18"/>
    <x v="0"/>
    <n v="1"/>
  </r>
  <r>
    <n v="682"/>
    <s v="VISN 07"/>
    <s v="Charleston"/>
    <x v="6"/>
    <s v="IT Functional POC Back-up"/>
    <s v="Porter"/>
    <s v="Mary Ann"/>
    <s v="VHACHAPorteM"/>
    <s v="843-789-7162"/>
    <s v="mary.porter2@va.gov"/>
    <s v="Wave 2"/>
    <n v="0"/>
    <s v="April_18"/>
    <x v="0"/>
    <n v="1"/>
  </r>
  <r>
    <n v="683"/>
    <s v="VISN 07"/>
    <s v="Tuscaloosa"/>
    <x v="1"/>
    <s v="Site Lead"/>
    <s v="Jones"/>
    <s v="Adrienne"/>
    <s v="VhaTUAJonesAD"/>
    <s v="205 554-2063"/>
    <s v="Adrienne.jones2@va.gov"/>
    <s v="Wave 2"/>
    <n v="10"/>
    <s v="April_18"/>
    <x v="3"/>
    <n v="1"/>
  </r>
  <r>
    <n v="684"/>
    <s v="VISN 07"/>
    <s v="Tuscaloosa"/>
    <x v="1"/>
    <s v="Site Lead Back-up"/>
    <s v="Leow"/>
    <s v="Josh"/>
    <s v="VhaTUALeowJ"/>
    <s v="205-554-2000 x 3283"/>
    <s v="Joshua.Leow@va.gov"/>
    <s v="Wave 2"/>
    <n v="7"/>
    <s v="April_18"/>
    <x v="0"/>
    <n v="1"/>
  </r>
  <r>
    <n v="685"/>
    <s v="VISN 07"/>
    <s v="Tuscaloosa"/>
    <x v="2"/>
    <s v="Primary HTM Functional POC"/>
    <s v="Haynes"/>
    <s v="Dwayne"/>
    <s v="VhaTUAHayneD"/>
    <s v="205-554-2000 x 2667"/>
    <s v="Dwayne.Haynes@va.gov"/>
    <s v="Wave 2"/>
    <n v="8"/>
    <s v="April_18"/>
    <x v="3"/>
    <n v="1"/>
  </r>
  <r>
    <n v="686"/>
    <s v="VISN 07"/>
    <s v="Tuscaloosa"/>
    <x v="3"/>
    <s v="Primary EMS Functional POC"/>
    <s v="Robinson"/>
    <s v="Tom"/>
    <s v="VhaTUARobinT"/>
    <s v="205-554-2000 x 3777"/>
    <s v="Tom.Robinson2@va.gov"/>
    <s v="Wave 2"/>
    <n v="4"/>
    <s v="April_18"/>
    <x v="3"/>
    <n v="1"/>
  </r>
  <r>
    <n v="687"/>
    <s v="VISN 07"/>
    <s v="Tuscaloosa"/>
    <x v="4"/>
    <s v="Primary FM Functional POC"/>
    <s v="Jones"/>
    <s v="Adrienne"/>
    <s v="VhaTUAJonesAD"/>
    <s v="205-554-2063"/>
    <s v="Adrienne.Jones2@va.gov"/>
    <s v="Wave 2"/>
    <n v="10"/>
    <s v="April_18"/>
    <x v="3"/>
    <n v="1"/>
  </r>
  <r>
    <n v="688"/>
    <s v="VISN 07"/>
    <s v="Tuscaloosa"/>
    <x v="5"/>
    <s v="Primary PPM Functional POC"/>
    <s v="Bauknight"/>
    <s v="Dawn"/>
    <s v="VhaBIRBauknD"/>
    <s v="205-554-2000 x 2237"/>
    <s v="Dawn.Bauknight@va.gov"/>
    <s v="Wave 2"/>
    <n v="8"/>
    <s v="April_18"/>
    <x v="3"/>
    <n v="1"/>
  </r>
  <r>
    <n v="689"/>
    <s v="VISN 07"/>
    <s v="Tuscaloosa"/>
    <x v="6"/>
    <s v="Primary IT Functional POC"/>
    <s v="Lewis"/>
    <s v="Bryant"/>
    <s v="VhaTUALewisBC"/>
    <s v="205-554-2000 x 3660"/>
    <s v="Bryant.Lewis@va.gov"/>
    <s v="Wave 2"/>
    <n v="5"/>
    <s v="April_18"/>
    <x v="0"/>
    <n v="1"/>
  </r>
  <r>
    <n v="690"/>
    <s v="VISN 07"/>
    <s v="Tuscaloosa"/>
    <x v="6"/>
    <s v="IT Functional POC Back-up"/>
    <s v="Day"/>
    <s v="Charles"/>
    <s v="VhaTUADayC"/>
    <s v="205-554-2000 x 4622"/>
    <s v="Charles.Day3@va.gov"/>
    <s v="Wave 2"/>
    <n v="6"/>
    <s v="April_18"/>
    <x v="0"/>
    <n v="1"/>
  </r>
  <r>
    <n v="691"/>
    <s v="VISN 07"/>
    <s v="Columbia"/>
    <x v="1"/>
    <s v="Site Lead"/>
    <s v="Domann"/>
    <s v="Stan"/>
    <s v="VhacmsDomanS"/>
    <s v="(803) 695-6770"/>
    <s v="Stan.Domann@va.gov"/>
    <s v="Wave 2"/>
    <n v="10"/>
    <s v="April_18"/>
    <x v="3"/>
    <n v="1"/>
  </r>
  <r>
    <n v="692"/>
    <s v="VISN 07"/>
    <s v="Columbia"/>
    <x v="1"/>
    <s v="Site Lead Back-up"/>
    <s v="Cook"/>
    <s v="James"/>
    <s v="VhacmsCookja"/>
    <s v="(803) 776-4000 x 7559"/>
    <s v="James.Cook8@va.gov"/>
    <s v="Wave 2"/>
    <n v="4"/>
    <s v="April_18"/>
    <x v="3"/>
    <n v="1"/>
  </r>
  <r>
    <n v="693"/>
    <s v="VISN 07"/>
    <s v="Columbia"/>
    <x v="2"/>
    <s v="Primary HTM Functional POC"/>
    <s v="Shukla"/>
    <s v="Mahesh"/>
    <s v="VhacmsShuklM1"/>
    <s v="(803) 776-4000 x 7583"/>
    <s v="Mahesh.Shukla2@va.gov"/>
    <s v="Wave 2"/>
    <n v="1"/>
    <s v="April_18"/>
    <x v="0"/>
    <n v="1"/>
  </r>
  <r>
    <n v="694"/>
    <s v="VISN 07"/>
    <s v="Columbia"/>
    <x v="2"/>
    <s v="HTM Functional POC Back-up"/>
    <s v="Johnson"/>
    <s v="Jerry"/>
    <s v="VhacmsJohnsJ1"/>
    <s v="(803) 776-4000 x 7580"/>
    <s v="Jerry.Johnson3@va.gov"/>
    <s v="Wave 2"/>
    <n v="1"/>
    <s v="April_18"/>
    <x v="0"/>
    <n v="1"/>
  </r>
  <r>
    <n v="695"/>
    <s v="VISN 07"/>
    <s v="Columbia"/>
    <x v="2"/>
    <s v="HTM Functional POC Back-up"/>
    <s v="Masters"/>
    <s v="Russell"/>
    <s v="VhacmsMasteR"/>
    <s v="(803) 776-4000 x 4749"/>
    <s v="Russell.Masters@va.gov"/>
    <s v="Wave 2"/>
    <n v="0"/>
    <s v="April_18"/>
    <x v="0"/>
    <n v="1"/>
  </r>
  <r>
    <n v="696"/>
    <s v="VISN 07"/>
    <s v="Columbia"/>
    <x v="3"/>
    <s v="Primary EMS Functional POC"/>
    <s v="Bonds"/>
    <s v="Lincoln"/>
    <s v="Vhacmsbondsl"/>
    <s v="(803) 776-4000 x 6808"/>
    <s v="Lincoln.Bonds@va.gov"/>
    <s v="Wave 2"/>
    <n v="3"/>
    <s v="April_18"/>
    <x v="0"/>
    <n v="1"/>
  </r>
  <r>
    <n v="697"/>
    <s v="VISN 07"/>
    <s v="Columbia"/>
    <x v="3"/>
    <s v="EMS Functional POC Back-up"/>
    <s v="Perry"/>
    <s v="Patrice"/>
    <s v="Vhacmsperryp6"/>
    <s v="(803) 776-4000 x 6808"/>
    <s v="Patrice.Perry@va.gov"/>
    <s v="Wave 2"/>
    <n v="0"/>
    <s v="April_18"/>
    <x v="0"/>
    <n v="1"/>
  </r>
  <r>
    <n v="698"/>
    <s v="VISN 07"/>
    <s v="Columbia"/>
    <x v="4"/>
    <s v="Primary FM Functional POC"/>
    <s v="Bagley"/>
    <s v="David"/>
    <s v="VhacmsBagleD"/>
    <s v="(803) 776-4000 x 4344"/>
    <s v="David.Bagley2@va.gov"/>
    <s v="Wave 2"/>
    <n v="10"/>
    <s v="April_18"/>
    <x v="3"/>
    <n v="1"/>
  </r>
  <r>
    <n v="699"/>
    <s v="VISN 07"/>
    <s v="Columbia"/>
    <x v="4"/>
    <s v="FM Functional POC Back-up"/>
    <s v="Blackwell"/>
    <s v="Joseph"/>
    <s v="VhacmsBlackJW"/>
    <s v="(803) 776-4000 x 7589"/>
    <s v="Joseph.Blackwell@va.gov"/>
    <s v="Wave 2"/>
    <n v="4"/>
    <s v="April_18"/>
    <x v="3"/>
    <n v="1"/>
  </r>
  <r>
    <n v="700"/>
    <s v="VISN 07"/>
    <s v="Columbia"/>
    <x v="5"/>
    <s v="Primary PPM Functional POC"/>
    <s v="Mahoney"/>
    <s v="Eathel"/>
    <s v="VhacmsMahonE"/>
    <s v="(803) 776-4000 x 6560"/>
    <s v="Eathel.Mahoney@va.gov"/>
    <s v="Wave 2"/>
    <n v="2"/>
    <s v="April_18"/>
    <x v="0"/>
    <n v="1"/>
  </r>
  <r>
    <n v="701"/>
    <s v="VISN 07"/>
    <s v="Columbia"/>
    <x v="5"/>
    <s v="PPM Functional POC Back-up"/>
    <s v="Guice"/>
    <s v="Lynette"/>
    <s v="VhacmsGuiceL"/>
    <s v="(803) 776-4000 x 6492"/>
    <s v="Lynette.Guice@va.gov"/>
    <s v="Wave 2"/>
    <n v="0"/>
    <s v="April_18"/>
    <x v="0"/>
    <n v="1"/>
  </r>
  <r>
    <n v="702"/>
    <s v="VISN 07"/>
    <s v="Columbia"/>
    <x v="6"/>
    <s v="Primary IT Funcational POC"/>
    <s v="Wells"/>
    <s v="Mark"/>
    <s v="VHAcmsWellsM"/>
    <s v="(803) 776-4000 x 6311"/>
    <s v="Mark.Wells4@va.gov"/>
    <s v="Wave 2"/>
    <n v="4"/>
    <s v="April_18"/>
    <x v="0"/>
    <n v="1"/>
  </r>
  <r>
    <n v="703"/>
    <s v="VISN 07"/>
    <s v="Columbia"/>
    <x v="6"/>
    <s v="IT Functional POC Back-up"/>
    <s v="Tollin"/>
    <s v="Andrew"/>
    <s v="VhacmsTolliA"/>
    <s v="(803) 776-4000 x 6308"/>
    <s v="Andrew.Tollin@va.gov"/>
    <s v="Wave 2"/>
    <n v="0"/>
    <s v="April_18"/>
    <x v="0"/>
    <n v="1"/>
  </r>
  <r>
    <n v="704"/>
    <s v="VISN 12"/>
    <s v="VISN Deployment Team"/>
    <x v="0"/>
    <s v="VISN Deployment Team Lead"/>
    <s v="Schopen"/>
    <s v="Robby"/>
    <s v="VHAMIWSchopR2"/>
    <s v="(414)844-4831"/>
    <s v="Robby.Schopen2@va.gov"/>
    <s v="Wave 2"/>
    <n v="7"/>
    <s v="April_18"/>
    <x v="0"/>
    <n v="1"/>
  </r>
  <r>
    <n v="705"/>
    <s v="VISN 12"/>
    <s v="VISN Deployment Team"/>
    <x v="0"/>
    <s v="Logistics"/>
    <s v="Schopen"/>
    <s v="Robby"/>
    <s v="VHAMIWSchopR2"/>
    <s v="(414)844-4831"/>
    <s v="Robby.Schopen2@va.gov"/>
    <s v="Wave 2"/>
    <n v="7"/>
    <s v="April_18"/>
    <x v="0"/>
    <n v="1"/>
  </r>
  <r>
    <n v="706"/>
    <s v="VISN 12"/>
    <s v="VISN Deployment Team"/>
    <x v="0"/>
    <s v="HTM"/>
    <s v="Houterman"/>
    <s v="Christian (Chris)"/>
    <s v="VHAMIWHouteC"/>
    <s v="(414) 384-2000 x 45186"/>
    <s v="Christian.Houterman@va.gov"/>
    <s v="Wave 2"/>
    <n v="2"/>
    <s v="April_18"/>
    <x v="0"/>
    <n v="1"/>
  </r>
  <r>
    <n v="707"/>
    <s v="VISN 12"/>
    <s v="VISN Deployment Team"/>
    <x v="0"/>
    <s v="CAM"/>
    <s v="Cejka"/>
    <s v="James (Jim)"/>
    <s v="VHAHINCejkaJ"/>
    <s v="(708) 492-3932"/>
    <s v="James.Cejka@va.gov"/>
    <s v="Wave 2"/>
    <n v="0"/>
    <s v="April_18"/>
    <x v="0"/>
    <n v="1"/>
  </r>
  <r>
    <n v="708"/>
    <s v="VISN 12"/>
    <s v="VISN Deployment Team"/>
    <x v="0"/>
    <s v="EMS"/>
    <s v="Aherne"/>
    <s v="Joseph (Joe)"/>
    <s v="VHAHINAhernJ"/>
    <s v="(708) 492-3935"/>
    <s v="Joseph.Aherne@va.gov"/>
    <s v="Wave 2"/>
    <n v="5"/>
    <s v="April_18"/>
    <x v="3"/>
    <n v="1"/>
  </r>
  <r>
    <n v="709"/>
    <s v="VISN 12"/>
    <s v="VISN Deployment Team"/>
    <x v="0"/>
    <s v="Engineering"/>
    <s v="Berry"/>
    <s v="Douglas (Doug)"/>
    <s v="VHAHINBerryD"/>
    <s v="708-267-6138"/>
    <s v="Douglas.Berry@va.gov"/>
    <s v="Wave 2"/>
    <n v="1"/>
    <s v="April_18"/>
    <x v="0"/>
    <n v="1"/>
  </r>
  <r>
    <n v="710"/>
    <s v="VISN 12"/>
    <s v="VISN Deployment Team"/>
    <x v="0"/>
    <s v="OIT"/>
    <s v="Fears"/>
    <s v="Jeffrey (Jeff)"/>
    <s v="VHAV12FearsJ"/>
    <s v="708-492-3987"/>
    <s v="Jeff.Fears@va.gov"/>
    <s v="Wave 2"/>
    <n v="1"/>
    <s v="April_18"/>
    <x v="0"/>
    <n v="1"/>
  </r>
  <r>
    <n v="711"/>
    <s v="VISN 12"/>
    <s v="VISN Deployment Team"/>
    <x v="0"/>
    <s v="Fiscal (Ad Hoc)"/>
    <s v="Keyser"/>
    <s v="Jason"/>
    <s v="VHAMSCKeyseJ"/>
    <s v="414-384-2000 x 45371"/>
    <s v="Jason.Keyser@va.gov"/>
    <s v="Wave 2"/>
    <n v="5"/>
    <s v="April_18"/>
    <x v="0"/>
    <n v="1"/>
  </r>
  <r>
    <n v="712"/>
    <s v="VISN 12"/>
    <s v="VISN Deployment Team"/>
    <x v="0"/>
    <s v="CDW "/>
    <s v="Wright"/>
    <s v="Samantha"/>
    <s v="VHAV12WrighS"/>
    <s v="630-240-7508"/>
    <s v="Samantha.Wright2@va.gov"/>
    <s v="Wave 2"/>
    <n v="0"/>
    <s v="April_18"/>
    <x v="0"/>
    <n v="1"/>
  </r>
  <r>
    <n v="713"/>
    <s v="VISN 12"/>
    <s v="Tomah"/>
    <x v="1"/>
    <s v="Site Lead"/>
    <s v="Phillips"/>
    <s v="Annette"/>
    <s v="vhatomphilla"/>
    <s v="608-372-1150"/>
    <s v="Annette.phillips@va.gov"/>
    <s v="Wave 2"/>
    <n v="3"/>
    <s v="April_18"/>
    <x v="3"/>
    <n v="1"/>
  </r>
  <r>
    <n v="714"/>
    <s v="VISN 12"/>
    <s v="Tomah"/>
    <x v="1"/>
    <s v="Site Lead Back-up"/>
    <s v="Brande"/>
    <s v="David"/>
    <s v="vhatombrandd"/>
    <s v="608-372-1149"/>
    <s v="David.brande@va.gov"/>
    <s v="Wave 2"/>
    <n v="10"/>
    <s v="April_18"/>
    <x v="3"/>
    <n v="1"/>
  </r>
  <r>
    <n v="715"/>
    <s v="VISN 12"/>
    <s v="Tomah"/>
    <x v="2"/>
    <s v="Primary HTM Functional POC"/>
    <s v="Bieniek"/>
    <s v="Eugene"/>
    <s v="vhatombienie"/>
    <s v="608-372-3971 x 68320"/>
    <s v="Eugene.Bieniek@va.gov"/>
    <s v="Wave 2"/>
    <n v="8"/>
    <s v="April_18"/>
    <x v="0"/>
    <n v="1"/>
  </r>
  <r>
    <n v="716"/>
    <s v="VISN 12"/>
    <s v="Tomah"/>
    <x v="2"/>
    <s v="HTM Functional POC Back-up"/>
    <s v="Ogle"/>
    <s v="Derek"/>
    <s v="vhatomogleD"/>
    <s v="608-372-1731"/>
    <s v="Derek.ogle@va.gov"/>
    <s v="Wave 2"/>
    <n v="4"/>
    <s v="April_18"/>
    <x v="0"/>
    <n v="1"/>
  </r>
  <r>
    <n v="717"/>
    <s v="VISN 12"/>
    <s v="Tomah"/>
    <x v="3"/>
    <s v="Primary EMS Functional POC"/>
    <s v="Evanson"/>
    <s v="Jeffrey"/>
    <s v="vhatomevansj"/>
    <s v="608-372-3971 x 66080"/>
    <s v="Jeffrey.Evanson@va.gov"/>
    <s v="Wave 2"/>
    <n v="0"/>
    <s v="April_18"/>
    <x v="0"/>
    <n v="1"/>
  </r>
  <r>
    <n v="718"/>
    <s v="VISN 12"/>
    <s v="Tomah"/>
    <x v="3"/>
    <s v="EMS Functional POC Back-up"/>
    <s v="Martin"/>
    <s v="Andrew"/>
    <s v="vhatommartia"/>
    <s v="608-372-3971 x 60157"/>
    <s v="Andrew.martin7@va.gov"/>
    <s v="Wave 2"/>
    <n v="6"/>
    <s v="April_18"/>
    <x v="3"/>
    <n v="1"/>
  </r>
  <r>
    <n v="719"/>
    <s v="VISN 12"/>
    <s v="Tomah"/>
    <x v="4"/>
    <s v="Primary FM Functional POC"/>
    <s v="Adkins"/>
    <s v="Patricia"/>
    <s v="vhatomadkinp"/>
    <s v="608-372-3971 x 66096"/>
    <s v="Patricia.adkins2@va.gov"/>
    <s v="Wave 2"/>
    <n v="10"/>
    <s v="April_18"/>
    <x v="3"/>
    <n v="1"/>
  </r>
  <r>
    <n v="720"/>
    <s v="VISN 12"/>
    <s v="Tomah"/>
    <x v="4"/>
    <s v="FM Functional POC Back-up"/>
    <s v="Braun"/>
    <s v="Christopher"/>
    <s v="vhatombraunc"/>
    <s v="608-372-1633"/>
    <s v="Christopher.braun@va.gov"/>
    <s v="Wave 2"/>
    <n v="2"/>
    <s v="April_18"/>
    <x v="0"/>
    <n v="1"/>
  </r>
  <r>
    <n v="721"/>
    <s v="VISN 12"/>
    <s v="Tomah"/>
    <x v="5"/>
    <s v="Primary PPM Functional POC"/>
    <s v="Brande"/>
    <s v="David"/>
    <s v="vhatombrandd"/>
    <s v="608-372-1149"/>
    <s v="David.brande@va.gov"/>
    <s v="Wave 2"/>
    <n v="10"/>
    <s v="April_18"/>
    <x v="3"/>
    <n v="1"/>
  </r>
  <r>
    <n v="722"/>
    <s v="VISN 12"/>
    <s v="Tomah"/>
    <x v="5"/>
    <s v="PPM Functional POC Back-up"/>
    <s v="Peterson"/>
    <s v="Makensie"/>
    <s v="vhatompeterm"/>
    <s v="608-372-1634"/>
    <s v="Makensie.peterson@va.gov"/>
    <s v="Wave 2"/>
    <n v="7"/>
    <s v="April_18"/>
    <x v="3"/>
    <n v="1"/>
  </r>
  <r>
    <n v="723"/>
    <s v="VISN 12"/>
    <s v="Tomah"/>
    <x v="6"/>
    <s v="Primary IT Funcational POC"/>
    <s v="Smith"/>
    <s v="Brendan"/>
    <s v="vhatomsmithb"/>
    <s v="608-372-1124"/>
    <s v="Brendan.smith1@va.gov"/>
    <s v="Wave 2"/>
    <n v="6"/>
    <s v="April_18"/>
    <x v="3"/>
    <n v="1"/>
  </r>
  <r>
    <n v="724"/>
    <s v="VISN 12"/>
    <s v="Tomah"/>
    <x v="6"/>
    <s v="IT Functional POC Back-up"/>
    <s v="Kyser"/>
    <s v="Scot"/>
    <s v="vhatomkysers"/>
    <s v="608-372-3971 x 66250"/>
    <s v="Scot.kyser@va.gov"/>
    <s v="Wave 2"/>
    <n v="5"/>
    <s v="April_18"/>
    <x v="0"/>
    <n v="1"/>
  </r>
  <r>
    <n v="725"/>
    <s v="VISN 19"/>
    <s v="VISN Deployment Team"/>
    <x v="0"/>
    <s v="Logistics"/>
    <s v="Wood"/>
    <s v="James"/>
    <s v="VHAECHWoodJa"/>
    <s v="303-202-8184"/>
    <s v="James.wood3@va.gov"/>
    <s v="Wave 2"/>
    <n v="5"/>
    <s v="April_18"/>
    <x v="3"/>
    <n v="1"/>
  </r>
  <r>
    <n v="726"/>
    <s v="VISN 19"/>
    <s v="VISN Deployment Team"/>
    <x v="0"/>
    <s v="HTM"/>
    <s v="Holland"/>
    <s v="Annette"/>
    <s v="vhachyhollaa"/>
    <s v="307-433-3763"/>
    <s v="Annette.holland@va.gov"/>
    <s v="Wave 2"/>
    <n v="2"/>
    <s v="April_18"/>
    <x v="0"/>
    <n v="1"/>
  </r>
  <r>
    <n v="727"/>
    <s v="VISN 19"/>
    <s v="VISN Deployment Team"/>
    <x v="0"/>
    <s v="CAM"/>
    <s v="Eyre"/>
    <s v="David"/>
    <s v="VHAV19EyreD"/>
    <s v="303-202-8162"/>
    <s v="David.Eyre2@va.gov"/>
    <s v="Wave 2"/>
    <n v="0"/>
    <s v="April_18"/>
    <x v="0"/>
    <n v="1"/>
  </r>
  <r>
    <n v="728"/>
    <s v="VISN 19"/>
    <s v="VISN Deployment Team"/>
    <x v="0"/>
    <s v="Engineering"/>
    <s v="Volz"/>
    <s v="Robert"/>
    <s v="VHAOMAVolzRo"/>
    <s v="402-506-1714"/>
    <s v="Robert.volz@va.gov"/>
    <s v="Wave 2"/>
    <n v="0"/>
    <s v="April_18"/>
    <x v="0"/>
    <n v="1"/>
  </r>
  <r>
    <n v="729"/>
    <s v="VISN 19"/>
    <s v="VISN Deployment Team"/>
    <x v="0"/>
    <s v="OIT"/>
    <s v="Leonelli"/>
    <s v="Lisa"/>
    <s v="VHASLCLeoneL"/>
    <s v="801-584-5678"/>
    <s v="Lisa.Leonelli@va.gov"/>
    <s v="Wave 2"/>
    <n v="6"/>
    <s v="April_18"/>
    <x v="0"/>
    <n v="1"/>
  </r>
  <r>
    <n v="730"/>
    <s v="VISN 19"/>
    <s v="VISN Deployment Team"/>
    <x v="0"/>
    <s v="Fiscal"/>
    <s v="VanderStek"/>
    <s v="Eliott"/>
    <s v="VHAV19VandeE"/>
    <s v="303-756-9279"/>
    <s v="Eliott.VanderStek@va.gov"/>
    <s v="Wave 2"/>
    <n v="0"/>
    <s v="April_18"/>
    <x v="0"/>
    <n v="1"/>
  </r>
  <r>
    <n v="731"/>
    <s v="VISN 19"/>
    <s v="Grand Junction"/>
    <x v="1"/>
    <s v="Site Lead"/>
    <s v="Hewett"/>
    <s v="Steven"/>
    <s v="vhagrjhewets"/>
    <s v="(970) 242-0731 x 2039"/>
    <s v="Steven.Hewett@va.gov"/>
    <s v="Wave 2"/>
    <n v="10"/>
    <s v="April_18"/>
    <x v="0"/>
    <n v="1"/>
  </r>
  <r>
    <n v="732"/>
    <s v="VISN 19"/>
    <s v="Grand Junction"/>
    <x v="1"/>
    <s v="Site Lead Back-up"/>
    <s v="Mestas"/>
    <s v="Norma"/>
    <s v="vhagrjmestan"/>
    <s v="(970) 242-0731 x 2539"/>
    <s v="Norma.mestas@va.gov"/>
    <s v="Wave 2"/>
    <n v="1"/>
    <s v="April_18"/>
    <x v="0"/>
    <n v="1"/>
  </r>
  <r>
    <n v="733"/>
    <s v="VISN 19"/>
    <s v="Grand Junction"/>
    <x v="2"/>
    <s v="Primary HTM Functional POC"/>
    <s v="Peacook"/>
    <s v="Jan"/>
    <s v="vhagrjpeacoj"/>
    <s v="(970) 263-5070 x 5015"/>
    <s v="Jan.Peacock@va.gov"/>
    <s v="Wave 2"/>
    <n v="10"/>
    <s v="April_18"/>
    <x v="3"/>
    <n v="1"/>
  </r>
  <r>
    <n v="734"/>
    <s v="VISN 19"/>
    <s v="Grand Junction"/>
    <x v="2"/>
    <s v="HTM Functional POC Back-up"/>
    <s v="Sparks"/>
    <s v="Frank"/>
    <s v="VHAGRJSparkF"/>
    <s v="(970) 263-5035"/>
    <s v="Frank.Sparks@va.gov"/>
    <s v="Wave 2"/>
    <n v="0"/>
    <s v="April_18"/>
    <x v="0"/>
    <n v="1"/>
  </r>
  <r>
    <n v="735"/>
    <s v="VISN 19"/>
    <s v="Grand Junction"/>
    <x v="2"/>
    <s v="HTM Functional POC Back-up"/>
    <s v="Crickmer"/>
    <s v="Anna"/>
    <s v="vhagrjcricka"/>
    <s v="(970) 242-0731"/>
    <s v="Anna.Crickmer@va.gov"/>
    <s v="Wave 2"/>
    <n v="6"/>
    <s v="April_18"/>
    <x v="3"/>
    <n v="1"/>
  </r>
  <r>
    <n v="736"/>
    <s v="VISN 19"/>
    <s v="Grand Junction"/>
    <x v="3"/>
    <s v="Primary EMS Functional POC"/>
    <s v="Hendley"/>
    <s v="Eugene"/>
    <s v="VHAGRJHendlE"/>
    <s v="(970) 242-0731 x 2559"/>
    <s v="Eugene.Hendley@va.gov"/>
    <s v="Wave 2"/>
    <n v="6"/>
    <s v="April_18"/>
    <x v="0"/>
    <n v="1"/>
  </r>
  <r>
    <n v="737"/>
    <s v="VISN 19"/>
    <s v="Grand Junction"/>
    <x v="3"/>
    <s v="EMS Functional POC Back-up"/>
    <s v="Martin"/>
    <s v="Amber"/>
    <s v="vhagrjmartina"/>
    <s v="(970) 242-0731 x 2240"/>
    <s v="Amber.Martin@va.gov"/>
    <s v="Wave 2"/>
    <n v="1"/>
    <s v="April_18"/>
    <x v="0"/>
    <n v="1"/>
  </r>
  <r>
    <n v="738"/>
    <s v="VISN 19"/>
    <s v="Grand Junction"/>
    <x v="4"/>
    <s v="Primary FM Functional POC"/>
    <s v="Murillo"/>
    <s v="Larry"/>
    <s v="vhagrjmurill"/>
    <s v="(970) 242-0731 x 12003"/>
    <s v="Larry.Murillo@va.gov"/>
    <s v="Wave 2"/>
    <n v="3"/>
    <s v="April_18"/>
    <x v="0"/>
    <n v="1"/>
  </r>
  <r>
    <n v="739"/>
    <s v="VISN 19"/>
    <s v="Grand Junction"/>
    <x v="4"/>
    <s v="FM Functional POC Back-up"/>
    <s v="Benjamin"/>
    <s v="Jason"/>
    <s v="vhagrjbenjaj"/>
    <s v="(970) 242-0731 x 12001"/>
    <s v="Jason.Benjamin@va.gov"/>
    <s v="Wave 2"/>
    <n v="2"/>
    <s v="April_18"/>
    <x v="0"/>
    <n v="1"/>
  </r>
  <r>
    <n v="740"/>
    <s v="VISN 19"/>
    <s v="Grand Junction"/>
    <x v="4"/>
    <s v="HTM Functional POC Back-up"/>
    <s v="Montoya"/>
    <s v="Juilana"/>
    <s v="VHAGRJMontoJ"/>
    <s v="(970) 242-0731 x 2052"/>
    <s v="Juliana.Montoya@va.gov"/>
    <s v="Wave 2"/>
    <n v="4"/>
    <s v="April_18"/>
    <x v="0"/>
    <n v="1"/>
  </r>
  <r>
    <n v="741"/>
    <s v="VISN 19"/>
    <s v="Grand Junction"/>
    <x v="5"/>
    <s v="Primary PPM Functional POC"/>
    <s v="Sturgeon"/>
    <s v="Timothy"/>
    <s v="vhagrjsturgt"/>
    <s v="(970) 242-0731 x 1302"/>
    <s v="Timothy.Sturgeon@va.gov"/>
    <s v="Wave 2"/>
    <n v="6"/>
    <s v="April_18"/>
    <x v="3"/>
    <n v="1"/>
  </r>
  <r>
    <n v="742"/>
    <s v="VISN 19"/>
    <s v="Grand Junction"/>
    <x v="5"/>
    <s v="PPM Functional POC Back-up"/>
    <s v="Hewett"/>
    <s v="Steven"/>
    <s v="vhagrjhewets"/>
    <s v="(970) 242-0731 x 2039"/>
    <s v="Steven.Hewett@va.gov"/>
    <s v="Wave 2"/>
    <n v="10"/>
    <s v="April_18"/>
    <x v="0"/>
    <n v="1"/>
  </r>
  <r>
    <n v="743"/>
    <s v="VISN 19"/>
    <s v="Grand Junction"/>
    <x v="6"/>
    <s v="Primary IT Funcational POC"/>
    <s v="Giese"/>
    <s v="Noah"/>
    <s v="VHAGRJgiesen"/>
    <s v="(970) 263-5057"/>
    <s v="Noah.Giese@va.gov"/>
    <s v="Wave 2"/>
    <n v="0"/>
    <s v="April_18"/>
    <x v="0"/>
    <n v="1"/>
  </r>
  <r>
    <n v="744"/>
    <s v="VISN 19"/>
    <s v="Grand Junction"/>
    <x v="6"/>
    <s v="IT Functional POC Back-up"/>
    <s v="Myers"/>
    <s v="Layne"/>
    <s v="vhagrjmyersl"/>
    <s v="(970) 863-5098"/>
    <s v="Layne.myers@va.gov"/>
    <s v="Wave 2"/>
    <n v="0"/>
    <s v="April_18"/>
    <x v="0"/>
    <n v="1"/>
  </r>
  <r>
    <n v="745"/>
    <s v="VISN 06"/>
    <s v="VISN Deployment Team"/>
    <x v="0"/>
    <s v="HTM"/>
    <s v="Anderson-Jackson"/>
    <s v="LaTecia"/>
    <s v="VHAV06ANDERL"/>
    <s v="919-956-5541"/>
    <s v="LaTecia.Anderson-Jackson@va.gov"/>
    <s v="Wave 2"/>
    <n v="7"/>
    <s v="April_18"/>
    <x v="3"/>
    <n v="1"/>
  </r>
  <r>
    <n v="746"/>
    <s v="VISN 07"/>
    <s v="Augusta"/>
    <x v="5"/>
    <s v="PPM Functional POC Back-up"/>
    <s v="Carter, III"/>
    <s v="George"/>
    <s v="VHAAUGCarteG1"/>
    <s v="(706) 733-0188 x 7166"/>
    <s v="george.carter3@va.gov"/>
    <s v="Wave 2"/>
    <n v="8"/>
    <s v="April_18"/>
    <x v="0"/>
    <n v="1"/>
  </r>
  <r>
    <n v="747"/>
    <s v="VISN 07"/>
    <s v="Tuscaloosa"/>
    <x v="5"/>
    <s v="PPM Functional POC Back-up"/>
    <s v="Walker"/>
    <s v="Willie"/>
    <s v="VHABIRWalkeW"/>
    <s v="205-554-2000 x 2829"/>
    <s v="willie.walker2@va.gov"/>
    <s v="Wave 2"/>
    <n v="4"/>
    <s v="April_18"/>
    <x v="0"/>
    <n v="1"/>
  </r>
  <r>
    <n v="748"/>
    <s v="VISN 07"/>
    <s v="Tuscaloosa"/>
    <x v="2"/>
    <s v="HTM Functional POC Back-up"/>
    <s v="Hutson"/>
    <s v="Sharon"/>
    <s v="VHATUAHutsoS"/>
    <s v="205-554-2000 x2319"/>
    <s v="Sharon.Hutson@va.gov"/>
    <s v="Wave 2"/>
    <n v="9"/>
    <s v="April_18"/>
    <x v="0"/>
    <n v="1"/>
  </r>
  <r>
    <n v="749"/>
    <s v="VISN 07"/>
    <s v="Tuscaloosa"/>
    <x v="5"/>
    <s v="PPM Functional POC Back-up"/>
    <s v="Friscia"/>
    <s v="Karen"/>
    <s v="VHATUAfrisck"/>
    <s v="205-554-2993"/>
    <s v="karen.friscia@va.gov"/>
    <s v="Wave 2"/>
    <n v="6"/>
    <s v="April_18"/>
    <x v="3"/>
    <n v="1"/>
  </r>
  <r>
    <n v="750"/>
    <s v="VISN 06"/>
    <s v="Fayetteville"/>
    <x v="5"/>
    <s v="PPM Functional POC Back-up"/>
    <s v="Mixon"/>
    <s v="Lindsey"/>
    <s v="VHAFNCMixonL"/>
    <s v="910-488-2120 Ext."/>
    <s v="Lindsey.Mixon@va.gov"/>
    <s v="Wave 2"/>
    <n v="1"/>
    <s v="April_18"/>
    <x v="3"/>
    <n v="1"/>
  </r>
  <r>
    <n v="751"/>
    <s v="VISN 06"/>
    <s v="Fayetteville"/>
    <x v="5"/>
    <s v="PPM Functional POC Back-up"/>
    <s v="McLean"/>
    <s v="Veronica"/>
    <s v="VHAFNCMcLeaV2"/>
    <s v="910-475-6277"/>
    <s v="Veronica.McLean@va.gov"/>
    <s v="Wave 2"/>
    <n v="5"/>
    <s v="April_18"/>
    <x v="3"/>
    <n v="1"/>
  </r>
  <r>
    <n v="752"/>
    <s v="VISN 07"/>
    <s v="Central Alabama"/>
    <x v="3"/>
    <s v="Primary EMS Functional POC"/>
    <s v="Mitchell"/>
    <s v="Debra"/>
    <s v="VHACAVMitchD"/>
    <s v="(334) 727-0550 x3616"/>
    <s v="Debra.Mitchell@va.gov"/>
    <s v="Wave 2"/>
    <n v="3"/>
    <s v="April_18"/>
    <x v="3"/>
    <n v="1"/>
  </r>
  <r>
    <n v="753"/>
    <s v="VISN 07"/>
    <s v="Tuscaloosa"/>
    <x v="3"/>
    <s v="EMS Functional POC Back-up"/>
    <s v="Wyatt"/>
    <s v="Amy"/>
    <s v="vhatuawyatta"/>
    <s v="+1 (205) 554-2000 X3838"/>
    <s v="amy.wyatt@va.gov"/>
    <s v="Wave 2"/>
    <n v="1"/>
    <s v="April_18"/>
    <x v="0"/>
    <n v="1"/>
  </r>
  <r>
    <n v="754"/>
    <s v="VISN 06"/>
    <s v="VISN Deployment Team"/>
    <x v="0"/>
    <s v="VISN Deployment Team Lead"/>
    <s v="Slade"/>
    <s v="Thomas"/>
    <s v="VHAV06SladeT"/>
    <s v="919-956-5541"/>
    <s v="Thomas.Slade@va.gov"/>
    <s v="Wave 2"/>
    <n v="7"/>
    <s v="April_11"/>
    <x v="0"/>
    <n v="1"/>
  </r>
  <r>
    <n v="755"/>
    <s v="VISN 06"/>
    <s v="VISN Deployment Team"/>
    <x v="0"/>
    <s v="Logistics"/>
    <s v="Horne"/>
    <s v="David"/>
    <s v="VHAV06HorneD"/>
    <s v="919-956-5541"/>
    <s v="David.Horne2@va.gov"/>
    <s v="Wave 2"/>
    <n v="7"/>
    <s v="April_11"/>
    <x v="0"/>
    <n v="1"/>
  </r>
  <r>
    <n v="756"/>
    <s v="VISN 06"/>
    <s v="VISN Deployment Team"/>
    <x v="0"/>
    <s v="HTM"/>
    <s v="Smith-Freshwater"/>
    <s v="Alicia"/>
    <s v="VHAHAMSmithA12345"/>
    <s v="919-956-5541"/>
    <s v="Alicia.Smith-Freshwater@va.gov"/>
    <s v="Wave 2"/>
    <n v="7"/>
    <s v="April_11"/>
    <x v="4"/>
    <n v="1"/>
  </r>
  <r>
    <n v="757"/>
    <s v="VISN 06"/>
    <s v="VISN Deployment Team"/>
    <x v="0"/>
    <s v="CAM"/>
    <s v="Ellis"/>
    <s v="Kyle"/>
    <s v="VHADUREllisK"/>
    <s v="919-956-5541 x 402"/>
    <s v="Kyle.Ellis@va.gov"/>
    <s v="Wave 2"/>
    <n v="6"/>
    <s v="April_11"/>
    <x v="4"/>
    <n v="1"/>
  </r>
  <r>
    <n v="758"/>
    <s v="VISN 06"/>
    <s v="VISN Deployment Team"/>
    <x v="0"/>
    <s v="OIT"/>
    <s v="Harris"/>
    <s v="Milton"/>
    <s v="VHAV06HarriM"/>
    <s v="919-956-5541"/>
    <s v="Milton.Harrison@va.gov"/>
    <s v="Wave 2"/>
    <n v="0"/>
    <s v="April_11"/>
    <x v="0"/>
    <n v="1"/>
  </r>
  <r>
    <n v="759"/>
    <s v="VISN 06"/>
    <s v="VISN Deployment Team"/>
    <x v="0"/>
    <s v="Fiscal"/>
    <s v="Omotosho"/>
    <s v="Timothy"/>
    <s v="vhav06oomotorr"/>
    <s v="919-956-5541"/>
    <s v="Rotimi.Omotosho@va.gov"/>
    <s v="Wave 2"/>
    <n v="0"/>
    <s v="April_11"/>
    <x v="0"/>
    <n v="1"/>
  </r>
  <r>
    <n v="760"/>
    <s v="VISN 06"/>
    <s v="VISN Deployment Team"/>
    <x v="0"/>
    <s v="Budget Analyst"/>
    <s v="Adams"/>
    <s v="Jeffrey "/>
    <s v="VHASAMAdamsJ"/>
    <s v="919-956-5541 x 204"/>
    <s v="Jeffrey.Adams2@va.gov"/>
    <s v="Wave 2"/>
    <n v="4"/>
    <s v="April_11"/>
    <x v="0"/>
    <n v="1"/>
  </r>
  <r>
    <n v="761"/>
    <s v="VISN 06"/>
    <s v="Asheville"/>
    <x v="1"/>
    <s v="Site Lead"/>
    <s v="Robinson"/>
    <s v="Susan"/>
    <s v="VHAASHROBINS"/>
    <s v="(828)298-7911 x 5965"/>
    <s v="Susan.robinson2@va.gov"/>
    <s v="Wave 2"/>
    <n v="10"/>
    <s v="April_11"/>
    <x v="0"/>
    <n v="1"/>
  </r>
  <r>
    <n v="762"/>
    <s v="VISN 06"/>
    <s v="Asheville"/>
    <x v="1"/>
    <s v="Site Lead Back-up"/>
    <s v="Reece"/>
    <s v="Joyce"/>
    <s v="VHAASHREECEJ"/>
    <s v="(828)298-7911 x 5135"/>
    <s v="Joyce.reece@va.gov"/>
    <s v="Wave 2"/>
    <n v="1"/>
    <s v="April_11"/>
    <x v="0"/>
    <n v="1"/>
  </r>
  <r>
    <n v="763"/>
    <s v="VISN 06"/>
    <s v="Asheville"/>
    <x v="2"/>
    <s v="Primary HTM Functional POC"/>
    <s v="Armstrong"/>
    <s v="Paige"/>
    <s v="VHAASHARMSTP1"/>
    <s v="(828)298-7911 x 5994"/>
    <s v="Paige.armstrong@va.gov"/>
    <s v="Wave 2"/>
    <n v="8"/>
    <s v="April_11"/>
    <x v="0"/>
    <n v="1"/>
  </r>
  <r>
    <n v="764"/>
    <s v="VISN 06"/>
    <s v="Asheville"/>
    <x v="2"/>
    <s v="HTM Functional POC Back-up"/>
    <s v="Morris"/>
    <s v="Doug"/>
    <s v="VHAASHMORRID"/>
    <s v="(828)298-7911 x 3670"/>
    <s v="Doug.morris@va.gov"/>
    <s v="Wave 2"/>
    <n v="1"/>
    <s v="April_11"/>
    <x v="0"/>
    <n v="1"/>
  </r>
  <r>
    <n v="765"/>
    <s v="VISN 06"/>
    <s v="Asheville"/>
    <x v="3"/>
    <s v="Primary EMS Functional POC"/>
    <s v="McDonald"/>
    <s v="Horace"/>
    <s v="VHAASHMCDONH"/>
    <s v="(828)298-7911 x 1976"/>
    <s v="Horace.mcdonald@va.gov"/>
    <s v="Wave 2"/>
    <n v="0"/>
    <s v="April_11"/>
    <x v="0"/>
    <n v="1"/>
  </r>
  <r>
    <n v="766"/>
    <s v="VISN 06"/>
    <s v="Asheville"/>
    <x v="3"/>
    <s v="EMS Functional POC Back-up"/>
    <s v="Richardson"/>
    <s v="Fred"/>
    <s v="VHAASHRICHAF"/>
    <s v="(828)298-7911 x 5416"/>
    <s v="Fred.richardson@va.gov"/>
    <s v="Wave 2"/>
    <n v="0"/>
    <s v="April_11"/>
    <x v="0"/>
    <n v="1"/>
  </r>
  <r>
    <n v="767"/>
    <s v="VISN 06"/>
    <s v="Asheville"/>
    <x v="4"/>
    <s v="Primary FM Functional POC"/>
    <s v="Dorn"/>
    <s v=" Joey"/>
    <s v="VHAASHDORNJ"/>
    <s v="(828)298-7911 x 5281"/>
    <s v="Joseph.dorn@va.gov"/>
    <s v="Wave 2"/>
    <n v="5"/>
    <s v="April_11"/>
    <x v="4"/>
    <n v="1"/>
  </r>
  <r>
    <n v="768"/>
    <s v="VISN 06"/>
    <s v="Asheville"/>
    <x v="4"/>
    <s v="FM Functional POC Back-up"/>
    <s v="Ramsey"/>
    <s v="Edwina"/>
    <s v="VHAASHRAMSEE"/>
    <s v="(828)298-7911 x 3661"/>
    <s v="Edwina.ramsey@va.gov"/>
    <s v="Wave 2"/>
    <n v="0"/>
    <s v="April_11"/>
    <x v="0"/>
    <n v="1"/>
  </r>
  <r>
    <n v="769"/>
    <s v="VISN 06"/>
    <s v="Asheville"/>
    <x v="5"/>
    <s v="Primary PPM Functional POC"/>
    <s v="Parton"/>
    <s v="Jeff"/>
    <s v="VHAASHPARTOJ"/>
    <s v="(828)298-7911 x 5664"/>
    <s v="Jeffrey.parton2@va.gov"/>
    <s v="Wave 2"/>
    <n v="2"/>
    <s v="April_11"/>
    <x v="0"/>
    <n v="1"/>
  </r>
  <r>
    <n v="770"/>
    <s v="VISN 06"/>
    <s v="Asheville"/>
    <x v="5"/>
    <s v="PPM Functional POC Back-up"/>
    <s v="Doggett"/>
    <s v="Jeff"/>
    <s v="VHAASHDOGGEJ"/>
    <s v="(828)298-7911 x 5746"/>
    <s v="Jeff.doggett@va.gov"/>
    <s v="Wave 2"/>
    <n v="0"/>
    <s v="April_11"/>
    <x v="0"/>
    <n v="1"/>
  </r>
  <r>
    <n v="771"/>
    <s v="VISN 06"/>
    <s v="Asheville"/>
    <x v="6"/>
    <s v="Primary IT Functional POC"/>
    <s v="Johnson"/>
    <s v="Jeanette"/>
    <s v="VHAASHJOHNSJ3"/>
    <s v="(828)298-7911 x 4061"/>
    <s v="Jeanette.johnson3@va.gov"/>
    <s v="Wave 2"/>
    <n v="3"/>
    <s v="April_11"/>
    <x v="4"/>
    <n v="1"/>
  </r>
  <r>
    <n v="772"/>
    <s v="VISN 06"/>
    <s v="Asheville"/>
    <x v="6"/>
    <s v="IT Functional POC Back-up"/>
    <s v="Ballew"/>
    <s v="Christopher"/>
    <s v="VHAASHBALLEC"/>
    <s v="(828)298-7911 x 1750"/>
    <s v="Christopher.ballew@va.gov"/>
    <s v="Wave 2"/>
    <n v="3"/>
    <s v="April_11"/>
    <x v="4"/>
    <n v="1"/>
  </r>
  <r>
    <n v="773"/>
    <s v="VISN 06"/>
    <s v="Durham"/>
    <x v="1"/>
    <s v="Site Lead"/>
    <s v="Cox"/>
    <s v="Anna Maria"/>
    <s v="VHADURCoxA"/>
    <s v="919-416-5935"/>
    <s v="annamaria.cox@va.gov"/>
    <s v="Wave 2"/>
    <n v="5"/>
    <s v="April_11"/>
    <x v="0"/>
    <n v="1"/>
  </r>
  <r>
    <n v="774"/>
    <s v="VISN 06"/>
    <s v="Durham"/>
    <x v="1"/>
    <s v="Site Lead Back-up"/>
    <s v="Korlewala"/>
    <s v="Korto"/>
    <s v="VHADURKorleK"/>
    <s v="919-286-0411 x 6450"/>
    <s v="Korto.korlewala@va.gov"/>
    <s v="Wave 2"/>
    <n v="0"/>
    <s v="April_11"/>
    <x v="0"/>
    <n v="1"/>
  </r>
  <r>
    <n v="775"/>
    <s v="VISN 06"/>
    <s v="Durham"/>
    <x v="2"/>
    <s v="Primary HTM Functional POC"/>
    <s v="Atabong"/>
    <s v="Asonganyi"/>
    <s v="Vhadurataboa"/>
    <s v="919-286-0411 x 6035"/>
    <s v="Asonganyi.Atabong@va.gov"/>
    <s v="Wave 2"/>
    <n v="11"/>
    <s v="April_11"/>
    <x v="4"/>
    <n v="1"/>
  </r>
  <r>
    <n v="776"/>
    <s v="VISN 06"/>
    <s v="Durham"/>
    <x v="2"/>
    <s v="HTM Functional POC Back-up"/>
    <s v="Hasan"/>
    <s v="Hammam"/>
    <s v="vhadurHasanH"/>
    <s v="919-286-0411 x 6477"/>
    <s v="hammam.hasan@va.gov"/>
    <s v="Wave 2"/>
    <n v="3"/>
    <s v="April_11"/>
    <x v="0"/>
    <n v="1"/>
  </r>
  <r>
    <n v="777"/>
    <s v="VISN 06"/>
    <s v="Durham"/>
    <x v="3"/>
    <s v="Primary EMS Functional POC"/>
    <s v="Robinson"/>
    <s v="Jeffrey"/>
    <s v="VHADURRobinJ1"/>
    <s v="919-286-0411 x 6856"/>
    <s v="Jeffrey.robinson4@va.gov"/>
    <s v="Wave 2"/>
    <n v="0"/>
    <s v="April_11"/>
    <x v="0"/>
    <n v="1"/>
  </r>
  <r>
    <n v="778"/>
    <s v="VISN 06"/>
    <s v="Durham"/>
    <x v="3"/>
    <s v="EMS Functional POC Back-up"/>
    <s v="Heard"/>
    <s v="Eric"/>
    <s v="VHADURHeardE"/>
    <s v="919-286-0411 x 6856"/>
    <s v="eric.heard@va.gov"/>
    <s v="Wave 2"/>
    <n v="0"/>
    <s v="April_11"/>
    <x v="0"/>
    <n v="1"/>
  </r>
  <r>
    <n v="779"/>
    <s v="VISN 06"/>
    <s v="Durham"/>
    <x v="4"/>
    <s v="Primary FM Functional POC"/>
    <s v="Williams"/>
    <s v="Charles"/>
    <s v="VHADURWilliC2"/>
    <s v="919-286-0411 x 6471"/>
    <s v="Charles.williams007@va.gov"/>
    <s v="Wave 2"/>
    <n v="0"/>
    <s v="April_11"/>
    <x v="0"/>
    <n v="1"/>
  </r>
  <r>
    <n v="780"/>
    <s v="VISN 06"/>
    <s v="Durham"/>
    <x v="4"/>
    <s v="FM Functional POC Back-up"/>
    <s v="Santago"/>
    <s v="Alexander"/>
    <s v="VHADURSantaA"/>
    <s v="919-286-0411 x 6483"/>
    <s v="Alexander.santago@va.gov"/>
    <s v="Wave 2"/>
    <n v="1"/>
    <s v="April_11"/>
    <x v="0"/>
    <n v="1"/>
  </r>
  <r>
    <n v="781"/>
    <s v="VISN 06"/>
    <s v="Durham"/>
    <x v="5"/>
    <s v="Primary PPM Functional POC"/>
    <s v="Foley"/>
    <s v="Kristen"/>
    <s v="Vhadurfoleyk"/>
    <s v="919-286-0411 x 6454"/>
    <s v="Kristen.foley2@va.gov"/>
    <s v="Wave 2"/>
    <n v="5"/>
    <s v="April_11"/>
    <x v="4"/>
    <n v="1"/>
  </r>
  <r>
    <n v="782"/>
    <s v="VISN 06"/>
    <s v="Durham"/>
    <x v="5"/>
    <s v="PPM Functional POC Back-up"/>
    <s v="Claus"/>
    <s v="James"/>
    <s v="VHADURClausJ"/>
    <s v="919-286-0411 x 5871"/>
    <s v="James.Claus@va.gov"/>
    <s v="Wave 2"/>
    <n v="5"/>
    <s v="April_11"/>
    <x v="0"/>
    <n v="1"/>
  </r>
  <r>
    <n v="783"/>
    <s v="VISN 06"/>
    <s v="Durham"/>
    <x v="6"/>
    <s v="Primary IT Functional POC"/>
    <s v="Stanfield"/>
    <s v="Steve"/>
    <s v="vhadurstanfs"/>
    <s v="919-810-4569"/>
    <s v="Steve.stanfield@va.gov"/>
    <s v="Wave 2"/>
    <n v="2"/>
    <s v="April_11"/>
    <x v="0"/>
    <n v="1"/>
  </r>
  <r>
    <n v="784"/>
    <s v="VISN 06"/>
    <s v="Durham"/>
    <x v="6"/>
    <s v="IT Functional POC Back-up"/>
    <s v="Crenshaw"/>
    <s v="Jonathan"/>
    <s v="Vhadurcrensj"/>
    <s v="919-521-3652"/>
    <s v="Jonathan.crenshaw@va.gov"/>
    <s v="Wave 2"/>
    <n v="1"/>
    <s v="April_11"/>
    <x v="0"/>
    <n v="1"/>
  </r>
  <r>
    <n v="785"/>
    <s v="VISN 06"/>
    <s v="Fayetteville"/>
    <x v="1"/>
    <s v="Site Lead"/>
    <s v="Boyd"/>
    <s v="Sherron"/>
    <s v="VHAFNCBoydS"/>
    <s v="910-482-5274 x 5274"/>
    <s v="SHERRON.BOYD2@VA.GOV"/>
    <s v="Wave 2"/>
    <n v="3"/>
    <s v="April_11"/>
    <x v="0"/>
    <n v="1"/>
  </r>
  <r>
    <n v="786"/>
    <s v="VISN 06"/>
    <s v="Fayetteville"/>
    <x v="1"/>
    <s v="Site Lead Back-up"/>
    <s v="Paylor"/>
    <s v="Tony"/>
    <s v="VHAFNCPayloT"/>
    <s v="910-488-2120 x 6574"/>
    <s v="Tony.paylor@va.gov"/>
    <s v="Wave 2"/>
    <n v="5"/>
    <s v="April_11"/>
    <x v="4"/>
    <n v="1"/>
  </r>
  <r>
    <n v="787"/>
    <s v="VISN 06"/>
    <s v="Fayetteville"/>
    <x v="2"/>
    <s v="Primary HTM Functional POC"/>
    <s v="Bowen"/>
    <s v="Roscoe"/>
    <s v="VHAFNCBowenR"/>
    <s v="910-488-2120 x 7948"/>
    <s v="ROSCOE.BOWEN@VA.GOV"/>
    <s v="Wave 2"/>
    <n v="5"/>
    <s v="April_11"/>
    <x v="0"/>
    <n v="1"/>
  </r>
  <r>
    <n v="788"/>
    <s v="VISN 06"/>
    <s v="Fayetteville"/>
    <x v="2"/>
    <s v="HTM Functional POC Back-up"/>
    <s v="Gardner"/>
    <s v="Gregory"/>
    <s v="VHAFNCGardnG"/>
    <s v="910-488-2120 x 5127"/>
    <s v="GREGORY.GARDNER3@VA.GOV"/>
    <s v="Wave 2"/>
    <n v="0"/>
    <s v="April_11"/>
    <x v="0"/>
    <n v="1"/>
  </r>
  <r>
    <n v="789"/>
    <s v="VISN 06"/>
    <s v="Fayetteville"/>
    <x v="3"/>
    <s v="Primary EMS Functional POC"/>
    <s v="Sanchez"/>
    <s v="Pedro"/>
    <s v="VHAFNCSanchP"/>
    <s v="910-488-2120 x 5880"/>
    <s v="PEDRO.SANCHEZ@VA.GOV"/>
    <s v="Wave 2"/>
    <n v="2"/>
    <s v="April_11"/>
    <x v="0"/>
    <n v="1"/>
  </r>
  <r>
    <n v="790"/>
    <s v="VISN 06"/>
    <s v="Fayetteville"/>
    <x v="3"/>
    <s v="EMS Functional POC Back-up"/>
    <s v="Fisher"/>
    <s v="Craig"/>
    <s v="VHAFNCFisheC1"/>
    <s v="910-488-2120 x 5444"/>
    <s v="CRAIG.FISHER@VA.GOV"/>
    <s v="Wave 2"/>
    <n v="1"/>
    <s v="April_11"/>
    <x v="0"/>
    <n v="1"/>
  </r>
  <r>
    <n v="791"/>
    <s v="VISN 06"/>
    <s v="Fayetteville"/>
    <x v="4"/>
    <s v="Primary FM Functional POC"/>
    <s v="Gillis"/>
    <s v="Wendy"/>
    <s v="VHAFNCGilliW"/>
    <s v="910-488-2120 x 7933"/>
    <s v="WENDY.GILLIS@VA.GOV"/>
    <s v="Wave 2"/>
    <n v="4"/>
    <s v="April_11"/>
    <x v="4"/>
    <n v="1"/>
  </r>
  <r>
    <n v="792"/>
    <s v="VISN 06"/>
    <s v="Fayetteville"/>
    <x v="4"/>
    <s v="FM Functional POC Back-up"/>
    <s v="Ragland"/>
    <s v="Joseph"/>
    <s v="VHAFNCRaglaJ"/>
    <s v="910-488-2120 x 5234"/>
    <s v="JOSEPH.RAGLAND@VA.GOV"/>
    <s v="Wave 2"/>
    <n v="8"/>
    <s v="April_11"/>
    <x v="4"/>
    <n v="1"/>
  </r>
  <r>
    <n v="793"/>
    <s v="VISN 06"/>
    <s v="Fayetteville"/>
    <x v="5"/>
    <s v="Primary PPM Functional POC"/>
    <s v="Boyd"/>
    <s v="Sherron"/>
    <s v="VHAFNCBoydS"/>
    <s v="910-488-2120 x 5274"/>
    <s v="SHERRON.BOYD2@VA.GOV"/>
    <s v="Wave 2"/>
    <n v="3"/>
    <s v="April_11"/>
    <x v="0"/>
    <n v="1"/>
  </r>
  <r>
    <n v="794"/>
    <s v="VISN 06"/>
    <s v="Fayetteville"/>
    <x v="5"/>
    <s v="PPM Functional POC Back-up"/>
    <s v="Paylor"/>
    <s v="Tony"/>
    <s v="VHAFNCPayloT"/>
    <s v="910-488-2120 x 6574"/>
    <s v="Tony.paylor@va.gov"/>
    <s v="Wave 2"/>
    <n v="5"/>
    <s v="April_11"/>
    <x v="4"/>
    <n v="1"/>
  </r>
  <r>
    <n v="795"/>
    <s v="VISN 06"/>
    <s v="Fayetteville"/>
    <x v="6"/>
    <s v="Primary IT Functional POC"/>
    <s v="Grady"/>
    <s v="Mark"/>
    <s v="VHAFNCGradyM"/>
    <s v="910-488-2120 x 5001"/>
    <s v="MARK.GRADY@VA.GOV"/>
    <s v="Wave 2"/>
    <n v="6"/>
    <s v="April_11"/>
    <x v="0"/>
    <n v="1"/>
  </r>
  <r>
    <n v="796"/>
    <s v="VISN 06"/>
    <s v="Fayetteville"/>
    <x v="6"/>
    <s v="IT Functional POC Back-up"/>
    <s v="Fay"/>
    <s v="Edward"/>
    <s v="VHAFNCFayE"/>
    <s v="910-488-2120 x 5025"/>
    <s v="EDWARD.FAY@VA.GOV"/>
    <s v="Wave 2"/>
    <n v="0"/>
    <s v="April_11"/>
    <x v="0"/>
    <n v="1"/>
  </r>
  <r>
    <n v="797"/>
    <s v="VISN 06"/>
    <s v="Hampton"/>
    <x v="1"/>
    <s v="Site Lead"/>
    <s v="Kelly"/>
    <s v="James"/>
    <s v="VHAHAMKellyJ"/>
    <s v="757-722-9961 x 4733"/>
    <s v="James.kelly@va.gov"/>
    <s v="Wave 2"/>
    <n v="2"/>
    <s v="April_11"/>
    <x v="0"/>
    <n v="1"/>
  </r>
  <r>
    <n v="798"/>
    <s v="VISN 06"/>
    <s v="Hampton"/>
    <x v="1"/>
    <s v="Site Lead Back-up"/>
    <s v="Marlowe"/>
    <s v="Kevin"/>
    <s v="VHAHAMMarloK"/>
    <s v="(757) 315-2566"/>
    <s v="Kevin.Marlowe@va.gov"/>
    <s v="Wave 2"/>
    <n v="1"/>
    <s v="April_11"/>
    <x v="0"/>
    <n v="1"/>
  </r>
  <r>
    <n v="799"/>
    <s v="VISN 06"/>
    <s v="Hampton"/>
    <x v="2"/>
    <s v="Primary HTM Functional POC"/>
    <s v="Johnston"/>
    <s v="James"/>
    <s v="VHAHAMJohnsJ12"/>
    <s v="757-722-9961 x 2375"/>
    <s v="James.Johnston12@va.gov"/>
    <s v="Wave 2"/>
    <n v="3"/>
    <s v="April_11"/>
    <x v="0"/>
    <n v="1"/>
  </r>
  <r>
    <n v="800"/>
    <s v="VISN 06"/>
    <s v="Hampton"/>
    <x v="2"/>
    <s v="HTM Functional POC Back-up"/>
    <s v="Jakimjuk"/>
    <s v="Alex"/>
    <s v="VHAHAMJakimA"/>
    <s v="757-722-9961 x 2608"/>
    <s v="Alexander.Jakimjuk@va.gov"/>
    <s v="Wave 2"/>
    <n v="3"/>
    <s v="April_11"/>
    <x v="0"/>
    <n v="1"/>
  </r>
  <r>
    <n v="801"/>
    <s v="VISN 06"/>
    <s v="Hampton"/>
    <x v="3"/>
    <s v="Primary EMS Functional POC"/>
    <s v="Curling"/>
    <s v="Anthony"/>
    <s v="VHAHAMCurliA"/>
    <s v="757-722-9961 x 3608"/>
    <s v="Anthony.Curling@va.gov"/>
    <s v="Wave 2"/>
    <n v="1"/>
    <s v="April_11"/>
    <x v="0"/>
    <n v="1"/>
  </r>
  <r>
    <n v="802"/>
    <s v="VISN 06"/>
    <s v="Hampton"/>
    <x v="3"/>
    <s v="Primary EMS Functional POC"/>
    <s v="Duggan"/>
    <s v="James"/>
    <s v="VHAHAMDuggaJ"/>
    <s v="757-722-9961 x 4156"/>
    <s v="James.Duggan@va.gov"/>
    <s v="Wave 2"/>
    <n v="5"/>
    <s v="April_11"/>
    <x v="4"/>
    <n v="1"/>
  </r>
  <r>
    <n v="803"/>
    <s v="VISN 06"/>
    <s v="Hampton"/>
    <x v="3"/>
    <s v="EMS Functional POC Back-up"/>
    <s v="Blevins"/>
    <s v="Mark"/>
    <s v="VHAHAMBleviM"/>
    <s v="757-722-9961 x 2098"/>
    <s v="Mark.Blevins@va.gov"/>
    <s v="Wave 2"/>
    <n v="1"/>
    <s v="April_11"/>
    <x v="0"/>
    <n v="1"/>
  </r>
  <r>
    <n v="804"/>
    <s v="VISN 06"/>
    <s v="Hampton"/>
    <x v="3"/>
    <s v="EMS Functional POC Back-up"/>
    <s v="Gilliam"/>
    <s v="Willie"/>
    <s v="VHAHAMGilliW"/>
    <s v="757-722-9961 x 2255"/>
    <s v="Willie.Gilliam@va.gov"/>
    <s v="Wave 2"/>
    <n v="0"/>
    <s v="April_11"/>
    <x v="0"/>
    <n v="1"/>
  </r>
  <r>
    <n v="805"/>
    <s v="VISN 06"/>
    <s v="Hampton"/>
    <x v="4"/>
    <s v="Primary FM Functional POC"/>
    <s v="Brown"/>
    <s v="Scott"/>
    <s v="VHAHAMBrowSc"/>
    <s v="757-728-3121"/>
    <s v="Scott.Brown@va.gov"/>
    <s v="Wave 2"/>
    <n v="5"/>
    <s v="April_11"/>
    <x v="4"/>
    <n v="1"/>
  </r>
  <r>
    <n v="806"/>
    <s v="VISN 06"/>
    <s v="Hampton"/>
    <x v="4"/>
    <s v="FM Functional POC Back-up"/>
    <s v="Harlow"/>
    <s v="Jeff"/>
    <s v="VHAHAMharloJ"/>
    <s v="757-722-9961 x 3594"/>
    <s v="Jeffrey.harlow@va.gov"/>
    <s v="Wave 2"/>
    <n v="1"/>
    <s v="April_11"/>
    <x v="0"/>
    <n v="1"/>
  </r>
  <r>
    <n v="807"/>
    <s v="VISN 06"/>
    <s v="Hampton"/>
    <x v="5"/>
    <s v="Primary PPM Functional POC"/>
    <s v="Talbird-Petes"/>
    <s v="Tina"/>
    <s v="VHAHAMTalbiT"/>
    <s v="757-722-9961 x 3133"/>
    <s v="Tina.Talbird-Petes@va.gov"/>
    <s v="Wave 2"/>
    <n v="11"/>
    <s v="April_11"/>
    <x v="4"/>
    <n v="1"/>
  </r>
  <r>
    <n v="808"/>
    <s v="VISN 06"/>
    <s v="Hampton"/>
    <x v="5"/>
    <s v="PPM Functional POC Back-up"/>
    <s v="Dawson"/>
    <s v="Curtis"/>
    <s v="VHAHAMDawsoC"/>
    <s v="757-315-3924"/>
    <s v="Curtis.Dawson@va.gov"/>
    <s v="Wave 2"/>
    <n v="4"/>
    <s v="April_11"/>
    <x v="4"/>
    <n v="1"/>
  </r>
  <r>
    <n v="809"/>
    <s v="VISN 06"/>
    <s v="Hampton"/>
    <x v="6"/>
    <s v="Primary IT Functional POC"/>
    <s v="Lemmie"/>
    <s v="Kirk"/>
    <s v="VHAHAMLemmiK"/>
    <s v="757-722-9961 x 3700"/>
    <s v="Kirk.Lemmie@va.gov"/>
    <s v="Wave 2"/>
    <n v="8"/>
    <s v="April_11"/>
    <x v="4"/>
    <n v="1"/>
  </r>
  <r>
    <n v="810"/>
    <s v="VISN 06"/>
    <s v="Hampton"/>
    <x v="6"/>
    <s v="IT Functional POC Back-up"/>
    <s v="Brantley"/>
    <s v="Denny"/>
    <s v="VHAHAMBrantD"/>
    <s v="757-722-9961 x 3700"/>
    <s v="Denny.Brantley@va.gov"/>
    <s v="Wave 2"/>
    <n v="1"/>
    <s v="April_11"/>
    <x v="0"/>
    <n v="1"/>
  </r>
  <r>
    <n v="811"/>
    <s v="VISN 06"/>
    <s v="Richmond"/>
    <x v="1"/>
    <s v="Site Lead"/>
    <s v="Hillmer"/>
    <s v="Kimberly"/>
    <s v="VHARICHillmk"/>
    <s v="804-675-5000 x 3828"/>
    <s v="Kimberly.Hillmer@va.gov"/>
    <s v="Wave 2"/>
    <n v="10"/>
    <s v="April_11"/>
    <x v="4"/>
    <n v="1"/>
  </r>
  <r>
    <n v="812"/>
    <s v="VISN 06"/>
    <s v="Richmond"/>
    <x v="1"/>
    <s v="Site Lead Back-up"/>
    <s v="Mosher"/>
    <s v="Stephen"/>
    <s v="VHARICMosheS"/>
    <s v="804-675-5168"/>
    <s v="Stephen.Mosher@va.gov"/>
    <s v="Wave 2"/>
    <n v="5"/>
    <s v="April_11"/>
    <x v="4"/>
    <n v="1"/>
  </r>
  <r>
    <n v="813"/>
    <s v="VISN 06"/>
    <s v="Richmond"/>
    <x v="2"/>
    <s v="Primary HTM Functional POC"/>
    <s v="Mosher"/>
    <s v="Stephen"/>
    <s v="VHARICMosheS"/>
    <s v="804-675-5168"/>
    <s v="Stephen.Mosher@va.gov"/>
    <s v="Wave 2"/>
    <n v="5"/>
    <s v="April_11"/>
    <x v="4"/>
    <n v="1"/>
  </r>
  <r>
    <n v="814"/>
    <s v="VISN 06"/>
    <s v="Richmond"/>
    <x v="2"/>
    <s v="HTM Functional POC Back-up"/>
    <s v="Hillmer"/>
    <s v="Kimberly"/>
    <s v="VHARICHillmk"/>
    <s v="804-675-5000 x 3828"/>
    <s v="Kimberly.Hillmer@va.gov"/>
    <s v="Wave 2"/>
    <n v="10"/>
    <s v="April_11"/>
    <x v="4"/>
    <n v="1"/>
  </r>
  <r>
    <n v="815"/>
    <s v="VISN 06"/>
    <s v="Richmond"/>
    <x v="3"/>
    <s v="Primary EMS Functional POC"/>
    <s v="Richardson"/>
    <s v="Brenda"/>
    <s v="VHARICRichaB1"/>
    <s v="804-675-6062"/>
    <s v="Brenda.Richardson3@va.gov"/>
    <s v="Wave 2"/>
    <n v="1"/>
    <s v="April_11"/>
    <x v="4"/>
    <n v="1"/>
  </r>
  <r>
    <n v="816"/>
    <s v="VISN 06"/>
    <s v="Richmond"/>
    <x v="3"/>
    <s v="EMS Functional POC Back-up"/>
    <s v="Mcquilla"/>
    <s v="Ralph"/>
    <s v="VHARICMcQuiR"/>
    <s v="804-675-5137"/>
    <s v="Ralph.McQuilla@va.gov"/>
    <s v="Wave 2"/>
    <n v="0"/>
    <s v="April_11"/>
    <x v="0"/>
    <n v="1"/>
  </r>
  <r>
    <n v="817"/>
    <s v="VISN 06"/>
    <s v="Richmond"/>
    <x v="4"/>
    <s v="Primary FM Functional POC"/>
    <s v="Dudley"/>
    <s v="James"/>
    <s v="VHARICDudleJ"/>
    <s v="804-675-5138"/>
    <s v="James.Dudley3@va.gov"/>
    <s v="Wave 2"/>
    <n v="1"/>
    <s v="April_11"/>
    <x v="4"/>
    <n v="1"/>
  </r>
  <r>
    <n v="818"/>
    <s v="VISN 06"/>
    <s v="Richmond"/>
    <x v="4"/>
    <s v="FM Functional POC Back-up"/>
    <s v="Friedman"/>
    <s v="Dane"/>
    <s v="VHARICFriedD"/>
    <s v="804-675-5138"/>
    <s v="Dane.Friedman@va.gov"/>
    <s v="Wave 2"/>
    <n v="9"/>
    <s v="April_11"/>
    <x v="4"/>
    <n v="1"/>
  </r>
  <r>
    <n v="819"/>
    <s v="VISN 06"/>
    <s v="Richmond"/>
    <x v="5"/>
    <s v="Primary PPM Functional POC"/>
    <s v="Buser"/>
    <s v="Kevin"/>
    <s v="VHARICBuserK"/>
    <s v="804-675-5090"/>
    <s v="Kevin.Buser@va.gov"/>
    <s v="Wave 2"/>
    <n v="1"/>
    <s v="April_11"/>
    <x v="0"/>
    <n v="1"/>
  </r>
  <r>
    <n v="820"/>
    <s v="VISN 06"/>
    <s v="Richmond"/>
    <x v="5"/>
    <s v="PPM Functional POC Back-up"/>
    <s v="Arnold"/>
    <s v="Marlon"/>
    <s v="VHARICArnolM"/>
    <s v="804-675-5090"/>
    <s v="Marlon.Arnold@va.gov"/>
    <s v="Wave 2"/>
    <n v="2"/>
    <s v="April_11"/>
    <x v="0"/>
    <n v="1"/>
  </r>
  <r>
    <n v="821"/>
    <s v="VISN 06"/>
    <s v="Richmond"/>
    <x v="6"/>
    <s v="Primary IT Functional POC"/>
    <s v="Dahlstrand"/>
    <s v="David"/>
    <s v="VHARICDahlsD"/>
    <s v="804-675-5615"/>
    <s v="David.Dahlstrand@va.gov"/>
    <s v="Wave 2"/>
    <n v="5"/>
    <s v="April_11"/>
    <x v="4"/>
    <n v="1"/>
  </r>
  <r>
    <n v="822"/>
    <s v="VISN 06"/>
    <s v="Richmond"/>
    <x v="6"/>
    <s v="IT Functional POC Back-up"/>
    <s v="Doyle"/>
    <s v="John"/>
    <s v="VHARICDoyleJ1"/>
    <s v="804-675-6750"/>
    <s v="John.Doyle3@va.gov"/>
    <s v="Wave 2"/>
    <n v="1"/>
    <s v="April_11"/>
    <x v="0"/>
    <n v="1"/>
  </r>
  <r>
    <n v="823"/>
    <s v="VISN 06"/>
    <s v="Salem"/>
    <x v="1"/>
    <s v="Site Lead"/>
    <s v="Carpenter"/>
    <s v="Eric"/>
    <s v="VHASAMCarpeE"/>
    <s v="540-982-2463 x 4126"/>
    <s v="Eric.carpenter@va.gov"/>
    <s v="Wave 2"/>
    <n v="7"/>
    <s v="April_11"/>
    <x v="4"/>
    <n v="1"/>
  </r>
  <r>
    <n v="824"/>
    <s v="VISN 06"/>
    <s v="Salem"/>
    <x v="1"/>
    <s v="Site Lead Back-up"/>
    <s v="Cunningham"/>
    <s v="Michael"/>
    <s v="VHASAMCunnim"/>
    <s v="540-982-2463 x 2646"/>
    <s v="Michael.cunningham7@va.gov"/>
    <s v="Wave 2"/>
    <n v="8"/>
    <s v="April_11"/>
    <x v="4"/>
    <n v="1"/>
  </r>
  <r>
    <n v="825"/>
    <s v="VISN 06"/>
    <s v="Salem"/>
    <x v="2"/>
    <s v="Primary HTM Functional POC"/>
    <s v="Wilder"/>
    <s v="Joseph"/>
    <s v="VHASAMWildeJ"/>
    <s v="540-982-2463 x 1672"/>
    <s v="Joseph.wilder@va.gov"/>
    <s v="Wave 2"/>
    <n v="8"/>
    <s v="April_11"/>
    <x v="4"/>
    <n v="1"/>
  </r>
  <r>
    <n v="826"/>
    <s v="VISN 06"/>
    <s v="Salem"/>
    <x v="2"/>
    <s v="HTM Functional POC Back-up"/>
    <s v="Flanary"/>
    <s v="Karen"/>
    <s v="VHASAMFlanaK"/>
    <s v="540-982-2463 x 1676"/>
    <s v="Karen.flanary@va.gov"/>
    <s v="Wave 2"/>
    <n v="8"/>
    <s v="April_11"/>
    <x v="4"/>
    <n v="1"/>
  </r>
  <r>
    <n v="827"/>
    <s v="VISN 06"/>
    <s v="Salem"/>
    <x v="2"/>
    <s v="HTM Functional POC Back-up"/>
    <s v="Brown"/>
    <s v="Robert"/>
    <s v="VHASAMBrownR"/>
    <s v="540-982-2463 x 1674"/>
    <s v="Robert.brown15@va.gov"/>
    <s v="Wave 2"/>
    <n v="0"/>
    <s v="April_11"/>
    <x v="0"/>
    <n v="1"/>
  </r>
  <r>
    <n v="828"/>
    <s v="VISN 06"/>
    <s v="Salem"/>
    <x v="3"/>
    <s v="Primary EMS Functional POC"/>
    <s v="Mack"/>
    <s v="Naymon"/>
    <s v="VHASAMMackN"/>
    <s v="540-982-2463 x 2865"/>
    <s v="Naymon.mack@va.gov"/>
    <s v="Wave 2"/>
    <n v="0"/>
    <s v="April_11"/>
    <x v="0"/>
    <n v="1"/>
  </r>
  <r>
    <n v="829"/>
    <s v="VISN 06"/>
    <s v="Salem"/>
    <x v="3"/>
    <s v="EMS Functional POC Back-up"/>
    <s v="Morris"/>
    <s v="Tanuel"/>
    <s v="VHASAMMorriT1"/>
    <s v="540-982-2463 x 2878"/>
    <s v="Tanuel.morris@va.gov"/>
    <s v="Wave 2"/>
    <n v="0"/>
    <s v="April_11"/>
    <x v="0"/>
    <n v="1"/>
  </r>
  <r>
    <n v="830"/>
    <s v="VISN 06"/>
    <s v="Salem"/>
    <x v="4"/>
    <s v="Primary FM Functional POC"/>
    <s v="Carpenter"/>
    <s v="Eric"/>
    <s v="VHASAMCarpeE"/>
    <s v="540-982-2463 x 4126"/>
    <s v="Eric.carpenter@va.gov"/>
    <s v="Wave 2"/>
    <n v="7"/>
    <s v="April_11"/>
    <x v="4"/>
    <n v="1"/>
  </r>
  <r>
    <n v="831"/>
    <s v="VISN 06"/>
    <s v="Salem"/>
    <x v="4"/>
    <s v="FM Functional POC Back-up"/>
    <s v="Fralin"/>
    <s v="Brian"/>
    <s v="VHASAMFraliB"/>
    <s v="540-982-2463 x 1247"/>
    <s v="Brian.fralin@va.gov"/>
    <s v="Wave 2"/>
    <n v="6"/>
    <s v="April_11"/>
    <x v="4"/>
    <n v="1"/>
  </r>
  <r>
    <n v="832"/>
    <s v="VISN 06"/>
    <s v="Salem"/>
    <x v="5"/>
    <s v="Primary PPM Functional POC"/>
    <s v="Cunningham"/>
    <s v="Michael"/>
    <s v="VHASAMCunniM"/>
    <s v="540-982-2463 x 2646"/>
    <s v="Michael.cunningham7@va.gov"/>
    <s v="Wave 2"/>
    <n v="8"/>
    <s v="April_11"/>
    <x v="4"/>
    <n v="1"/>
  </r>
  <r>
    <n v="833"/>
    <s v="VISN 06"/>
    <s v="Salem"/>
    <x v="5"/>
    <s v="PPM Functional POC Back-up"/>
    <s v="Burns"/>
    <s v="Benjamin"/>
    <s v="VHASAMBurnsB"/>
    <s v="540-982-2463 x 2966"/>
    <s v="Benjamin.Burns@va.gov "/>
    <s v="Wave 2"/>
    <n v="7"/>
    <s v="April_11"/>
    <x v="4"/>
    <n v="1"/>
  </r>
  <r>
    <n v="834"/>
    <s v="VISN 06"/>
    <s v="Salem"/>
    <x v="6"/>
    <s v="Primary IT Functional POC"/>
    <s v="Poole"/>
    <s v="Steven"/>
    <s v="VHASAMPooleS"/>
    <s v="540-982-2463 x 4537"/>
    <s v="Steven.Poole@va.gov"/>
    <s v="Wave 2"/>
    <n v="1"/>
    <s v="April_11"/>
    <x v="0"/>
    <n v="1"/>
  </r>
  <r>
    <n v="835"/>
    <s v="VISN 06"/>
    <s v="Salem"/>
    <x v="6"/>
    <s v="IT Functional POC Back-up"/>
    <s v="McAnnally"/>
    <s v="Paul"/>
    <s v="VHASAMMcannP"/>
    <s v="540-982-2463 x 5093"/>
    <s v="Paul.McAnnally@va.gov"/>
    <s v="Wave 2"/>
    <n v="0"/>
    <s v="April_11"/>
    <x v="0"/>
    <n v="1"/>
  </r>
  <r>
    <n v="836"/>
    <s v="VISN 06"/>
    <s v="Salisbury"/>
    <x v="1"/>
    <s v="Site Lead"/>
    <s v="Green"/>
    <s v="Sharod"/>
    <s v="VHASBYGREENS1"/>
    <s v="704-638-9000 x 3498"/>
    <s v="SHAROD.GREEN@VA.GOV"/>
    <s v="Wave 2"/>
    <n v="7"/>
    <s v="April_11"/>
    <x v="4"/>
    <n v="1"/>
  </r>
  <r>
    <n v="837"/>
    <s v="VISN 06"/>
    <s v="Salisbury"/>
    <x v="1"/>
    <s v="Site Lead Back-up"/>
    <s v="Forrest"/>
    <s v="Robert"/>
    <s v="VHASBYFORRER1"/>
    <s v="704-638-9000 x 3210"/>
    <s v="ROBERT.FORREST@VA.GOV"/>
    <s v="Wave 2"/>
    <n v="2"/>
    <s v="April_11"/>
    <x v="0"/>
    <n v="1"/>
  </r>
  <r>
    <n v="838"/>
    <s v="VISN 06"/>
    <s v="Salisbury"/>
    <x v="2"/>
    <s v="Primary HTM Functional POC"/>
    <s v="Sledge"/>
    <s v="David"/>
    <s v="VHASBYSLEDGD"/>
    <s v="704-638-9000 x 3120"/>
    <s v="DAVID.SLEDGE2@VA.GOV"/>
    <s v="Wave 2"/>
    <n v="6"/>
    <s v="April_11"/>
    <x v="0"/>
    <n v="1"/>
  </r>
  <r>
    <n v="839"/>
    <s v="VISN 06"/>
    <s v="Salisbury"/>
    <x v="2"/>
    <s v="HTM Functional POC Back-up"/>
    <s v="Monroe"/>
    <s v="Robert"/>
    <s v="VHASBYMONROR"/>
    <s v="704-638-9000 x 2221"/>
    <s v="ROBERT.MONROE@VA.GOV"/>
    <s v="Wave 2"/>
    <n v="6"/>
    <s v="April_11"/>
    <x v="4"/>
    <n v="1"/>
  </r>
  <r>
    <n v="840"/>
    <s v="VISN 06"/>
    <s v="Salisbury"/>
    <x v="2"/>
    <s v="HTM Functional POC Back-up"/>
    <s v="Cherry"/>
    <s v="James"/>
    <s v="VHASBYCHERRJ"/>
    <s v="704-638-9000 x 2518"/>
    <s v="JAMES.CHERRY2@VA.GOV"/>
    <s v="Wave 2"/>
    <n v="2"/>
    <s v="April_11"/>
    <x v="0"/>
    <n v="1"/>
  </r>
  <r>
    <n v="841"/>
    <s v="VISN 06"/>
    <s v="Salisbury"/>
    <x v="3"/>
    <s v="Primary EMS Functional POC"/>
    <s v="Hayes"/>
    <s v="Bruce"/>
    <s v="VHASBYHAYESB"/>
    <s v="704-638-9000 x 2094"/>
    <s v="BRUCE.HAYES@VA.GOV"/>
    <s v="Wave 2"/>
    <n v="0"/>
    <s v="April_11"/>
    <x v="0"/>
    <n v="1"/>
  </r>
  <r>
    <n v="842"/>
    <s v="VISN 06"/>
    <s v="Salisbury"/>
    <x v="3"/>
    <s v="EMS Functional POC Back-up"/>
    <s v="Hodge"/>
    <s v="Laura"/>
    <s v="VHASBYHODGEL"/>
    <s v="704-638-9000 x 2191"/>
    <s v="LAURA.HODGE@VA.GOV"/>
    <s v="Wave 2"/>
    <n v="0"/>
    <s v="April_11"/>
    <x v="0"/>
    <n v="1"/>
  </r>
  <r>
    <n v="843"/>
    <s v="VISN 06"/>
    <s v="Salisbury"/>
    <x v="4"/>
    <s v="Primary FM Functional POC"/>
    <s v="Laurer"/>
    <s v="Joseph"/>
    <s v="VHASBYLAUREJ"/>
    <s v="704-638-9000 x 2333"/>
    <s v="JOSEPH.LAURER@VA.GOV"/>
    <s v="Wave 2"/>
    <n v="5"/>
    <s v="April_11"/>
    <x v="0"/>
    <n v="1"/>
  </r>
  <r>
    <n v="844"/>
    <s v="VISN 06"/>
    <s v="Salisbury"/>
    <x v="4"/>
    <s v="FM Functional POC Back-up"/>
    <s v="Barrier"/>
    <s v="Lonnie"/>
    <s v="VHASBYBARRIL"/>
    <s v="704-638-9000 x 2313"/>
    <s v="LONNIE.BARRIER@VA.GOV"/>
    <s v="Wave 2"/>
    <n v="10"/>
    <s v="April_11"/>
    <x v="4"/>
    <n v="1"/>
  </r>
  <r>
    <n v="845"/>
    <s v="VISN 06"/>
    <s v="Salisbury"/>
    <x v="5"/>
    <s v="Primary PPM Functional POC"/>
    <s v="White"/>
    <s v="Stanley"/>
    <s v="VHASBYWHITES1"/>
    <s v="704-638-9000 x. 3202"/>
    <s v="STANLEY.WHITE2@VA.GOV"/>
    <s v="Wave 2"/>
    <n v="9"/>
    <s v="April_11"/>
    <x v="4"/>
    <n v="1"/>
  </r>
  <r>
    <n v="846"/>
    <s v="VISN 06"/>
    <s v="Salisbury"/>
    <x v="5"/>
    <s v="PPM Functional POC Back-up"/>
    <s v="Williams"/>
    <s v="Mashonda"/>
    <s v="VHASBYWILLIM12"/>
    <s v="704-638-9000 x 4765"/>
    <s v="MASHONDA.WILLIAMS@VA.GOV"/>
    <s v="Wave 2"/>
    <n v="6"/>
    <s v="April_11"/>
    <x v="0"/>
    <n v="1"/>
  </r>
  <r>
    <n v="847"/>
    <s v="VISN 06"/>
    <s v="Salisbury"/>
    <x v="6"/>
    <s v="Primary IT Functional POC"/>
    <s v="Clark"/>
    <s v="Deborah"/>
    <s v="VHASBYCLARKD"/>
    <s v="704-638-9000 x 4847"/>
    <s v="DEBORAH.CLARK6@VA.GOV"/>
    <s v="Wave 2"/>
    <n v="2"/>
    <s v="April_11"/>
    <x v="0"/>
    <n v="1"/>
  </r>
  <r>
    <n v="848"/>
    <s v="VISN 06"/>
    <s v="Salisbury"/>
    <x v="6"/>
    <s v="IT Functional POC Back-up"/>
    <s v="Nash"/>
    <s v="Ken"/>
    <s v="VHASBYNASHK"/>
    <s v="704-638-9000 x 4853"/>
    <s v="KEN.NASH2@VA.GOV"/>
    <s v="Wave 2"/>
    <n v="1"/>
    <s v="April_11"/>
    <x v="0"/>
    <n v="1"/>
  </r>
  <r>
    <n v="849"/>
    <s v="VISN 07"/>
    <s v="VISN Deployment Team"/>
    <x v="0"/>
    <s v="VISN Deployment Team Lead"/>
    <s v="Gaudio"/>
    <s v="James"/>
    <s v="Vhav07gaudij"/>
    <s v="(678) 924-5710"/>
    <s v="James.gaudio@va.gov"/>
    <s v="Wave 2"/>
    <n v="8"/>
    <s v="April_11"/>
    <x v="4"/>
    <n v="1"/>
  </r>
  <r>
    <n v="850"/>
    <s v="VISN 07"/>
    <s v="VISN Deployment Team"/>
    <x v="0"/>
    <s v="Logistics"/>
    <s v="Townsend-Green"/>
    <s v="Linda"/>
    <s v="VHAV07TownsG"/>
    <s v="(678) 924-5754"/>
    <s v="Linda.townsend-green@va.gov"/>
    <s v="Wave 2"/>
    <n v="5"/>
    <s v="April_11"/>
    <x v="4"/>
    <n v="1"/>
  </r>
  <r>
    <n v="851"/>
    <s v="VISN 07"/>
    <s v="VISN Deployment Team"/>
    <x v="0"/>
    <s v="HTM"/>
    <s v="Jensen"/>
    <s v="Kevin"/>
    <s v="VHACHAJenseK"/>
    <s v="(843) 789-6139"/>
    <s v="Kevin.jensen@va.gov"/>
    <s v="Wave 2"/>
    <n v="6"/>
    <s v="April_11"/>
    <x v="0"/>
    <n v="1"/>
  </r>
  <r>
    <n v="852"/>
    <s v="VISN 07"/>
    <s v="VISN Deployment Team"/>
    <x v="0"/>
    <s v="CAM"/>
    <s v="Gaudio"/>
    <s v="James"/>
    <s v="Vhav07gaudij"/>
    <s v="(678) 924-5710"/>
    <s v="James.gaudio@va.gov"/>
    <s v="Wave 2"/>
    <n v="8"/>
    <s v="April_11"/>
    <x v="4"/>
    <n v="1"/>
  </r>
  <r>
    <n v="853"/>
    <s v="VISN 07"/>
    <s v="VISN Deployment Team"/>
    <x v="0"/>
    <s v="EMS"/>
    <s v="Henrickson"/>
    <s v="Michael"/>
    <s v="VHACMSHenriM"/>
    <s v="(803) 776-4000 x 5752"/>
    <s v="Michael.henrickson@va.gov"/>
    <s v="Wave 2"/>
    <n v="1"/>
    <s v="April_11"/>
    <x v="0"/>
    <n v="1"/>
  </r>
  <r>
    <n v="854"/>
    <s v="VISN 07"/>
    <s v="VISN Deployment Team"/>
    <x v="0"/>
    <s v="Engineering"/>
    <s v="Lyons"/>
    <s v="Tim"/>
    <s v="VHATUALyonsT"/>
    <s v="(205) 554-4593"/>
    <s v="Tim.lyons@va.gov"/>
    <s v="Wave 2"/>
    <n v="8"/>
    <s v="April_11"/>
    <x v="0"/>
    <n v="1"/>
  </r>
  <r>
    <n v="855"/>
    <s v="VISN 07"/>
    <s v="VISN Deployment Team"/>
    <x v="0"/>
    <s v="OIT"/>
    <s v="Greer"/>
    <s v="Bill"/>
    <s v="VHABIRGreerW1"/>
    <s v="(205) 933-8101"/>
    <s v="William.Greer2@va.gov"/>
    <s v="Wave 2"/>
    <n v="0"/>
    <s v="April_11"/>
    <x v="0"/>
    <n v="1"/>
  </r>
  <r>
    <n v="856"/>
    <s v="VISN 07"/>
    <s v="VISN Deployment Team"/>
    <x v="0"/>
    <s v="Fiscal"/>
    <s v="Schmitz"/>
    <s v="Brenda"/>
    <s v="VHAV07SchmiB"/>
    <s v="(678) 924-5731"/>
    <s v="Brenda.schmitz@va.gov"/>
    <s v="Wave 2"/>
    <n v="5"/>
    <s v="April_11"/>
    <x v="4"/>
    <n v="1"/>
  </r>
  <r>
    <n v="857"/>
    <s v="VISN 07"/>
    <s v="VISN Deployment Team"/>
    <x v="0"/>
    <s v="HR"/>
    <s v="Blakeley"/>
    <s v="Claudia"/>
    <s v="VHAV07BlakeC"/>
    <s v="(678) 924-5738"/>
    <s v="Claudia.blakeley@va.gov"/>
    <s v="Wave 2"/>
    <n v="0"/>
    <s v="April_11"/>
    <x v="0"/>
    <n v="1"/>
  </r>
  <r>
    <n v="858"/>
    <s v="VISN 07"/>
    <s v="VISN Deployment Team"/>
    <x v="0"/>
    <s v="Education"/>
    <s v="Mathews"/>
    <s v="Venis"/>
    <s v="VHANBOMatheV1"/>
    <s v="(770) 279-3427"/>
    <s v="Venis.Mathews2@va.gov"/>
    <s v="Wave 2"/>
    <n v="1"/>
    <s v="April_11"/>
    <x v="0"/>
    <n v="1"/>
  </r>
  <r>
    <n v="859"/>
    <s v="VISN 07"/>
    <s v="Atlanta"/>
    <x v="1"/>
    <s v="Site Lead"/>
    <s v="Browning"/>
    <s v="Louisa"/>
    <s v="VHAATGBROWNL"/>
    <s v="404-321-6111 x4924"/>
    <s v="Louisa.Browning@va.gov"/>
    <s v="Wave 2"/>
    <n v="8"/>
    <s v="April_11"/>
    <x v="4"/>
    <n v="1"/>
  </r>
  <r>
    <n v="860"/>
    <s v="VISN 07"/>
    <s v="Atlanta"/>
    <x v="1"/>
    <s v="Site Lead Back-up"/>
    <s v="Simmons"/>
    <s v="Cathy"/>
    <s v="VHAATGSIMMOC2"/>
    <s v="404-321-6111 x3027"/>
    <s v="Cathy.simmons@va.gov"/>
    <s v="Wave 2"/>
    <n v="8"/>
    <s v="April_11"/>
    <x v="4"/>
    <n v="1"/>
  </r>
  <r>
    <n v="861"/>
    <s v="VISN 07"/>
    <s v="Atlanta"/>
    <x v="2"/>
    <s v="Primary HTM Functional POC"/>
    <s v="Cox"/>
    <s v="Michael"/>
    <s v="VHAATGCoxM"/>
    <s v="404-321-6111 x7633"/>
    <s v="Michael.cox@va.gov"/>
    <s v="Wave 2"/>
    <n v="10"/>
    <s v="April_11"/>
    <x v="4"/>
    <n v="1"/>
  </r>
  <r>
    <n v="862"/>
    <s v="VISN 07"/>
    <s v="Atlanta"/>
    <x v="2"/>
    <s v="HTM Functional POC Back-up"/>
    <s v="Timm"/>
    <s v="Robert"/>
    <s v="VHAAATGTimmR"/>
    <s v="404-321-6111 x2790"/>
    <s v="Robert.timm@va.gov"/>
    <s v="Wave 2"/>
    <n v="1"/>
    <s v="April_11"/>
    <x v="0"/>
    <n v="1"/>
  </r>
  <r>
    <n v="863"/>
    <s v="VISN 07"/>
    <s v="Atlanta"/>
    <x v="3"/>
    <s v="Primary EMS Functional POC"/>
    <s v="Mincey"/>
    <s v="Dale"/>
    <s v="VHAATGminced"/>
    <s v="404-321-6111 x7646"/>
    <s v="Dale.Mincey@va.gov"/>
    <s v="Wave 2"/>
    <n v="9"/>
    <s v="April_11"/>
    <x v="4"/>
    <n v="1"/>
  </r>
  <r>
    <n v="864"/>
    <s v="VISN 07"/>
    <s v="Atlanta"/>
    <x v="3"/>
    <s v="EMS Functional POC Back-up"/>
    <s v="Gwaltney"/>
    <s v="Darryl"/>
    <s v="VHAATGgwaltd"/>
    <s v="404-321-6111 x7525"/>
    <s v="Darryl.Gwaltney@va.gov"/>
    <s v="Wave 2"/>
    <n v="0"/>
    <s v="April_11"/>
    <x v="0"/>
    <n v="1"/>
  </r>
  <r>
    <n v="865"/>
    <s v="VISN 07"/>
    <s v="Atlanta"/>
    <x v="4"/>
    <s v="Primary FM Functional POC"/>
    <s v="Mindley"/>
    <s v="Damian"/>
    <s v="VHAATGMindlD"/>
    <s v="404-321-6111 x7660"/>
    <s v="Damian.mindley@va.gov"/>
    <s v="Wave 2"/>
    <n v="4"/>
    <s v="April_11"/>
    <x v="4"/>
    <n v="1"/>
  </r>
  <r>
    <n v="866"/>
    <s v="VISN 07"/>
    <s v="Atlanta"/>
    <x v="4"/>
    <s v="FM Functional POC Back-up"/>
    <s v="Sawyer"/>
    <s v="Ricky"/>
    <s v="VHAATGSawyeR"/>
    <s v="404-321-6111 x7660"/>
    <s v="Ricky.sawyer@va.gov"/>
    <s v="Wave 2"/>
    <n v="7"/>
    <s v="April_11"/>
    <x v="4"/>
    <n v="1"/>
  </r>
  <r>
    <n v="867"/>
    <s v="VISN 07"/>
    <s v="Atlanta"/>
    <x v="5"/>
    <s v="Primary PPM Functional POC"/>
    <s v="Simmons"/>
    <s v="Cathy"/>
    <s v="VHAATGSIMMOC2"/>
    <s v="404-321-6111 x3027"/>
    <s v="Cathy.simmons@va.gov"/>
    <s v="Wave 2"/>
    <n v="8"/>
    <s v="April_11"/>
    <x v="4"/>
    <n v="1"/>
  </r>
  <r>
    <n v="868"/>
    <s v="VISN 07"/>
    <s v="Atlanta"/>
    <x v="5"/>
    <s v="PPM Functional POC Back-up"/>
    <s v="Browning"/>
    <s v="Louisa"/>
    <s v="VHAATGBROWNL"/>
    <s v="404-321-6111 x4924"/>
    <s v="Louisa.Browning@va.gov"/>
    <s v="Wave 2"/>
    <n v="8"/>
    <s v="April_11"/>
    <x v="4"/>
    <n v="1"/>
  </r>
  <r>
    <n v="869"/>
    <s v="VISN 07"/>
    <s v="Atlanta"/>
    <x v="6"/>
    <s v="Primary IT Functional POC"/>
    <s v="Lynch"/>
    <s v="Anthony"/>
    <s v="VHAATGLynchA"/>
    <s v="404-321-6111 x1578"/>
    <s v="Anthony.lynch@va.gov"/>
    <s v="Wave 2"/>
    <n v="2"/>
    <s v="April_11"/>
    <x v="0"/>
    <n v="1"/>
  </r>
  <r>
    <n v="870"/>
    <s v="VISN 07"/>
    <s v="Atlanta"/>
    <x v="6"/>
    <s v="IT Functional POC Back-up"/>
    <s v="Wisdom"/>
    <s v="Zende"/>
    <s v="VHAATGWisdoZ"/>
    <s v="404-321-6111 x7197"/>
    <s v="Zende.wisdom@va.gov  "/>
    <s v="Wave 2"/>
    <n v="2"/>
    <s v="April_11"/>
    <x v="0"/>
    <n v="1"/>
  </r>
  <r>
    <n v="871"/>
    <s v="VISN 07"/>
    <s v="Birmingham"/>
    <x v="1"/>
    <s v="Site Lead"/>
    <s v="Raggio"/>
    <s v="Matthew"/>
    <s v="VHABIRRaggiM"/>
    <s v="205-933-8101 x 5252"/>
    <s v="Matthew.Raggio@va.gov"/>
    <s v="Wave 2"/>
    <n v="6"/>
    <s v="April_11"/>
    <x v="0"/>
    <n v="1"/>
  </r>
  <r>
    <n v="872"/>
    <s v="VISN 07"/>
    <s v="Birmingham"/>
    <x v="1"/>
    <s v="Site Lead Back-up"/>
    <s v="Weeks"/>
    <s v="Erica"/>
    <s v="VHABIRWeeksE"/>
    <s v="205-933-8101 x 1350"/>
    <s v="Erica.Weeks@va.gov"/>
    <s v="Wave 2"/>
    <n v="9"/>
    <s v="April_11"/>
    <x v="4"/>
    <n v="1"/>
  </r>
  <r>
    <n v="873"/>
    <s v="VISN 07"/>
    <s v="Birmingham"/>
    <x v="2"/>
    <s v="Primary HTM Functional POC"/>
    <s v="Raggio"/>
    <s v="Matthew"/>
    <s v="VHABIRRaggiM"/>
    <s v="205-933-8101 x 5252"/>
    <s v="Matthew.Raggio@va.gov"/>
    <s v="Wave 2"/>
    <n v="6"/>
    <s v="April_11"/>
    <x v="0"/>
    <n v="1"/>
  </r>
  <r>
    <n v="874"/>
    <s v="VISN 07"/>
    <s v="Birmingham"/>
    <x v="2"/>
    <s v="HTM Functional POC Back-up"/>
    <s v="McQuitty"/>
    <s v="William"/>
    <s v="VHABIRMcQuiW"/>
    <s v="205-933-8101 x 4526"/>
    <s v="William.McQuitty@va.gov"/>
    <s v="Wave 2"/>
    <n v="2"/>
    <s v="April_11"/>
    <x v="0"/>
    <n v="1"/>
  </r>
  <r>
    <n v="875"/>
    <s v="VISN 07"/>
    <s v="Birmingham"/>
    <x v="3"/>
    <s v="Primary EMS Functional POC"/>
    <s v="Irwin"/>
    <s v="David"/>
    <s v="VHABIRIrwinD"/>
    <s v="205-558-4717 x 5416"/>
    <s v="David.Irwin@va.gov"/>
    <s v="Wave 2"/>
    <n v="6"/>
    <s v="April_11"/>
    <x v="4"/>
    <n v="1"/>
  </r>
  <r>
    <n v="876"/>
    <s v="VISN 07"/>
    <s v="Birmingham"/>
    <x v="3"/>
    <s v="EMS Functional POC Back-up"/>
    <s v="Singleterry"/>
    <s v="Andre"/>
    <s v="VHABIRSinglA"/>
    <s v="205-933-8101 x 6107"/>
    <s v="Andre.Singleterry@va.gov"/>
    <s v="Wave 2"/>
    <n v="8"/>
    <s v="April_11"/>
    <x v="4"/>
    <n v="1"/>
  </r>
  <r>
    <n v="877"/>
    <s v="VISN 07"/>
    <s v="Birmingham"/>
    <x v="4"/>
    <s v="Primary FM Functional POC"/>
    <s v="Campbell"/>
    <s v="Jaymes"/>
    <s v="VHABIRCampbJ2"/>
    <s v="205-933-8101 x 5013"/>
    <s v="Jaymes.Campbell@va.gov"/>
    <s v="Wave 2"/>
    <n v="7"/>
    <s v="April_11"/>
    <x v="4"/>
    <n v="1"/>
  </r>
  <r>
    <n v="878"/>
    <s v="VISN 07"/>
    <s v="Birmingham"/>
    <x v="4"/>
    <s v="FM Functional POC Back-up"/>
    <s v="Bugg"/>
    <s v="Randall"/>
    <s v="VHABIRBuggR"/>
    <s v="205-933-4481 x 5275"/>
    <s v="Randall.Bugg@va.gov"/>
    <s v="Wave 2"/>
    <n v="1"/>
    <s v="April_11"/>
    <x v="0"/>
    <n v="1"/>
  </r>
  <r>
    <n v="879"/>
    <s v="VISN 07"/>
    <s v="Birmingham"/>
    <x v="5"/>
    <s v="Primary PPM Functional POC"/>
    <s v="Jones"/>
    <s v="Alfred"/>
    <s v="VHABIRJonesAT"/>
    <s v="205-933-8101 x 2937"/>
    <s v="Alfred.Jones2@va.gov"/>
    <s v="Wave 2"/>
    <n v="9"/>
    <s v="April_11"/>
    <x v="4"/>
    <n v="1"/>
  </r>
  <r>
    <n v="880"/>
    <s v="VISN 07"/>
    <s v="Birmingham"/>
    <x v="5"/>
    <s v="PPM Functional POC Back-up"/>
    <s v="Turner"/>
    <s v="Caleb"/>
    <s v="VHABIRTurneC3"/>
    <s v="205-933-8101 x 5371"/>
    <s v="Caleb.Turner3@va.gov"/>
    <s v="Wave 2"/>
    <n v="2"/>
    <s v="April_11"/>
    <x v="0"/>
    <n v="1"/>
  </r>
  <r>
    <n v="881"/>
    <s v="VISN 07"/>
    <s v="Birmingham"/>
    <x v="6"/>
    <s v="Primary IT Functional POC"/>
    <s v="Young"/>
    <s v="Christopher"/>
    <s v="VHABIRYounC"/>
    <s v="205-933-8101 x 1367"/>
    <s v="Christopher.Young7@va.gov"/>
    <s v="Wave 2"/>
    <n v="0"/>
    <s v="April_11"/>
    <x v="0"/>
    <n v="1"/>
  </r>
  <r>
    <n v="882"/>
    <s v="VISN 07"/>
    <s v="Birmingham"/>
    <x v="6"/>
    <s v="IT Functional POC Back-up"/>
    <s v="Sturdivant"/>
    <s v="Mervin"/>
    <s v="VHABIRSturdM"/>
    <s v="205-933-8101 x 1334"/>
    <s v="Mervin.Sturdivant@va.gov"/>
    <s v="Wave 2"/>
    <n v="1"/>
    <s v="April_11"/>
    <x v="0"/>
    <n v="1"/>
  </r>
  <r>
    <n v="883"/>
    <s v="VISN 07"/>
    <s v="Dublin"/>
    <x v="1"/>
    <s v="Site Lead"/>
    <s v="Deworth"/>
    <s v="Gerald"/>
    <s v="VHADUBDEWORG"/>
    <s v="478-272-1210 x 2902"/>
    <s v="Gerald.deworth@va.gov"/>
    <s v="Wave 2"/>
    <n v="1"/>
    <s v="April_11"/>
    <x v="0"/>
    <n v="1"/>
  </r>
  <r>
    <n v="884"/>
    <s v="VISN 07"/>
    <s v="Dublin"/>
    <x v="1"/>
    <s v="Site Lead Back-up"/>
    <s v="Sullivan"/>
    <s v="Diane"/>
    <s v="VHADUBSULLID"/>
    <s v="478-272-1210 x 2902"/>
    <s v="Diane.sullivan@va.gov"/>
    <s v="Wave 2"/>
    <n v="5"/>
    <s v="April_11"/>
    <x v="0"/>
    <n v="1"/>
  </r>
  <r>
    <n v="885"/>
    <s v="VISN 07"/>
    <s v="Dublin"/>
    <x v="2"/>
    <s v="Primary HTM Functional POC"/>
    <s v="Snelgrove"/>
    <s v="Michael"/>
    <s v="VHADUBSNELGM"/>
    <s v="478 272-1210 x 2889"/>
    <s v="Michael.snelgrove@va.gov"/>
    <s v="Wave 2"/>
    <n v="2"/>
    <s v="April_11"/>
    <x v="0"/>
    <n v="1"/>
  </r>
  <r>
    <n v="886"/>
    <s v="VISN 07"/>
    <s v="Dublin"/>
    <x v="2"/>
    <s v="HTM Functional POC Back-up"/>
    <s v="Orlowsky"/>
    <s v="Alex"/>
    <s v="VHADUBORLOWA"/>
    <s v="478 272-1210 x 3129"/>
    <s v="Alexandra.orlowsky@va.gov"/>
    <s v="Wave 2"/>
    <n v="3"/>
    <s v="April_11"/>
    <x v="0"/>
    <n v="1"/>
  </r>
  <r>
    <n v="887"/>
    <s v="VISN 07"/>
    <s v="Dublin"/>
    <x v="3"/>
    <s v="Primary EMS Functional POC"/>
    <s v="Baggett"/>
    <s v="Lee"/>
    <s v="VHADUBBAGGEL"/>
    <s v="478 277 2755"/>
    <s v="Walter.Baggett@va.gov"/>
    <s v="Wave 2"/>
    <n v="3"/>
    <s v="April_11"/>
    <x v="4"/>
    <n v="1"/>
  </r>
  <r>
    <n v="888"/>
    <s v="VISN 07"/>
    <s v="Dublin"/>
    <x v="3"/>
    <s v="EMS Functional POC Back-up"/>
    <s v="Kraft"/>
    <s v="Edwin"/>
    <s v="VHADUBKRAFTE"/>
    <s v="478 277 2755"/>
    <s v="Edwin.Kraft@va.gov"/>
    <s v="Wave 2"/>
    <n v="0"/>
    <s v="April_11"/>
    <x v="0"/>
    <n v="1"/>
  </r>
  <r>
    <n v="889"/>
    <s v="VISN 07"/>
    <s v="Dublin"/>
    <x v="4"/>
    <s v="Primary FM Functional POC"/>
    <s v="Williams"/>
    <s v="Fred"/>
    <s v="VHADUBWILLIF"/>
    <s v="478 272-1210 x 4355"/>
    <s v="Frederick.williams@va.gov"/>
    <s v="Wave 2"/>
    <n v="4"/>
    <s v="April_11"/>
    <x v="0"/>
    <n v="1"/>
  </r>
  <r>
    <n v="890"/>
    <s v="VISN 07"/>
    <s v="Dublin"/>
    <x v="4"/>
    <s v="FM Functional POC Back-up"/>
    <s v="Marshall"/>
    <s v="Sandra"/>
    <s v="VHADUBMARSHS"/>
    <s v="478 272-1210 x 2640"/>
    <s v="Sandra.Marshall10@va.gov"/>
    <s v="Wave 2"/>
    <n v="1"/>
    <s v="April_11"/>
    <x v="0"/>
    <n v="1"/>
  </r>
  <r>
    <n v="891"/>
    <s v="VISN 07"/>
    <s v="Dublin"/>
    <x v="5"/>
    <s v="Primary PPM Functional POC"/>
    <s v="Pennymon"/>
    <s v="Dennis"/>
    <s v="VHADUBPENNYD"/>
    <s v="478 272 1210 x 3046"/>
    <s v="Dennis.Pennymon@va.gov"/>
    <s v="Wave 2"/>
    <n v="3"/>
    <s v="April_11"/>
    <x v="0"/>
    <n v="1"/>
  </r>
  <r>
    <n v="892"/>
    <s v="VISN 07"/>
    <s v="Dublin"/>
    <x v="5"/>
    <s v="PPM Functional POC Back-up"/>
    <s v="King"/>
    <s v="Anthony"/>
    <s v="VHADUBKingA2"/>
    <s v="478 272 1210 x 2612"/>
    <s v="Anthony.King3@va.gov"/>
    <s v="Wave 2"/>
    <n v="9"/>
    <s v="April_11"/>
    <x v="4"/>
    <n v="1"/>
  </r>
  <r>
    <n v="893"/>
    <s v="VISN 07"/>
    <s v="Dublin"/>
    <x v="6"/>
    <s v="Primary IT Functional POC"/>
    <s v="Cowart"/>
    <s v="Mark"/>
    <s v="VHADUBCowarM"/>
    <s v="478-277-6799"/>
    <s v="Mark.Cowart@va.gov"/>
    <s v="Wave 2"/>
    <n v="4"/>
    <s v="April_11"/>
    <x v="0"/>
    <n v="1"/>
  </r>
  <r>
    <n v="894"/>
    <s v="VISN 07"/>
    <s v="Dublin"/>
    <x v="6"/>
    <s v="IT Functional POC Back-up"/>
    <s v="Couey"/>
    <s v="Janet"/>
    <s v="VHADUBCoueyJ"/>
    <s v="478-277-2716"/>
    <s v="Janet.Couey@va.gov"/>
    <s v="Wave 2"/>
    <n v="1"/>
    <s v="April_11"/>
    <x v="0"/>
    <n v="1"/>
  </r>
  <r>
    <n v="895"/>
    <s v="VISN 07"/>
    <s v="Central Alabama"/>
    <x v="1"/>
    <s v="Site Lead"/>
    <s v="Piper"/>
    <s v="William"/>
    <s v="VHACAVPiperW"/>
    <s v="334-272-4670 x 4870"/>
    <s v="William.Piper@va.gov"/>
    <s v="Wave 2"/>
    <n v="8"/>
    <s v="April_11"/>
    <x v="4"/>
    <n v="1"/>
  </r>
  <r>
    <n v="896"/>
    <s v="VISN 07"/>
    <s v="Central Alabama"/>
    <x v="1"/>
    <s v="Site Lead Back-up"/>
    <s v="Hall"/>
    <s v="Nicholas"/>
    <s v="VHACAVHallN"/>
    <s v="334-727-0550 x 3289"/>
    <s v="Nicholas.Hall2@va.gov"/>
    <s v="Wave 2"/>
    <n v="5"/>
    <s v="April_11"/>
    <x v="4"/>
    <n v="1"/>
  </r>
  <r>
    <n v="897"/>
    <s v="VISN 07"/>
    <s v="Central Alabama"/>
    <x v="2"/>
    <s v="Primary HTM Functional POC"/>
    <s v="Piper"/>
    <s v="William"/>
    <s v="VHACAVPiperW"/>
    <s v="334-272-4670 x 4870"/>
    <s v="William.Piper@va.gov"/>
    <s v="Wave 2"/>
    <n v="8"/>
    <s v="April_11"/>
    <x v="4"/>
    <n v="1"/>
  </r>
  <r>
    <n v="898"/>
    <s v="VISN 07"/>
    <s v="Central Alabama"/>
    <x v="2"/>
    <s v="HTM Functional POC Back-up"/>
    <s v="Johnson"/>
    <s v="Donnell"/>
    <s v="VHACAVJohnsD2"/>
    <s v="334-272-4670 x 4866"/>
    <s v="Donnell.Johnson2@va.gov"/>
    <s v="Wave 2"/>
    <n v="4"/>
    <s v="April_11"/>
    <x v="4"/>
    <n v="1"/>
  </r>
  <r>
    <n v="899"/>
    <s v="VISN 07"/>
    <s v="Central Alabama"/>
    <x v="3"/>
    <s v="EMS Functional POC Back-up"/>
    <s v="Morgan"/>
    <s v="Darrell"/>
    <s v="VHATUAMORGAD"/>
    <s v="334-272-4670 x 4624"/>
    <s v="Darrell.Morgan2@va.gov"/>
    <s v="Wave 2"/>
    <n v="2"/>
    <s v="April_11"/>
    <x v="0"/>
    <n v="1"/>
  </r>
  <r>
    <n v="900"/>
    <s v="VISN 07"/>
    <s v="Central Alabama"/>
    <x v="3"/>
    <s v="EMS Functional POC Back-up"/>
    <s v="Perry"/>
    <s v="Clifford"/>
    <s v="VHACAVPerryC"/>
    <s v="334-727-0550 x 3667"/>
    <s v="Clifford.Perry@va.gov"/>
    <s v="Wave 2"/>
    <n v="1"/>
    <s v="April_11"/>
    <x v="0"/>
    <n v="1"/>
  </r>
  <r>
    <n v="901"/>
    <s v="VISN 07"/>
    <s v="Central Alabama"/>
    <x v="4"/>
    <s v="Primary FM Functional POC"/>
    <s v="Sharpe"/>
    <s v="Nicole"/>
    <s v="VHACAVSharpN"/>
    <s v="334-260-4108"/>
    <s v="Nicole.Sharpe@va.gov"/>
    <s v="Wave 2"/>
    <n v="9"/>
    <s v="April_11"/>
    <x v="4"/>
    <n v="1"/>
  </r>
  <r>
    <n v="902"/>
    <s v="VISN 07"/>
    <s v="Central Alabama"/>
    <x v="4"/>
    <s v="FM Functional POC Back-up"/>
    <s v="Hall"/>
    <s v="Nicholas"/>
    <s v="VHACAVHallN"/>
    <s v="334-727-0550 x 3289"/>
    <s v="Nicholas.Hall2@va.gov"/>
    <s v="Wave 2"/>
    <n v="5"/>
    <s v="April_11"/>
    <x v="4"/>
    <n v="1"/>
  </r>
  <r>
    <n v="903"/>
    <s v="VISN 07"/>
    <s v="Central Alabama"/>
    <x v="5"/>
    <s v="Primary PPM Functional POC"/>
    <s v="Green"/>
    <s v="Darry"/>
    <s v="VHACAVGreenD"/>
    <s v="334-272-4670 x 2001"/>
    <s v="Darry.Green@va.gov"/>
    <s v="Wave 2"/>
    <n v="11"/>
    <s v="April_11"/>
    <x v="4"/>
    <n v="1"/>
  </r>
  <r>
    <n v="904"/>
    <s v="VISN 07"/>
    <s v="Central Alabama"/>
    <x v="5"/>
    <s v="PPM Functional POC Back-up"/>
    <s v="Davis"/>
    <s v="Johnny"/>
    <s v="VHACAVDavisJ6"/>
    <s v="334-272-4670 x 4482"/>
    <s v="Johnny.Davis6@va.gov"/>
    <s v="Wave 2"/>
    <n v="1"/>
    <s v="April_11"/>
    <x v="4"/>
    <n v="1"/>
  </r>
  <r>
    <n v="905"/>
    <s v="VISN 07"/>
    <s v="Central Alabama"/>
    <x v="6"/>
    <s v="Primary IT Functional POC"/>
    <s v="Magee"/>
    <s v="Elmarko"/>
    <s v="VHACAVMageeE"/>
    <s v="334-725-2532"/>
    <s v="Elmarko.Magee@va.gov"/>
    <s v="Wave 2"/>
    <n v="3"/>
    <s v="April_11"/>
    <x v="0"/>
    <n v="1"/>
  </r>
  <r>
    <n v="906"/>
    <s v="VISN 07"/>
    <s v="Central Alabama"/>
    <x v="6"/>
    <s v="IT Functional POC Back-up"/>
    <s v="Henry"/>
    <s v="Robert"/>
    <s v="VHACAVHenryR"/>
    <s v="334-727-0550 x 3422"/>
    <s v="Robert.Henry3@va.gov"/>
    <s v="Wave 2"/>
    <n v="0"/>
    <s v="April_11"/>
    <x v="0"/>
    <n v="1"/>
  </r>
  <r>
    <n v="907"/>
    <s v="VISN 07"/>
    <s v="Augusta"/>
    <x v="1"/>
    <s v="Site Lead"/>
    <s v="Koppen"/>
    <s v="Mark"/>
    <s v="VHAAUGKoppeM"/>
    <s v="(706) 733-0188 x 2871"/>
    <s v="Mark.Koppen@va.gov"/>
    <s v="Wave 2"/>
    <n v="8"/>
    <s v="April_11"/>
    <x v="4"/>
    <n v="1"/>
  </r>
  <r>
    <n v="908"/>
    <s v="VISN 07"/>
    <s v="Augusta"/>
    <x v="1"/>
    <s v="Site Lead Back-up"/>
    <s v="Stenger"/>
    <s v="John"/>
    <s v="VHAAUGStengT"/>
    <s v="(706) 733-0188 x 1783/6700"/>
    <s v="John.Stenger@va.gov"/>
    <s v="Wave 2"/>
    <n v="7"/>
    <s v="April_11"/>
    <x v="4"/>
    <n v="1"/>
  </r>
  <r>
    <n v="909"/>
    <s v="VISN 07"/>
    <s v="Augusta"/>
    <x v="2"/>
    <s v="Primary HTM Functional POC"/>
    <s v="Ackerman"/>
    <s v="Michael"/>
    <s v="VHAAUGAckerM"/>
    <s v="(706) 733-0188 x 3350"/>
    <s v="Michael.Ackerman@va.gov"/>
    <s v="Wave 2"/>
    <n v="11"/>
    <s v="April_11"/>
    <x v="4"/>
    <n v="1"/>
  </r>
  <r>
    <n v="910"/>
    <s v="VISN 07"/>
    <s v="Augusta"/>
    <x v="2"/>
    <s v="HTM Functional POC Back-up"/>
    <s v="Payne"/>
    <s v="Wesley"/>
    <s v="VHAAUGPayneW"/>
    <s v="(706) 733-0188 x 3368"/>
    <s v="Wesley.Payne@va.gov"/>
    <s v="Wave 2"/>
    <n v="0"/>
    <s v="April_11"/>
    <x v="0"/>
    <n v="1"/>
  </r>
  <r>
    <n v="911"/>
    <s v="VISN 07"/>
    <s v="Augusta"/>
    <x v="3"/>
    <s v="Primary EMS Functional POC"/>
    <s v="Van Horn"/>
    <s v="Russell"/>
    <s v="VHAAUGVanHoR"/>
    <s v="(706) 733-0188 x 3319"/>
    <s v="Russell.VanHorn@va.gov"/>
    <s v="Wave 2"/>
    <n v="7"/>
    <s v="April_11"/>
    <x v="0"/>
    <n v="1"/>
  </r>
  <r>
    <n v="912"/>
    <s v="VISN 07"/>
    <s v="Augusta"/>
    <x v="3"/>
    <s v="EMS Functional POC Back-up"/>
    <s v="Thomas"/>
    <s v="Walter"/>
    <s v="VHAAUGWalteT4"/>
    <s v="(706) 733-0188 x 3319"/>
    <s v="Walter.Thomas4@va.gov"/>
    <s v="Wave 2"/>
    <n v="0"/>
    <s v="April_11"/>
    <x v="0"/>
    <n v="1"/>
  </r>
  <r>
    <n v="913"/>
    <s v="VISN 07"/>
    <s v="Augusta"/>
    <x v="4"/>
    <s v="Primary FM Functional POC"/>
    <s v="Harris"/>
    <s v="Timothy"/>
    <s v="VHAAUGHarriT5"/>
    <s v="(706) 733-0188 x 3365/6053"/>
    <s v="Timothy.Harris2@va.gov"/>
    <s v="Wave 2"/>
    <n v="5"/>
    <s v="April_11"/>
    <x v="4"/>
    <n v="1"/>
  </r>
  <r>
    <n v="914"/>
    <s v="VISN 07"/>
    <s v="Augusta"/>
    <x v="4"/>
    <s v="FM Functional POC Back-up"/>
    <s v="Payne"/>
    <s v="Wesley"/>
    <s v="VHAAUGPayneW"/>
    <s v="(706) 733-0188 x 3368"/>
    <s v="Wesley.Payne@va.gov"/>
    <s v="Wave 2"/>
    <n v="0"/>
    <s v="April_11"/>
    <x v="0"/>
    <n v="1"/>
  </r>
  <r>
    <n v="915"/>
    <s v="VISN 07"/>
    <s v="Augusta"/>
    <x v="5"/>
    <s v="Primary PPM Functional POC"/>
    <s v="Fox"/>
    <s v="Mark"/>
    <s v="VHAAUGFoxM"/>
    <s v="(706) 733-0188 x 7829"/>
    <s v="Mark.Fox@va.gov"/>
    <s v="Wave 2"/>
    <n v="6"/>
    <s v="April_11"/>
    <x v="4"/>
    <n v="1"/>
  </r>
  <r>
    <n v="916"/>
    <s v="VISN 07"/>
    <s v="Augusta"/>
    <x v="5"/>
    <s v="PPM Functional POC Back-up"/>
    <s v="Askew"/>
    <s v="Janice"/>
    <s v="VHAAUGAskewJ"/>
    <s v="(706) 733-0188 x 7169"/>
    <s v="Janice.Askew@va.gov"/>
    <s v="Wave 2"/>
    <n v="2"/>
    <s v="April_11"/>
    <x v="0"/>
    <n v="1"/>
  </r>
  <r>
    <n v="917"/>
    <s v="VISN 07"/>
    <s v="Augusta"/>
    <x v="6"/>
    <s v="Primary IT Functional POC"/>
    <s v="Hedgepeth"/>
    <s v="Rick"/>
    <s v="VHAAUGHedgeR"/>
    <s v="(706) 733-0188 x 6750"/>
    <s v="Ricky.Hedgepeth@va.gov"/>
    <s v="Wave 2"/>
    <n v="1"/>
    <s v="April_11"/>
    <x v="0"/>
    <n v="1"/>
  </r>
  <r>
    <n v="918"/>
    <s v="VISN 07"/>
    <s v="Augusta"/>
    <x v="6"/>
    <s v="IT Functional POC Back-up"/>
    <s v="Northington"/>
    <s v="Elizabeth"/>
    <s v="VHAAUGNorthE"/>
    <s v="(706) 733-0188 x 7637"/>
    <s v="Elizabeth.Northington@va.gov"/>
    <s v="Wave 2"/>
    <n v="9"/>
    <s v="April_11"/>
    <x v="4"/>
    <n v="1"/>
  </r>
  <r>
    <n v="919"/>
    <s v="VISN 07"/>
    <s v="Charleston"/>
    <x v="1"/>
    <s v="Site Lead"/>
    <s v="Hensley"/>
    <s v="Anthony"/>
    <s v="VHACHAHenslA"/>
    <s v="843-789-7788"/>
    <s v="anthony.hensley@va.gov"/>
    <s v="Wave 2"/>
    <n v="9"/>
    <s v="April_11"/>
    <x v="4"/>
    <n v="1"/>
  </r>
  <r>
    <n v="920"/>
    <s v="VISN 07"/>
    <s v="Charleston"/>
    <x v="1"/>
    <s v="Site Lead Back-up"/>
    <s v="Pinard"/>
    <s v="Randall"/>
    <s v="VHACHAPinarR"/>
    <s v="843-789-7789"/>
    <s v="randall.pinard@va.gov"/>
    <s v="Wave 2"/>
    <n v="9"/>
    <s v="April_11"/>
    <x v="4"/>
    <n v="1"/>
  </r>
  <r>
    <n v="921"/>
    <s v="VISN 07"/>
    <s v="Charleston"/>
    <x v="2"/>
    <s v="Primary HTM Functional POC"/>
    <s v="Cross"/>
    <s v="Carl"/>
    <s v="VHACHACrossC"/>
    <s v="843-789-7005"/>
    <s v="Carl.Cross@va.gov"/>
    <s v="Wave 2"/>
    <n v="7"/>
    <s v="April_11"/>
    <x v="4"/>
    <n v="1"/>
  </r>
  <r>
    <n v="922"/>
    <s v="VISN 07"/>
    <s v="Charleston"/>
    <x v="2"/>
    <s v="HTM Functional POC Back-up"/>
    <s v="McCaskill"/>
    <s v="Britton"/>
    <s v="VHACHAMcCasB"/>
    <s v="843-789-6046"/>
    <s v="Britton.McCaskill@va.gov"/>
    <s v="Wave 2"/>
    <n v="7"/>
    <s v="April_11"/>
    <x v="4"/>
    <n v="1"/>
  </r>
  <r>
    <n v="923"/>
    <s v="VISN 07"/>
    <s v="Charleston"/>
    <x v="2"/>
    <s v="HTM Functional POC Back-up"/>
    <s v="Marsh"/>
    <s v="Lucas"/>
    <s v="VHACHAMarshL"/>
    <s v="843-789-7712"/>
    <s v="Lucas.Marsh@va.gov"/>
    <s v="Wave 2"/>
    <n v="2"/>
    <s v="April_11"/>
    <x v="0"/>
    <n v="1"/>
  </r>
  <r>
    <n v="924"/>
    <s v="VISN 07"/>
    <s v="Charleston"/>
    <x v="2"/>
    <s v="HTM Functional POC Back-up"/>
    <s v="Tellis"/>
    <s v="Brandi"/>
    <s v="VHACHATelliB"/>
    <s v="843-789-6620"/>
    <s v="Brandi.Tellis@va.gov"/>
    <s v="Wave 2"/>
    <n v="1"/>
    <s v="April_11"/>
    <x v="0"/>
    <n v="1"/>
  </r>
  <r>
    <n v="925"/>
    <s v="VISN 07"/>
    <s v="Charleston"/>
    <x v="3"/>
    <s v="Primary EMS Functional POC"/>
    <s v="Stenson"/>
    <s v="Darfet (Lee)"/>
    <s v="VHACHAStensD"/>
    <s v="843- 789-6157"/>
    <s v="darfet.stenson@va.gov"/>
    <s v="Wave 2"/>
    <n v="3"/>
    <s v="April_11"/>
    <x v="4"/>
    <n v="1"/>
  </r>
  <r>
    <n v="926"/>
    <s v="VISN 07"/>
    <s v="Charleston"/>
    <x v="3"/>
    <s v="EMS Functional POC Back-up"/>
    <s v="Brewer"/>
    <s v="Justus"/>
    <s v="VHACHABreweJ"/>
    <s v="843-789-5464"/>
    <s v="justus.brewer@va.gov"/>
    <s v="Wave 2"/>
    <n v="3"/>
    <s v="April_11"/>
    <x v="0"/>
    <n v="1"/>
  </r>
  <r>
    <n v="927"/>
    <s v="VISN 07"/>
    <s v="Charleston"/>
    <x v="4"/>
    <s v="Primary FM Functional POC "/>
    <s v="Watson"/>
    <s v="Herb"/>
    <s v="VHACHAWatsoH2"/>
    <s v="843-789-6783"/>
    <s v="Herbert.Watson2@va.gov"/>
    <s v="Wave 2"/>
    <n v="4"/>
    <s v="April_11"/>
    <x v="4"/>
    <n v="1"/>
  </r>
  <r>
    <n v="928"/>
    <s v="VISN 07"/>
    <s v="Charleston"/>
    <x v="4"/>
    <s v="FM Functional POC Back-up"/>
    <s v="Kurowski"/>
    <s v="Mark"/>
    <s v="VHACHAKurowM"/>
    <s v="843-789-7772"/>
    <s v="Mark.kurowski@va.gov"/>
    <s v="Wave 2"/>
    <n v="6"/>
    <s v="April_11"/>
    <x v="4"/>
    <n v="1"/>
  </r>
  <r>
    <n v="929"/>
    <s v="VISN 07"/>
    <s v="Charleston"/>
    <x v="4"/>
    <s v="FM Functional POC Back-up"/>
    <s v="Valdez"/>
    <s v="Juan"/>
    <s v="VHACHAValdeJ1"/>
    <s v="843-789-7386"/>
    <s v="Juan.valdez@va.gov"/>
    <s v="Wave 2"/>
    <n v="1"/>
    <s v="April_11"/>
    <x v="0"/>
    <n v="1"/>
  </r>
  <r>
    <n v="930"/>
    <s v="VISN 07"/>
    <s v="Charleston"/>
    <x v="5"/>
    <s v="Primary PPM Functional POC"/>
    <s v="Turner"/>
    <s v="Beth"/>
    <s v="VHACHATurneB"/>
    <s v="843-789-6333"/>
    <s v="Beth.turner@va.gov"/>
    <s v="Wave 2"/>
    <n v="5"/>
    <s v="April_11"/>
    <x v="0"/>
    <n v="1"/>
  </r>
  <r>
    <n v="931"/>
    <s v="VISN 07"/>
    <s v="Charleston"/>
    <x v="5"/>
    <s v="PPM Functional POC Back-up"/>
    <s v="Jackson"/>
    <s v="Brenda"/>
    <s v="VHACHAJacksB1"/>
    <s v="843-789-7070"/>
    <s v="brenda.jackson@va.gov"/>
    <s v="Wave 2"/>
    <n v="0"/>
    <s v="April_11"/>
    <x v="0"/>
    <n v="1"/>
  </r>
  <r>
    <n v="932"/>
    <s v="VISN 07"/>
    <s v="Charleston"/>
    <x v="6"/>
    <s v="Primary IT Functional POC"/>
    <s v="Carter"/>
    <s v="David"/>
    <s v="VHACHACarteD"/>
    <s v="843-789-7121"/>
    <s v="david.carter4@va.gov"/>
    <s v="Wave 2"/>
    <n v="3"/>
    <s v="April_11"/>
    <x v="4"/>
    <n v="1"/>
  </r>
  <r>
    <n v="933"/>
    <s v="VISN 07"/>
    <s v="Charleston"/>
    <x v="6"/>
    <s v="IT Functional POC Back-up"/>
    <s v="Porter"/>
    <s v="Mary Ann"/>
    <s v="VHACHAPorteM"/>
    <s v="843-789-7162"/>
    <s v="mary.porter2@va.gov"/>
    <s v="Wave 2"/>
    <n v="0"/>
    <s v="April_11"/>
    <x v="0"/>
    <n v="1"/>
  </r>
  <r>
    <n v="934"/>
    <s v="VISN 07"/>
    <s v="Tuscaloosa"/>
    <x v="1"/>
    <s v="Site Lead"/>
    <s v="Jones"/>
    <s v="Adrienne"/>
    <s v="VhaTUAJonesAD"/>
    <s v="205 554-2063"/>
    <s v="Adrienne.jones2@va.gov"/>
    <s v="Wave 2"/>
    <n v="10"/>
    <s v="April_11"/>
    <x v="4"/>
    <n v="1"/>
  </r>
  <r>
    <n v="935"/>
    <s v="VISN 07"/>
    <s v="Tuscaloosa"/>
    <x v="1"/>
    <s v="Site Lead Back-up"/>
    <s v="Leow"/>
    <s v="Josh"/>
    <s v="VhaTUALeowJ"/>
    <s v="205-554-2000 x 3283"/>
    <s v="Joshua.Leow@va.gov"/>
    <s v="Wave 2"/>
    <n v="7"/>
    <s v="April_11"/>
    <x v="4"/>
    <n v="1"/>
  </r>
  <r>
    <n v="936"/>
    <s v="VISN 07"/>
    <s v="Tuscaloosa"/>
    <x v="2"/>
    <s v="Primary HTM Functional POC"/>
    <s v="Haynes"/>
    <s v="Dwayne"/>
    <s v="VhaTUAHayneD"/>
    <s v="205-554-2000 x 2667"/>
    <s v="Dwayne.Haynes@va.gov"/>
    <s v="Wave 2"/>
    <n v="8"/>
    <s v="April_11"/>
    <x v="4"/>
    <n v="1"/>
  </r>
  <r>
    <n v="937"/>
    <s v="VISN 07"/>
    <s v="Tuscaloosa"/>
    <x v="3"/>
    <s v="Primary EMS Functional POC"/>
    <s v="Robinson"/>
    <s v="Tom"/>
    <s v="VhaTUARobinT"/>
    <s v="205-554-2000 x 3777"/>
    <s v="Tom.Robinson2@va.gov"/>
    <s v="Wave 2"/>
    <n v="4"/>
    <s v="April_11"/>
    <x v="0"/>
    <n v="1"/>
  </r>
  <r>
    <n v="938"/>
    <s v="VISN 07"/>
    <s v="Tuscaloosa"/>
    <x v="4"/>
    <s v="Primary FM Functional POC"/>
    <s v="Jones"/>
    <s v="Adrienne"/>
    <s v="VhaTUAJonesAD"/>
    <s v="205-554-2063"/>
    <s v="Adrienne.Jones2@va.gov"/>
    <s v="Wave 2"/>
    <n v="10"/>
    <s v="April_11"/>
    <x v="4"/>
    <n v="1"/>
  </r>
  <r>
    <n v="939"/>
    <s v="VISN 07"/>
    <s v="Tuscaloosa"/>
    <x v="5"/>
    <s v="Primary PPM Functional POC"/>
    <s v="Bauknight"/>
    <s v="Dawn"/>
    <s v="VhaBIRBauknD"/>
    <s v="205-554-2000 x 2237"/>
    <s v="Dawn.Bauknight@va.gov"/>
    <s v="Wave 2"/>
    <n v="8"/>
    <s v="April_11"/>
    <x v="4"/>
    <n v="1"/>
  </r>
  <r>
    <n v="940"/>
    <s v="VISN 07"/>
    <s v="Tuscaloosa"/>
    <x v="6"/>
    <s v="Primary IT Functional POC"/>
    <s v="Lewis"/>
    <s v="Bryant"/>
    <s v="VhaTUALewisBC"/>
    <s v="205-554-2000 x 3660"/>
    <s v="Bryant.Lewis@va.gov"/>
    <s v="Wave 2"/>
    <n v="5"/>
    <s v="April_11"/>
    <x v="0"/>
    <n v="1"/>
  </r>
  <r>
    <n v="941"/>
    <s v="VISN 07"/>
    <s v="Tuscaloosa"/>
    <x v="6"/>
    <s v="IT Functional POC Back-up"/>
    <s v="Day"/>
    <s v="Charles"/>
    <s v="VhaTUADayC"/>
    <s v="205-554-2000 x 4622"/>
    <s v="Charles.Day3@va.gov"/>
    <s v="Wave 2"/>
    <n v="6"/>
    <s v="April_11"/>
    <x v="4"/>
    <n v="1"/>
  </r>
  <r>
    <n v="942"/>
    <s v="VISN 07"/>
    <s v="Columbia"/>
    <x v="1"/>
    <s v="Site Lead"/>
    <s v="Domann"/>
    <s v="Stan"/>
    <s v="VhacmsDomanS"/>
    <s v="(803) 695-6770"/>
    <s v="Stan.Domann@va.gov"/>
    <s v="Wave 2"/>
    <n v="10"/>
    <s v="April_11"/>
    <x v="4"/>
    <n v="1"/>
  </r>
  <r>
    <n v="943"/>
    <s v="VISN 07"/>
    <s v="Columbia"/>
    <x v="1"/>
    <s v="Site Lead Back-up"/>
    <s v="Cook"/>
    <s v="James"/>
    <s v="VhacmsCookja"/>
    <s v="(803) 776-4000 x 7559"/>
    <s v="James.Cook8@va.gov"/>
    <s v="Wave 2"/>
    <n v="4"/>
    <s v="April_11"/>
    <x v="0"/>
    <n v="1"/>
  </r>
  <r>
    <n v="944"/>
    <s v="VISN 07"/>
    <s v="Columbia"/>
    <x v="2"/>
    <s v="Primary HTM Functional POC"/>
    <s v="Shukla"/>
    <s v="Mahesh"/>
    <s v="VhacmsShuklM1"/>
    <s v="(803) 776-4000 x 7583"/>
    <s v="Mahesh.Shukla2@va.gov"/>
    <s v="Wave 2"/>
    <n v="1"/>
    <s v="April_11"/>
    <x v="0"/>
    <n v="1"/>
  </r>
  <r>
    <n v="945"/>
    <s v="VISN 07"/>
    <s v="Columbia"/>
    <x v="2"/>
    <s v="HTM Functional POC Back-up"/>
    <s v="Johnson"/>
    <s v="Jerry"/>
    <s v="VhacmsJohnsJ1"/>
    <s v="(803) 776-4000 x 7580"/>
    <s v="Jerry.Johnson3@va.gov"/>
    <s v="Wave 2"/>
    <n v="1"/>
    <s v="April_11"/>
    <x v="0"/>
    <n v="1"/>
  </r>
  <r>
    <n v="946"/>
    <s v="VISN 07"/>
    <s v="Columbia"/>
    <x v="2"/>
    <s v="HTM Functional POC Back-up"/>
    <s v="Masters"/>
    <s v="Russell"/>
    <s v="VhacmsMasteR"/>
    <s v="(803) 776-4000 x 4749"/>
    <s v="Russell.Masters@va.gov"/>
    <s v="Wave 2"/>
    <n v="0"/>
    <s v="April_11"/>
    <x v="0"/>
    <n v="1"/>
  </r>
  <r>
    <n v="947"/>
    <s v="VISN 07"/>
    <s v="Columbia"/>
    <x v="3"/>
    <s v="Primary EMS Functional POC"/>
    <s v="Bonds"/>
    <s v="Lincoln"/>
    <s v="Vhacmsbondsl"/>
    <s v="(803) 776-4000 x 6808"/>
    <s v="Lincoln.Bonds@va.gov"/>
    <s v="Wave 2"/>
    <n v="3"/>
    <s v="April_11"/>
    <x v="0"/>
    <n v="1"/>
  </r>
  <r>
    <n v="948"/>
    <s v="VISN 07"/>
    <s v="Columbia"/>
    <x v="3"/>
    <s v="EMS Functional POC Back-up"/>
    <s v="Perry"/>
    <s v="Patrice"/>
    <s v="Vhacmsperryp6"/>
    <s v="(803) 776-4000 x 6808"/>
    <s v="Patrice.Perry@va.gov"/>
    <s v="Wave 2"/>
    <n v="0"/>
    <s v="April_11"/>
    <x v="0"/>
    <n v="1"/>
  </r>
  <r>
    <n v="949"/>
    <s v="VISN 07"/>
    <s v="Columbia"/>
    <x v="4"/>
    <s v="Primary FM Functional POC"/>
    <s v="Bagley"/>
    <s v="David"/>
    <s v="VhacmsBagleD"/>
    <s v="(803) 776-4000 x 4344"/>
    <s v="David.Bagley2@va.gov"/>
    <s v="Wave 2"/>
    <n v="10"/>
    <s v="April_11"/>
    <x v="4"/>
    <n v="1"/>
  </r>
  <r>
    <n v="950"/>
    <s v="VISN 07"/>
    <s v="Columbia"/>
    <x v="4"/>
    <s v="FM Functional POC Back-up"/>
    <s v="Blackwell"/>
    <s v="Joseph"/>
    <s v="VhacmsBlackJW"/>
    <s v="(803) 776-4000 x 7589"/>
    <s v="Joseph.Blackwell@va.gov"/>
    <s v="Wave 2"/>
    <n v="4"/>
    <s v="April_11"/>
    <x v="4"/>
    <n v="1"/>
  </r>
  <r>
    <n v="951"/>
    <s v="VISN 07"/>
    <s v="Columbia"/>
    <x v="5"/>
    <s v="Primary PPM Functional POC"/>
    <s v="Mahoney"/>
    <s v="Eathel"/>
    <s v="VhacmsMahonE"/>
    <s v="(803) 776-4000 x 6560"/>
    <s v="Eathel.Mahoney@va.gov"/>
    <s v="Wave 2"/>
    <n v="2"/>
    <s v="April_11"/>
    <x v="0"/>
    <n v="1"/>
  </r>
  <r>
    <n v="952"/>
    <s v="VISN 07"/>
    <s v="Columbia"/>
    <x v="5"/>
    <s v="PPM Functional POC Back-up"/>
    <s v="Guice"/>
    <s v="Lynette"/>
    <s v="VhacmsGuiceL"/>
    <s v="(803) 776-4000 x 6492"/>
    <s v="Lynette.Guice@va.gov"/>
    <s v="Wave 2"/>
    <n v="0"/>
    <s v="April_11"/>
    <x v="0"/>
    <n v="1"/>
  </r>
  <r>
    <n v="953"/>
    <s v="VISN 07"/>
    <s v="Columbia"/>
    <x v="6"/>
    <s v="Primary IT Funcational POC"/>
    <s v="Wells"/>
    <s v="Mark"/>
    <s v="VHAcmsWellsM"/>
    <s v="(803) 776-4000 x 6311"/>
    <s v="Mark.Wells4@va.gov"/>
    <s v="Wave 2"/>
    <n v="4"/>
    <s v="April_11"/>
    <x v="4"/>
    <n v="1"/>
  </r>
  <r>
    <n v="954"/>
    <s v="VISN 07"/>
    <s v="Columbia"/>
    <x v="6"/>
    <s v="IT Functional POC Back-up"/>
    <s v="Tollin"/>
    <s v="Andrew"/>
    <s v="VhacmsTolliA"/>
    <s v="(803) 776-4000 x 6308"/>
    <s v="Andrew.Tollin@va.gov"/>
    <s v="Wave 2"/>
    <n v="0"/>
    <s v="April_11"/>
    <x v="0"/>
    <n v="1"/>
  </r>
  <r>
    <n v="955"/>
    <s v="VISN 12"/>
    <s v="VISN Deployment Team"/>
    <x v="0"/>
    <s v="VISN Deployment Team Lead"/>
    <s v="Schopen"/>
    <s v="Robby"/>
    <s v="VHAMIWSchopR2"/>
    <s v="(414)844-4831"/>
    <s v="Robby.Schopen2@va.gov"/>
    <s v="Wave 2"/>
    <n v="7"/>
    <s v="April_11"/>
    <x v="0"/>
    <n v="1"/>
  </r>
  <r>
    <n v="956"/>
    <s v="VISN 12"/>
    <s v="VISN Deployment Team"/>
    <x v="0"/>
    <s v="Logistics"/>
    <s v="Schopen"/>
    <s v="Robby"/>
    <s v="VHAMIWSchopR2"/>
    <s v="(414)844-4831"/>
    <s v="Robby.Schopen2@va.gov"/>
    <s v="Wave 2"/>
    <n v="7"/>
    <s v="April_11"/>
    <x v="0"/>
    <n v="1"/>
  </r>
  <r>
    <n v="957"/>
    <s v="VISN 12"/>
    <s v="VISN Deployment Team"/>
    <x v="0"/>
    <s v="HTM"/>
    <s v="Houterman"/>
    <s v="Christian (Chris)"/>
    <s v="VHAMIWHouteC"/>
    <s v="(414) 384-2000 x 45186"/>
    <s v="Christian.Houterman@va.gov"/>
    <s v="Wave 2"/>
    <n v="2"/>
    <s v="April_11"/>
    <x v="0"/>
    <n v="1"/>
  </r>
  <r>
    <n v="958"/>
    <s v="VISN 12"/>
    <s v="VISN Deployment Team"/>
    <x v="0"/>
    <s v="CAM"/>
    <s v="Cejka"/>
    <s v="James (Jim)"/>
    <s v="VHAHINCejkaJ"/>
    <s v="(708) 492-3932"/>
    <s v="James.Cejka@va.gov"/>
    <s v="Wave 2"/>
    <n v="0"/>
    <s v="April_11"/>
    <x v="0"/>
    <n v="1"/>
  </r>
  <r>
    <n v="959"/>
    <s v="VISN 12"/>
    <s v="VISN Deployment Team"/>
    <x v="0"/>
    <s v="EMS"/>
    <s v="Aherne"/>
    <s v="Joseph (Joe)"/>
    <s v="VHAHINAhernJ"/>
    <s v="(708) 492-3935"/>
    <s v="Joseph.Aherne@va.gov"/>
    <s v="Wave 2"/>
    <n v="5"/>
    <s v="April_11"/>
    <x v="4"/>
    <n v="1"/>
  </r>
  <r>
    <n v="960"/>
    <s v="VISN 12"/>
    <s v="VISN Deployment Team"/>
    <x v="0"/>
    <s v="Engineering"/>
    <s v="Berry"/>
    <s v="Douglas (Doug)"/>
    <s v="VHAHINBerryD"/>
    <s v="708-267-6138"/>
    <s v="Douglas.Berry@va.gov"/>
    <s v="Wave 2"/>
    <n v="1"/>
    <s v="April_11"/>
    <x v="0"/>
    <n v="1"/>
  </r>
  <r>
    <n v="961"/>
    <s v="VISN 12"/>
    <s v="VISN Deployment Team"/>
    <x v="0"/>
    <s v="OIT"/>
    <s v="Fears"/>
    <s v="Jeffrey (Jeff)"/>
    <s v="VHAV12FearsJ"/>
    <s v="708-492-3987"/>
    <s v="Jeff.Fears@va.gov"/>
    <s v="Wave 2"/>
    <n v="1"/>
    <s v="April_11"/>
    <x v="0"/>
    <n v="1"/>
  </r>
  <r>
    <n v="962"/>
    <s v="VISN 12"/>
    <s v="VISN Deployment Team"/>
    <x v="0"/>
    <s v="Fiscal (Ad Hoc)"/>
    <s v="Keyser"/>
    <s v="Jason"/>
    <s v="VHAMSCKeyseJ"/>
    <s v="414-384-2000 x 45371"/>
    <s v="Jason.Keyser@va.gov"/>
    <s v="Wave 2"/>
    <n v="5"/>
    <s v="April_11"/>
    <x v="0"/>
    <n v="1"/>
  </r>
  <r>
    <n v="963"/>
    <s v="VISN 12"/>
    <s v="VISN Deployment Team"/>
    <x v="0"/>
    <s v="CDW "/>
    <s v="Wright"/>
    <s v="Samantha"/>
    <s v="VHAV12WrighS"/>
    <s v="630-240-7508"/>
    <s v="Samantha.Wright2@va.gov"/>
    <s v="Wave 2"/>
    <n v="0"/>
    <s v="April_11"/>
    <x v="0"/>
    <n v="1"/>
  </r>
  <r>
    <n v="964"/>
    <s v="VISN 12"/>
    <s v="Tomah"/>
    <x v="1"/>
    <s v="Site Lead"/>
    <s v="Phillips"/>
    <s v="Annette"/>
    <s v="vhatomphilla"/>
    <s v="608-372-1150"/>
    <s v="Annette.phillips@va.gov"/>
    <s v="Wave 2"/>
    <n v="3"/>
    <s v="April_11"/>
    <x v="0"/>
    <n v="1"/>
  </r>
  <r>
    <n v="965"/>
    <s v="VISN 12"/>
    <s v="Tomah"/>
    <x v="1"/>
    <s v="Site Lead Back-up"/>
    <s v="Brande"/>
    <s v="David"/>
    <s v="vhatombrandd"/>
    <s v="608-372-1149"/>
    <s v="David.brande@va.gov"/>
    <s v="Wave 2"/>
    <n v="10"/>
    <s v="April_11"/>
    <x v="4"/>
    <n v="1"/>
  </r>
  <r>
    <n v="966"/>
    <s v="VISN 12"/>
    <s v="Tomah"/>
    <x v="2"/>
    <s v="Primary HTM Functional POC"/>
    <s v="Bieniek"/>
    <s v="Eugene"/>
    <s v="vhatombienie"/>
    <s v="608-372-3971 x 68320"/>
    <s v="Eugene.Bieniek@va.gov"/>
    <s v="Wave 2"/>
    <n v="8"/>
    <s v="April_11"/>
    <x v="4"/>
    <n v="1"/>
  </r>
  <r>
    <n v="967"/>
    <s v="VISN 12"/>
    <s v="Tomah"/>
    <x v="2"/>
    <s v="HTM Functional POC Back-up"/>
    <s v="Ogle"/>
    <s v="Derek"/>
    <s v="vhatomogleD"/>
    <s v="608-372-1731"/>
    <s v="Derek.ogle@va.gov"/>
    <s v="Wave 2"/>
    <n v="4"/>
    <s v="April_11"/>
    <x v="4"/>
    <n v="1"/>
  </r>
  <r>
    <n v="968"/>
    <s v="VISN 12"/>
    <s v="Tomah"/>
    <x v="3"/>
    <s v="Primary EMS Functional POC"/>
    <s v="Evanson"/>
    <s v="Jeffrey"/>
    <s v="vhatomevansj"/>
    <s v="608-372-3971 x 66080"/>
    <s v="Jeffrey.Evanson@va.gov"/>
    <s v="Wave 2"/>
    <n v="0"/>
    <s v="April_11"/>
    <x v="0"/>
    <n v="1"/>
  </r>
  <r>
    <n v="969"/>
    <s v="VISN 12"/>
    <s v="Tomah"/>
    <x v="3"/>
    <s v="EMS Functional POC Back-up"/>
    <s v="Martin"/>
    <s v="Andrew"/>
    <s v="vhatommartia"/>
    <s v="608-372-3971 x 60157"/>
    <s v="Andrew.martin7@va.gov"/>
    <s v="Wave 2"/>
    <n v="6"/>
    <s v="April_11"/>
    <x v="4"/>
    <n v="1"/>
  </r>
  <r>
    <n v="970"/>
    <s v="VISN 12"/>
    <s v="Tomah"/>
    <x v="4"/>
    <s v="Primary FM Functional POC"/>
    <s v="Adkins"/>
    <s v="Patricia"/>
    <s v="vhatomadkinp"/>
    <s v="608-372-3971 x 66096"/>
    <s v="Patricia.adkins2@va.gov"/>
    <s v="Wave 2"/>
    <n v="10"/>
    <s v="April_11"/>
    <x v="4"/>
    <n v="1"/>
  </r>
  <r>
    <n v="971"/>
    <s v="VISN 12"/>
    <s v="Tomah"/>
    <x v="4"/>
    <s v="FM Functional POC Back-up"/>
    <s v="Braun"/>
    <s v="Christopher"/>
    <s v="vhatombraunc"/>
    <s v="608-372-1633"/>
    <s v="Christopher.braun@va.gov"/>
    <s v="Wave 2"/>
    <n v="2"/>
    <s v="April_11"/>
    <x v="4"/>
    <n v="1"/>
  </r>
  <r>
    <n v="972"/>
    <s v="VISN 12"/>
    <s v="Tomah"/>
    <x v="5"/>
    <s v="Primary PPM Functional POC"/>
    <s v="Brande"/>
    <s v="David"/>
    <s v="vhatombrandd"/>
    <s v="608-372-1149"/>
    <s v="David.brande@va.gov"/>
    <s v="Wave 2"/>
    <n v="10"/>
    <s v="April_11"/>
    <x v="4"/>
    <n v="1"/>
  </r>
  <r>
    <n v="973"/>
    <s v="VISN 12"/>
    <s v="Tomah"/>
    <x v="5"/>
    <s v="PPM Functional POC Back-up"/>
    <s v="Peterson"/>
    <s v="Makensie"/>
    <s v="vhatompeterm"/>
    <s v="608-372-1634"/>
    <s v="Makensie.peterson@va.gov"/>
    <s v="Wave 2"/>
    <n v="7"/>
    <s v="April_11"/>
    <x v="4"/>
    <n v="1"/>
  </r>
  <r>
    <n v="974"/>
    <s v="VISN 12"/>
    <s v="Tomah"/>
    <x v="6"/>
    <s v="Primary IT Funcational POC"/>
    <s v="Smith"/>
    <s v="Brendan"/>
    <s v="vhatomsmithb"/>
    <s v="608-372-1124"/>
    <s v="Brendan.smith1@va.gov"/>
    <s v="Wave 2"/>
    <n v="6"/>
    <s v="April_11"/>
    <x v="4"/>
    <n v="1"/>
  </r>
  <r>
    <n v="975"/>
    <s v="VISN 12"/>
    <s v="Tomah"/>
    <x v="6"/>
    <s v="IT Functional POC Back-up"/>
    <s v="Kyser"/>
    <s v="Scot"/>
    <s v="vhatomkysers"/>
    <s v="608-372-3971 x 66250"/>
    <s v="Scot.kyser@va.gov"/>
    <s v="Wave 2"/>
    <n v="5"/>
    <s v="April_11"/>
    <x v="4"/>
    <n v="1"/>
  </r>
  <r>
    <n v="976"/>
    <s v="VISN 19"/>
    <s v="VISN Deployment Team"/>
    <x v="0"/>
    <s v="Logistics"/>
    <s v="Wood"/>
    <s v="James"/>
    <s v="VHAECHWoodJa"/>
    <s v="303-202-8184"/>
    <s v="James.wood3@va.gov"/>
    <s v="Wave 2"/>
    <n v="5"/>
    <s v="April_11"/>
    <x v="4"/>
    <n v="1"/>
  </r>
  <r>
    <n v="977"/>
    <s v="VISN 19"/>
    <s v="VISN Deployment Team"/>
    <x v="0"/>
    <s v="HTM"/>
    <s v="Holland"/>
    <s v="Annette"/>
    <s v="vhachyhollaa"/>
    <s v="307-433-3763"/>
    <s v="Annette.holland@va.gov"/>
    <s v="Wave 2"/>
    <n v="2"/>
    <s v="April_11"/>
    <x v="0"/>
    <n v="1"/>
  </r>
  <r>
    <n v="978"/>
    <s v="VISN 19"/>
    <s v="VISN Deployment Team"/>
    <x v="0"/>
    <s v="CAM"/>
    <s v="Eyre"/>
    <s v="David"/>
    <s v="VHAV19EyreD"/>
    <s v="303-202-8162"/>
    <s v="David.Eyre2@va.gov"/>
    <s v="Wave 2"/>
    <n v="0"/>
    <s v="April_11"/>
    <x v="0"/>
    <n v="1"/>
  </r>
  <r>
    <n v="979"/>
    <s v="VISN 19"/>
    <s v="VISN Deployment Team"/>
    <x v="0"/>
    <s v="Engineering"/>
    <s v="Volz"/>
    <s v="Robert"/>
    <s v="VHAOMAVolzRo"/>
    <s v="402-506-1714"/>
    <s v="Robert.volz@va.gov"/>
    <s v="Wave 2"/>
    <n v="0"/>
    <s v="April_11"/>
    <x v="0"/>
    <n v="1"/>
  </r>
  <r>
    <n v="980"/>
    <s v="VISN 19"/>
    <s v="VISN Deployment Team"/>
    <x v="0"/>
    <s v="OIT"/>
    <s v="Leonelli"/>
    <s v="Lisa"/>
    <s v="VHASLCLeoneL"/>
    <s v="801-584-5678"/>
    <s v="Lisa.Leonelli@va.gov"/>
    <s v="Wave 2"/>
    <n v="6"/>
    <s v="April_11"/>
    <x v="4"/>
    <n v="1"/>
  </r>
  <r>
    <n v="981"/>
    <s v="VISN 19"/>
    <s v="VISN Deployment Team"/>
    <x v="0"/>
    <s v="Fiscal"/>
    <s v="VanderStek"/>
    <s v="Eliott"/>
    <s v="VHAV19VandeE"/>
    <s v="303-756-9279"/>
    <s v="Eliott.VanderStek@va.gov"/>
    <s v="Wave 2"/>
    <n v="0"/>
    <s v="April_11"/>
    <x v="0"/>
    <n v="1"/>
  </r>
  <r>
    <n v="982"/>
    <s v="VISN 19"/>
    <s v="Grand Junction"/>
    <x v="1"/>
    <s v="Site Lead"/>
    <s v="Hewett"/>
    <s v="Steven"/>
    <s v="vhagrjhewets"/>
    <s v="(970) 242-0731 x 2039"/>
    <s v="Steven.Hewett@va.gov"/>
    <s v="Wave 2"/>
    <n v="10"/>
    <s v="April_11"/>
    <x v="4"/>
    <n v="1"/>
  </r>
  <r>
    <n v="983"/>
    <s v="VISN 19"/>
    <s v="Grand Junction"/>
    <x v="1"/>
    <s v="Site Lead Back-up"/>
    <s v="Mestas"/>
    <s v="Norma"/>
    <s v="vhagrjmestan"/>
    <s v="(970) 242-0731 x 2539"/>
    <s v="Norma.mestas@va.gov"/>
    <s v="Wave 2"/>
    <n v="1"/>
    <s v="April_11"/>
    <x v="0"/>
    <n v="1"/>
  </r>
  <r>
    <n v="984"/>
    <s v="VISN 19"/>
    <s v="Grand Junction"/>
    <x v="2"/>
    <s v="Primary HTM Functional POC"/>
    <s v="Peacook"/>
    <s v="Jan"/>
    <s v="vhagrjpeacoj"/>
    <s v="(970) 263-5070 x 5015"/>
    <s v="Jan.Peacock@va.gov"/>
    <s v="Wave 2"/>
    <n v="10"/>
    <s v="April_11"/>
    <x v="4"/>
    <n v="1"/>
  </r>
  <r>
    <n v="985"/>
    <s v="VISN 19"/>
    <s v="Grand Junction"/>
    <x v="2"/>
    <s v="HTM Functional POC Back-up"/>
    <s v="Sparks"/>
    <s v="Frank"/>
    <s v="VHAGRJSparkF"/>
    <s v="(970) 263-5035"/>
    <s v="Frank.Sparks@va.gov"/>
    <s v="Wave 2"/>
    <n v="0"/>
    <s v="April_11"/>
    <x v="0"/>
    <n v="1"/>
  </r>
  <r>
    <n v="986"/>
    <s v="VISN 19"/>
    <s v="Grand Junction"/>
    <x v="2"/>
    <s v="HTM Functional POC Back-up"/>
    <s v="Crickmer"/>
    <s v="Anna"/>
    <s v="vhagrjcricka"/>
    <s v="(970) 242-0731"/>
    <s v="Anna.Crickmer@va.gov"/>
    <s v="Wave 2"/>
    <n v="6"/>
    <s v="April_11"/>
    <x v="0"/>
    <n v="1"/>
  </r>
  <r>
    <n v="987"/>
    <s v="VISN 19"/>
    <s v="Grand Junction"/>
    <x v="3"/>
    <s v="Primary EMS Functional POC"/>
    <s v="Hendley"/>
    <s v="Eugene"/>
    <s v="VHAGRJHendlE"/>
    <s v="(970) 242-0731 x 2559"/>
    <s v="Eugene.Hendley@va.gov"/>
    <s v="Wave 2"/>
    <n v="6"/>
    <s v="April_11"/>
    <x v="4"/>
    <n v="1"/>
  </r>
  <r>
    <n v="988"/>
    <s v="VISN 19"/>
    <s v="Grand Junction"/>
    <x v="3"/>
    <s v="EMS Functional POC Back-up"/>
    <s v="Martin"/>
    <s v="Amber"/>
    <s v="vhagrjmartina"/>
    <s v="(970) 242-0731 x 2240"/>
    <s v="Amber.Martin@va.gov"/>
    <s v="Wave 2"/>
    <n v="1"/>
    <s v="April_11"/>
    <x v="0"/>
    <n v="1"/>
  </r>
  <r>
    <n v="989"/>
    <s v="VISN 19"/>
    <s v="Grand Junction"/>
    <x v="4"/>
    <s v="Primary FM Functional POC"/>
    <s v="Murillo"/>
    <s v="Larry"/>
    <s v="vhagrjmurill"/>
    <s v="(970) 242-0731 x 12003"/>
    <s v="Larry.Murillo@va.gov"/>
    <s v="Wave 2"/>
    <n v="3"/>
    <s v="April_11"/>
    <x v="0"/>
    <n v="1"/>
  </r>
  <r>
    <n v="990"/>
    <s v="VISN 19"/>
    <s v="Grand Junction"/>
    <x v="4"/>
    <s v="FM Functional POC Back-up"/>
    <s v="Benjamin"/>
    <s v="Jason"/>
    <s v="vhagrjbenjaj"/>
    <s v="(970) 242-0731 x 12001"/>
    <s v="Jason.Benjamin@va.gov"/>
    <s v="Wave 2"/>
    <n v="2"/>
    <s v="April_11"/>
    <x v="0"/>
    <n v="1"/>
  </r>
  <r>
    <n v="991"/>
    <s v="VISN 19"/>
    <s v="Grand Junction"/>
    <x v="4"/>
    <s v="HTM Functional POC Back-up"/>
    <s v="Montoya"/>
    <s v="Juilana"/>
    <s v="VHAGRJMontoJ"/>
    <s v="(970) 242-0731 x 2052"/>
    <s v="Juliana.Montoya@va.gov"/>
    <s v="Wave 2"/>
    <n v="4"/>
    <s v="April_11"/>
    <x v="0"/>
    <n v="1"/>
  </r>
  <r>
    <n v="992"/>
    <s v="VISN 19"/>
    <s v="Grand Junction"/>
    <x v="5"/>
    <s v="Primary PPM Functional POC"/>
    <s v="Sturgeon"/>
    <s v="Timothy"/>
    <s v="vhagrjsturgt"/>
    <s v="(970) 242-0731 x 1302"/>
    <s v="Timothy.Sturgeon@va.gov"/>
    <s v="Wave 2"/>
    <n v="6"/>
    <s v="April_11"/>
    <x v="4"/>
    <n v="1"/>
  </r>
  <r>
    <n v="993"/>
    <s v="VISN 19"/>
    <s v="Grand Junction"/>
    <x v="5"/>
    <s v="PPM Functional POC Back-up"/>
    <s v="Hewett"/>
    <s v="Steven"/>
    <s v="vhagrjhewets"/>
    <s v="(970) 242-0731 x 2039"/>
    <s v="Steven.Hewett@va.gov"/>
    <s v="Wave 2"/>
    <n v="10"/>
    <s v="April_11"/>
    <x v="4"/>
    <n v="1"/>
  </r>
  <r>
    <n v="994"/>
    <s v="VISN 19"/>
    <s v="Grand Junction"/>
    <x v="6"/>
    <s v="Primary IT Funcational POC"/>
    <s v="Giese"/>
    <s v="Noah"/>
    <s v="VHAGRJgiesen"/>
    <s v="(970) 263-5057"/>
    <s v="Noah.Giese@va.gov"/>
    <s v="Wave 2"/>
    <n v="0"/>
    <s v="April_11"/>
    <x v="0"/>
    <n v="1"/>
  </r>
  <r>
    <n v="995"/>
    <s v="VISN 19"/>
    <s v="Grand Junction"/>
    <x v="6"/>
    <s v="IT Functional POC Back-up"/>
    <s v="Myers"/>
    <s v="Layne"/>
    <s v="vhagrjmyersl"/>
    <s v="(970) 863-5098"/>
    <s v="Layne.myers@va.gov"/>
    <s v="Wave 2"/>
    <n v="0"/>
    <s v="April_11"/>
    <x v="0"/>
    <n v="1"/>
  </r>
  <r>
    <n v="996"/>
    <s v="VISN 06"/>
    <s v="VISN Deployment Team"/>
    <x v="0"/>
    <s v="HTM"/>
    <s v="Anderson-Jackson"/>
    <s v="LaTecia"/>
    <s v="VHAV06ANDERL"/>
    <s v="919-956-5541"/>
    <s v="LaTecia.Anderson-Jackson@va.gov"/>
    <s v="Wave 2"/>
    <n v="7"/>
    <s v="April_11"/>
    <x v="4"/>
    <n v="1"/>
  </r>
  <r>
    <n v="997"/>
    <s v="VISN 07"/>
    <s v="Augusta"/>
    <x v="5"/>
    <s v="PPM Functional POC Back-up"/>
    <s v="Carter, III"/>
    <s v="George"/>
    <s v="VHAAUGCarteG1"/>
    <s v="(706) 733-0188 x 7166"/>
    <s v="george.carter3@va.gov"/>
    <s v="Wave 2"/>
    <n v="8"/>
    <s v="April_11"/>
    <x v="0"/>
    <n v="1"/>
  </r>
  <r>
    <n v="998"/>
    <s v="VISN 07"/>
    <s v="Tuscaloosa"/>
    <x v="5"/>
    <s v="PPM Functional POC Back-up"/>
    <s v="Walker"/>
    <s v="Willie"/>
    <s v="VHABIRWalkeW"/>
    <s v="205-554-2000 x 2829"/>
    <s v="willie.walker2@va.gov"/>
    <s v="Wave 2"/>
    <n v="4"/>
    <s v="April_11"/>
    <x v="4"/>
    <n v="1"/>
  </r>
  <r>
    <n v="999"/>
    <s v="VISN 07"/>
    <s v="Tuscaloosa"/>
    <x v="2"/>
    <s v="HTM Functional POC Back-up"/>
    <s v="Hutson"/>
    <s v="Sharon"/>
    <s v="VHATUAHutsoS"/>
    <s v="205-554-2000 x2319"/>
    <s v="Sharon.Hutson@va.gov"/>
    <s v="Wave 2"/>
    <n v="9"/>
    <s v="April_11"/>
    <x v="4"/>
    <n v="1"/>
  </r>
  <r>
    <n v="1000"/>
    <s v="VISN 07"/>
    <s v="Tuscaloosa"/>
    <x v="5"/>
    <s v="PPM Functional POC Back-up"/>
    <s v="Friscia"/>
    <s v="Karen"/>
    <s v="VHATUAfrisck"/>
    <s v="205-554-2993"/>
    <s v="karen.friscia@va.gov"/>
    <s v="Wave 2"/>
    <n v="6"/>
    <s v="April_11"/>
    <x v="0"/>
    <n v="1"/>
  </r>
  <r>
    <n v="1001"/>
    <s v="VISN 06"/>
    <s v="Fayetteville"/>
    <x v="5"/>
    <s v="PPM Functional POC Back-up"/>
    <s v="Mixon"/>
    <s v="Lindsey"/>
    <s v="VHAFNCMixonL"/>
    <s v="910-488-2120 Ext."/>
    <s v="Lindsey.Mixon@va.gov"/>
    <s v="Wave 2"/>
    <n v="1"/>
    <s v="April_11"/>
    <x v="0"/>
    <n v="1"/>
  </r>
  <r>
    <n v="1002"/>
    <s v="VISN 06"/>
    <s v="Fayetteville"/>
    <x v="5"/>
    <s v="PPM Functional POC Back-up"/>
    <s v="McLean"/>
    <s v="Veronica"/>
    <s v="VHAFNCMcLeaV2"/>
    <s v="910-475-6277"/>
    <s v="Veronica.McLean@va.gov"/>
    <s v="Wave 2"/>
    <n v="5"/>
    <s v="April_11"/>
    <x v="4"/>
    <n v="1"/>
  </r>
  <r>
    <n v="1003"/>
    <s v="VISN 07"/>
    <s v="Central Alabama"/>
    <x v="3"/>
    <s v="Primary EMS Functional POC"/>
    <s v="Mitchell"/>
    <s v="Debra"/>
    <s v="VHACAVMitchD"/>
    <s v="(334) 727-0550 x3616"/>
    <s v="Debra.Mitchell@va.gov"/>
    <s v="Wave 2"/>
    <n v="3"/>
    <s v="April_11"/>
    <x v="0"/>
    <n v="1"/>
  </r>
  <r>
    <n v="1004"/>
    <s v="VISN 07"/>
    <s v="Tuscaloosa"/>
    <x v="3"/>
    <s v="EMS Functional POC Back-up"/>
    <s v="Wyatt"/>
    <s v="Amy"/>
    <s v="vhatuawyatta"/>
    <s v="+1 (205) 554-2000 X3838"/>
    <s v="amy.wyatt@va.gov"/>
    <s v="Wave 2"/>
    <n v="1"/>
    <s v="April_11"/>
    <x v="0"/>
    <n v="1"/>
  </r>
  <r>
    <n v="1005"/>
    <s v="VISN 06"/>
    <s v="VISN Deployment Team"/>
    <x v="0"/>
    <s v="VISN Deployment Team Lead"/>
    <s v="Slade"/>
    <s v="Thomas"/>
    <s v="VHAV06SladeT"/>
    <s v="919-956-5541"/>
    <s v="Thomas.Slade@va.gov"/>
    <s v="Wave 2"/>
    <n v="7"/>
    <s v="April_4"/>
    <x v="5"/>
    <n v="1"/>
  </r>
  <r>
    <n v="1006"/>
    <s v="VISN 06"/>
    <s v="VISN Deployment Team"/>
    <x v="0"/>
    <s v="Logistics"/>
    <s v="Horne"/>
    <s v="David"/>
    <s v="VHAV06HorneD"/>
    <s v="919-956-5541"/>
    <s v="David.Horne2@va.gov"/>
    <s v="Wave 2"/>
    <n v="7"/>
    <s v="April_4"/>
    <x v="5"/>
    <n v="1"/>
  </r>
  <r>
    <n v="1007"/>
    <s v="VISN 06"/>
    <s v="VISN Deployment Team"/>
    <x v="0"/>
    <s v="HTM"/>
    <s v="Smith-Freshwater"/>
    <s v="Alicia"/>
    <s v="VHAHAMSmithA12345"/>
    <s v="919-956-5541"/>
    <s v="Alicia.Smith-Freshwater@va.gov"/>
    <s v="Wave 2"/>
    <n v="7"/>
    <s v="April_4"/>
    <x v="5"/>
    <n v="1"/>
  </r>
  <r>
    <n v="1008"/>
    <s v="VISN 06"/>
    <s v="VISN Deployment Team"/>
    <x v="0"/>
    <s v="CAM"/>
    <s v="Ellis"/>
    <s v="Kyle"/>
    <s v="VHADUREllisK"/>
    <s v="919-956-5541 x 402"/>
    <s v="Kyle.Ellis@va.gov"/>
    <s v="Wave 2"/>
    <n v="6"/>
    <s v="April_4"/>
    <x v="5"/>
    <n v="1"/>
  </r>
  <r>
    <n v="1009"/>
    <s v="VISN 06"/>
    <s v="VISN Deployment Team"/>
    <x v="0"/>
    <s v="OIT"/>
    <s v="Harris"/>
    <s v="Milton"/>
    <s v="VHAV06HarriM"/>
    <s v="919-956-5541"/>
    <s v="Milton.Harrison@va.gov"/>
    <s v="Wave 2"/>
    <n v="0"/>
    <s v="April_4"/>
    <x v="0"/>
    <n v="1"/>
  </r>
  <r>
    <n v="1010"/>
    <s v="VISN 06"/>
    <s v="VISN Deployment Team"/>
    <x v="0"/>
    <s v="Fiscal"/>
    <s v="Omotosho"/>
    <s v="Timothy"/>
    <s v="vhav06oomotorr"/>
    <s v="919-956-5541"/>
    <s v="Rotimi.Omotosho@va.gov"/>
    <s v="Wave 2"/>
    <n v="0"/>
    <s v="April_4"/>
    <x v="0"/>
    <n v="1"/>
  </r>
  <r>
    <n v="1011"/>
    <s v="VISN 06"/>
    <s v="VISN Deployment Team"/>
    <x v="0"/>
    <s v="Budget Analyst"/>
    <s v="Adams"/>
    <s v="Jeffrey "/>
    <s v="VHASAMAdamsJ"/>
    <s v="919-956-5541 x 204"/>
    <s v="Jeffrey.Adams2@va.gov"/>
    <s v="Wave 2"/>
    <n v="4"/>
    <s v="April_4"/>
    <x v="0"/>
    <n v="1"/>
  </r>
  <r>
    <n v="1012"/>
    <s v="VISN 06"/>
    <s v="Asheville"/>
    <x v="1"/>
    <s v="Site Lead"/>
    <s v="Robinson"/>
    <s v="Susan"/>
    <s v="VHAASHROBINS"/>
    <s v="(828)298-7911 x 5965"/>
    <s v="Susan.robinson2@va.gov"/>
    <s v="Wave 2"/>
    <n v="10"/>
    <s v="April_4"/>
    <x v="5"/>
    <n v="1"/>
  </r>
  <r>
    <n v="1013"/>
    <s v="VISN 06"/>
    <s v="Asheville"/>
    <x v="1"/>
    <s v="Site Lead Back-up"/>
    <s v="Reece"/>
    <s v="Joyce"/>
    <s v="VHAASHREECEJ"/>
    <s v="(828)298-7911 x 5135"/>
    <s v="Joyce.reece@va.gov"/>
    <s v="Wave 2"/>
    <n v="1"/>
    <s v="April_4"/>
    <x v="0"/>
    <n v="1"/>
  </r>
  <r>
    <n v="1014"/>
    <s v="VISN 06"/>
    <s v="Asheville"/>
    <x v="2"/>
    <s v="Primary HTM Functional POC"/>
    <s v="Armstrong"/>
    <s v="Paige"/>
    <s v="VHAASHARMSTP1"/>
    <s v="(828)298-7911 x 5994"/>
    <s v="Paige.armstrong@va.gov"/>
    <s v="Wave 2"/>
    <n v="8"/>
    <s v="April_4"/>
    <x v="5"/>
    <n v="1"/>
  </r>
  <r>
    <n v="1015"/>
    <s v="VISN 06"/>
    <s v="Asheville"/>
    <x v="2"/>
    <s v="HTM Functional POC Back-up"/>
    <s v="Morris"/>
    <s v="Doug"/>
    <s v="VHAASHMORRID"/>
    <s v="(828)298-7911 x 3670"/>
    <s v="Doug.morris@va.gov"/>
    <s v="Wave 2"/>
    <n v="1"/>
    <s v="April_4"/>
    <x v="0"/>
    <n v="1"/>
  </r>
  <r>
    <n v="1016"/>
    <s v="VISN 06"/>
    <s v="Asheville"/>
    <x v="3"/>
    <s v="Primary EMS Functional POC"/>
    <s v="McDonald"/>
    <s v="Horace"/>
    <s v="VHAASHMCDONH"/>
    <s v="(828)298-7911 x 1976"/>
    <s v="Horace.mcdonald@va.gov"/>
    <s v="Wave 2"/>
    <n v="0"/>
    <s v="April_4"/>
    <x v="0"/>
    <n v="1"/>
  </r>
  <r>
    <n v="1017"/>
    <s v="VISN 06"/>
    <s v="Asheville"/>
    <x v="3"/>
    <s v="EMS Functional POC Back-up"/>
    <s v="Richardson"/>
    <s v="Fred"/>
    <s v="VHAASHRICHAF"/>
    <s v="(828)298-7911 x 5416"/>
    <s v="Fred.richardson@va.gov"/>
    <s v="Wave 2"/>
    <n v="0"/>
    <s v="April_4"/>
    <x v="0"/>
    <n v="1"/>
  </r>
  <r>
    <n v="1018"/>
    <s v="VISN 06"/>
    <s v="Asheville"/>
    <x v="4"/>
    <s v="Primary FM Functional POC"/>
    <s v="Dorn"/>
    <s v=" Joey"/>
    <s v="VHAASHDORNJ"/>
    <s v="(828)298-7911 x 5281"/>
    <s v="Joseph.dorn@va.gov"/>
    <s v="Wave 2"/>
    <n v="5"/>
    <s v="April_4"/>
    <x v="5"/>
    <n v="1"/>
  </r>
  <r>
    <n v="1019"/>
    <s v="VISN 06"/>
    <s v="Asheville"/>
    <x v="4"/>
    <s v="FM Functional POC Back-up"/>
    <s v="Ramsey"/>
    <s v="Edwina"/>
    <s v="VHAASHRAMSEE"/>
    <s v="(828)298-7911 x 3661"/>
    <s v="Edwina.ramsey@va.gov"/>
    <s v="Wave 2"/>
    <n v="0"/>
    <s v="April_4"/>
    <x v="0"/>
    <n v="1"/>
  </r>
  <r>
    <n v="1020"/>
    <s v="VISN 06"/>
    <s v="Asheville"/>
    <x v="5"/>
    <s v="Primary PPM Functional POC"/>
    <s v="Parton"/>
    <s v="Jeff"/>
    <s v="VHAASHPARTOJ"/>
    <s v="(828)298-7911 x 5664"/>
    <s v="Jeffrey.parton2@va.gov"/>
    <s v="Wave 2"/>
    <n v="2"/>
    <s v="April_4"/>
    <x v="0"/>
    <n v="1"/>
  </r>
  <r>
    <n v="1021"/>
    <s v="VISN 06"/>
    <s v="Asheville"/>
    <x v="5"/>
    <s v="PPM Functional POC Back-up"/>
    <s v="Doggett"/>
    <s v="Jeff"/>
    <s v="VHAASHDOGGEJ"/>
    <s v="(828)298-7911 x 5746"/>
    <s v="Jeff.doggett@va.gov"/>
    <s v="Wave 2"/>
    <n v="0"/>
    <s v="April_4"/>
    <x v="0"/>
    <n v="1"/>
  </r>
  <r>
    <n v="1022"/>
    <s v="VISN 06"/>
    <s v="Asheville"/>
    <x v="6"/>
    <s v="Primary IT Functional POC"/>
    <s v="Johnson"/>
    <s v="Jeanette"/>
    <s v="VHAASHJOHNSJ3"/>
    <s v="(828)298-7911 x 4061"/>
    <s v="Jeanette.johnson3@va.gov"/>
    <s v="Wave 2"/>
    <n v="3"/>
    <s v="April_4"/>
    <x v="0"/>
    <n v="1"/>
  </r>
  <r>
    <n v="1023"/>
    <s v="VISN 06"/>
    <s v="Asheville"/>
    <x v="6"/>
    <s v="IT Functional POC Back-up"/>
    <s v="Ballew"/>
    <s v="Christopher"/>
    <s v="VHAASHBALLEC"/>
    <s v="(828)298-7911 x 1750"/>
    <s v="Christopher.ballew@va.gov"/>
    <s v="Wave 2"/>
    <n v="3"/>
    <s v="April_4"/>
    <x v="0"/>
    <n v="1"/>
  </r>
  <r>
    <n v="1024"/>
    <s v="VISN 06"/>
    <s v="Durham"/>
    <x v="1"/>
    <s v="Site Lead"/>
    <s v="Cox"/>
    <s v="Anna Maria"/>
    <s v="VHADURCoxA"/>
    <s v="919-416-5935"/>
    <s v="annamaria.cox@va.gov"/>
    <s v="Wave 2"/>
    <n v="5"/>
    <s v="April_4"/>
    <x v="5"/>
    <n v="1"/>
  </r>
  <r>
    <n v="1025"/>
    <s v="VISN 06"/>
    <s v="Durham"/>
    <x v="1"/>
    <s v="Site Lead Back-up"/>
    <s v="Korlewala"/>
    <s v="Korto"/>
    <s v="VHADURKorleK"/>
    <s v="919-286-0411 x 6450"/>
    <s v="Korto.korlewala@va.gov"/>
    <s v="Wave 2"/>
    <n v="0"/>
    <s v="April_4"/>
    <x v="0"/>
    <n v="1"/>
  </r>
  <r>
    <n v="1026"/>
    <s v="VISN 06"/>
    <s v="Durham"/>
    <x v="2"/>
    <s v="Primary HTM Functional POC"/>
    <s v="Atabong"/>
    <s v="Asonganyi"/>
    <s v="Vhadurataboa"/>
    <s v="919-286-0411 x 6035"/>
    <s v="Asonganyi.Atabong@va.gov"/>
    <s v="Wave 2"/>
    <n v="11"/>
    <s v="April_4"/>
    <x v="5"/>
    <n v="1"/>
  </r>
  <r>
    <n v="1027"/>
    <s v="VISN 06"/>
    <s v="Durham"/>
    <x v="2"/>
    <s v="HTM Functional POC Back-up"/>
    <s v="Hasan"/>
    <s v="Hammam"/>
    <s v="vhadurHasanH"/>
    <s v="919-286-0411 x 6477"/>
    <s v="hammam.hasan@va.gov"/>
    <s v="Wave 2"/>
    <n v="3"/>
    <s v="April_4"/>
    <x v="0"/>
    <n v="1"/>
  </r>
  <r>
    <n v="1028"/>
    <s v="VISN 06"/>
    <s v="Durham"/>
    <x v="3"/>
    <s v="Primary EMS Functional POC"/>
    <s v="Robinson"/>
    <s v="Jeffrey"/>
    <s v="VHADURRobinJ1"/>
    <s v="919-286-0411 x 6856"/>
    <s v="Jeffrey.robinson4@va.gov"/>
    <s v="Wave 2"/>
    <n v="0"/>
    <s v="April_4"/>
    <x v="0"/>
    <n v="1"/>
  </r>
  <r>
    <n v="1029"/>
    <s v="VISN 06"/>
    <s v="Durham"/>
    <x v="3"/>
    <s v="EMS Functional POC Back-up"/>
    <s v="Heard"/>
    <s v="Eric"/>
    <s v="VHADURHeardE"/>
    <s v="919-286-0411 x 6856"/>
    <s v="eric.heard@va.gov"/>
    <s v="Wave 2"/>
    <n v="0"/>
    <s v="April_4"/>
    <x v="0"/>
    <n v="1"/>
  </r>
  <r>
    <n v="1030"/>
    <s v="VISN 06"/>
    <s v="Durham"/>
    <x v="4"/>
    <s v="Primary FM Functional POC"/>
    <s v="Williams"/>
    <s v="Charles"/>
    <s v="VHADURWilliC2"/>
    <s v="919-286-0411 x 6471"/>
    <s v="Charles.williams007@va.gov"/>
    <s v="Wave 2"/>
    <n v="0"/>
    <s v="April_4"/>
    <x v="0"/>
    <n v="1"/>
  </r>
  <r>
    <n v="1031"/>
    <s v="VISN 06"/>
    <s v="Durham"/>
    <x v="4"/>
    <s v="FM Functional POC Back-up"/>
    <s v="Santago"/>
    <s v="Alexander"/>
    <s v="VHADURSantaA"/>
    <s v="919-286-0411 x 6483"/>
    <s v="Alexander.santago@va.gov"/>
    <s v="Wave 2"/>
    <n v="1"/>
    <s v="April_4"/>
    <x v="0"/>
    <n v="1"/>
  </r>
  <r>
    <n v="1032"/>
    <s v="VISN 06"/>
    <s v="Durham"/>
    <x v="5"/>
    <s v="Primary PPM Functional POC"/>
    <s v="Foley"/>
    <s v="Kristen"/>
    <s v="Vhadurfoleyk"/>
    <s v="919-286-0411 x 6454"/>
    <s v="Kristen.foley2@va.gov"/>
    <s v="Wave 2"/>
    <n v="5"/>
    <s v="April_4"/>
    <x v="5"/>
    <n v="1"/>
  </r>
  <r>
    <n v="1033"/>
    <s v="VISN 06"/>
    <s v="Durham"/>
    <x v="5"/>
    <s v="PPM Functional POC Back-up"/>
    <s v="Claus"/>
    <s v="James"/>
    <s v="VHADURClausJ"/>
    <s v="919-286-0411 x 5871"/>
    <s v="James.Claus@va.gov"/>
    <s v="Wave 2"/>
    <n v="5"/>
    <s v="April_4"/>
    <x v="0"/>
    <n v="1"/>
  </r>
  <r>
    <n v="1034"/>
    <s v="VISN 06"/>
    <s v="Durham"/>
    <x v="6"/>
    <s v="Primary IT Functional POC"/>
    <s v="Stanfield"/>
    <s v="Steve"/>
    <s v="vhadurstanfs"/>
    <s v="919-810-4569"/>
    <s v="Steve.stanfield@va.gov"/>
    <s v="Wave 2"/>
    <n v="2"/>
    <s v="April_4"/>
    <x v="0"/>
    <n v="1"/>
  </r>
  <r>
    <n v="1035"/>
    <s v="VISN 06"/>
    <s v="Durham"/>
    <x v="6"/>
    <s v="IT Functional POC Back-up"/>
    <s v="Crenshaw"/>
    <s v="Jonathan"/>
    <s v="Vhadurcrensj"/>
    <s v="919-521-3652"/>
    <s v="Jonathan.crenshaw@va.gov"/>
    <s v="Wave 2"/>
    <n v="1"/>
    <s v="April_4"/>
    <x v="0"/>
    <n v="1"/>
  </r>
  <r>
    <n v="1036"/>
    <s v="VISN 06"/>
    <s v="Fayetteville"/>
    <x v="1"/>
    <s v="Site Lead"/>
    <s v="Boyd"/>
    <s v="Sherron"/>
    <s v="VHAFNCBoydS"/>
    <s v="910-482-5274 x 5274"/>
    <s v="SHERRON.BOYD2@VA.GOV"/>
    <s v="Wave 2"/>
    <n v="3"/>
    <s v="April_4"/>
    <x v="5"/>
    <n v="1"/>
  </r>
  <r>
    <n v="1037"/>
    <s v="VISN 06"/>
    <s v="Fayetteville"/>
    <x v="1"/>
    <s v="Site Lead Back-up"/>
    <s v="Paylor"/>
    <s v="Tony"/>
    <s v="VHAFNCPayloT"/>
    <s v="910-488-2120 x 6574"/>
    <s v="Tony.paylor@va.gov"/>
    <s v="Wave 2"/>
    <n v="5"/>
    <s v="April_4"/>
    <x v="5"/>
    <n v="1"/>
  </r>
  <r>
    <n v="1038"/>
    <s v="VISN 06"/>
    <s v="Fayetteville"/>
    <x v="2"/>
    <s v="Primary HTM Functional POC"/>
    <s v="Bowen"/>
    <s v="Roscoe"/>
    <s v="VHAFNCBowenR"/>
    <s v="910-488-2120 x 7948"/>
    <s v="ROSCOE.BOWEN@VA.GOV"/>
    <s v="Wave 2"/>
    <n v="5"/>
    <s v="April_4"/>
    <x v="0"/>
    <n v="1"/>
  </r>
  <r>
    <n v="1039"/>
    <s v="VISN 06"/>
    <s v="Fayetteville"/>
    <x v="2"/>
    <s v="HTM Functional POC Back-up"/>
    <s v="Gardner"/>
    <s v="Gregory"/>
    <s v="VHAFNCGardnG"/>
    <s v="910-488-2120 x 5127"/>
    <s v="GREGORY.GARDNER3@VA.GOV"/>
    <s v="Wave 2"/>
    <n v="0"/>
    <s v="April_4"/>
    <x v="0"/>
    <n v="1"/>
  </r>
  <r>
    <n v="1040"/>
    <s v="VISN 06"/>
    <s v="Fayetteville"/>
    <x v="3"/>
    <s v="Primary EMS Functional POC"/>
    <s v="Sanchez"/>
    <s v="Pedro"/>
    <s v="VHAFNCSanchP"/>
    <s v="910-488-2120 x 5880"/>
    <s v="PEDRO.SANCHEZ@VA.GOV"/>
    <s v="Wave 2"/>
    <n v="2"/>
    <s v="April_4"/>
    <x v="0"/>
    <n v="1"/>
  </r>
  <r>
    <n v="1041"/>
    <s v="VISN 06"/>
    <s v="Fayetteville"/>
    <x v="3"/>
    <s v="EMS Functional POC Back-up"/>
    <s v="Fisher"/>
    <s v="Craig"/>
    <s v="VHAFNCFisheC1"/>
    <s v="910-488-2120 x 5444"/>
    <s v="CRAIG.FISHER@VA.GOV"/>
    <s v="Wave 2"/>
    <n v="1"/>
    <s v="April_4"/>
    <x v="0"/>
    <n v="1"/>
  </r>
  <r>
    <n v="1042"/>
    <s v="VISN 06"/>
    <s v="Fayetteville"/>
    <x v="4"/>
    <s v="Primary FM Functional POC"/>
    <s v="Gillis"/>
    <s v="Wendy"/>
    <s v="VHAFNCGilliW"/>
    <s v="910-488-2120 x 7933"/>
    <s v="WENDY.GILLIS@VA.GOV"/>
    <s v="Wave 2"/>
    <n v="4"/>
    <s v="April_4"/>
    <x v="5"/>
    <n v="1"/>
  </r>
  <r>
    <n v="1043"/>
    <s v="VISN 06"/>
    <s v="Fayetteville"/>
    <x v="4"/>
    <s v="FM Functional POC Back-up"/>
    <s v="Ragland"/>
    <s v="Joseph"/>
    <s v="VHAFNCRaglaJ"/>
    <s v="910-488-2120 x 5234"/>
    <s v="JOSEPH.RAGLAND@VA.GOV"/>
    <s v="Wave 2"/>
    <n v="8"/>
    <s v="April_4"/>
    <x v="5"/>
    <n v="1"/>
  </r>
  <r>
    <n v="1044"/>
    <s v="VISN 06"/>
    <s v="Fayetteville"/>
    <x v="5"/>
    <s v="Primary PPM Functional POC"/>
    <s v="Boyd"/>
    <s v="Sherron"/>
    <s v="VHAFNCBoydS"/>
    <s v="910-488-2120 x 5274"/>
    <s v="SHERRON.BOYD2@VA.GOV"/>
    <s v="Wave 2"/>
    <n v="3"/>
    <s v="April_4"/>
    <x v="5"/>
    <n v="1"/>
  </r>
  <r>
    <n v="1045"/>
    <s v="VISN 06"/>
    <s v="Fayetteville"/>
    <x v="5"/>
    <s v="PPM Functional POC Back-up"/>
    <s v="Paylor"/>
    <s v="Tony"/>
    <s v="VHAFNCPayloT"/>
    <s v="910-488-2120 x 6574"/>
    <s v="Tony.paylor@va.gov"/>
    <s v="Wave 2"/>
    <n v="5"/>
    <s v="April_4"/>
    <x v="5"/>
    <n v="1"/>
  </r>
  <r>
    <n v="1046"/>
    <s v="VISN 06"/>
    <s v="Fayetteville"/>
    <x v="6"/>
    <s v="Primary IT Functional POC"/>
    <s v="Grady"/>
    <s v="Mark"/>
    <s v="VHAFNCGradyM"/>
    <s v="910-488-2120 x 5001"/>
    <s v="MARK.GRADY@VA.GOV"/>
    <s v="Wave 2"/>
    <n v="6"/>
    <s v="April_4"/>
    <x v="0"/>
    <n v="1"/>
  </r>
  <r>
    <n v="1047"/>
    <s v="VISN 06"/>
    <s v="Fayetteville"/>
    <x v="6"/>
    <s v="IT Functional POC Back-up"/>
    <s v="Fay"/>
    <s v="Edward"/>
    <s v="VHAFNCFayE"/>
    <s v="910-488-2120 x 5025"/>
    <s v="EDWARD.FAY@VA.GOV"/>
    <s v="Wave 2"/>
    <n v="0"/>
    <s v="April_4"/>
    <x v="0"/>
    <n v="1"/>
  </r>
  <r>
    <n v="1048"/>
    <s v="VISN 06"/>
    <s v="Hampton"/>
    <x v="1"/>
    <s v="Site Lead"/>
    <s v="Kelly"/>
    <s v="James"/>
    <s v="VHAHAMKellyJ"/>
    <s v="757-722-9961 x 4733"/>
    <s v="James.kelly@va.gov"/>
    <s v="Wave 2"/>
    <n v="2"/>
    <s v="April_4"/>
    <x v="0"/>
    <n v="1"/>
  </r>
  <r>
    <n v="1049"/>
    <s v="VISN 06"/>
    <s v="Hampton"/>
    <x v="1"/>
    <s v="Site Lead Back-up"/>
    <s v="Marlowe"/>
    <s v="Kevin"/>
    <s v="VHAHAMMarloK"/>
    <s v="(757) 315-2566"/>
    <s v="Kevin.Marlowe@va.gov"/>
    <s v="Wave 2"/>
    <n v="1"/>
    <s v="April_4"/>
    <x v="0"/>
    <n v="1"/>
  </r>
  <r>
    <n v="1050"/>
    <s v="VISN 06"/>
    <s v="Hampton"/>
    <x v="2"/>
    <s v="Primary HTM Functional POC"/>
    <s v="Johnston"/>
    <s v="James"/>
    <s v="VHAHAMJohnsJ12"/>
    <s v="757-722-9961 x 2375"/>
    <s v="James.Johnston12@va.gov"/>
    <s v="Wave 2"/>
    <n v="3"/>
    <s v="April_4"/>
    <x v="5"/>
    <n v="1"/>
  </r>
  <r>
    <n v="1051"/>
    <s v="VISN 06"/>
    <s v="Hampton"/>
    <x v="2"/>
    <s v="HTM Functional POC Back-up"/>
    <s v="Jakimjuk"/>
    <s v="Alex"/>
    <s v="VHAHAMJakimA"/>
    <s v="757-722-9961 x 2608"/>
    <s v="Alexander.Jakimjuk@va.gov"/>
    <s v="Wave 2"/>
    <n v="3"/>
    <s v="April_4"/>
    <x v="5"/>
    <n v="1"/>
  </r>
  <r>
    <n v="1052"/>
    <s v="VISN 06"/>
    <s v="Hampton"/>
    <x v="3"/>
    <s v="Primary EMS Functional POC"/>
    <s v="Curling"/>
    <s v="Anthony"/>
    <s v="VHAHAMCurliA"/>
    <s v="757-722-9961 x 3608"/>
    <s v="Anthony.Curling@va.gov"/>
    <s v="Wave 2"/>
    <n v="1"/>
    <s v="April_4"/>
    <x v="5"/>
    <n v="1"/>
  </r>
  <r>
    <n v="1053"/>
    <s v="VISN 06"/>
    <s v="Hampton"/>
    <x v="3"/>
    <s v="Primary EMS Functional POC"/>
    <s v="Duggan"/>
    <s v="James"/>
    <s v="VHAHAMDuggaJ"/>
    <s v="757-722-9961 x 4156"/>
    <s v="James.Duggan@va.gov"/>
    <s v="Wave 2"/>
    <n v="5"/>
    <s v="April_4"/>
    <x v="5"/>
    <n v="1"/>
  </r>
  <r>
    <n v="1054"/>
    <s v="VISN 06"/>
    <s v="Hampton"/>
    <x v="3"/>
    <s v="EMS Functional POC Back-up"/>
    <s v="Blevins"/>
    <s v="Mark"/>
    <s v="VHAHAMBleviM"/>
    <s v="757-722-9961 x 2098"/>
    <s v="Mark.Blevins@va.gov"/>
    <s v="Wave 2"/>
    <n v="1"/>
    <s v="April_4"/>
    <x v="5"/>
    <n v="1"/>
  </r>
  <r>
    <n v="1055"/>
    <s v="VISN 06"/>
    <s v="Hampton"/>
    <x v="3"/>
    <s v="EMS Functional POC Back-up"/>
    <s v="Gilliam"/>
    <s v="Willie"/>
    <s v="VHAHAMGilliW"/>
    <s v="757-722-9961 x 2255"/>
    <s v="Willie.Gilliam@va.gov"/>
    <s v="Wave 2"/>
    <n v="0"/>
    <s v="April_4"/>
    <x v="0"/>
    <n v="1"/>
  </r>
  <r>
    <n v="1056"/>
    <s v="VISN 06"/>
    <s v="Hampton"/>
    <x v="4"/>
    <s v="Primary FM Functional POC"/>
    <s v="Brown"/>
    <s v="Scott"/>
    <s v="VHAHAMBrowSc"/>
    <s v="757-728-3121"/>
    <s v="Scott.Brown@va.gov"/>
    <s v="Wave 2"/>
    <n v="5"/>
    <s v="April_4"/>
    <x v="0"/>
    <n v="1"/>
  </r>
  <r>
    <n v="1057"/>
    <s v="VISN 06"/>
    <s v="Hampton"/>
    <x v="4"/>
    <s v="FM Functional POC Back-up"/>
    <s v="Harlow"/>
    <s v="Jeff"/>
    <s v="VHAHAMharloJ"/>
    <s v="757-722-9961 x 3594"/>
    <s v="Jeffrey.harlow@va.gov"/>
    <s v="Wave 2"/>
    <n v="1"/>
    <s v="April_4"/>
    <x v="0"/>
    <n v="1"/>
  </r>
  <r>
    <n v="1058"/>
    <s v="VISN 06"/>
    <s v="Hampton"/>
    <x v="5"/>
    <s v="Primary PPM Functional POC"/>
    <s v="Talbird-Petes"/>
    <s v="Tina"/>
    <s v="VHAHAMTalbiT"/>
    <s v="757-722-9961 x 3133"/>
    <s v="Tina.Talbird-Petes@va.gov"/>
    <s v="Wave 2"/>
    <n v="11"/>
    <s v="April_4"/>
    <x v="5"/>
    <n v="1"/>
  </r>
  <r>
    <n v="1059"/>
    <s v="VISN 06"/>
    <s v="Hampton"/>
    <x v="5"/>
    <s v="PPM Functional POC Back-up"/>
    <s v="Dawson"/>
    <s v="Curtis"/>
    <s v="VHAHAMDawsoC"/>
    <s v="757-315-3924"/>
    <s v="Curtis.Dawson@va.gov"/>
    <s v="Wave 2"/>
    <n v="4"/>
    <s v="April_4"/>
    <x v="0"/>
    <n v="1"/>
  </r>
  <r>
    <n v="1060"/>
    <s v="VISN 06"/>
    <s v="Hampton"/>
    <x v="6"/>
    <s v="Primary IT Functional POC"/>
    <s v="Lemmie"/>
    <s v="Kirk"/>
    <s v="VHAHAMLemmiK"/>
    <s v="757-722-9961 x 3700"/>
    <s v="Kirk.Lemmie@va.gov"/>
    <s v="Wave 2"/>
    <n v="8"/>
    <s v="April_4"/>
    <x v="5"/>
    <n v="1"/>
  </r>
  <r>
    <n v="1061"/>
    <s v="VISN 06"/>
    <s v="Hampton"/>
    <x v="6"/>
    <s v="IT Functional POC Back-up"/>
    <s v="Brantley"/>
    <s v="Denny"/>
    <s v="VHAHAMBrantD"/>
    <s v="757-722-9961 x 3700"/>
    <s v="Denny.Brantley@va.gov"/>
    <s v="Wave 2"/>
    <n v="1"/>
    <s v="April_4"/>
    <x v="0"/>
    <n v="1"/>
  </r>
  <r>
    <n v="1062"/>
    <s v="VISN 06"/>
    <s v="Richmond"/>
    <x v="1"/>
    <s v="Site Lead"/>
    <s v="Hillmer"/>
    <s v="Kimberly"/>
    <s v="VHARICHillmk"/>
    <s v="804-675-5000 x 3828"/>
    <s v="Kimberly.Hillmer@va.gov"/>
    <s v="Wave 2"/>
    <n v="10"/>
    <s v="April_4"/>
    <x v="5"/>
    <n v="1"/>
  </r>
  <r>
    <n v="1063"/>
    <s v="VISN 06"/>
    <s v="Richmond"/>
    <x v="1"/>
    <s v="Site Lead Back-up"/>
    <s v="Mosher"/>
    <s v="Stephen"/>
    <s v="VHARICMosheS"/>
    <s v="804-675-5168"/>
    <s v="Stephen.Mosher@va.gov"/>
    <s v="Wave 2"/>
    <n v="5"/>
    <s v="April_4"/>
    <x v="0"/>
    <n v="1"/>
  </r>
  <r>
    <n v="1064"/>
    <s v="VISN 06"/>
    <s v="Richmond"/>
    <x v="2"/>
    <s v="Primary HTM Functional POC"/>
    <s v="Mosher"/>
    <s v="Stephen"/>
    <s v="VHARICMosheS"/>
    <s v="804-675-5168"/>
    <s v="Stephen.Mosher@va.gov"/>
    <s v="Wave 2"/>
    <n v="5"/>
    <s v="April_4"/>
    <x v="0"/>
    <n v="1"/>
  </r>
  <r>
    <n v="1065"/>
    <s v="VISN 06"/>
    <s v="Richmond"/>
    <x v="2"/>
    <s v="HTM Functional POC Back-up"/>
    <s v="Hillmer"/>
    <s v="Kimberly"/>
    <s v="VHARICHillmk"/>
    <s v="804-675-5000 x 3828"/>
    <s v="Kimberly.Hillmer@va.gov"/>
    <s v="Wave 2"/>
    <n v="10"/>
    <s v="April_4"/>
    <x v="5"/>
    <n v="1"/>
  </r>
  <r>
    <n v="1066"/>
    <s v="VISN 06"/>
    <s v="Richmond"/>
    <x v="3"/>
    <s v="Primary EMS Functional POC"/>
    <s v="Richardson"/>
    <s v="Brenda"/>
    <s v="VHARICRichaB1"/>
    <s v="804-675-6062"/>
    <s v="Brenda.Richardson3@va.gov"/>
    <s v="Wave 2"/>
    <n v="1"/>
    <s v="April_4"/>
    <x v="0"/>
    <n v="1"/>
  </r>
  <r>
    <n v="1067"/>
    <s v="VISN 06"/>
    <s v="Richmond"/>
    <x v="3"/>
    <s v="EMS Functional POC Back-up"/>
    <s v="Mcquilla"/>
    <s v="Ralph"/>
    <s v="VHARICMcQuiR"/>
    <s v="804-675-5137"/>
    <s v="Ralph.McQuilla@va.gov"/>
    <s v="Wave 2"/>
    <n v="0"/>
    <s v="April_4"/>
    <x v="0"/>
    <n v="1"/>
  </r>
  <r>
    <n v="1068"/>
    <s v="VISN 06"/>
    <s v="Richmond"/>
    <x v="4"/>
    <s v="Primary FM Functional POC"/>
    <s v="Dudley"/>
    <s v="James"/>
    <s v="VHARICDudleJ"/>
    <s v="804-675-5138"/>
    <s v="James.Dudley3@va.gov"/>
    <s v="Wave 2"/>
    <n v="1"/>
    <s v="April_4"/>
    <x v="0"/>
    <n v="1"/>
  </r>
  <r>
    <n v="1069"/>
    <s v="VISN 06"/>
    <s v="Richmond"/>
    <x v="4"/>
    <s v="FM Functional POC Back-up"/>
    <s v="Friedman"/>
    <s v="Dane"/>
    <s v="VHARICFriedD"/>
    <s v="804-675-5138"/>
    <s v="Dane.Friedman@va.gov"/>
    <s v="Wave 2"/>
    <n v="9"/>
    <s v="April_4"/>
    <x v="0"/>
    <n v="1"/>
  </r>
  <r>
    <n v="1070"/>
    <s v="VISN 06"/>
    <s v="Richmond"/>
    <x v="5"/>
    <s v="Primary PPM Functional POC"/>
    <s v="Buser"/>
    <s v="Kevin"/>
    <s v="VHARICBuserK"/>
    <s v="804-675-5090"/>
    <s v="Kevin.Buser@va.gov"/>
    <s v="Wave 2"/>
    <n v="1"/>
    <s v="April_4"/>
    <x v="0"/>
    <n v="1"/>
  </r>
  <r>
    <n v="1071"/>
    <s v="VISN 06"/>
    <s v="Richmond"/>
    <x v="5"/>
    <s v="PPM Functional POC Back-up"/>
    <s v="Arnold"/>
    <s v="Marlon"/>
    <s v="VHARICArnolM"/>
    <s v="804-675-5090"/>
    <s v="Marlon.Arnold@va.gov"/>
    <s v="Wave 2"/>
    <n v="2"/>
    <s v="April_4"/>
    <x v="0"/>
    <n v="1"/>
  </r>
  <r>
    <n v="1072"/>
    <s v="VISN 06"/>
    <s v="Richmond"/>
    <x v="6"/>
    <s v="Primary IT Functional POC"/>
    <s v="Dahlstrand"/>
    <s v="David"/>
    <s v="VHARICDahlsD"/>
    <s v="804-675-5615"/>
    <s v="David.Dahlstrand@va.gov"/>
    <s v="Wave 2"/>
    <n v="5"/>
    <s v="April_4"/>
    <x v="5"/>
    <n v="1"/>
  </r>
  <r>
    <n v="1073"/>
    <s v="VISN 06"/>
    <s v="Richmond"/>
    <x v="6"/>
    <s v="IT Functional POC Back-up"/>
    <s v="Doyle"/>
    <s v="John"/>
    <s v="VHARICDoyleJ1"/>
    <s v="804-675-6750"/>
    <s v="John.Doyle3@va.gov"/>
    <s v="Wave 2"/>
    <n v="1"/>
    <s v="April_4"/>
    <x v="5"/>
    <n v="1"/>
  </r>
  <r>
    <n v="1074"/>
    <s v="VISN 06"/>
    <s v="Salem"/>
    <x v="1"/>
    <s v="Site Lead"/>
    <s v="Carpenter"/>
    <s v="Eric"/>
    <s v="VHASAMCarpeE"/>
    <s v="540-982-2463 x 4126"/>
    <s v="Eric.carpenter@va.gov"/>
    <s v="Wave 2"/>
    <n v="7"/>
    <s v="April_4"/>
    <x v="5"/>
    <n v="1"/>
  </r>
  <r>
    <n v="1075"/>
    <s v="VISN 06"/>
    <s v="Salem"/>
    <x v="1"/>
    <s v="Site Lead Back-up"/>
    <s v="Cunningham"/>
    <s v="Michael"/>
    <s v="VHASAMCunnim"/>
    <s v="540-982-2463 x 2646"/>
    <s v="Michael.cunningham7@va.gov"/>
    <s v="Wave 2"/>
    <n v="8"/>
    <s v="April_4"/>
    <x v="5"/>
    <n v="1"/>
  </r>
  <r>
    <n v="1076"/>
    <s v="VISN 06"/>
    <s v="Salem"/>
    <x v="2"/>
    <s v="Primary HTM Functional POC"/>
    <s v="Wilder"/>
    <s v="Joseph"/>
    <s v="VHASAMWildeJ"/>
    <s v="540-982-2463 x 1672"/>
    <s v="Joseph.wilder@va.gov"/>
    <s v="Wave 2"/>
    <n v="8"/>
    <s v="April_4"/>
    <x v="5"/>
    <n v="1"/>
  </r>
  <r>
    <n v="1077"/>
    <s v="VISN 06"/>
    <s v="Salem"/>
    <x v="2"/>
    <s v="HTM Functional POC Back-up"/>
    <s v="Flanary"/>
    <s v="Karen"/>
    <s v="VHASAMFlanaK"/>
    <s v="540-982-2463 x 1676"/>
    <s v="Karen.flanary@va.gov"/>
    <s v="Wave 2"/>
    <n v="8"/>
    <s v="April_4"/>
    <x v="5"/>
    <n v="1"/>
  </r>
  <r>
    <n v="1078"/>
    <s v="VISN 06"/>
    <s v="Salem"/>
    <x v="2"/>
    <s v="HTM Functional POC Back-up"/>
    <s v="Brown"/>
    <s v="Robert"/>
    <s v="VHASAMBrownR"/>
    <s v="540-982-2463 x 1674"/>
    <s v="Robert.brown15@va.gov"/>
    <s v="Wave 2"/>
    <n v="0"/>
    <s v="April_4"/>
    <x v="0"/>
    <n v="1"/>
  </r>
  <r>
    <n v="1079"/>
    <s v="VISN 06"/>
    <s v="Salem"/>
    <x v="3"/>
    <s v="Primary EMS Functional POC"/>
    <s v="Mack"/>
    <s v="Naymon"/>
    <s v="VHASAMMackN"/>
    <s v="540-982-2463 x 2865"/>
    <s v="Naymon.mack@va.gov"/>
    <s v="Wave 2"/>
    <n v="0"/>
    <s v="April_4"/>
    <x v="0"/>
    <n v="1"/>
  </r>
  <r>
    <n v="1080"/>
    <s v="VISN 06"/>
    <s v="Salem"/>
    <x v="3"/>
    <s v="EMS Functional POC Back-up"/>
    <s v="Morris"/>
    <s v="Tanuel"/>
    <s v="VHASAMMorriT1"/>
    <s v="540-982-2463 x 2878"/>
    <s v="Tanuel.morris@va.gov"/>
    <s v="Wave 2"/>
    <n v="0"/>
    <s v="April_4"/>
    <x v="0"/>
    <n v="1"/>
  </r>
  <r>
    <n v="1081"/>
    <s v="VISN 06"/>
    <s v="Salem"/>
    <x v="4"/>
    <s v="Primary FM Functional POC"/>
    <s v="Carpenter"/>
    <s v="Eric"/>
    <s v="VHASAMCarpeE"/>
    <s v="540-982-2463 x 4126"/>
    <s v="Eric.carpenter@va.gov"/>
    <s v="Wave 2"/>
    <n v="7"/>
    <s v="April_4"/>
    <x v="5"/>
    <n v="1"/>
  </r>
  <r>
    <n v="1082"/>
    <s v="VISN 06"/>
    <s v="Salem"/>
    <x v="4"/>
    <s v="FM Functional POC Back-up"/>
    <s v="Fralin"/>
    <s v="Brian"/>
    <s v="VHASAMFraliB"/>
    <s v="540-982-2463 x 1247"/>
    <s v="Brian.fralin@va.gov"/>
    <s v="Wave 2"/>
    <n v="6"/>
    <s v="April_4"/>
    <x v="0"/>
    <n v="1"/>
  </r>
  <r>
    <n v="1083"/>
    <s v="VISN 06"/>
    <s v="Salem"/>
    <x v="5"/>
    <s v="Primary PPM Functional POC"/>
    <s v="Cunningham"/>
    <s v="Michael"/>
    <s v="VHASAMCunniM"/>
    <s v="540-982-2463 x 2646"/>
    <s v="Michael.cunningham7@va.gov"/>
    <s v="Wave 2"/>
    <n v="8"/>
    <s v="April_4"/>
    <x v="5"/>
    <n v="1"/>
  </r>
  <r>
    <n v="1084"/>
    <s v="VISN 06"/>
    <s v="Salem"/>
    <x v="5"/>
    <s v="PPM Functional POC Back-up"/>
    <s v="Burns"/>
    <s v="Benjamin"/>
    <s v="VHASAMBurnsB"/>
    <s v="540-982-2463 x 2966"/>
    <s v="Benjamin.Burns@va.gov "/>
    <s v="Wave 2"/>
    <n v="7"/>
    <s v="April_4"/>
    <x v="0"/>
    <n v="1"/>
  </r>
  <r>
    <n v="1085"/>
    <s v="VISN 06"/>
    <s v="Salem"/>
    <x v="6"/>
    <s v="Primary IT Functional POC"/>
    <s v="Poole"/>
    <s v="Steven"/>
    <s v="VHASAMPooleS"/>
    <s v="540-982-2463 x 4537"/>
    <s v="Steven.Poole@va.gov"/>
    <s v="Wave 2"/>
    <n v="1"/>
    <s v="April_4"/>
    <x v="0"/>
    <n v="1"/>
  </r>
  <r>
    <n v="1086"/>
    <s v="VISN 06"/>
    <s v="Salem"/>
    <x v="6"/>
    <s v="IT Functional POC Back-up"/>
    <s v="McAnnally"/>
    <s v="Paul"/>
    <s v="VHASAMMcannP"/>
    <s v="540-982-2463 x 5093"/>
    <s v="Paul.McAnnally@va.gov"/>
    <s v="Wave 2"/>
    <n v="0"/>
    <s v="April_4"/>
    <x v="0"/>
    <n v="1"/>
  </r>
  <r>
    <n v="1087"/>
    <s v="VISN 06"/>
    <s v="Salisbury"/>
    <x v="1"/>
    <s v="Site Lead"/>
    <s v="Green"/>
    <s v="Sharod"/>
    <s v="VHASBYGREENS1"/>
    <s v="704-638-9000 x 3498"/>
    <s v="SHAROD.GREEN@VA.GOV"/>
    <s v="Wave 2"/>
    <n v="7"/>
    <s v="April_4"/>
    <x v="5"/>
    <n v="1"/>
  </r>
  <r>
    <n v="1088"/>
    <s v="VISN 06"/>
    <s v="Salisbury"/>
    <x v="1"/>
    <s v="Site Lead Back-up"/>
    <s v="Forrest"/>
    <s v="Robert"/>
    <s v="VHASBYFORRER1"/>
    <s v="704-638-9000 x 3210"/>
    <s v="ROBERT.FORREST@VA.GOV"/>
    <s v="Wave 2"/>
    <n v="2"/>
    <s v="April_4"/>
    <x v="0"/>
    <n v="1"/>
  </r>
  <r>
    <n v="1089"/>
    <s v="VISN 06"/>
    <s v="Salisbury"/>
    <x v="2"/>
    <s v="Primary HTM Functional POC"/>
    <s v="Sledge"/>
    <s v="David"/>
    <s v="VHASBYSLEDGD"/>
    <s v="704-638-9000 x 3120"/>
    <s v="DAVID.SLEDGE2@VA.GOV"/>
    <s v="Wave 2"/>
    <n v="6"/>
    <s v="April_4"/>
    <x v="5"/>
    <n v="1"/>
  </r>
  <r>
    <n v="1090"/>
    <s v="VISN 06"/>
    <s v="Salisbury"/>
    <x v="2"/>
    <s v="HTM Functional POC Back-up"/>
    <s v="Monroe"/>
    <s v="Robert"/>
    <s v="VHASBYMONROR"/>
    <s v="704-638-9000 x 2221"/>
    <s v="ROBERT.MONROE@VA.GOV"/>
    <s v="Wave 2"/>
    <n v="6"/>
    <s v="April_4"/>
    <x v="0"/>
    <n v="1"/>
  </r>
  <r>
    <n v="1091"/>
    <s v="VISN 06"/>
    <s v="Salisbury"/>
    <x v="2"/>
    <s v="HTM Functional POC Back-up"/>
    <s v="Cherry"/>
    <s v="James"/>
    <s v="VHASBYCHERRJ"/>
    <s v="704-638-9000 x 2518"/>
    <s v="JAMES.CHERRY2@VA.GOV"/>
    <s v="Wave 2"/>
    <n v="2"/>
    <s v="April_4"/>
    <x v="0"/>
    <n v="1"/>
  </r>
  <r>
    <n v="1092"/>
    <s v="VISN 06"/>
    <s v="Salisbury"/>
    <x v="3"/>
    <s v="Primary EMS Functional POC"/>
    <s v="Hayes"/>
    <s v="Bruce"/>
    <s v="VHASBYHAYESB"/>
    <s v="704-638-9000 x 2094"/>
    <s v="BRUCE.HAYES@VA.GOV"/>
    <s v="Wave 2"/>
    <n v="0"/>
    <s v="April_4"/>
    <x v="0"/>
    <n v="1"/>
  </r>
  <r>
    <n v="1093"/>
    <s v="VISN 06"/>
    <s v="Salisbury"/>
    <x v="3"/>
    <s v="EMS Functional POC Back-up"/>
    <s v="Hodge"/>
    <s v="Laura"/>
    <s v="VHASBYHODGEL"/>
    <s v="704-638-9000 x 2191"/>
    <s v="LAURA.HODGE@VA.GOV"/>
    <s v="Wave 2"/>
    <n v="0"/>
    <s v="April_4"/>
    <x v="0"/>
    <n v="1"/>
  </r>
  <r>
    <n v="1094"/>
    <s v="VISN 06"/>
    <s v="Salisbury"/>
    <x v="4"/>
    <s v="Primary FM Functional POC"/>
    <s v="Laurer"/>
    <s v="Joseph"/>
    <s v="VHASBYLAUREJ"/>
    <s v="704-638-9000 x 2333"/>
    <s v="JOSEPH.LAURER@VA.GOV"/>
    <s v="Wave 2"/>
    <n v="5"/>
    <s v="April_4"/>
    <x v="5"/>
    <n v="1"/>
  </r>
  <r>
    <n v="1095"/>
    <s v="VISN 06"/>
    <s v="Salisbury"/>
    <x v="4"/>
    <s v="FM Functional POC Back-up"/>
    <s v="Barrier"/>
    <s v="Lonnie"/>
    <s v="VHASBYBARRIL"/>
    <s v="704-638-9000 x 2313"/>
    <s v="LONNIE.BARRIER@VA.GOV"/>
    <s v="Wave 2"/>
    <n v="10"/>
    <s v="April_4"/>
    <x v="5"/>
    <n v="1"/>
  </r>
  <r>
    <n v="1096"/>
    <s v="VISN 06"/>
    <s v="Salisbury"/>
    <x v="5"/>
    <s v="Primary PPM Functional POC"/>
    <s v="White"/>
    <s v="Stanley"/>
    <s v="VHASBYWHITES1"/>
    <s v="704-638-9000 x. 3202"/>
    <s v="STANLEY.WHITE2@VA.GOV"/>
    <s v="Wave 2"/>
    <n v="9"/>
    <s v="April_4"/>
    <x v="5"/>
    <n v="1"/>
  </r>
  <r>
    <n v="1097"/>
    <s v="VISN 06"/>
    <s v="Salisbury"/>
    <x v="5"/>
    <s v="PPM Functional POC Back-up"/>
    <s v="Williams"/>
    <s v="Mashonda"/>
    <s v="VHASBYWILLIM12"/>
    <s v="704-638-9000 x 4765"/>
    <s v="MASHONDA.WILLIAMS@VA.GOV"/>
    <s v="Wave 2"/>
    <n v="6"/>
    <s v="April_4"/>
    <x v="5"/>
    <n v="1"/>
  </r>
  <r>
    <n v="1098"/>
    <s v="VISN 06"/>
    <s v="Salisbury"/>
    <x v="6"/>
    <s v="Primary IT Functional POC"/>
    <s v="Clark"/>
    <s v="Deborah"/>
    <s v="VHASBYCLARKD"/>
    <s v="704-638-9000 x 4847"/>
    <s v="DEBORAH.CLARK6@VA.GOV"/>
    <s v="Wave 2"/>
    <n v="2"/>
    <s v="April_4"/>
    <x v="0"/>
    <n v="1"/>
  </r>
  <r>
    <n v="1099"/>
    <s v="VISN 06"/>
    <s v="Salisbury"/>
    <x v="6"/>
    <s v="IT Functional POC Back-up"/>
    <s v="Nash"/>
    <s v="Ken"/>
    <s v="VHASBYNASHK"/>
    <s v="704-638-9000 x 4853"/>
    <s v="KEN.NASH2@VA.GOV"/>
    <s v="Wave 2"/>
    <n v="1"/>
    <s v="April_4"/>
    <x v="0"/>
    <n v="1"/>
  </r>
  <r>
    <n v="1100"/>
    <s v="VISN 07"/>
    <s v="VISN Deployment Team"/>
    <x v="0"/>
    <s v="VISN Deployment Team Lead"/>
    <s v="Gaudio"/>
    <s v="James"/>
    <s v="Vhav07gaudij"/>
    <s v="(678) 924-5710"/>
    <s v="James.gaudio@va.gov"/>
    <s v="Wave 2"/>
    <n v="8"/>
    <s v="April_4"/>
    <x v="5"/>
    <n v="1"/>
  </r>
  <r>
    <n v="1101"/>
    <s v="VISN 07"/>
    <s v="VISN Deployment Team"/>
    <x v="0"/>
    <s v="Logistics"/>
    <s v="Townsend-Green"/>
    <s v="Linda"/>
    <s v="VHAV07TownsG"/>
    <s v="(678) 924-5754"/>
    <s v="Linda.townsend-green@va.gov"/>
    <s v="Wave 2"/>
    <n v="5"/>
    <s v="April_4"/>
    <x v="0"/>
    <n v="1"/>
  </r>
  <r>
    <n v="1102"/>
    <s v="VISN 07"/>
    <s v="VISN Deployment Team"/>
    <x v="0"/>
    <s v="HTM"/>
    <s v="Jensen"/>
    <s v="Kevin"/>
    <s v="VHACHAJenseK"/>
    <s v="(843) 789-6139"/>
    <s v="Kevin.jensen@va.gov"/>
    <s v="Wave 2"/>
    <n v="6"/>
    <s v="April_4"/>
    <x v="5"/>
    <n v="1"/>
  </r>
  <r>
    <n v="1103"/>
    <s v="VISN 07"/>
    <s v="VISN Deployment Team"/>
    <x v="0"/>
    <s v="CAM"/>
    <s v="Gaudio"/>
    <s v="James"/>
    <s v="Vhav07gaudij"/>
    <s v="(678) 924-5710"/>
    <s v="James.gaudio@va.gov"/>
    <s v="Wave 2"/>
    <n v="8"/>
    <s v="April_4"/>
    <x v="5"/>
    <n v="1"/>
  </r>
  <r>
    <n v="1104"/>
    <s v="VISN 07"/>
    <s v="VISN Deployment Team"/>
    <x v="0"/>
    <s v="EMS"/>
    <s v="Henrickson"/>
    <s v="Michael"/>
    <s v="VHACMSHenriM"/>
    <s v="(803) 776-4000 x 5752"/>
    <s v="Michael.henrickson@va.gov"/>
    <s v="Wave 2"/>
    <n v="1"/>
    <s v="April_4"/>
    <x v="0"/>
    <n v="1"/>
  </r>
  <r>
    <n v="1105"/>
    <s v="VISN 07"/>
    <s v="VISN Deployment Team"/>
    <x v="0"/>
    <s v="Engineering"/>
    <s v="Lyons"/>
    <s v="Tim"/>
    <s v="VHATUALyonsT"/>
    <s v="(205) 554-4593"/>
    <s v="Tim.lyons@va.gov"/>
    <s v="Wave 2"/>
    <n v="8"/>
    <s v="April_4"/>
    <x v="5"/>
    <n v="1"/>
  </r>
  <r>
    <n v="1106"/>
    <s v="VISN 07"/>
    <s v="VISN Deployment Team"/>
    <x v="0"/>
    <s v="OIT"/>
    <s v="Greer"/>
    <s v="Bill"/>
    <s v="VHABIRGreerW1"/>
    <s v="(205) 933-8101"/>
    <s v="William.Greer2@va.gov"/>
    <s v="Wave 2"/>
    <n v="0"/>
    <s v="April_4"/>
    <x v="0"/>
    <n v="1"/>
  </r>
  <r>
    <n v="1107"/>
    <s v="VISN 07"/>
    <s v="VISN Deployment Team"/>
    <x v="0"/>
    <s v="Fiscal"/>
    <s v="Schmitz"/>
    <s v="Brenda"/>
    <s v="VHAV07SchmiB"/>
    <s v="(678) 924-5731"/>
    <s v="Brenda.schmitz@va.gov"/>
    <s v="Wave 2"/>
    <n v="5"/>
    <s v="April_4"/>
    <x v="0"/>
    <n v="1"/>
  </r>
  <r>
    <n v="1108"/>
    <s v="VISN 07"/>
    <s v="VISN Deployment Team"/>
    <x v="0"/>
    <s v="HR"/>
    <s v="Blakeley"/>
    <s v="Claudia"/>
    <s v="VHAV07BlakeC"/>
    <s v="(678) 924-5738"/>
    <s v="Claudia.blakeley@va.gov"/>
    <s v="Wave 2"/>
    <n v="0"/>
    <s v="April_4"/>
    <x v="0"/>
    <n v="1"/>
  </r>
  <r>
    <n v="1109"/>
    <s v="VISN 07"/>
    <s v="VISN Deployment Team"/>
    <x v="0"/>
    <s v="Education"/>
    <s v="Mathews"/>
    <s v="Venis"/>
    <s v="VHANBOMatheV1"/>
    <s v="(770) 279-3427"/>
    <s v="Venis.Mathews2@va.gov"/>
    <s v="Wave 2"/>
    <n v="1"/>
    <s v="April_4"/>
    <x v="0"/>
    <n v="1"/>
  </r>
  <r>
    <n v="1110"/>
    <s v="VISN 07"/>
    <s v="Atlanta"/>
    <x v="1"/>
    <s v="Site Lead"/>
    <s v="Browning"/>
    <s v="Louisa"/>
    <s v="VHAATGBROWNL"/>
    <s v="404-321-6111 x4924"/>
    <s v="Louisa.Browning@va.gov"/>
    <s v="Wave 2"/>
    <n v="8"/>
    <s v="April_4"/>
    <x v="5"/>
    <n v="1"/>
  </r>
  <r>
    <n v="1111"/>
    <s v="VISN 07"/>
    <s v="Atlanta"/>
    <x v="1"/>
    <s v="Site Lead Back-up"/>
    <s v="Simmons"/>
    <s v="Cathy"/>
    <s v="VHAATGSIMMOC2"/>
    <s v="404-321-6111 x3027"/>
    <s v="Cathy.simmons@va.gov"/>
    <s v="Wave 2"/>
    <n v="8"/>
    <s v="April_4"/>
    <x v="5"/>
    <n v="1"/>
  </r>
  <r>
    <n v="1112"/>
    <s v="VISN 07"/>
    <s v="Atlanta"/>
    <x v="2"/>
    <s v="Primary HTM Functional POC"/>
    <s v="Cox"/>
    <s v="Michael"/>
    <s v="VHAATGCoxM"/>
    <s v="404-321-6111 x7633"/>
    <s v="Michael.cox@va.gov"/>
    <s v="Wave 2"/>
    <n v="10"/>
    <s v="April_4"/>
    <x v="5"/>
    <n v="1"/>
  </r>
  <r>
    <n v="1113"/>
    <s v="VISN 07"/>
    <s v="Atlanta"/>
    <x v="2"/>
    <s v="HTM Functional POC Back-up"/>
    <s v="Timm"/>
    <s v="Robert"/>
    <s v="VHAAATGTimmR"/>
    <s v="404-321-6111 x2790"/>
    <s v="Robert.timm@va.gov"/>
    <s v="Wave 2"/>
    <n v="1"/>
    <s v="April_4"/>
    <x v="0"/>
    <n v="1"/>
  </r>
  <r>
    <n v="1114"/>
    <s v="VISN 07"/>
    <s v="Atlanta"/>
    <x v="3"/>
    <s v="Primary EMS Functional POC"/>
    <s v="Mincey"/>
    <s v="Dale"/>
    <s v="VHAATGminced"/>
    <s v="404-321-6111 x7646"/>
    <s v="Dale.Mincey@va.gov"/>
    <s v="Wave 2"/>
    <n v="9"/>
    <s v="April_4"/>
    <x v="5"/>
    <n v="1"/>
  </r>
  <r>
    <n v="1115"/>
    <s v="VISN 07"/>
    <s v="Atlanta"/>
    <x v="3"/>
    <s v="EMS Functional POC Back-up"/>
    <s v="Gwaltney"/>
    <s v="Darryl"/>
    <s v="VHAATGgwaltd"/>
    <s v="404-321-6111 x7525"/>
    <s v="Darryl.Gwaltney@va.gov"/>
    <s v="Wave 2"/>
    <n v="0"/>
    <s v="April_4"/>
    <x v="0"/>
    <n v="1"/>
  </r>
  <r>
    <n v="1116"/>
    <s v="VISN 07"/>
    <s v="Atlanta"/>
    <x v="4"/>
    <s v="Primary FM Functional POC"/>
    <s v="Mindley"/>
    <s v="Damian"/>
    <s v="VHAATGMindlD"/>
    <s v="404-321-6111 x7660"/>
    <s v="Damian.mindley@va.gov"/>
    <s v="Wave 2"/>
    <n v="4"/>
    <s v="April_4"/>
    <x v="0"/>
    <n v="1"/>
  </r>
  <r>
    <n v="1117"/>
    <s v="VISN 07"/>
    <s v="Atlanta"/>
    <x v="4"/>
    <s v="FM Functional POC Back-up"/>
    <s v="Sawyer"/>
    <s v="Ricky"/>
    <s v="VHAATGSawyeR"/>
    <s v="404-321-6111 x7660"/>
    <s v="Ricky.sawyer@va.gov"/>
    <s v="Wave 2"/>
    <n v="7"/>
    <s v="April_4"/>
    <x v="0"/>
    <n v="1"/>
  </r>
  <r>
    <n v="1118"/>
    <s v="VISN 07"/>
    <s v="Atlanta"/>
    <x v="5"/>
    <s v="Primary PPM Functional POC"/>
    <s v="Simmons"/>
    <s v="Cathy"/>
    <s v="VHAATGSIMMOC2"/>
    <s v="404-321-6111 x3027"/>
    <s v="Cathy.simmons@va.gov"/>
    <s v="Wave 2"/>
    <n v="8"/>
    <s v="April_4"/>
    <x v="5"/>
    <n v="1"/>
  </r>
  <r>
    <n v="1119"/>
    <s v="VISN 07"/>
    <s v="Atlanta"/>
    <x v="5"/>
    <s v="PPM Functional POC Back-up"/>
    <s v="Browning"/>
    <s v="Louisa"/>
    <s v="VHAATGBROWNL"/>
    <s v="404-321-6111 x4924"/>
    <s v="Louisa.Browning@va.gov"/>
    <s v="Wave 2"/>
    <n v="8"/>
    <s v="April_4"/>
    <x v="5"/>
    <n v="1"/>
  </r>
  <r>
    <n v="1120"/>
    <s v="VISN 07"/>
    <s v="Atlanta"/>
    <x v="6"/>
    <s v="Primary IT Functional POC"/>
    <s v="Lynch"/>
    <s v="Anthony"/>
    <s v="VHAATGLynchA"/>
    <s v="404-321-6111 x1578"/>
    <s v="Anthony.lynch@va.gov"/>
    <s v="Wave 2"/>
    <n v="2"/>
    <s v="April_4"/>
    <x v="0"/>
    <n v="1"/>
  </r>
  <r>
    <n v="1121"/>
    <s v="VISN 07"/>
    <s v="Atlanta"/>
    <x v="6"/>
    <s v="IT Functional POC Back-up"/>
    <s v="Wisdom"/>
    <s v="Zende"/>
    <s v="VHAATGWisdoZ"/>
    <s v="404-321-6111 x7197"/>
    <s v="Zende.wisdom@va.gov  "/>
    <s v="Wave 2"/>
    <n v="2"/>
    <s v="April_4"/>
    <x v="0"/>
    <n v="1"/>
  </r>
  <r>
    <n v="1122"/>
    <s v="VISN 07"/>
    <s v="Birmingham"/>
    <x v="1"/>
    <s v="Site Lead"/>
    <s v="Raggio"/>
    <s v="Matthew"/>
    <s v="VHABIRRaggiM"/>
    <s v="205-933-8101 x 5252"/>
    <s v="Matthew.Raggio@va.gov"/>
    <s v="Wave 2"/>
    <n v="6"/>
    <s v="April_4"/>
    <x v="0"/>
    <n v="1"/>
  </r>
  <r>
    <n v="1123"/>
    <s v="VISN 07"/>
    <s v="Birmingham"/>
    <x v="1"/>
    <s v="Site Lead Back-up"/>
    <s v="Weeks"/>
    <s v="Erica"/>
    <s v="VHABIRWeeksE"/>
    <s v="205-933-8101 x 1350"/>
    <s v="Erica.Weeks@va.gov"/>
    <s v="Wave 2"/>
    <n v="9"/>
    <s v="April_4"/>
    <x v="5"/>
    <n v="1"/>
  </r>
  <r>
    <n v="1124"/>
    <s v="VISN 07"/>
    <s v="Birmingham"/>
    <x v="2"/>
    <s v="Primary HTM Functional POC"/>
    <s v="Raggio"/>
    <s v="Matthew"/>
    <s v="VHABIRRaggiM"/>
    <s v="205-933-8101 x 5252"/>
    <s v="Matthew.Raggio@va.gov"/>
    <s v="Wave 2"/>
    <n v="6"/>
    <s v="April_4"/>
    <x v="0"/>
    <n v="1"/>
  </r>
  <r>
    <n v="1125"/>
    <s v="VISN 07"/>
    <s v="Birmingham"/>
    <x v="2"/>
    <s v="HTM Functional POC Back-up"/>
    <s v="McQuitty"/>
    <s v="William"/>
    <s v="VHABIRMcQuiW"/>
    <s v="205-933-8101 x 4526"/>
    <s v="William.McQuitty@va.gov"/>
    <s v="Wave 2"/>
    <n v="2"/>
    <s v="April_4"/>
    <x v="0"/>
    <n v="1"/>
  </r>
  <r>
    <n v="1126"/>
    <s v="VISN 07"/>
    <s v="Birmingham"/>
    <x v="3"/>
    <s v="Primary EMS Functional POC"/>
    <s v="Irwin"/>
    <s v="David"/>
    <s v="VHABIRIrwinD"/>
    <s v="205-558-4717 x 5416"/>
    <s v="David.Irwin@va.gov"/>
    <s v="Wave 2"/>
    <n v="6"/>
    <s v="April_4"/>
    <x v="5"/>
    <n v="1"/>
  </r>
  <r>
    <n v="1127"/>
    <s v="VISN 07"/>
    <s v="Birmingham"/>
    <x v="3"/>
    <s v="EMS Functional POC Back-up"/>
    <s v="Singleterry"/>
    <s v="Andre"/>
    <s v="VHABIRSinglA"/>
    <s v="205-933-8101 x 6107"/>
    <s v="Andre.Singleterry@va.gov"/>
    <s v="Wave 2"/>
    <n v="8"/>
    <s v="April_4"/>
    <x v="5"/>
    <n v="1"/>
  </r>
  <r>
    <n v="1128"/>
    <s v="VISN 07"/>
    <s v="Birmingham"/>
    <x v="4"/>
    <s v="Primary FM Functional POC"/>
    <s v="Campbell"/>
    <s v="Jaymes"/>
    <s v="VHABIRCampbJ2"/>
    <s v="205-933-8101 x 5013"/>
    <s v="Jaymes.Campbell@va.gov"/>
    <s v="Wave 2"/>
    <n v="7"/>
    <s v="April_4"/>
    <x v="5"/>
    <n v="1"/>
  </r>
  <r>
    <n v="1129"/>
    <s v="VISN 07"/>
    <s v="Birmingham"/>
    <x v="4"/>
    <s v="FM Functional POC Back-up"/>
    <s v="Bugg"/>
    <s v="Randall"/>
    <s v="VHABIRBuggR"/>
    <s v="205-933-4481 x 5275"/>
    <s v="Randall.Bugg@va.gov"/>
    <s v="Wave 2"/>
    <n v="1"/>
    <s v="April_4"/>
    <x v="0"/>
    <n v="1"/>
  </r>
  <r>
    <n v="1130"/>
    <s v="VISN 07"/>
    <s v="Birmingham"/>
    <x v="5"/>
    <s v="Primary PPM Functional POC"/>
    <s v="Jones"/>
    <s v="Alfred"/>
    <s v="VHABIRJonesAT"/>
    <s v="205-933-8101 x 2937"/>
    <s v="Alfred.Jones2@va.gov"/>
    <s v="Wave 2"/>
    <n v="9"/>
    <s v="April_4"/>
    <x v="5"/>
    <n v="1"/>
  </r>
  <r>
    <n v="1131"/>
    <s v="VISN 07"/>
    <s v="Birmingham"/>
    <x v="5"/>
    <s v="PPM Functional POC Back-up"/>
    <s v="Turner"/>
    <s v="Caleb"/>
    <s v="VHABIRTurneC3"/>
    <s v="205-933-8101 x 5371"/>
    <s v="Caleb.Turner3@va.gov"/>
    <s v="Wave 2"/>
    <n v="2"/>
    <s v="April_4"/>
    <x v="0"/>
    <n v="1"/>
  </r>
  <r>
    <n v="1132"/>
    <s v="VISN 07"/>
    <s v="Birmingham"/>
    <x v="6"/>
    <s v="Primary IT Functional POC"/>
    <s v="Young"/>
    <s v="Christopher"/>
    <s v="VHABIRYounC"/>
    <s v="205-933-8101 x 1367"/>
    <s v="Christopher.Young7@va.gov"/>
    <s v="Wave 2"/>
    <n v="0"/>
    <s v="April_4"/>
    <x v="0"/>
    <n v="1"/>
  </r>
  <r>
    <n v="1133"/>
    <s v="VISN 07"/>
    <s v="Birmingham"/>
    <x v="6"/>
    <s v="IT Functional POC Back-up"/>
    <s v="Sturdivant"/>
    <s v="Mervin"/>
    <s v="VHABIRSturdM"/>
    <s v="205-933-8101 x 1334"/>
    <s v="Mervin.Sturdivant@va.gov"/>
    <s v="Wave 2"/>
    <n v="1"/>
    <s v="April_4"/>
    <x v="0"/>
    <n v="1"/>
  </r>
  <r>
    <n v="1134"/>
    <s v="VISN 07"/>
    <s v="Dublin"/>
    <x v="1"/>
    <s v="Site Lead"/>
    <s v="Deworth"/>
    <s v="Gerald"/>
    <s v="VHADUBDEWORG"/>
    <s v="478-272-1210 x 2902"/>
    <s v="Gerald.deworth@va.gov"/>
    <s v="Wave 2"/>
    <n v="1"/>
    <s v="April_4"/>
    <x v="0"/>
    <n v="1"/>
  </r>
  <r>
    <n v="1135"/>
    <s v="VISN 07"/>
    <s v="Dublin"/>
    <x v="1"/>
    <s v="Site Lead Back-up"/>
    <s v="Sullivan"/>
    <s v="Diane"/>
    <s v="VHADUBSULLID"/>
    <s v="478-272-1210 x 2902"/>
    <s v="Diane.sullivan@va.gov"/>
    <s v="Wave 2"/>
    <n v="5"/>
    <s v="April_4"/>
    <x v="5"/>
    <n v="1"/>
  </r>
  <r>
    <n v="1136"/>
    <s v="VISN 07"/>
    <s v="Dublin"/>
    <x v="2"/>
    <s v="Primary HTM Functional POC"/>
    <s v="Snelgrove"/>
    <s v="Michael"/>
    <s v="VHADUBSNELGM"/>
    <s v="478 272-1210 x 2889"/>
    <s v="Michael.snelgrove@va.gov"/>
    <s v="Wave 2"/>
    <n v="2"/>
    <s v="April_4"/>
    <x v="0"/>
    <n v="1"/>
  </r>
  <r>
    <n v="1137"/>
    <s v="VISN 07"/>
    <s v="Dublin"/>
    <x v="2"/>
    <s v="HTM Functional POC Back-up"/>
    <s v="Orlowsky"/>
    <s v="Alex"/>
    <s v="VHADUBORLOWA"/>
    <s v="478 272-1210 x 3129"/>
    <s v="Alexandra.orlowsky@va.gov"/>
    <s v="Wave 2"/>
    <n v="3"/>
    <s v="April_4"/>
    <x v="0"/>
    <n v="1"/>
  </r>
  <r>
    <n v="1138"/>
    <s v="VISN 07"/>
    <s v="Dublin"/>
    <x v="3"/>
    <s v="Primary EMS Functional POC"/>
    <s v="Baggett"/>
    <s v="Lee"/>
    <s v="VHADUBBAGGEL"/>
    <s v="478 277 2755"/>
    <s v="Walter.Baggett@va.gov"/>
    <s v="Wave 2"/>
    <n v="3"/>
    <s v="April_4"/>
    <x v="0"/>
    <n v="1"/>
  </r>
  <r>
    <n v="1139"/>
    <s v="VISN 07"/>
    <s v="Dublin"/>
    <x v="3"/>
    <s v="EMS Functional POC Back-up"/>
    <s v="Kraft"/>
    <s v="Edwin"/>
    <s v="VHADUBKRAFTE"/>
    <s v="478 277 2755"/>
    <s v="Edwin.Kraft@va.gov"/>
    <s v="Wave 2"/>
    <n v="0"/>
    <s v="April_4"/>
    <x v="0"/>
    <n v="1"/>
  </r>
  <r>
    <n v="1140"/>
    <s v="VISN 07"/>
    <s v="Dublin"/>
    <x v="4"/>
    <s v="Primary FM Functional POC"/>
    <s v="Williams"/>
    <s v="Fred"/>
    <s v="VHADUBWILLIF"/>
    <s v="478 272-1210 x 4355"/>
    <s v="Frederick.williams@va.gov"/>
    <s v="Wave 2"/>
    <n v="4"/>
    <s v="April_4"/>
    <x v="0"/>
    <n v="1"/>
  </r>
  <r>
    <n v="1141"/>
    <s v="VISN 07"/>
    <s v="Dublin"/>
    <x v="4"/>
    <s v="FM Functional POC Back-up"/>
    <s v="Marshall"/>
    <s v="Sandra"/>
    <s v="VHADUBMARSHS"/>
    <s v="478 272-1210 x 2640"/>
    <s v="Sandra.Marshall10@va.gov"/>
    <s v="Wave 2"/>
    <n v="1"/>
    <s v="April_4"/>
    <x v="0"/>
    <n v="1"/>
  </r>
  <r>
    <n v="1142"/>
    <s v="VISN 07"/>
    <s v="Dublin"/>
    <x v="5"/>
    <s v="Primary PPM Functional POC"/>
    <s v="Pennymon"/>
    <s v="Dennis"/>
    <s v="VHADUBPENNYD"/>
    <s v="478 272 1210 x 3046"/>
    <s v="Dennis.Pennymon@va.gov"/>
    <s v="Wave 2"/>
    <n v="3"/>
    <s v="April_4"/>
    <x v="5"/>
    <n v="1"/>
  </r>
  <r>
    <n v="1143"/>
    <s v="VISN 07"/>
    <s v="Dublin"/>
    <x v="5"/>
    <s v="PPM Functional POC Back-up"/>
    <s v="King"/>
    <s v="Anthony"/>
    <s v="VHADUBKingA2"/>
    <s v="478 272 1210 x 2612"/>
    <s v="Anthony.King3@va.gov"/>
    <s v="Wave 2"/>
    <n v="9"/>
    <s v="April_4"/>
    <x v="5"/>
    <n v="1"/>
  </r>
  <r>
    <n v="1144"/>
    <s v="VISN 07"/>
    <s v="Dublin"/>
    <x v="6"/>
    <s v="Primary IT Functional POC"/>
    <s v="Cowart"/>
    <s v="Mark"/>
    <s v="VHADUBCowarM"/>
    <s v="478-277-6799"/>
    <s v="Mark.Cowart@va.gov"/>
    <s v="Wave 2"/>
    <n v="4"/>
    <s v="April_4"/>
    <x v="0"/>
    <n v="1"/>
  </r>
  <r>
    <n v="1145"/>
    <s v="VISN 07"/>
    <s v="Dublin"/>
    <x v="6"/>
    <s v="IT Functional POC Back-up"/>
    <s v="Couey"/>
    <s v="Janet"/>
    <s v="VHADUBCoueyJ"/>
    <s v="478-277-2716"/>
    <s v="Janet.Couey@va.gov"/>
    <s v="Wave 2"/>
    <n v="1"/>
    <s v="April_4"/>
    <x v="0"/>
    <n v="1"/>
  </r>
  <r>
    <n v="1146"/>
    <s v="VISN 07"/>
    <s v="Central Alabama"/>
    <x v="1"/>
    <s v="Site Lead"/>
    <s v="Piper"/>
    <s v="William"/>
    <s v="VHACAVPiperW"/>
    <s v="334-272-4670 x 4870"/>
    <s v="William.Piper@va.gov"/>
    <s v="Wave 2"/>
    <n v="8"/>
    <s v="April_4"/>
    <x v="5"/>
    <n v="1"/>
  </r>
  <r>
    <n v="1147"/>
    <s v="VISN 07"/>
    <s v="Central Alabama"/>
    <x v="1"/>
    <s v="Site Lead Back-up"/>
    <s v="Hall"/>
    <s v="Nicholas"/>
    <s v="VHACAVHallN"/>
    <s v="334-727-0550 x 3289"/>
    <s v="Nicholas.Hall2@va.gov"/>
    <s v="Wave 2"/>
    <n v="5"/>
    <s v="April_4"/>
    <x v="5"/>
    <n v="1"/>
  </r>
  <r>
    <n v="1148"/>
    <s v="VISN 07"/>
    <s v="Central Alabama"/>
    <x v="2"/>
    <s v="Primary HTM Functional POC"/>
    <s v="Piper"/>
    <s v="William"/>
    <s v="VHACAVPiperW"/>
    <s v="334-272-4670 x 4870"/>
    <s v="William.Piper@va.gov"/>
    <s v="Wave 2"/>
    <n v="8"/>
    <s v="April_4"/>
    <x v="5"/>
    <n v="1"/>
  </r>
  <r>
    <n v="1149"/>
    <s v="VISN 07"/>
    <s v="Central Alabama"/>
    <x v="2"/>
    <s v="HTM Functional POC Back-up"/>
    <s v="Johnson"/>
    <s v="Donnell"/>
    <s v="VHACAVJohnsD2"/>
    <s v="334-272-4670 x 4866"/>
    <s v="Donnell.Johnson2@va.gov"/>
    <s v="Wave 2"/>
    <n v="4"/>
    <s v="April_4"/>
    <x v="0"/>
    <n v="1"/>
  </r>
  <r>
    <n v="1150"/>
    <s v="VISN 07"/>
    <s v="Central Alabama"/>
    <x v="3"/>
    <s v="EMS Functional POC Back-up"/>
    <s v="Morgan"/>
    <s v="Darrell"/>
    <s v="VHATUAMORGAD"/>
    <s v="334-272-4670 x 4624"/>
    <s v="Darrell.Morgan2@va.gov"/>
    <s v="Wave 2"/>
    <n v="2"/>
    <s v="April_4"/>
    <x v="5"/>
    <n v="1"/>
  </r>
  <r>
    <n v="1151"/>
    <s v="VISN 07"/>
    <s v="Central Alabama"/>
    <x v="3"/>
    <s v="EMS Functional POC Back-up"/>
    <s v="Perry"/>
    <s v="Clifford"/>
    <s v="VHACAVPerryC"/>
    <s v="334-727-0550 x 3667"/>
    <s v="Clifford.Perry@va.gov"/>
    <s v="Wave 2"/>
    <n v="1"/>
    <s v="April_4"/>
    <x v="0"/>
    <n v="1"/>
  </r>
  <r>
    <n v="1152"/>
    <s v="VISN 07"/>
    <s v="Central Alabama"/>
    <x v="4"/>
    <s v="Primary FM Functional POC"/>
    <s v="Sharpe"/>
    <s v="Nicole"/>
    <s v="VHACAVSharpN"/>
    <s v="334-260-4108"/>
    <s v="Nicole.Sharpe@va.gov"/>
    <s v="Wave 2"/>
    <n v="9"/>
    <s v="April_4"/>
    <x v="5"/>
    <n v="1"/>
  </r>
  <r>
    <n v="1153"/>
    <s v="VISN 07"/>
    <s v="Central Alabama"/>
    <x v="4"/>
    <s v="FM Functional POC Back-up"/>
    <s v="Hall"/>
    <s v="Nicholas"/>
    <s v="VHACAVHallN"/>
    <s v="334-727-0550 x 3289"/>
    <s v="Nicholas.Hall2@va.gov"/>
    <s v="Wave 2"/>
    <n v="5"/>
    <s v="April_4"/>
    <x v="5"/>
    <n v="1"/>
  </r>
  <r>
    <n v="1154"/>
    <s v="VISN 07"/>
    <s v="Central Alabama"/>
    <x v="5"/>
    <s v="Primary PPM Functional POC"/>
    <s v="Green"/>
    <s v="Darry"/>
    <s v="VHACAVGreenD"/>
    <s v="334-272-4670 x 2001"/>
    <s v="Darry.Green@va.gov"/>
    <s v="Wave 2"/>
    <n v="11"/>
    <s v="April_4"/>
    <x v="5"/>
    <n v="1"/>
  </r>
  <r>
    <n v="1155"/>
    <s v="VISN 07"/>
    <s v="Central Alabama"/>
    <x v="5"/>
    <s v="PPM Functional POC Back-up"/>
    <s v="Davis"/>
    <s v="Johnny"/>
    <s v="VHACAVDavisJ6"/>
    <s v="334-272-4670 x 4482"/>
    <s v="Johnny.Davis6@va.gov"/>
    <s v="Wave 2"/>
    <n v="1"/>
    <s v="April_4"/>
    <x v="0"/>
    <n v="1"/>
  </r>
  <r>
    <n v="1156"/>
    <s v="VISN 07"/>
    <s v="Central Alabama"/>
    <x v="6"/>
    <s v="Primary IT Functional POC"/>
    <s v="Magee"/>
    <s v="Elmarko"/>
    <s v="VHACAVMageeE"/>
    <s v="334-725-2532"/>
    <s v="Elmarko.Magee@va.gov"/>
    <s v="Wave 2"/>
    <n v="3"/>
    <s v="April_4"/>
    <x v="0"/>
    <n v="1"/>
  </r>
  <r>
    <n v="1157"/>
    <s v="VISN 07"/>
    <s v="Central Alabama"/>
    <x v="6"/>
    <s v="IT Functional POC Back-up"/>
    <s v="Henry"/>
    <s v="Robert"/>
    <s v="VHACAVHenryR"/>
    <s v="334-727-0550 x 3422"/>
    <s v="Robert.Henry3@va.gov"/>
    <s v="Wave 2"/>
    <n v="0"/>
    <s v="April_4"/>
    <x v="0"/>
    <n v="1"/>
  </r>
  <r>
    <n v="1158"/>
    <s v="VISN 07"/>
    <s v="Augusta"/>
    <x v="1"/>
    <s v="Site Lead"/>
    <s v="Koppen"/>
    <s v="Mark"/>
    <s v="VHAAUGKoppeM"/>
    <s v="(706) 733-0188 x 2871"/>
    <s v="Mark.Koppen@va.gov"/>
    <s v="Wave 2"/>
    <n v="8"/>
    <s v="April_4"/>
    <x v="5"/>
    <n v="1"/>
  </r>
  <r>
    <n v="1159"/>
    <s v="VISN 07"/>
    <s v="Augusta"/>
    <x v="1"/>
    <s v="Site Lead Back-up"/>
    <s v="Stenger"/>
    <s v="John"/>
    <s v="VHAAUGStengT"/>
    <s v="(706) 733-0188 x 1783/6700"/>
    <s v="John.Stenger@va.gov"/>
    <s v="Wave 2"/>
    <n v="7"/>
    <s v="April_4"/>
    <x v="5"/>
    <n v="1"/>
  </r>
  <r>
    <n v="1160"/>
    <s v="VISN 07"/>
    <s v="Augusta"/>
    <x v="2"/>
    <s v="Primary HTM Functional POC"/>
    <s v="Ackerman"/>
    <s v="Michael"/>
    <s v="VHAAUGAckerM"/>
    <s v="(706) 733-0188 x 3350"/>
    <s v="Michael.Ackerman@va.gov"/>
    <s v="Wave 2"/>
    <n v="11"/>
    <s v="April_4"/>
    <x v="5"/>
    <n v="1"/>
  </r>
  <r>
    <n v="1161"/>
    <s v="VISN 07"/>
    <s v="Augusta"/>
    <x v="2"/>
    <s v="HTM Functional POC Back-up"/>
    <s v="Payne"/>
    <s v="Wesley"/>
    <s v="VHAAUGPayneW"/>
    <s v="(706) 733-0188 x 3368"/>
    <s v="Wesley.Payne@va.gov"/>
    <s v="Wave 2"/>
    <n v="0"/>
    <s v="April_4"/>
    <x v="0"/>
    <n v="1"/>
  </r>
  <r>
    <n v="1162"/>
    <s v="VISN 07"/>
    <s v="Augusta"/>
    <x v="3"/>
    <s v="Primary EMS Functional POC"/>
    <s v="Van Horn"/>
    <s v="Russell"/>
    <s v="VHAAUGVanHoR"/>
    <s v="(706) 733-0188 x 3319"/>
    <s v="Russell.VanHorn@va.gov"/>
    <s v="Wave 2"/>
    <n v="7"/>
    <s v="April_4"/>
    <x v="5"/>
    <n v="1"/>
  </r>
  <r>
    <n v="1163"/>
    <s v="VISN 07"/>
    <s v="Augusta"/>
    <x v="3"/>
    <s v="EMS Functional POC Back-up"/>
    <s v="Thomas"/>
    <s v="Walter"/>
    <s v="VHAAUGWalteT4"/>
    <s v="(706) 733-0188 x 3319"/>
    <s v="Walter.Thomas4@va.gov"/>
    <s v="Wave 2"/>
    <n v="0"/>
    <s v="April_4"/>
    <x v="0"/>
    <n v="1"/>
  </r>
  <r>
    <n v="1164"/>
    <s v="VISN 07"/>
    <s v="Augusta"/>
    <x v="4"/>
    <s v="Primary FM Functional POC"/>
    <s v="Harris"/>
    <s v="Timothy"/>
    <s v="VHAAUGHarriT5"/>
    <s v="(706) 733-0188 x 3365/6053"/>
    <s v="Timothy.Harris2@va.gov"/>
    <s v="Wave 2"/>
    <n v="5"/>
    <s v="April_4"/>
    <x v="5"/>
    <n v="1"/>
  </r>
  <r>
    <n v="1165"/>
    <s v="VISN 07"/>
    <s v="Augusta"/>
    <x v="4"/>
    <s v="FM Functional POC Back-up"/>
    <s v="Payne"/>
    <s v="Wesley"/>
    <s v="VHAAUGPayneW"/>
    <s v="(706) 733-0188 x 3368"/>
    <s v="Wesley.Payne@va.gov"/>
    <s v="Wave 2"/>
    <n v="0"/>
    <s v="April_4"/>
    <x v="0"/>
    <n v="1"/>
  </r>
  <r>
    <n v="1166"/>
    <s v="VISN 07"/>
    <s v="Augusta"/>
    <x v="5"/>
    <s v="Primary PPM Functional POC"/>
    <s v="Fox"/>
    <s v="Mark"/>
    <s v="VHAAUGFoxM"/>
    <s v="(706) 733-0188 x 7829"/>
    <s v="Mark.Fox@va.gov"/>
    <s v="Wave 2"/>
    <n v="6"/>
    <s v="April_4"/>
    <x v="5"/>
    <n v="1"/>
  </r>
  <r>
    <n v="1167"/>
    <s v="VISN 07"/>
    <s v="Augusta"/>
    <x v="5"/>
    <s v="PPM Functional POC Back-up"/>
    <s v="Askew"/>
    <s v="Janice"/>
    <s v="VHAAUGAskewJ"/>
    <s v="(706) 733-0188 x 7169"/>
    <s v="Janice.Askew@va.gov"/>
    <s v="Wave 2"/>
    <n v="2"/>
    <s v="April_4"/>
    <x v="5"/>
    <n v="1"/>
  </r>
  <r>
    <n v="1168"/>
    <s v="VISN 07"/>
    <s v="Augusta"/>
    <x v="6"/>
    <s v="Primary IT Functional POC"/>
    <s v="Hedgepeth"/>
    <s v="Rick"/>
    <s v="VHAAUGHedgeR"/>
    <s v="(706) 733-0188 x 6750"/>
    <s v="Ricky.Hedgepeth@va.gov"/>
    <s v="Wave 2"/>
    <n v="1"/>
    <s v="April_4"/>
    <x v="0"/>
    <n v="1"/>
  </r>
  <r>
    <n v="1169"/>
    <s v="VISN 07"/>
    <s v="Augusta"/>
    <x v="6"/>
    <s v="IT Functional POC Back-up"/>
    <s v="Northington"/>
    <s v="Elizabeth"/>
    <s v="VHAAUGNorthE"/>
    <s v="(706) 733-0188 x 7637"/>
    <s v="Elizabeth.Northington@va.gov"/>
    <s v="Wave 2"/>
    <n v="9"/>
    <s v="April_4"/>
    <x v="0"/>
    <n v="1"/>
  </r>
  <r>
    <n v="1170"/>
    <s v="VISN 07"/>
    <s v="Charleston"/>
    <x v="1"/>
    <s v="Site Lead"/>
    <s v="Hensley"/>
    <s v="Anthony"/>
    <s v="VHACHAHenslA"/>
    <s v="843-789-7788"/>
    <s v="anthony.hensley@va.gov"/>
    <s v="Wave 2"/>
    <n v="9"/>
    <s v="April_4"/>
    <x v="5"/>
    <n v="1"/>
  </r>
  <r>
    <n v="1171"/>
    <s v="VISN 07"/>
    <s v="Charleston"/>
    <x v="1"/>
    <s v="Site Lead Back-up"/>
    <s v="Pinard"/>
    <s v="Randall"/>
    <s v="VHACHAPinarR"/>
    <s v="843-789-7789"/>
    <s v="randall.pinard@va.gov"/>
    <s v="Wave 2"/>
    <n v="9"/>
    <s v="April_4"/>
    <x v="0"/>
    <n v="1"/>
  </r>
  <r>
    <n v="1172"/>
    <s v="VISN 07"/>
    <s v="Charleston"/>
    <x v="2"/>
    <s v="Primary HTM Functional POC"/>
    <s v="Cross"/>
    <s v="Carl"/>
    <s v="VHACHACrossC"/>
    <s v="843-789-7005"/>
    <s v="Carl.Cross@va.gov"/>
    <s v="Wave 2"/>
    <n v="7"/>
    <s v="April_4"/>
    <x v="0"/>
    <n v="1"/>
  </r>
  <r>
    <n v="1173"/>
    <s v="VISN 07"/>
    <s v="Charleston"/>
    <x v="2"/>
    <s v="HTM Functional POC Back-up"/>
    <s v="McCaskill"/>
    <s v="Britton"/>
    <s v="VHACHAMcCasB"/>
    <s v="843-789-6046"/>
    <s v="Britton.McCaskill@va.gov"/>
    <s v="Wave 2"/>
    <n v="7"/>
    <s v="April_4"/>
    <x v="5"/>
    <n v="1"/>
  </r>
  <r>
    <n v="1174"/>
    <s v="VISN 07"/>
    <s v="Charleston"/>
    <x v="2"/>
    <s v="HTM Functional POC Back-up"/>
    <s v="Marsh"/>
    <s v="Lucas"/>
    <s v="VHACHAMarshL"/>
    <s v="843-789-7712"/>
    <s v="Lucas.Marsh@va.gov"/>
    <s v="Wave 2"/>
    <n v="2"/>
    <s v="April_4"/>
    <x v="0"/>
    <n v="1"/>
  </r>
  <r>
    <n v="1175"/>
    <s v="VISN 07"/>
    <s v="Charleston"/>
    <x v="2"/>
    <s v="HTM Functional POC Back-up"/>
    <s v="Tellis"/>
    <s v="Brandi"/>
    <s v="VHACHATelliB"/>
    <s v="843-789-6620"/>
    <s v="Brandi.Tellis@va.gov"/>
    <s v="Wave 2"/>
    <n v="1"/>
    <s v="April_4"/>
    <x v="0"/>
    <n v="1"/>
  </r>
  <r>
    <n v="1176"/>
    <s v="VISN 07"/>
    <s v="Charleston"/>
    <x v="3"/>
    <s v="Primary EMS Functional POC"/>
    <s v="Stenson"/>
    <s v="Darfet (Lee)"/>
    <s v="VHACHAStensD"/>
    <s v="843- 789-6157"/>
    <s v="darfet.stenson@va.gov"/>
    <s v="Wave 2"/>
    <n v="3"/>
    <s v="April_4"/>
    <x v="0"/>
    <n v="1"/>
  </r>
  <r>
    <n v="1177"/>
    <s v="VISN 07"/>
    <s v="Charleston"/>
    <x v="3"/>
    <s v="EMS Functional POC Back-up"/>
    <s v="Brewer"/>
    <s v="Justus"/>
    <s v="VHACHABreweJ"/>
    <s v="843-789-5464"/>
    <s v="justus.brewer@va.gov"/>
    <s v="Wave 2"/>
    <n v="3"/>
    <s v="April_4"/>
    <x v="0"/>
    <n v="1"/>
  </r>
  <r>
    <n v="1178"/>
    <s v="VISN 07"/>
    <s v="Charleston"/>
    <x v="4"/>
    <s v="Primary FM Functional POC "/>
    <s v="Watson"/>
    <s v="Herb"/>
    <s v="VHACHAWatsoH2"/>
    <s v="843-789-6783"/>
    <s v="Herbert.Watson2@va.gov"/>
    <s v="Wave 2"/>
    <n v="4"/>
    <s v="April_4"/>
    <x v="5"/>
    <n v="1"/>
  </r>
  <r>
    <n v="1179"/>
    <s v="VISN 07"/>
    <s v="Charleston"/>
    <x v="4"/>
    <s v="FM Functional POC Back-up"/>
    <s v="Kurowski"/>
    <s v="Mark"/>
    <s v="VHACHAKurowM"/>
    <s v="843-789-7772"/>
    <s v="Mark.kurowski@va.gov"/>
    <s v="Wave 2"/>
    <n v="6"/>
    <s v="April_4"/>
    <x v="5"/>
    <n v="1"/>
  </r>
  <r>
    <n v="1180"/>
    <s v="VISN 07"/>
    <s v="Charleston"/>
    <x v="4"/>
    <s v="FM Functional POC Back-up"/>
    <s v="Valdez"/>
    <s v="Juan"/>
    <s v="VHACHAValdeJ1"/>
    <s v="843-789-7386"/>
    <s v="Juan.valdez@va.gov"/>
    <s v="Wave 2"/>
    <n v="1"/>
    <s v="April_4"/>
    <x v="0"/>
    <n v="1"/>
  </r>
  <r>
    <n v="1181"/>
    <s v="VISN 07"/>
    <s v="Charleston"/>
    <x v="5"/>
    <s v="Primary PPM Functional POC"/>
    <s v="Turner"/>
    <s v="Beth"/>
    <s v="VHACHATurneB"/>
    <s v="843-789-6333"/>
    <s v="Beth.turner@va.gov"/>
    <s v="Wave 2"/>
    <n v="5"/>
    <s v="April_4"/>
    <x v="0"/>
    <n v="1"/>
  </r>
  <r>
    <n v="1182"/>
    <s v="VISN 07"/>
    <s v="Charleston"/>
    <x v="5"/>
    <s v="PPM Functional POC Back-up"/>
    <s v="Jackson"/>
    <s v="Brenda"/>
    <s v="VHACHAJacksB1"/>
    <s v="843-789-7070"/>
    <s v="brenda.jackson@va.gov"/>
    <s v="Wave 2"/>
    <n v="0"/>
    <s v="April_4"/>
    <x v="0"/>
    <n v="1"/>
  </r>
  <r>
    <n v="1183"/>
    <s v="VISN 07"/>
    <s v="Charleston"/>
    <x v="6"/>
    <s v="Primary IT Functional POC"/>
    <s v="Carter"/>
    <s v="David"/>
    <s v="VHACHACarteD"/>
    <s v="843-789-7121"/>
    <s v="david.carter4@va.gov"/>
    <s v="Wave 2"/>
    <n v="3"/>
    <s v="April_4"/>
    <x v="0"/>
    <n v="1"/>
  </r>
  <r>
    <n v="1184"/>
    <s v="VISN 07"/>
    <s v="Charleston"/>
    <x v="6"/>
    <s v="IT Functional POC Back-up"/>
    <s v="Porter"/>
    <s v="Mary Ann"/>
    <s v="VHACHAPorteM"/>
    <s v="843-789-7162"/>
    <s v="mary.porter2@va.gov"/>
    <s v="Wave 2"/>
    <n v="0"/>
    <s v="April_4"/>
    <x v="0"/>
    <n v="1"/>
  </r>
  <r>
    <n v="1185"/>
    <s v="VISN 07"/>
    <s v="Tuscaloosa"/>
    <x v="1"/>
    <s v="Site Lead"/>
    <s v="Jones"/>
    <s v="Adrienne"/>
    <s v="VhaTUAJonesAD"/>
    <s v="205 554-2063"/>
    <s v="Adrienne.jones2@va.gov"/>
    <s v="Wave 2"/>
    <n v="10"/>
    <s v="April_4"/>
    <x v="5"/>
    <n v="1"/>
  </r>
  <r>
    <n v="1186"/>
    <s v="VISN 07"/>
    <s v="Tuscaloosa"/>
    <x v="1"/>
    <s v="Site Lead Back-up"/>
    <s v="Leow"/>
    <s v="Josh"/>
    <s v="VhaTUALeowJ"/>
    <s v="205-554-2000 x 3283"/>
    <s v="Joshua.Leow@va.gov"/>
    <s v="Wave 2"/>
    <n v="7"/>
    <s v="April_4"/>
    <x v="5"/>
    <n v="1"/>
  </r>
  <r>
    <n v="1187"/>
    <s v="VISN 07"/>
    <s v="Tuscaloosa"/>
    <x v="2"/>
    <s v="Primary HTM Functional POC"/>
    <s v="Haynes"/>
    <s v="Dwayne"/>
    <s v="VhaTUAHayneD"/>
    <s v="205-554-2000 x 2667"/>
    <s v="Dwayne.Haynes@va.gov"/>
    <s v="Wave 2"/>
    <n v="8"/>
    <s v="April_4"/>
    <x v="5"/>
    <n v="1"/>
  </r>
  <r>
    <n v="1188"/>
    <s v="VISN 07"/>
    <s v="Tuscaloosa"/>
    <x v="3"/>
    <s v="Primary EMS Functional POC"/>
    <s v="Robinson"/>
    <s v="Tom"/>
    <s v="VhaTUARobinT"/>
    <s v="205-554-2000 x 3777"/>
    <s v="Tom.Robinson2@va.gov"/>
    <s v="Wave 2"/>
    <n v="4"/>
    <s v="April_4"/>
    <x v="0"/>
    <n v="1"/>
  </r>
  <r>
    <n v="1189"/>
    <s v="VISN 07"/>
    <s v="Tuscaloosa"/>
    <x v="4"/>
    <s v="Primary FM Functional POC"/>
    <s v="Jones"/>
    <s v="Adrienne"/>
    <s v="VhaTUAJonesAD"/>
    <s v="205-554-2063"/>
    <s v="Adrienne.Jones2@va.gov"/>
    <s v="Wave 2"/>
    <n v="10"/>
    <s v="April_4"/>
    <x v="5"/>
    <n v="1"/>
  </r>
  <r>
    <n v="1190"/>
    <s v="VISN 07"/>
    <s v="Tuscaloosa"/>
    <x v="5"/>
    <s v="Primary PPM Functional POC"/>
    <s v="Bauknight"/>
    <s v="Dawn"/>
    <s v="VhaBIRBauknD"/>
    <s v="205-554-2000 x 2237"/>
    <s v="Dawn.Bauknight@va.gov"/>
    <s v="Wave 2"/>
    <n v="8"/>
    <s v="April_4"/>
    <x v="5"/>
    <n v="1"/>
  </r>
  <r>
    <n v="1191"/>
    <s v="VISN 07"/>
    <s v="Tuscaloosa"/>
    <x v="6"/>
    <s v="Primary IT Functional POC"/>
    <s v="Lewis"/>
    <s v="Bryant"/>
    <s v="VhaTUALewisBC"/>
    <s v="205-554-2000 x 3660"/>
    <s v="Bryant.Lewis@va.gov"/>
    <s v="Wave 2"/>
    <n v="5"/>
    <s v="April_4"/>
    <x v="5"/>
    <n v="1"/>
  </r>
  <r>
    <n v="1192"/>
    <s v="VISN 07"/>
    <s v="Tuscaloosa"/>
    <x v="6"/>
    <s v="IT Functional POC Back-up"/>
    <s v="Day"/>
    <s v="Charles"/>
    <s v="VhaTUADayC"/>
    <s v="205-554-2000 x 4622"/>
    <s v="Charles.Day3@va.gov"/>
    <s v="Wave 2"/>
    <n v="6"/>
    <s v="April_4"/>
    <x v="5"/>
    <n v="1"/>
  </r>
  <r>
    <n v="1193"/>
    <s v="VISN 07"/>
    <s v="Columbia"/>
    <x v="1"/>
    <s v="Site Lead"/>
    <s v="Domann"/>
    <s v="Stan"/>
    <s v="VhacmsDomanS"/>
    <s v="(803) 695-6770"/>
    <s v="Stan.Domann@va.gov"/>
    <s v="Wave 2"/>
    <n v="10"/>
    <s v="April_4"/>
    <x v="5"/>
    <n v="1"/>
  </r>
  <r>
    <n v="1194"/>
    <s v="VISN 07"/>
    <s v="Columbia"/>
    <x v="1"/>
    <s v="Site Lead Back-up"/>
    <s v="Cook"/>
    <s v="James"/>
    <s v="VhacmsCookja"/>
    <s v="(803) 776-4000 x 7559"/>
    <s v="James.Cook8@va.gov"/>
    <s v="Wave 2"/>
    <n v="4"/>
    <s v="April_4"/>
    <x v="5"/>
    <n v="1"/>
  </r>
  <r>
    <n v="1195"/>
    <s v="VISN 07"/>
    <s v="Columbia"/>
    <x v="2"/>
    <s v="Primary HTM Functional POC"/>
    <s v="Shukla"/>
    <s v="Mahesh"/>
    <s v="VhacmsShuklM1"/>
    <s v="(803) 776-4000 x 7583"/>
    <s v="Mahesh.Shukla2@va.gov"/>
    <s v="Wave 2"/>
    <n v="1"/>
    <s v="April_4"/>
    <x v="0"/>
    <n v="1"/>
  </r>
  <r>
    <n v="1196"/>
    <s v="VISN 07"/>
    <s v="Columbia"/>
    <x v="2"/>
    <s v="HTM Functional POC Back-up"/>
    <s v="Johnson"/>
    <s v="Jerry"/>
    <s v="VhacmsJohnsJ1"/>
    <s v="(803) 776-4000 x 7580"/>
    <s v="Jerry.Johnson3@va.gov"/>
    <s v="Wave 2"/>
    <n v="1"/>
    <s v="April_4"/>
    <x v="0"/>
    <n v="1"/>
  </r>
  <r>
    <n v="1197"/>
    <s v="VISN 07"/>
    <s v="Columbia"/>
    <x v="2"/>
    <s v="HTM Functional POC Back-up"/>
    <s v="Masters"/>
    <s v="Russell"/>
    <s v="VhacmsMasteR"/>
    <s v="(803) 776-4000 x 4749"/>
    <s v="Russell.Masters@va.gov"/>
    <s v="Wave 2"/>
    <n v="0"/>
    <s v="April_4"/>
    <x v="0"/>
    <n v="1"/>
  </r>
  <r>
    <n v="1198"/>
    <s v="VISN 07"/>
    <s v="Columbia"/>
    <x v="3"/>
    <s v="Primary EMS Functional POC"/>
    <s v="Bonds"/>
    <s v="Lincoln"/>
    <s v="Vhacmsbondsl"/>
    <s v="(803) 776-4000 x 6808"/>
    <s v="Lincoln.Bonds@va.gov"/>
    <s v="Wave 2"/>
    <n v="3"/>
    <s v="April_4"/>
    <x v="5"/>
    <n v="1"/>
  </r>
  <r>
    <n v="1199"/>
    <s v="VISN 07"/>
    <s v="Columbia"/>
    <x v="3"/>
    <s v="EMS Functional POC Back-up"/>
    <s v="Perry"/>
    <s v="Patrice"/>
    <s v="Vhacmsperryp6"/>
    <s v="(803) 776-4000 x 6808"/>
    <s v="Patrice.Perry@va.gov"/>
    <s v="Wave 2"/>
    <n v="0"/>
    <s v="April_4"/>
    <x v="0"/>
    <n v="1"/>
  </r>
  <r>
    <n v="1200"/>
    <s v="VISN 07"/>
    <s v="Columbia"/>
    <x v="4"/>
    <s v="Primary FM Functional POC"/>
    <s v="Bagley"/>
    <s v="David"/>
    <s v="VhacmsBagleD"/>
    <s v="(803) 776-4000 x 4344"/>
    <s v="David.Bagley2@va.gov"/>
    <s v="Wave 2"/>
    <n v="10"/>
    <s v="April_4"/>
    <x v="5"/>
    <n v="1"/>
  </r>
  <r>
    <n v="1201"/>
    <s v="VISN 07"/>
    <s v="Columbia"/>
    <x v="4"/>
    <s v="FM Functional POC Back-up"/>
    <s v="Blackwell"/>
    <s v="Joseph"/>
    <s v="VhacmsBlackJW"/>
    <s v="(803) 776-4000 x 7589"/>
    <s v="Joseph.Blackwell@va.gov"/>
    <s v="Wave 2"/>
    <n v="4"/>
    <s v="April_4"/>
    <x v="0"/>
    <n v="1"/>
  </r>
  <r>
    <n v="1202"/>
    <s v="VISN 07"/>
    <s v="Columbia"/>
    <x v="5"/>
    <s v="Primary PPM Functional POC"/>
    <s v="Mahoney"/>
    <s v="Eathel"/>
    <s v="VhacmsMahonE"/>
    <s v="(803) 776-4000 x 6560"/>
    <s v="Eathel.Mahoney@va.gov"/>
    <s v="Wave 2"/>
    <n v="2"/>
    <s v="April_4"/>
    <x v="0"/>
    <n v="1"/>
  </r>
  <r>
    <n v="1203"/>
    <s v="VISN 07"/>
    <s v="Columbia"/>
    <x v="5"/>
    <s v="PPM Functional POC Back-up"/>
    <s v="Guice"/>
    <s v="Lynette"/>
    <s v="VhacmsGuiceL"/>
    <s v="(803) 776-4000 x 6492"/>
    <s v="Lynette.Guice@va.gov"/>
    <s v="Wave 2"/>
    <n v="0"/>
    <s v="April_4"/>
    <x v="0"/>
    <n v="1"/>
  </r>
  <r>
    <n v="1204"/>
    <s v="VISN 07"/>
    <s v="Columbia"/>
    <x v="6"/>
    <s v="Primary IT Funcational POC"/>
    <s v="Wells"/>
    <s v="Mark"/>
    <s v="VHAcmsWellsM"/>
    <s v="(803) 776-4000 x 6311"/>
    <s v="Mark.Wells4@va.gov"/>
    <s v="Wave 2"/>
    <n v="4"/>
    <s v="April_4"/>
    <x v="5"/>
    <n v="1"/>
  </r>
  <r>
    <n v="1205"/>
    <s v="VISN 07"/>
    <s v="Columbia"/>
    <x v="6"/>
    <s v="IT Functional POC Back-up"/>
    <s v="Tollin"/>
    <s v="Andrew"/>
    <s v="VhacmsTolliA"/>
    <s v="(803) 776-4000 x 6308"/>
    <s v="Andrew.Tollin@va.gov"/>
    <s v="Wave 2"/>
    <n v="0"/>
    <s v="April_4"/>
    <x v="0"/>
    <n v="1"/>
  </r>
  <r>
    <n v="1206"/>
    <s v="VISN 12"/>
    <s v="VISN Deployment Team"/>
    <x v="0"/>
    <s v="VISN Deployment Team Lead"/>
    <s v="Schopen"/>
    <s v="Robby"/>
    <s v="VHAMIWSchopR2"/>
    <s v="(414)844-4831"/>
    <s v="Robby.Schopen2@va.gov"/>
    <s v="Wave 2"/>
    <n v="7"/>
    <s v="April_4"/>
    <x v="5"/>
    <n v="1"/>
  </r>
  <r>
    <n v="1207"/>
    <s v="VISN 12"/>
    <s v="VISN Deployment Team"/>
    <x v="0"/>
    <s v="Logistics"/>
    <s v="Schopen"/>
    <s v="Robby"/>
    <s v="VHAMIWSchopR2"/>
    <s v="(414)844-4831"/>
    <s v="Robby.Schopen2@va.gov"/>
    <s v="Wave 2"/>
    <n v="7"/>
    <s v="April_4"/>
    <x v="5"/>
    <n v="1"/>
  </r>
  <r>
    <n v="1208"/>
    <s v="VISN 12"/>
    <s v="VISN Deployment Team"/>
    <x v="0"/>
    <s v="HTM"/>
    <s v="Houterman"/>
    <s v="Christian (Chris)"/>
    <s v="VHAMIWHouteC"/>
    <s v="(414) 384-2000 x 45186"/>
    <s v="Christian.Houterman@va.gov"/>
    <s v="Wave 2"/>
    <n v="2"/>
    <s v="April_4"/>
    <x v="0"/>
    <n v="1"/>
  </r>
  <r>
    <n v="1209"/>
    <s v="VISN 12"/>
    <s v="VISN Deployment Team"/>
    <x v="0"/>
    <s v="CAM"/>
    <s v="Cejka"/>
    <s v="James (Jim)"/>
    <s v="VHAHINCejkaJ"/>
    <s v="(708) 492-3932"/>
    <s v="James.Cejka@va.gov"/>
    <s v="Wave 2"/>
    <n v="0"/>
    <s v="April_4"/>
    <x v="0"/>
    <n v="1"/>
  </r>
  <r>
    <n v="1210"/>
    <s v="VISN 12"/>
    <s v="VISN Deployment Team"/>
    <x v="0"/>
    <s v="EMS"/>
    <s v="Aherne"/>
    <s v="Joseph (Joe)"/>
    <s v="VHAHINAhernJ"/>
    <s v="(708) 492-3935"/>
    <s v="Joseph.Aherne@va.gov"/>
    <s v="Wave 2"/>
    <n v="5"/>
    <s v="April_4"/>
    <x v="0"/>
    <n v="1"/>
  </r>
  <r>
    <n v="1211"/>
    <s v="VISN 12"/>
    <s v="VISN Deployment Team"/>
    <x v="0"/>
    <s v="Engineering"/>
    <s v="Berry"/>
    <s v="Douglas (Doug)"/>
    <s v="VHAHINBerryD"/>
    <s v="708-267-6138"/>
    <s v="Douglas.Berry@va.gov"/>
    <s v="Wave 2"/>
    <n v="1"/>
    <s v="April_4"/>
    <x v="0"/>
    <n v="1"/>
  </r>
  <r>
    <n v="1212"/>
    <s v="VISN 12"/>
    <s v="VISN Deployment Team"/>
    <x v="0"/>
    <s v="OIT"/>
    <s v="Fears"/>
    <s v="Jeffrey (Jeff)"/>
    <s v="VHAV12FearsJ"/>
    <s v="708-492-3987"/>
    <s v="Jeff.Fears@va.gov"/>
    <s v="Wave 2"/>
    <n v="1"/>
    <s v="April_4"/>
    <x v="0"/>
    <n v="1"/>
  </r>
  <r>
    <n v="1213"/>
    <s v="VISN 12"/>
    <s v="VISN Deployment Team"/>
    <x v="0"/>
    <s v="Fiscal (Ad Hoc)"/>
    <s v="Keyser"/>
    <s v="Jason"/>
    <s v="VHAMSCKeyseJ"/>
    <s v="414-384-2000 x 45371"/>
    <s v="Jason.Keyser@va.gov"/>
    <s v="Wave 2"/>
    <n v="5"/>
    <s v="April_4"/>
    <x v="5"/>
    <n v="1"/>
  </r>
  <r>
    <n v="1214"/>
    <s v="VISN 12"/>
    <s v="VISN Deployment Team"/>
    <x v="0"/>
    <s v="CDW "/>
    <s v="Wright"/>
    <s v="Samantha"/>
    <s v="VHAV12WrighS"/>
    <s v="630-240-7508"/>
    <s v="Samantha.Wright2@va.gov"/>
    <s v="Wave 2"/>
    <n v="0"/>
    <s v="April_4"/>
    <x v="0"/>
    <n v="1"/>
  </r>
  <r>
    <n v="1215"/>
    <s v="VISN 12"/>
    <s v="Tomah"/>
    <x v="1"/>
    <s v="Site Lead"/>
    <s v="Phillips"/>
    <s v="Annette"/>
    <s v="vhatomphilla"/>
    <s v="608-372-1150"/>
    <s v="Annette.phillips@va.gov"/>
    <s v="Wave 2"/>
    <n v="3"/>
    <s v="April_4"/>
    <x v="5"/>
    <n v="1"/>
  </r>
  <r>
    <n v="1216"/>
    <s v="VISN 12"/>
    <s v="Tomah"/>
    <x v="1"/>
    <s v="Site Lead Back-up"/>
    <s v="Brande"/>
    <s v="David"/>
    <s v="vhatombrandd"/>
    <s v="608-372-1149"/>
    <s v="David.brande@va.gov"/>
    <s v="Wave 2"/>
    <n v="10"/>
    <s v="April_4"/>
    <x v="5"/>
    <n v="1"/>
  </r>
  <r>
    <n v="1217"/>
    <s v="VISN 12"/>
    <s v="Tomah"/>
    <x v="2"/>
    <s v="Primary HTM Functional POC"/>
    <s v="Bieniek"/>
    <s v="Eugene"/>
    <s v="vhatombienie"/>
    <s v="608-372-3971 x 68320"/>
    <s v="Eugene.Bieniek@va.gov"/>
    <s v="Wave 2"/>
    <n v="8"/>
    <s v="April_4"/>
    <x v="5"/>
    <n v="1"/>
  </r>
  <r>
    <n v="1218"/>
    <s v="VISN 12"/>
    <s v="Tomah"/>
    <x v="2"/>
    <s v="HTM Functional POC Back-up"/>
    <s v="Ogle"/>
    <s v="Derek"/>
    <s v="vhatomogleD"/>
    <s v="608-372-1731"/>
    <s v="Derek.ogle@va.gov"/>
    <s v="Wave 2"/>
    <n v="4"/>
    <s v="April_4"/>
    <x v="5"/>
    <n v="1"/>
  </r>
  <r>
    <n v="1219"/>
    <s v="VISN 12"/>
    <s v="Tomah"/>
    <x v="3"/>
    <s v="Primary EMS Functional POC"/>
    <s v="Evanson"/>
    <s v="Jeffrey"/>
    <s v="vhatomevansj"/>
    <s v="608-372-3971 x 66080"/>
    <s v="Jeffrey.Evanson@va.gov"/>
    <s v="Wave 2"/>
    <n v="0"/>
    <s v="April_4"/>
    <x v="0"/>
    <n v="1"/>
  </r>
  <r>
    <n v="1220"/>
    <s v="VISN 12"/>
    <s v="Tomah"/>
    <x v="3"/>
    <s v="EMS Functional POC Back-up"/>
    <s v="Martin"/>
    <s v="Andrew"/>
    <s v="vhatommartia"/>
    <s v="608-372-3971 x 60157"/>
    <s v="Andrew.martin7@va.gov"/>
    <s v="Wave 2"/>
    <n v="6"/>
    <s v="April_4"/>
    <x v="5"/>
    <n v="1"/>
  </r>
  <r>
    <n v="1221"/>
    <s v="VISN 12"/>
    <s v="Tomah"/>
    <x v="4"/>
    <s v="Primary FM Functional POC"/>
    <s v="Adkins"/>
    <s v="Patricia"/>
    <s v="vhatomadkinp"/>
    <s v="608-372-3971 x 66096"/>
    <s v="Patricia.adkins2@va.gov"/>
    <s v="Wave 2"/>
    <n v="10"/>
    <s v="April_4"/>
    <x v="5"/>
    <n v="1"/>
  </r>
  <r>
    <n v="1222"/>
    <s v="VISN 12"/>
    <s v="Tomah"/>
    <x v="4"/>
    <s v="FM Functional POC Back-up"/>
    <s v="Braun"/>
    <s v="Christopher"/>
    <s v="vhatombraunc"/>
    <s v="608-372-1633"/>
    <s v="Christopher.braun@va.gov"/>
    <s v="Wave 2"/>
    <n v="2"/>
    <s v="April_4"/>
    <x v="0"/>
    <n v="1"/>
  </r>
  <r>
    <n v="1223"/>
    <s v="VISN 12"/>
    <s v="Tomah"/>
    <x v="5"/>
    <s v="Primary PPM Functional POC"/>
    <s v="Brande"/>
    <s v="David"/>
    <s v="vhatombrandd"/>
    <s v="608-372-1149"/>
    <s v="David.brande@va.gov"/>
    <s v="Wave 2"/>
    <n v="10"/>
    <s v="April_4"/>
    <x v="5"/>
    <n v="1"/>
  </r>
  <r>
    <n v="1224"/>
    <s v="VISN 12"/>
    <s v="Tomah"/>
    <x v="5"/>
    <s v="PPM Functional POC Back-up"/>
    <s v="Peterson"/>
    <s v="Makensie"/>
    <s v="vhatompeterm"/>
    <s v="608-372-1634"/>
    <s v="Makensie.peterson@va.gov"/>
    <s v="Wave 2"/>
    <n v="7"/>
    <s v="April_4"/>
    <x v="5"/>
    <n v="1"/>
  </r>
  <r>
    <n v="1225"/>
    <s v="VISN 12"/>
    <s v="Tomah"/>
    <x v="6"/>
    <s v="Primary IT Funcational POC"/>
    <s v="Smith"/>
    <s v="Brendan"/>
    <s v="vhatomsmithb"/>
    <s v="608-372-1124"/>
    <s v="Brendan.smith1@va.gov"/>
    <s v="Wave 2"/>
    <n v="6"/>
    <s v="April_4"/>
    <x v="0"/>
    <n v="1"/>
  </r>
  <r>
    <n v="1226"/>
    <s v="VISN 12"/>
    <s v="Tomah"/>
    <x v="6"/>
    <s v="IT Functional POC Back-up"/>
    <s v="Kyser"/>
    <s v="Scot"/>
    <s v="vhatomkysers"/>
    <s v="608-372-3971 x 66250"/>
    <s v="Scot.kyser@va.gov"/>
    <s v="Wave 2"/>
    <n v="5"/>
    <s v="April_4"/>
    <x v="5"/>
    <n v="1"/>
  </r>
  <r>
    <n v="1227"/>
    <s v="VISN 19"/>
    <s v="VISN Deployment Team"/>
    <x v="0"/>
    <s v="Logistics"/>
    <s v="Wood"/>
    <s v="James"/>
    <s v="VHAECHWoodJa"/>
    <s v="303-202-8184"/>
    <s v="James.wood3@va.gov"/>
    <s v="Wave 2"/>
    <n v="5"/>
    <s v="April_4"/>
    <x v="5"/>
    <n v="1"/>
  </r>
  <r>
    <n v="1228"/>
    <s v="VISN 19"/>
    <s v="VISN Deployment Team"/>
    <x v="0"/>
    <s v="HTM"/>
    <s v="Holland"/>
    <s v="Annette"/>
    <s v="vhachyhollaa"/>
    <s v="307-433-3763"/>
    <s v="Annette.holland@va.gov"/>
    <s v="Wave 2"/>
    <n v="2"/>
    <s v="April_4"/>
    <x v="0"/>
    <n v="1"/>
  </r>
  <r>
    <n v="1229"/>
    <s v="VISN 19"/>
    <s v="VISN Deployment Team"/>
    <x v="0"/>
    <s v="CAM"/>
    <s v="Eyre"/>
    <s v="David"/>
    <s v="VHAV19EyreD"/>
    <s v="303-202-8162"/>
    <s v="David.Eyre2@va.gov"/>
    <s v="Wave 2"/>
    <n v="0"/>
    <s v="April_4"/>
    <x v="0"/>
    <n v="1"/>
  </r>
  <r>
    <n v="1230"/>
    <s v="VISN 19"/>
    <s v="VISN Deployment Team"/>
    <x v="0"/>
    <s v="Engineering"/>
    <s v="Volz"/>
    <s v="Robert"/>
    <s v="VHAOMAVolzRo"/>
    <s v="402-506-1714"/>
    <s v="Robert.volz@va.gov"/>
    <s v="Wave 2"/>
    <n v="0"/>
    <s v="April_4"/>
    <x v="0"/>
    <n v="1"/>
  </r>
  <r>
    <n v="1231"/>
    <s v="VISN 19"/>
    <s v="VISN Deployment Team"/>
    <x v="0"/>
    <s v="OIT"/>
    <s v="Leonelli"/>
    <s v="Lisa"/>
    <s v="VHASLCLeoneL"/>
    <s v="801-584-5678"/>
    <s v="Lisa.Leonelli@va.gov"/>
    <s v="Wave 2"/>
    <n v="6"/>
    <s v="April_4"/>
    <x v="5"/>
    <n v="1"/>
  </r>
  <r>
    <n v="1232"/>
    <s v="VISN 19"/>
    <s v="VISN Deployment Team"/>
    <x v="0"/>
    <s v="Fiscal"/>
    <s v="VanderStek"/>
    <s v="Eliott"/>
    <s v="VHAV19VandeE"/>
    <s v="303-756-9279"/>
    <s v="Eliott.VanderStek@va.gov"/>
    <s v="Wave 2"/>
    <n v="0"/>
    <s v="April_4"/>
    <x v="0"/>
    <n v="1"/>
  </r>
  <r>
    <n v="1233"/>
    <s v="VISN 19"/>
    <s v="Grand Junction"/>
    <x v="1"/>
    <s v="Site Lead"/>
    <s v="Hewett"/>
    <s v="Steven"/>
    <s v="vhagrjhewets"/>
    <s v="(970) 242-0731 x 2039"/>
    <s v="Steven.Hewett@va.gov"/>
    <s v="Wave 2"/>
    <n v="10"/>
    <s v="April_4"/>
    <x v="5"/>
    <n v="1"/>
  </r>
  <r>
    <n v="1234"/>
    <s v="VISN 19"/>
    <s v="Grand Junction"/>
    <x v="1"/>
    <s v="Site Lead Back-up"/>
    <s v="Mestas"/>
    <s v="Norma"/>
    <s v="vhagrjmestan"/>
    <s v="(970) 242-0731 x 2539"/>
    <s v="Norma.mestas@va.gov"/>
    <s v="Wave 2"/>
    <n v="1"/>
    <s v="April_4"/>
    <x v="5"/>
    <n v="1"/>
  </r>
  <r>
    <n v="1235"/>
    <s v="VISN 19"/>
    <s v="Grand Junction"/>
    <x v="2"/>
    <s v="Primary HTM Functional POC"/>
    <s v="Peacook"/>
    <s v="Jan"/>
    <s v="vhagrjpeacoj"/>
    <s v="(970) 263-5070 x 5015"/>
    <s v="Jan.Peacock@va.gov"/>
    <s v="Wave 2"/>
    <n v="10"/>
    <s v="April_4"/>
    <x v="5"/>
    <n v="1"/>
  </r>
  <r>
    <n v="1236"/>
    <s v="VISN 19"/>
    <s v="Grand Junction"/>
    <x v="2"/>
    <s v="HTM Functional POC Back-up"/>
    <s v="Sparks"/>
    <s v="Frank"/>
    <s v="VHAGRJSparkF"/>
    <s v="(970) 263-5035"/>
    <s v="Frank.Sparks@va.gov"/>
    <s v="Wave 2"/>
    <n v="0"/>
    <s v="April_4"/>
    <x v="0"/>
    <n v="1"/>
  </r>
  <r>
    <n v="1237"/>
    <s v="VISN 19"/>
    <s v="Grand Junction"/>
    <x v="2"/>
    <s v="HTM Functional POC Back-up"/>
    <s v="Crickmer"/>
    <s v="Anna"/>
    <s v="vhagrjcricka"/>
    <s v="(970) 242-0731"/>
    <s v="Anna.Crickmer@va.gov"/>
    <s v="Wave 2"/>
    <n v="6"/>
    <s v="April_4"/>
    <x v="0"/>
    <n v="1"/>
  </r>
  <r>
    <n v="1238"/>
    <s v="VISN 19"/>
    <s v="Grand Junction"/>
    <x v="3"/>
    <s v="Primary EMS Functional POC"/>
    <s v="Hendley"/>
    <s v="Eugene"/>
    <s v="VHAGRJHendlE"/>
    <s v="(970) 242-0731 x 2559"/>
    <s v="Eugene.Hendley@va.gov"/>
    <s v="Wave 2"/>
    <n v="6"/>
    <s v="April_4"/>
    <x v="5"/>
    <n v="1"/>
  </r>
  <r>
    <n v="1239"/>
    <s v="VISN 19"/>
    <s v="Grand Junction"/>
    <x v="3"/>
    <s v="EMS Functional POC Back-up"/>
    <s v="Martin"/>
    <s v="Amber"/>
    <s v="vhagrjmartina"/>
    <s v="(970) 242-0731 x 2240"/>
    <s v="Amber.Martin@va.gov"/>
    <s v="Wave 2"/>
    <n v="1"/>
    <s v="April_4"/>
    <x v="0"/>
    <n v="1"/>
  </r>
  <r>
    <n v="1240"/>
    <s v="VISN 19"/>
    <s v="Grand Junction"/>
    <x v="4"/>
    <s v="Primary FM Functional POC"/>
    <s v="Murillo"/>
    <s v="Larry"/>
    <s v="vhagrjmurill"/>
    <s v="(970) 242-0731 x 12003"/>
    <s v="Larry.Murillo@va.gov"/>
    <s v="Wave 2"/>
    <n v="3"/>
    <s v="April_4"/>
    <x v="0"/>
    <n v="1"/>
  </r>
  <r>
    <n v="1241"/>
    <s v="VISN 19"/>
    <s v="Grand Junction"/>
    <x v="4"/>
    <s v="FM Functional POC Back-up"/>
    <s v="Benjamin"/>
    <s v="Jason"/>
    <s v="vhagrjbenjaj"/>
    <s v="(970) 242-0731 x 12001"/>
    <s v="Jason.Benjamin@va.gov"/>
    <s v="Wave 2"/>
    <n v="2"/>
    <s v="April_4"/>
    <x v="0"/>
    <n v="1"/>
  </r>
  <r>
    <n v="1242"/>
    <s v="VISN 19"/>
    <s v="Grand Junction"/>
    <x v="4"/>
    <s v="HTM Functional POC Back-up"/>
    <s v="Montoya"/>
    <s v="Juilana"/>
    <s v="VHAGRJMontoJ"/>
    <s v="(970) 242-0731 x 2052"/>
    <s v="Juliana.Montoya@va.gov"/>
    <s v="Wave 2"/>
    <n v="4"/>
    <s v="April_4"/>
    <x v="0"/>
    <n v="1"/>
  </r>
  <r>
    <n v="1243"/>
    <s v="VISN 19"/>
    <s v="Grand Junction"/>
    <x v="5"/>
    <s v="Primary PPM Functional POC"/>
    <s v="Sturgeon"/>
    <s v="Timothy"/>
    <s v="vhagrjsturgt"/>
    <s v="(970) 242-0731 x 1302"/>
    <s v="Timothy.Sturgeon@va.gov"/>
    <s v="Wave 2"/>
    <n v="6"/>
    <s v="April_4"/>
    <x v="5"/>
    <n v="1"/>
  </r>
  <r>
    <n v="1244"/>
    <s v="VISN 19"/>
    <s v="Grand Junction"/>
    <x v="5"/>
    <s v="PPM Functional POC Back-up"/>
    <s v="Hewett"/>
    <s v="Steven"/>
    <s v="vhagrjhewets"/>
    <s v="(970) 242-0731 x 2039"/>
    <s v="Steven.Hewett@va.gov"/>
    <s v="Wave 2"/>
    <n v="10"/>
    <s v="April_4"/>
    <x v="5"/>
    <n v="1"/>
  </r>
  <r>
    <n v="1245"/>
    <s v="VISN 19"/>
    <s v="Grand Junction"/>
    <x v="6"/>
    <s v="Primary IT Funcational POC"/>
    <s v="Giese"/>
    <s v="Noah"/>
    <s v="VHAGRJgiesen"/>
    <s v="(970) 263-5057"/>
    <s v="Noah.Giese@va.gov"/>
    <s v="Wave 2"/>
    <n v="0"/>
    <s v="April_4"/>
    <x v="0"/>
    <n v="1"/>
  </r>
  <r>
    <n v="1246"/>
    <s v="VISN 19"/>
    <s v="Grand Junction"/>
    <x v="6"/>
    <s v="IT Functional POC Back-up"/>
    <s v="Myers"/>
    <s v="Layne"/>
    <s v="vhagrjmyersl"/>
    <s v="(970) 863-5098"/>
    <s v="Layne.myers@va.gov"/>
    <s v="Wave 2"/>
    <n v="0"/>
    <s v="April_4"/>
    <x v="0"/>
    <n v="1"/>
  </r>
  <r>
    <n v="1247"/>
    <s v="VISN 06"/>
    <s v="VISN Deployment Team"/>
    <x v="0"/>
    <s v="HTM"/>
    <s v="Anderson-Jackson"/>
    <s v="LaTecia"/>
    <s v="VHAV06ANDERL"/>
    <s v="919-956-5541"/>
    <s v="LaTecia.Anderson-Jackson@va.gov"/>
    <s v="Wave 2"/>
    <n v="7"/>
    <s v="April_4"/>
    <x v="5"/>
    <n v="1"/>
  </r>
  <r>
    <n v="1248"/>
    <s v="VISN 07"/>
    <s v="Augusta"/>
    <x v="5"/>
    <s v="PPM Functional POC Back-up"/>
    <s v="Carter, III"/>
    <s v="George"/>
    <s v="VHAAUGCarteG1"/>
    <s v="(706) 733-0188 x 7166"/>
    <s v="george.carter3@va.gov"/>
    <s v="Wave 2"/>
    <n v="8"/>
    <s v="April_4"/>
    <x v="5"/>
    <n v="1"/>
  </r>
  <r>
    <n v="1249"/>
    <s v="VISN 07"/>
    <s v="Tuscaloosa"/>
    <x v="5"/>
    <s v="PPM Functional POC Back-up"/>
    <s v="Walker"/>
    <s v="Willie"/>
    <s v="VHABIRWalkeW"/>
    <s v="205-554-2000 x 2829"/>
    <s v="willie.walker2@va.gov"/>
    <s v="Wave 2"/>
    <n v="4"/>
    <s v="April_4"/>
    <x v="0"/>
    <n v="1"/>
  </r>
  <r>
    <n v="1250"/>
    <s v="VISN 07"/>
    <s v="Tuscaloosa"/>
    <x v="2"/>
    <s v="HTM Functional POC Back-up"/>
    <s v="Hutson"/>
    <s v="Sharon"/>
    <s v="VHATUAHutsoS"/>
    <s v="205-554-2000 x2319"/>
    <s v="Sharon.Hutson@va.gov"/>
    <s v="Wave 2"/>
    <n v="9"/>
    <s v="April_4"/>
    <x v="0"/>
    <n v="1"/>
  </r>
  <r>
    <n v="1251"/>
    <s v="VISN 07"/>
    <s v="Tuscaloosa"/>
    <x v="5"/>
    <s v="PPM Functional POC Back-up"/>
    <s v="Friscia"/>
    <s v="Karen"/>
    <s v="VHATUAfrisck"/>
    <s v="205-554-2993"/>
    <s v="karen.friscia@va.gov"/>
    <s v="Wave 2"/>
    <n v="6"/>
    <s v="April_4"/>
    <x v="0"/>
    <n v="1"/>
  </r>
  <r>
    <n v="1252"/>
    <s v="VISN 06"/>
    <s v="Fayetteville"/>
    <x v="5"/>
    <s v="PPM Functional POC Back-up"/>
    <s v="Mixon"/>
    <s v="Lindsey"/>
    <s v="VHAFNCMixonL"/>
    <s v="910-488-2120 Ext."/>
    <s v="Lindsey.Mixon@va.gov"/>
    <s v="Wave 2"/>
    <n v="1"/>
    <s v="April_4"/>
    <x v="0"/>
    <n v="1"/>
  </r>
  <r>
    <n v="1253"/>
    <s v="VISN 06"/>
    <s v="Fayetteville"/>
    <x v="5"/>
    <s v="PPM Functional POC Back-up"/>
    <s v="McLean"/>
    <s v="Veronica"/>
    <s v="VHAFNCMcLeaV2"/>
    <s v="910-475-6277"/>
    <s v="Veronica.McLean@va.gov"/>
    <s v="Wave 2"/>
    <n v="5"/>
    <s v="April_4"/>
    <x v="5"/>
    <n v="1"/>
  </r>
  <r>
    <n v="1254"/>
    <s v="VISN 07"/>
    <s v="Central Alabama"/>
    <x v="3"/>
    <s v="Primary EMS Functional POC"/>
    <s v="Mitchell"/>
    <s v="Debra"/>
    <s v="VHACAVMitchD"/>
    <s v="(334) 727-0550 x3616"/>
    <s v="Debra.Mitchell@va.gov"/>
    <s v="Wave 2"/>
    <n v="3"/>
    <s v="April_4"/>
    <x v="0"/>
    <n v="1"/>
  </r>
  <r>
    <n v="1255"/>
    <s v="VISN 07"/>
    <s v="Tuscaloosa"/>
    <x v="3"/>
    <s v="EMS Functional POC Back-up"/>
    <s v="Wyatt"/>
    <s v="Amy"/>
    <s v="vhatuawyatta"/>
    <s v="+1 (205) 554-2000 X3838"/>
    <s v="amy.wyatt@va.gov"/>
    <s v="Wave 2"/>
    <n v="1"/>
    <s v="April_4"/>
    <x v="0"/>
    <n v="1"/>
  </r>
  <r>
    <n v="1256"/>
    <s v="VISN 06"/>
    <s v="VISN Deployment Team"/>
    <x v="0"/>
    <s v="VISN Deployment Team Lead"/>
    <s v="Slade"/>
    <s v="Thomas"/>
    <s v="VHAV06SladeT"/>
    <s v="919-956-5541"/>
    <s v="Thomas.Slade@va.gov"/>
    <s v="Wave 2"/>
    <n v="7"/>
    <s v="March_28"/>
    <x v="0"/>
    <n v="1"/>
  </r>
  <r>
    <n v="1257"/>
    <s v="VISN 06"/>
    <s v="VISN Deployment Team"/>
    <x v="0"/>
    <s v="Logistics"/>
    <s v="Horne"/>
    <s v="David"/>
    <s v="VHAV06HorneD"/>
    <s v="919-956-5541"/>
    <s v="David.Horne2@va.gov"/>
    <s v="Wave 2"/>
    <n v="7"/>
    <s v="March_28"/>
    <x v="6"/>
    <n v="1"/>
  </r>
  <r>
    <n v="1258"/>
    <s v="VISN 06"/>
    <s v="VISN Deployment Team"/>
    <x v="0"/>
    <s v="HTM"/>
    <s v="Smith-Freshwater"/>
    <s v="Alicia"/>
    <s v="VHAHAMSmithA12345"/>
    <s v="919-956-5541"/>
    <s v="Alicia.Smith-Freshwater@va.gov"/>
    <s v="Wave 2"/>
    <n v="7"/>
    <s v="March_28"/>
    <x v="6"/>
    <n v="1"/>
  </r>
  <r>
    <n v="1259"/>
    <s v="VISN 06"/>
    <s v="VISN Deployment Team"/>
    <x v="0"/>
    <s v="CAM"/>
    <s v="Ellis"/>
    <s v="Kyle"/>
    <s v="VHADUREllisK"/>
    <s v="919-956-5541 x 402"/>
    <s v="Kyle.Ellis@va.gov"/>
    <s v="Wave 2"/>
    <n v="6"/>
    <s v="March_28"/>
    <x v="6"/>
    <n v="1"/>
  </r>
  <r>
    <n v="1260"/>
    <s v="VISN 06"/>
    <s v="VISN Deployment Team"/>
    <x v="0"/>
    <s v="OIT"/>
    <s v="Harris"/>
    <s v="Milton"/>
    <s v="VHAV06HarriM"/>
    <s v="919-956-5541"/>
    <s v="Milton.Harrison@va.gov"/>
    <s v="Wave 2"/>
    <n v="0"/>
    <s v="March_28"/>
    <x v="0"/>
    <n v="1"/>
  </r>
  <r>
    <n v="1261"/>
    <s v="VISN 06"/>
    <s v="VISN Deployment Team"/>
    <x v="0"/>
    <s v="Fiscal"/>
    <s v="Omotosho"/>
    <s v="Timothy"/>
    <s v="vhav06oomotorr"/>
    <s v="919-956-5541"/>
    <s v="Rotimi.Omotosho@va.gov"/>
    <s v="Wave 2"/>
    <n v="0"/>
    <s v="March_28"/>
    <x v="0"/>
    <n v="1"/>
  </r>
  <r>
    <n v="1262"/>
    <s v="VISN 06"/>
    <s v="VISN Deployment Team"/>
    <x v="0"/>
    <s v="Budget Analyst"/>
    <s v="Adams"/>
    <s v="Jeffrey "/>
    <s v="VHASAMAdamsJ"/>
    <s v="919-956-5541 x 204"/>
    <s v="Jeffrey.Adams2@va.gov"/>
    <s v="Wave 2"/>
    <n v="4"/>
    <s v="March_28"/>
    <x v="6"/>
    <n v="1"/>
  </r>
  <r>
    <n v="1263"/>
    <s v="VISN 06"/>
    <s v="Asheville"/>
    <x v="1"/>
    <s v="Site Lead"/>
    <s v="Robinson"/>
    <s v="Susan"/>
    <s v="VHAASHROBINS"/>
    <s v="(828)298-7911 x 5965"/>
    <s v="Susan.robinson2@va.gov"/>
    <s v="Wave 2"/>
    <n v="10"/>
    <s v="March_28"/>
    <x v="6"/>
    <n v="1"/>
  </r>
  <r>
    <n v="1264"/>
    <s v="VISN 06"/>
    <s v="Asheville"/>
    <x v="1"/>
    <s v="Site Lead Back-up"/>
    <s v="Reece"/>
    <s v="Joyce"/>
    <s v="VHAASHREECEJ"/>
    <s v="(828)298-7911 x 5135"/>
    <s v="Joyce.reece@va.gov"/>
    <s v="Wave 2"/>
    <n v="1"/>
    <s v="March_28"/>
    <x v="0"/>
    <n v="1"/>
  </r>
  <r>
    <n v="1265"/>
    <s v="VISN 06"/>
    <s v="Asheville"/>
    <x v="2"/>
    <s v="Primary HTM Functional POC"/>
    <s v="Armstrong"/>
    <s v="Paige"/>
    <s v="VHAASHARMSTP1"/>
    <s v="(828)298-7911 x 5994"/>
    <s v="Paige.armstrong@va.gov"/>
    <s v="Wave 2"/>
    <n v="8"/>
    <s v="March_28"/>
    <x v="6"/>
    <n v="1"/>
  </r>
  <r>
    <n v="1266"/>
    <s v="VISN 06"/>
    <s v="Asheville"/>
    <x v="2"/>
    <s v="HTM Functional POC Back-up"/>
    <s v="Morris"/>
    <s v="Doug"/>
    <s v="VHAASHMORRID"/>
    <s v="(828)298-7911 x 3670"/>
    <s v="Doug.morris@va.gov"/>
    <s v="Wave 2"/>
    <n v="1"/>
    <s v="March_28"/>
    <x v="0"/>
    <n v="1"/>
  </r>
  <r>
    <n v="1267"/>
    <s v="VISN 06"/>
    <s v="Asheville"/>
    <x v="3"/>
    <s v="Primary EMS Functional POC"/>
    <s v="McDonald"/>
    <s v="Horace"/>
    <s v="VHAASHMCDONH"/>
    <s v="(828)298-7911 x 1976"/>
    <s v="Horace.mcdonald@va.gov"/>
    <s v="Wave 2"/>
    <n v="0"/>
    <s v="March_28"/>
    <x v="0"/>
    <n v="1"/>
  </r>
  <r>
    <n v="1268"/>
    <s v="VISN 06"/>
    <s v="Asheville"/>
    <x v="3"/>
    <s v="EMS Functional POC Back-up"/>
    <s v="Richardson"/>
    <s v="Fred"/>
    <s v="VHAASHRICHAF"/>
    <s v="(828)298-7911 x 5416"/>
    <s v="Fred.richardson@va.gov"/>
    <s v="Wave 2"/>
    <n v="0"/>
    <s v="March_28"/>
    <x v="0"/>
    <n v="1"/>
  </r>
  <r>
    <n v="1269"/>
    <s v="VISN 06"/>
    <s v="Asheville"/>
    <x v="4"/>
    <s v="Primary FM Functional POC"/>
    <s v="Dorn"/>
    <s v=" Joey"/>
    <s v="VHAASHDORNJ"/>
    <s v="(828)298-7911 x 5281"/>
    <s v="Joseph.dorn@va.gov"/>
    <s v="Wave 2"/>
    <n v="5"/>
    <s v="March_28"/>
    <x v="6"/>
    <n v="1"/>
  </r>
  <r>
    <n v="1270"/>
    <s v="VISN 06"/>
    <s v="Asheville"/>
    <x v="4"/>
    <s v="FM Functional POC Back-up"/>
    <s v="Ramsey"/>
    <s v="Edwina"/>
    <s v="VHAASHRAMSEE"/>
    <s v="(828)298-7911 x 3661"/>
    <s v="Edwina.ramsey@va.gov"/>
    <s v="Wave 2"/>
    <n v="0"/>
    <s v="March_28"/>
    <x v="0"/>
    <n v="1"/>
  </r>
  <r>
    <n v="1271"/>
    <s v="VISN 06"/>
    <s v="Asheville"/>
    <x v="5"/>
    <s v="Primary PPM Functional POC"/>
    <s v="Parton"/>
    <s v="Jeff"/>
    <s v="VHAASHPARTOJ"/>
    <s v="(828)298-7911 x 5664"/>
    <s v="Jeffrey.parton2@va.gov"/>
    <s v="Wave 2"/>
    <n v="2"/>
    <s v="March_28"/>
    <x v="0"/>
    <n v="1"/>
  </r>
  <r>
    <n v="1272"/>
    <s v="VISN 06"/>
    <s v="Asheville"/>
    <x v="5"/>
    <s v="PPM Functional POC Back-up"/>
    <s v="Doggett"/>
    <s v="Jeff"/>
    <s v="VHAASHDOGGEJ"/>
    <s v="(828)298-7911 x 5746"/>
    <s v="Jeff.doggett@va.gov"/>
    <s v="Wave 2"/>
    <n v="0"/>
    <s v="March_28"/>
    <x v="0"/>
    <n v="1"/>
  </r>
  <r>
    <n v="1273"/>
    <s v="VISN 06"/>
    <s v="Asheville"/>
    <x v="6"/>
    <s v="Primary IT Functional POC"/>
    <s v="Johnson"/>
    <s v="Jeanette"/>
    <s v="VHAASHJOHNSJ3"/>
    <s v="(828)298-7911 x 4061"/>
    <s v="Jeanette.johnson3@va.gov"/>
    <s v="Wave 2"/>
    <n v="3"/>
    <s v="March_28"/>
    <x v="0"/>
    <n v="1"/>
  </r>
  <r>
    <n v="1274"/>
    <s v="VISN 06"/>
    <s v="Asheville"/>
    <x v="6"/>
    <s v="IT Functional POC Back-up"/>
    <s v="Ballew"/>
    <s v="Christopher"/>
    <s v="VHAASHBALLEC"/>
    <s v="(828)298-7911 x 1750"/>
    <s v="Christopher.ballew@va.gov"/>
    <s v="Wave 2"/>
    <n v="3"/>
    <s v="March_28"/>
    <x v="0"/>
    <n v="1"/>
  </r>
  <r>
    <n v="1275"/>
    <s v="VISN 06"/>
    <s v="Durham"/>
    <x v="1"/>
    <s v="Site Lead"/>
    <s v="Cox"/>
    <s v="Anna Maria"/>
    <s v="VHADURCoxA"/>
    <s v="919-416-5935"/>
    <s v="annamaria.cox@va.gov"/>
    <s v="Wave 2"/>
    <n v="5"/>
    <s v="March_28"/>
    <x v="6"/>
    <n v="1"/>
  </r>
  <r>
    <n v="1276"/>
    <s v="VISN 06"/>
    <s v="Durham"/>
    <x v="1"/>
    <s v="Site Lead Back-up"/>
    <s v="Korlewala"/>
    <s v="Korto"/>
    <s v="VHADURKorleK"/>
    <s v="919-286-0411 x 6450"/>
    <s v="Korto.korlewala@va.gov"/>
    <s v="Wave 2"/>
    <n v="0"/>
    <s v="March_28"/>
    <x v="0"/>
    <n v="1"/>
  </r>
  <r>
    <n v="1277"/>
    <s v="VISN 06"/>
    <s v="Durham"/>
    <x v="2"/>
    <s v="Primary HTM Functional POC"/>
    <s v="Atabong"/>
    <s v="Asonganyi"/>
    <s v="Vhadurataboa"/>
    <s v="919-286-0411 x 6035"/>
    <s v="Asonganyi.Atabong@va.gov"/>
    <s v="Wave 2"/>
    <n v="11"/>
    <s v="March_28"/>
    <x v="6"/>
    <n v="1"/>
  </r>
  <r>
    <n v="1278"/>
    <s v="VISN 06"/>
    <s v="Durham"/>
    <x v="2"/>
    <s v="HTM Functional POC Back-up"/>
    <s v="Hasan"/>
    <s v="Hammam"/>
    <s v="vhadurHasanH"/>
    <s v="919-286-0411 x 6477"/>
    <s v="hammam.hasan@va.gov"/>
    <s v="Wave 2"/>
    <n v="3"/>
    <s v="March_28"/>
    <x v="0"/>
    <n v="1"/>
  </r>
  <r>
    <n v="1279"/>
    <s v="VISN 06"/>
    <s v="Durham"/>
    <x v="3"/>
    <s v="Primary EMS Functional POC"/>
    <s v="Robinson"/>
    <s v="Jeffrey"/>
    <s v="VHADURRobinJ1"/>
    <s v="919-286-0411 x 6856"/>
    <s v="Jeffrey.robinson4@va.gov"/>
    <s v="Wave 2"/>
    <n v="0"/>
    <s v="March_28"/>
    <x v="0"/>
    <n v="1"/>
  </r>
  <r>
    <n v="1280"/>
    <s v="VISN 06"/>
    <s v="Durham"/>
    <x v="3"/>
    <s v="EMS Functional POC Back-up"/>
    <s v="Heard"/>
    <s v="Eric"/>
    <s v="VHADURHeardE"/>
    <s v="919-286-0411 x 6856"/>
    <s v="eric.heard@va.gov"/>
    <s v="Wave 2"/>
    <n v="0"/>
    <s v="March_28"/>
    <x v="0"/>
    <n v="1"/>
  </r>
  <r>
    <n v="1281"/>
    <s v="VISN 06"/>
    <s v="Durham"/>
    <x v="4"/>
    <s v="Primary FM Functional POC"/>
    <s v="Williams"/>
    <s v="Charles"/>
    <s v="VHADURWilliC2"/>
    <s v="919-286-0411 x 6471"/>
    <s v="Charles.williams007@va.gov"/>
    <s v="Wave 2"/>
    <n v="0"/>
    <s v="March_28"/>
    <x v="0"/>
    <n v="1"/>
  </r>
  <r>
    <n v="1282"/>
    <s v="VISN 06"/>
    <s v="Durham"/>
    <x v="4"/>
    <s v="FM Functional POC Back-up"/>
    <s v="Santago"/>
    <s v="Alexander"/>
    <s v="VHADURSantaA"/>
    <s v="919-286-0411 x 6483"/>
    <s v="Alexander.santago@va.gov"/>
    <s v="Wave 2"/>
    <n v="1"/>
    <s v="March_28"/>
    <x v="0"/>
    <n v="1"/>
  </r>
  <r>
    <n v="1283"/>
    <s v="VISN 06"/>
    <s v="Durham"/>
    <x v="5"/>
    <s v="Primary PPM Functional POC"/>
    <s v="Foley"/>
    <s v="Kristen"/>
    <s v="Vhadurfoleyk"/>
    <s v="919-286-0411 x 6454"/>
    <s v="Kristen.foley2@va.gov"/>
    <s v="Wave 2"/>
    <n v="5"/>
    <s v="March_28"/>
    <x v="6"/>
    <n v="1"/>
  </r>
  <r>
    <n v="1284"/>
    <s v="VISN 06"/>
    <s v="Durham"/>
    <x v="5"/>
    <s v="PPM Functional POC Back-up"/>
    <s v="Claus"/>
    <s v="James"/>
    <s v="VHADURClausJ"/>
    <s v="919-286-0411 x 5871"/>
    <s v="James.Claus@va.gov"/>
    <s v="Wave 2"/>
    <n v="5"/>
    <s v="March_28"/>
    <x v="6"/>
    <n v="1"/>
  </r>
  <r>
    <n v="1285"/>
    <s v="VISN 06"/>
    <s v="Durham"/>
    <x v="6"/>
    <s v="Primary IT Functional POC"/>
    <s v="Stanfield"/>
    <s v="Steve"/>
    <s v="vhadurstanfs"/>
    <s v="919-810-4569"/>
    <s v="Steve.stanfield@va.gov"/>
    <s v="Wave 2"/>
    <n v="2"/>
    <s v="March_28"/>
    <x v="0"/>
    <n v="1"/>
  </r>
  <r>
    <n v="1286"/>
    <s v="VISN 06"/>
    <s v="Durham"/>
    <x v="6"/>
    <s v="IT Functional POC Back-up"/>
    <s v="Crenshaw"/>
    <s v="Jonathan"/>
    <s v="Vhadurcrensj"/>
    <s v="919-521-3652"/>
    <s v="Jonathan.crenshaw@va.gov"/>
    <s v="Wave 2"/>
    <n v="1"/>
    <s v="March_28"/>
    <x v="0"/>
    <n v="1"/>
  </r>
  <r>
    <n v="1287"/>
    <s v="VISN 06"/>
    <s v="Fayetteville"/>
    <x v="1"/>
    <s v="Site Lead"/>
    <s v="Boyd"/>
    <s v="Sherron"/>
    <s v="VHAFNCBoydS"/>
    <s v="910-482-5274 x 5274"/>
    <s v="SHERRON.BOYD2@VA.GOV"/>
    <s v="Wave 2"/>
    <n v="3"/>
    <s v="March_28"/>
    <x v="0"/>
    <n v="1"/>
  </r>
  <r>
    <n v="1288"/>
    <s v="VISN 06"/>
    <s v="Fayetteville"/>
    <x v="1"/>
    <s v="Site Lead Back-up"/>
    <s v="Paylor"/>
    <s v="Tony"/>
    <s v="VHAFNCPayloT"/>
    <s v="910-488-2120 x 6574"/>
    <s v="Tony.paylor@va.gov"/>
    <s v="Wave 2"/>
    <n v="5"/>
    <s v="March_28"/>
    <x v="0"/>
    <n v="1"/>
  </r>
  <r>
    <n v="1289"/>
    <s v="VISN 06"/>
    <s v="Fayetteville"/>
    <x v="2"/>
    <s v="Primary HTM Functional POC"/>
    <s v="Bowen"/>
    <s v="Roscoe"/>
    <s v="VHAFNCBowenR"/>
    <s v="910-488-2120 x 7948"/>
    <s v="ROSCOE.BOWEN@VA.GOV"/>
    <s v="Wave 2"/>
    <n v="5"/>
    <s v="March_28"/>
    <x v="0"/>
    <n v="1"/>
  </r>
  <r>
    <n v="1290"/>
    <s v="VISN 06"/>
    <s v="Fayetteville"/>
    <x v="2"/>
    <s v="HTM Functional POC Back-up"/>
    <s v="Gardner"/>
    <s v="Gregory"/>
    <s v="VHAFNCGardnG"/>
    <s v="910-488-2120 x 5127"/>
    <s v="GREGORY.GARDNER3@VA.GOV"/>
    <s v="Wave 2"/>
    <n v="0"/>
    <s v="March_28"/>
    <x v="0"/>
    <n v="1"/>
  </r>
  <r>
    <n v="1291"/>
    <s v="VISN 06"/>
    <s v="Fayetteville"/>
    <x v="3"/>
    <s v="Primary EMS Functional POC"/>
    <s v="Sanchez"/>
    <s v="Pedro"/>
    <s v="VHAFNCSanchP"/>
    <s v="910-488-2120 x 5880"/>
    <s v="PEDRO.SANCHEZ@VA.GOV"/>
    <s v="Wave 2"/>
    <n v="2"/>
    <s v="March_28"/>
    <x v="0"/>
    <n v="1"/>
  </r>
  <r>
    <n v="1292"/>
    <s v="VISN 06"/>
    <s v="Fayetteville"/>
    <x v="3"/>
    <s v="EMS Functional POC Back-up"/>
    <s v="Fisher"/>
    <s v="Craig"/>
    <s v="VHAFNCFisheC1"/>
    <s v="910-488-2120 x 5444"/>
    <s v="CRAIG.FISHER@VA.GOV"/>
    <s v="Wave 2"/>
    <n v="1"/>
    <s v="March_28"/>
    <x v="0"/>
    <n v="1"/>
  </r>
  <r>
    <n v="1293"/>
    <s v="VISN 06"/>
    <s v="Fayetteville"/>
    <x v="4"/>
    <s v="Primary FM Functional POC"/>
    <s v="Gillis"/>
    <s v="Wendy"/>
    <s v="VHAFNCGilliW"/>
    <s v="910-488-2120 x 7933"/>
    <s v="WENDY.GILLIS@VA.GOV"/>
    <s v="Wave 2"/>
    <n v="4"/>
    <s v="March_28"/>
    <x v="0"/>
    <n v="1"/>
  </r>
  <r>
    <n v="1294"/>
    <s v="VISN 06"/>
    <s v="Fayetteville"/>
    <x v="4"/>
    <s v="FM Functional POC Back-up"/>
    <s v="Ragland"/>
    <s v="Joseph"/>
    <s v="VHAFNCRaglaJ"/>
    <s v="910-488-2120 x 5234"/>
    <s v="JOSEPH.RAGLAND@VA.GOV"/>
    <s v="Wave 2"/>
    <n v="8"/>
    <s v="March_28"/>
    <x v="0"/>
    <n v="1"/>
  </r>
  <r>
    <n v="1295"/>
    <s v="VISN 06"/>
    <s v="Fayetteville"/>
    <x v="5"/>
    <s v="Primary PPM Functional POC"/>
    <s v="Boyd"/>
    <s v="Sherron"/>
    <s v="VHAFNCBoydS"/>
    <s v="910-488-2120 x 5274"/>
    <s v="SHERRON.BOYD2@VA.GOV"/>
    <s v="Wave 2"/>
    <n v="3"/>
    <s v="March_28"/>
    <x v="0"/>
    <n v="1"/>
  </r>
  <r>
    <n v="1296"/>
    <s v="VISN 06"/>
    <s v="Fayetteville"/>
    <x v="5"/>
    <s v="PPM Functional POC Back-up"/>
    <s v="Paylor"/>
    <s v="Tony"/>
    <s v="VHAFNCPayloT"/>
    <s v="910-488-2120 x 6574"/>
    <s v="Tony.paylor@va.gov"/>
    <s v="Wave 2"/>
    <n v="5"/>
    <s v="March_28"/>
    <x v="0"/>
    <n v="1"/>
  </r>
  <r>
    <n v="1297"/>
    <s v="VISN 06"/>
    <s v="Fayetteville"/>
    <x v="6"/>
    <s v="Primary IT Functional POC"/>
    <s v="Grady"/>
    <s v="Mark"/>
    <s v="VHAFNCGradyM"/>
    <s v="910-488-2120 x 5001"/>
    <s v="MARK.GRADY@VA.GOV"/>
    <s v="Wave 2"/>
    <n v="6"/>
    <s v="March_28"/>
    <x v="0"/>
    <n v="1"/>
  </r>
  <r>
    <n v="1298"/>
    <s v="VISN 06"/>
    <s v="Fayetteville"/>
    <x v="6"/>
    <s v="IT Functional POC Back-up"/>
    <s v="Fay"/>
    <s v="Edward"/>
    <s v="VHAFNCFayE"/>
    <s v="910-488-2120 x 5025"/>
    <s v="EDWARD.FAY@VA.GOV"/>
    <s v="Wave 2"/>
    <n v="0"/>
    <s v="March_28"/>
    <x v="0"/>
    <n v="1"/>
  </r>
  <r>
    <n v="1299"/>
    <s v="VISN 06"/>
    <s v="Hampton"/>
    <x v="1"/>
    <s v="Site Lead"/>
    <s v="Kelly"/>
    <s v="James"/>
    <s v="VHAHAMKellyJ"/>
    <s v="757-722-9961 x 4733"/>
    <s v="James.kelly@va.gov"/>
    <s v="Wave 2"/>
    <n v="2"/>
    <s v="March_28"/>
    <x v="0"/>
    <n v="1"/>
  </r>
  <r>
    <n v="1300"/>
    <s v="VISN 06"/>
    <s v="Hampton"/>
    <x v="1"/>
    <s v="Site Lead Back-up"/>
    <s v="Marlowe"/>
    <s v="Kevin"/>
    <s v="VHAHAMMarloK"/>
    <s v="(757) 315-2566"/>
    <s v="Kevin.Marlowe@va.gov"/>
    <s v="Wave 2"/>
    <n v="1"/>
    <s v="March_28"/>
    <x v="0"/>
    <n v="1"/>
  </r>
  <r>
    <n v="1301"/>
    <s v="VISN 06"/>
    <s v="Hampton"/>
    <x v="2"/>
    <s v="Primary HTM Functional POC"/>
    <s v="Johnston"/>
    <s v="James"/>
    <s v="VHAHAMJohnsJ12"/>
    <s v="757-722-9961 x 2375"/>
    <s v="James.Johnston12@va.gov"/>
    <s v="Wave 2"/>
    <n v="3"/>
    <s v="March_28"/>
    <x v="0"/>
    <n v="1"/>
  </r>
  <r>
    <n v="1302"/>
    <s v="VISN 06"/>
    <s v="Hampton"/>
    <x v="2"/>
    <s v="HTM Functional POC Back-up"/>
    <s v="Jakimjuk"/>
    <s v="Alex"/>
    <s v="VHAHAMJakimA"/>
    <s v="757-722-9961 x 2608"/>
    <s v="Alexander.Jakimjuk@va.gov"/>
    <s v="Wave 2"/>
    <n v="3"/>
    <s v="March_28"/>
    <x v="6"/>
    <n v="1"/>
  </r>
  <r>
    <n v="1303"/>
    <s v="VISN 06"/>
    <s v="Hampton"/>
    <x v="3"/>
    <s v="Primary EMS Functional POC"/>
    <s v="Curling"/>
    <s v="Anthony"/>
    <s v="VHAHAMCurliA"/>
    <s v="757-722-9961 x 3608"/>
    <s v="Anthony.Curling@va.gov"/>
    <s v="Wave 2"/>
    <n v="1"/>
    <s v="March_28"/>
    <x v="0"/>
    <n v="1"/>
  </r>
  <r>
    <n v="1304"/>
    <s v="VISN 06"/>
    <s v="Hampton"/>
    <x v="3"/>
    <s v="Primary EMS Functional POC"/>
    <s v="Duggan"/>
    <s v="James"/>
    <s v="VHAHAMDuggaJ"/>
    <s v="757-722-9961 x 4156"/>
    <s v="James.Duggan@va.gov"/>
    <s v="Wave 2"/>
    <n v="5"/>
    <s v="March_28"/>
    <x v="0"/>
    <n v="1"/>
  </r>
  <r>
    <n v="1305"/>
    <s v="VISN 06"/>
    <s v="Hampton"/>
    <x v="3"/>
    <s v="EMS Functional POC Back-up"/>
    <s v="Blevins"/>
    <s v="Mark"/>
    <s v="VHAHAMBleviM"/>
    <s v="757-722-9961 x 2098"/>
    <s v="Mark.Blevins@va.gov"/>
    <s v="Wave 2"/>
    <n v="1"/>
    <s v="March_28"/>
    <x v="0"/>
    <n v="1"/>
  </r>
  <r>
    <n v="1306"/>
    <s v="VISN 06"/>
    <s v="Hampton"/>
    <x v="3"/>
    <s v="EMS Functional POC Back-up"/>
    <s v="Gilliam"/>
    <s v="Willie"/>
    <s v="VHAHAMGilliW"/>
    <s v="757-722-9961 x 2255"/>
    <s v="Willie.Gilliam@va.gov"/>
    <s v="Wave 2"/>
    <n v="0"/>
    <s v="March_28"/>
    <x v="0"/>
    <n v="1"/>
  </r>
  <r>
    <n v="1307"/>
    <s v="VISN 06"/>
    <s v="Hampton"/>
    <x v="4"/>
    <s v="Primary FM Functional POC"/>
    <s v="Brown"/>
    <s v="Scott"/>
    <s v="VHAHAMBrowSc"/>
    <s v="757-728-3121"/>
    <s v="Scott.Brown@va.gov"/>
    <s v="Wave 2"/>
    <n v="5"/>
    <s v="March_28"/>
    <x v="6"/>
    <n v="1"/>
  </r>
  <r>
    <n v="1308"/>
    <s v="VISN 06"/>
    <s v="Hampton"/>
    <x v="4"/>
    <s v="FM Functional POC Back-up"/>
    <s v="Harlow"/>
    <s v="Jeff"/>
    <s v="VHAHAMharloJ"/>
    <s v="757-722-9961 x 3594"/>
    <s v="Jeffrey.harlow@va.gov"/>
    <s v="Wave 2"/>
    <n v="1"/>
    <s v="March_28"/>
    <x v="0"/>
    <n v="1"/>
  </r>
  <r>
    <n v="1309"/>
    <s v="VISN 06"/>
    <s v="Hampton"/>
    <x v="5"/>
    <s v="Primary PPM Functional POC"/>
    <s v="Talbird-Petes"/>
    <s v="Tina"/>
    <s v="VHAHAMTalbiT"/>
    <s v="757-722-9961 x 3133"/>
    <s v="Tina.Talbird-Petes@va.gov"/>
    <s v="Wave 2"/>
    <n v="11"/>
    <s v="March_28"/>
    <x v="6"/>
    <n v="1"/>
  </r>
  <r>
    <n v="1310"/>
    <s v="VISN 06"/>
    <s v="Hampton"/>
    <x v="5"/>
    <s v="PPM Functional POC Back-up"/>
    <s v="Dawson"/>
    <s v="Curtis"/>
    <s v="VHAHAMDawsoC"/>
    <s v="757-315-3924"/>
    <s v="Curtis.Dawson@va.gov"/>
    <s v="Wave 2"/>
    <n v="4"/>
    <s v="March_28"/>
    <x v="6"/>
    <n v="1"/>
  </r>
  <r>
    <n v="1311"/>
    <s v="VISN 06"/>
    <s v="Hampton"/>
    <x v="6"/>
    <s v="Primary IT Functional POC"/>
    <s v="Lemmie"/>
    <s v="Kirk"/>
    <s v="VHAHAMLemmiK"/>
    <s v="757-722-9961 x 3700"/>
    <s v="Kirk.Lemmie@va.gov"/>
    <s v="Wave 2"/>
    <n v="8"/>
    <s v="March_28"/>
    <x v="6"/>
    <n v="1"/>
  </r>
  <r>
    <n v="1312"/>
    <s v="VISN 06"/>
    <s v="Hampton"/>
    <x v="6"/>
    <s v="IT Functional POC Back-up"/>
    <s v="Brantley"/>
    <s v="Denny"/>
    <s v="VHAHAMBrantD"/>
    <s v="757-722-9961 x 3700"/>
    <s v="Denny.Brantley@va.gov"/>
    <s v="Wave 2"/>
    <n v="1"/>
    <s v="March_28"/>
    <x v="0"/>
    <n v="1"/>
  </r>
  <r>
    <n v="1313"/>
    <s v="VISN 06"/>
    <s v="Richmond"/>
    <x v="1"/>
    <s v="Site Lead"/>
    <s v="Hillmer"/>
    <s v="Kimberly"/>
    <s v="VHARICHillmk"/>
    <s v="804-675-5000 x 3828"/>
    <s v="Kimberly.Hillmer@va.gov"/>
    <s v="Wave 2"/>
    <n v="10"/>
    <s v="March_28"/>
    <x v="0"/>
    <n v="1"/>
  </r>
  <r>
    <n v="1314"/>
    <s v="VISN 06"/>
    <s v="Richmond"/>
    <x v="1"/>
    <s v="Site Lead Back-up"/>
    <s v="Mosher"/>
    <s v="Stephen"/>
    <s v="VHARICMosheS"/>
    <s v="804-675-5168"/>
    <s v="Stephen.Mosher@va.gov"/>
    <s v="Wave 2"/>
    <n v="5"/>
    <s v="March_28"/>
    <x v="0"/>
    <n v="1"/>
  </r>
  <r>
    <n v="1315"/>
    <s v="VISN 06"/>
    <s v="Richmond"/>
    <x v="2"/>
    <s v="Primary HTM Functional POC"/>
    <s v="Mosher"/>
    <s v="Stephen"/>
    <s v="VHARICMosheS"/>
    <s v="804-675-5168"/>
    <s v="Stephen.Mosher@va.gov"/>
    <s v="Wave 2"/>
    <n v="5"/>
    <s v="March_28"/>
    <x v="0"/>
    <n v="1"/>
  </r>
  <r>
    <n v="1316"/>
    <s v="VISN 06"/>
    <s v="Richmond"/>
    <x v="2"/>
    <s v="HTM Functional POC Back-up"/>
    <s v="Hillmer"/>
    <s v="Kimberly"/>
    <s v="VHARICHillmk"/>
    <s v="804-675-5000 x 3828"/>
    <s v="Kimberly.Hillmer@va.gov"/>
    <s v="Wave 2"/>
    <n v="10"/>
    <s v="March_28"/>
    <x v="0"/>
    <n v="1"/>
  </r>
  <r>
    <n v="1317"/>
    <s v="VISN 06"/>
    <s v="Richmond"/>
    <x v="3"/>
    <s v="Primary EMS Functional POC"/>
    <s v="Richardson"/>
    <s v="Brenda"/>
    <s v="VHARICRichaB1"/>
    <s v="804-675-6062"/>
    <s v="Brenda.Richardson3@va.gov"/>
    <s v="Wave 2"/>
    <n v="1"/>
    <s v="March_28"/>
    <x v="0"/>
    <n v="1"/>
  </r>
  <r>
    <n v="1318"/>
    <s v="VISN 06"/>
    <s v="Richmond"/>
    <x v="3"/>
    <s v="EMS Functional POC Back-up"/>
    <s v="Mcquilla"/>
    <s v="Ralph"/>
    <s v="VHARICMcQuiR"/>
    <s v="804-675-5137"/>
    <s v="Ralph.McQuilla@va.gov"/>
    <s v="Wave 2"/>
    <n v="0"/>
    <s v="March_28"/>
    <x v="0"/>
    <n v="1"/>
  </r>
  <r>
    <n v="1319"/>
    <s v="VISN 06"/>
    <s v="Richmond"/>
    <x v="4"/>
    <s v="Primary FM Functional POC"/>
    <s v="Dudley"/>
    <s v="James"/>
    <s v="VHARICDudleJ"/>
    <s v="804-675-5138"/>
    <s v="James.Dudley3@va.gov"/>
    <s v="Wave 2"/>
    <n v="1"/>
    <s v="March_28"/>
    <x v="0"/>
    <n v="1"/>
  </r>
  <r>
    <n v="1320"/>
    <s v="VISN 06"/>
    <s v="Richmond"/>
    <x v="4"/>
    <s v="FM Functional POC Back-up"/>
    <s v="Friedman"/>
    <s v="Dane"/>
    <s v="VHARICFriedD"/>
    <s v="804-675-5138"/>
    <s v="Dane.Friedman@va.gov"/>
    <s v="Wave 2"/>
    <n v="9"/>
    <s v="March_28"/>
    <x v="6"/>
    <n v="1"/>
  </r>
  <r>
    <n v="1321"/>
    <s v="VISN 06"/>
    <s v="Richmond"/>
    <x v="5"/>
    <s v="Primary PPM Functional POC"/>
    <s v="Buser"/>
    <s v="Kevin"/>
    <s v="VHARICBuserK"/>
    <s v="804-675-5090"/>
    <s v="Kevin.Buser@va.gov"/>
    <s v="Wave 2"/>
    <n v="1"/>
    <s v="March_28"/>
    <x v="0"/>
    <n v="1"/>
  </r>
  <r>
    <n v="1322"/>
    <s v="VISN 06"/>
    <s v="Richmond"/>
    <x v="5"/>
    <s v="PPM Functional POC Back-up"/>
    <s v="Arnold"/>
    <s v="Marlon"/>
    <s v="VHARICArnolM"/>
    <s v="804-675-5090"/>
    <s v="Marlon.Arnold@va.gov"/>
    <s v="Wave 2"/>
    <n v="2"/>
    <s v="March_28"/>
    <x v="0"/>
    <n v="1"/>
  </r>
  <r>
    <n v="1323"/>
    <s v="VISN 06"/>
    <s v="Richmond"/>
    <x v="6"/>
    <s v="Primary IT Functional POC"/>
    <s v="Dahlstrand"/>
    <s v="David"/>
    <s v="VHARICDahlsD"/>
    <s v="804-675-5615"/>
    <s v="David.Dahlstrand@va.gov"/>
    <s v="Wave 2"/>
    <n v="5"/>
    <s v="March_28"/>
    <x v="0"/>
    <n v="1"/>
  </r>
  <r>
    <n v="1324"/>
    <s v="VISN 06"/>
    <s v="Richmond"/>
    <x v="6"/>
    <s v="IT Functional POC Back-up"/>
    <s v="Doyle"/>
    <s v="John"/>
    <s v="VHARICDoyleJ1"/>
    <s v="804-675-6750"/>
    <s v="John.Doyle3@va.gov"/>
    <s v="Wave 2"/>
    <n v="1"/>
    <s v="March_28"/>
    <x v="0"/>
    <n v="1"/>
  </r>
  <r>
    <n v="1325"/>
    <s v="VISN 06"/>
    <s v="Salem"/>
    <x v="1"/>
    <s v="Site Lead"/>
    <s v="Carpenter"/>
    <s v="Eric"/>
    <s v="VHASAMCarpeE"/>
    <s v="540-982-2463 x 4126"/>
    <s v="Eric.carpenter@va.gov"/>
    <s v="Wave 2"/>
    <n v="7"/>
    <s v="March_28"/>
    <x v="0"/>
    <n v="1"/>
  </r>
  <r>
    <n v="1326"/>
    <s v="VISN 06"/>
    <s v="Salem"/>
    <x v="1"/>
    <s v="Site Lead Back-up"/>
    <s v="Cunningham"/>
    <s v="Michael"/>
    <s v="VHASAMCunnim"/>
    <s v="540-982-2463 x 2646"/>
    <s v="Michael.cunningham7@va.gov"/>
    <s v="Wave 2"/>
    <n v="8"/>
    <s v="March_28"/>
    <x v="6"/>
    <n v="1"/>
  </r>
  <r>
    <n v="1327"/>
    <s v="VISN 06"/>
    <s v="Salem"/>
    <x v="2"/>
    <s v="Primary HTM Functional POC"/>
    <s v="Wilder"/>
    <s v="Joseph"/>
    <s v="VHASAMWildeJ"/>
    <s v="540-982-2463 x 1672"/>
    <s v="Joseph.wilder@va.gov"/>
    <s v="Wave 2"/>
    <n v="8"/>
    <s v="March_28"/>
    <x v="6"/>
    <n v="1"/>
  </r>
  <r>
    <n v="1328"/>
    <s v="VISN 06"/>
    <s v="Salem"/>
    <x v="2"/>
    <s v="HTM Functional POC Back-up"/>
    <s v="Flanary"/>
    <s v="Karen"/>
    <s v="VHASAMFlanaK"/>
    <s v="540-982-2463 x 1676"/>
    <s v="Karen.flanary@va.gov"/>
    <s v="Wave 2"/>
    <n v="8"/>
    <s v="March_28"/>
    <x v="6"/>
    <n v="1"/>
  </r>
  <r>
    <n v="1329"/>
    <s v="VISN 06"/>
    <s v="Salem"/>
    <x v="2"/>
    <s v="HTM Functional POC Back-up"/>
    <s v="Brown"/>
    <s v="Robert"/>
    <s v="VHASAMBrownR"/>
    <s v="540-982-2463 x 1674"/>
    <s v="Robert.brown15@va.gov"/>
    <s v="Wave 2"/>
    <n v="0"/>
    <s v="March_28"/>
    <x v="0"/>
    <n v="1"/>
  </r>
  <r>
    <n v="1330"/>
    <s v="VISN 06"/>
    <s v="Salem"/>
    <x v="3"/>
    <s v="Primary EMS Functional POC"/>
    <s v="Mack"/>
    <s v="Naymon"/>
    <s v="VHASAMMackN"/>
    <s v="540-982-2463 x 2865"/>
    <s v="Naymon.mack@va.gov"/>
    <s v="Wave 2"/>
    <n v="0"/>
    <s v="March_28"/>
    <x v="0"/>
    <n v="1"/>
  </r>
  <r>
    <n v="1331"/>
    <s v="VISN 06"/>
    <s v="Salem"/>
    <x v="3"/>
    <s v="EMS Functional POC Back-up"/>
    <s v="Morris"/>
    <s v="Tanuel"/>
    <s v="VHASAMMorriT1"/>
    <s v="540-982-2463 x 2878"/>
    <s v="Tanuel.morris@va.gov"/>
    <s v="Wave 2"/>
    <n v="0"/>
    <s v="March_28"/>
    <x v="0"/>
    <n v="1"/>
  </r>
  <r>
    <n v="1332"/>
    <s v="VISN 06"/>
    <s v="Salem"/>
    <x v="4"/>
    <s v="Primary FM Functional POC"/>
    <s v="Carpenter"/>
    <s v="Eric"/>
    <s v="VHASAMCarpeE"/>
    <s v="540-982-2463 x 4126"/>
    <s v="Eric.carpenter@va.gov"/>
    <s v="Wave 2"/>
    <n v="7"/>
    <s v="March_28"/>
    <x v="0"/>
    <n v="1"/>
  </r>
  <r>
    <n v="1333"/>
    <s v="VISN 06"/>
    <s v="Salem"/>
    <x v="4"/>
    <s v="FM Functional POC Back-up"/>
    <s v="Fralin"/>
    <s v="Brian"/>
    <s v="VHASAMFraliB"/>
    <s v="540-982-2463 x 1247"/>
    <s v="Brian.fralin@va.gov"/>
    <s v="Wave 2"/>
    <n v="6"/>
    <s v="March_28"/>
    <x v="0"/>
    <n v="1"/>
  </r>
  <r>
    <n v="1334"/>
    <s v="VISN 06"/>
    <s v="Salem"/>
    <x v="5"/>
    <s v="Primary PPM Functional POC"/>
    <s v="Cunningham"/>
    <s v="Michael"/>
    <s v="VHASAMCunniM"/>
    <s v="540-982-2463 x 2646"/>
    <s v="Michael.cunningham7@va.gov"/>
    <s v="Wave 2"/>
    <n v="8"/>
    <s v="March_28"/>
    <x v="6"/>
    <n v="1"/>
  </r>
  <r>
    <n v="1335"/>
    <s v="VISN 06"/>
    <s v="Salem"/>
    <x v="5"/>
    <s v="PPM Functional POC Back-up"/>
    <s v="Burns"/>
    <s v="Benjamin"/>
    <s v="VHASAMBurnsB"/>
    <s v="540-982-2463 x 2966"/>
    <s v="Benjamin.Burns@va.gov "/>
    <s v="Wave 2"/>
    <n v="7"/>
    <s v="March_28"/>
    <x v="0"/>
    <n v="1"/>
  </r>
  <r>
    <n v="1336"/>
    <s v="VISN 06"/>
    <s v="Salem"/>
    <x v="6"/>
    <s v="Primary IT Functional POC"/>
    <s v="Poole"/>
    <s v="Steven"/>
    <s v="VHASAMPooleS"/>
    <s v="540-982-2463 x 4537"/>
    <s v="Steven.Poole@va.gov"/>
    <s v="Wave 2"/>
    <n v="1"/>
    <s v="March_28"/>
    <x v="0"/>
    <n v="1"/>
  </r>
  <r>
    <n v="1337"/>
    <s v="VISN 06"/>
    <s v="Salem"/>
    <x v="6"/>
    <s v="IT Functional POC Back-up"/>
    <s v="McAnnally"/>
    <s v="Paul"/>
    <s v="VHASAMMcannP"/>
    <s v="540-982-2463 x 5093"/>
    <s v="Paul.McAnnally@va.gov"/>
    <s v="Wave 2"/>
    <n v="0"/>
    <s v="March_28"/>
    <x v="0"/>
    <n v="1"/>
  </r>
  <r>
    <n v="1338"/>
    <s v="VISN 06"/>
    <s v="Salisbury"/>
    <x v="1"/>
    <s v="Site Lead"/>
    <s v="Green"/>
    <s v="Sharod"/>
    <s v="VHASBYGREENS1"/>
    <s v="704-638-9000 x 3498"/>
    <s v="SHAROD.GREEN@VA.GOV"/>
    <s v="Wave 2"/>
    <n v="7"/>
    <s v="March_28"/>
    <x v="0"/>
    <n v="1"/>
  </r>
  <r>
    <n v="1339"/>
    <s v="VISN 06"/>
    <s v="Salisbury"/>
    <x v="1"/>
    <s v="Site Lead Back-up"/>
    <s v="Forrest"/>
    <s v="Robert"/>
    <s v="VHASBYFORRER1"/>
    <s v="704-638-9000 x 3210"/>
    <s v="ROBERT.FORREST@VA.GOV"/>
    <s v="Wave 2"/>
    <n v="2"/>
    <s v="March_28"/>
    <x v="0"/>
    <n v="1"/>
  </r>
  <r>
    <n v="1340"/>
    <s v="VISN 06"/>
    <s v="Salisbury"/>
    <x v="2"/>
    <s v="Primary HTM Functional POC"/>
    <s v="Sledge"/>
    <s v="David"/>
    <s v="VHASBYSLEDGD"/>
    <s v="704-638-9000 x 3120"/>
    <s v="DAVID.SLEDGE2@VA.GOV"/>
    <s v="Wave 2"/>
    <n v="6"/>
    <s v="March_28"/>
    <x v="0"/>
    <n v="1"/>
  </r>
  <r>
    <n v="1341"/>
    <s v="VISN 06"/>
    <s v="Salisbury"/>
    <x v="2"/>
    <s v="HTM Functional POC Back-up"/>
    <s v="Monroe"/>
    <s v="Robert"/>
    <s v="VHASBYMONROR"/>
    <s v="704-638-9000 x 2221"/>
    <s v="ROBERT.MONROE@VA.GOV"/>
    <s v="Wave 2"/>
    <n v="6"/>
    <s v="March_28"/>
    <x v="6"/>
    <n v="1"/>
  </r>
  <r>
    <n v="1342"/>
    <s v="VISN 06"/>
    <s v="Salisbury"/>
    <x v="2"/>
    <s v="HTM Functional POC Back-up"/>
    <s v="Cherry"/>
    <s v="James"/>
    <s v="VHASBYCHERRJ"/>
    <s v="704-638-9000 x 2518"/>
    <s v="JAMES.CHERRY2@VA.GOV"/>
    <s v="Wave 2"/>
    <n v="2"/>
    <s v="March_28"/>
    <x v="0"/>
    <n v="1"/>
  </r>
  <r>
    <n v="1343"/>
    <s v="VISN 06"/>
    <s v="Salisbury"/>
    <x v="3"/>
    <s v="Primary EMS Functional POC"/>
    <s v="Hayes"/>
    <s v="Bruce"/>
    <s v="VHASBYHAYESB"/>
    <s v="704-638-9000 x 2094"/>
    <s v="BRUCE.HAYES@VA.GOV"/>
    <s v="Wave 2"/>
    <n v="0"/>
    <s v="March_28"/>
    <x v="0"/>
    <n v="1"/>
  </r>
  <r>
    <n v="1344"/>
    <s v="VISN 06"/>
    <s v="Salisbury"/>
    <x v="3"/>
    <s v="EMS Functional POC Back-up"/>
    <s v="Hodge"/>
    <s v="Laura"/>
    <s v="VHASBYHODGEL"/>
    <s v="704-638-9000 x 2191"/>
    <s v="LAURA.HODGE@VA.GOV"/>
    <s v="Wave 2"/>
    <n v="0"/>
    <s v="March_28"/>
    <x v="0"/>
    <n v="1"/>
  </r>
  <r>
    <n v="1345"/>
    <s v="VISN 06"/>
    <s v="Salisbury"/>
    <x v="4"/>
    <s v="Primary FM Functional POC"/>
    <s v="Laurer"/>
    <s v="Joseph"/>
    <s v="VHASBYLAUREJ"/>
    <s v="704-638-9000 x 2333"/>
    <s v="JOSEPH.LAURER@VA.GOV"/>
    <s v="Wave 2"/>
    <n v="5"/>
    <s v="March_28"/>
    <x v="0"/>
    <n v="1"/>
  </r>
  <r>
    <n v="1346"/>
    <s v="VISN 06"/>
    <s v="Salisbury"/>
    <x v="4"/>
    <s v="FM Functional POC Back-up"/>
    <s v="Barrier"/>
    <s v="Lonnie"/>
    <s v="VHASBYBARRIL"/>
    <s v="704-638-9000 x 2313"/>
    <s v="LONNIE.BARRIER@VA.GOV"/>
    <s v="Wave 2"/>
    <n v="10"/>
    <s v="March_28"/>
    <x v="6"/>
    <n v="1"/>
  </r>
  <r>
    <n v="1347"/>
    <s v="VISN 06"/>
    <s v="Salisbury"/>
    <x v="5"/>
    <s v="Primary PPM Functional POC"/>
    <s v="White"/>
    <s v="Stanley"/>
    <s v="VHASBYWHITES1"/>
    <s v="704-638-9000 x. 3202"/>
    <s v="STANLEY.WHITE2@VA.GOV"/>
    <s v="Wave 2"/>
    <n v="9"/>
    <s v="March_28"/>
    <x v="0"/>
    <n v="1"/>
  </r>
  <r>
    <n v="1348"/>
    <s v="VISN 06"/>
    <s v="Salisbury"/>
    <x v="5"/>
    <s v="PPM Functional POC Back-up"/>
    <s v="Williams"/>
    <s v="Mashonda"/>
    <s v="VHASBYWILLIM12"/>
    <s v="704-638-9000 x 4765"/>
    <s v="MASHONDA.WILLIAMS@VA.GOV"/>
    <s v="Wave 2"/>
    <n v="6"/>
    <s v="March_28"/>
    <x v="0"/>
    <n v="1"/>
  </r>
  <r>
    <n v="1349"/>
    <s v="VISN 06"/>
    <s v="Salisbury"/>
    <x v="6"/>
    <s v="Primary IT Functional POC"/>
    <s v="Clark"/>
    <s v="Deborah"/>
    <s v="VHASBYCLARKD"/>
    <s v="704-638-9000 x 4847"/>
    <s v="DEBORAH.CLARK6@VA.GOV"/>
    <s v="Wave 2"/>
    <n v="2"/>
    <s v="March_28"/>
    <x v="0"/>
    <n v="1"/>
  </r>
  <r>
    <n v="1350"/>
    <s v="VISN 06"/>
    <s v="Salisbury"/>
    <x v="6"/>
    <s v="IT Functional POC Back-up"/>
    <s v="Nash"/>
    <s v="Ken"/>
    <s v="VHASBYNASHK"/>
    <s v="704-638-9000 x 4853"/>
    <s v="KEN.NASH2@VA.GOV"/>
    <s v="Wave 2"/>
    <n v="1"/>
    <s v="March_28"/>
    <x v="0"/>
    <n v="1"/>
  </r>
  <r>
    <n v="1351"/>
    <s v="VISN 07"/>
    <s v="VISN Deployment Team"/>
    <x v="0"/>
    <s v="VISN Deployment Team Lead"/>
    <s v="Gaudio"/>
    <s v="James"/>
    <s v="Vhav07gaudij"/>
    <s v="(678) 924-5710"/>
    <s v="James.gaudio@va.gov"/>
    <s v="Wave 2"/>
    <n v="8"/>
    <s v="March_28"/>
    <x v="6"/>
    <n v="1"/>
  </r>
  <r>
    <n v="1352"/>
    <s v="VISN 07"/>
    <s v="VISN Deployment Team"/>
    <x v="0"/>
    <s v="Logistics"/>
    <s v="Townsend-Green"/>
    <s v="Linda"/>
    <s v="VHAV07TownsG"/>
    <s v="(678) 924-5754"/>
    <s v="Linda.townsend-green@va.gov"/>
    <s v="Wave 2"/>
    <n v="5"/>
    <s v="March_28"/>
    <x v="6"/>
    <n v="1"/>
  </r>
  <r>
    <n v="1353"/>
    <s v="VISN 07"/>
    <s v="VISN Deployment Team"/>
    <x v="0"/>
    <s v="HTM"/>
    <s v="Jensen"/>
    <s v="Kevin"/>
    <s v="VHACHAJenseK"/>
    <s v="(843) 789-6139"/>
    <s v="Kevin.jensen@va.gov"/>
    <s v="Wave 2"/>
    <n v="6"/>
    <s v="March_28"/>
    <x v="6"/>
    <n v="1"/>
  </r>
  <r>
    <n v="1354"/>
    <s v="VISN 07"/>
    <s v="VISN Deployment Team"/>
    <x v="0"/>
    <s v="CAM"/>
    <s v="Gaudio"/>
    <s v="James"/>
    <s v="Vhav07gaudij"/>
    <s v="(678) 924-5710"/>
    <s v="James.gaudio@va.gov"/>
    <s v="Wave 2"/>
    <n v="8"/>
    <s v="March_28"/>
    <x v="6"/>
    <n v="1"/>
  </r>
  <r>
    <n v="1355"/>
    <s v="VISN 07"/>
    <s v="VISN Deployment Team"/>
    <x v="0"/>
    <s v="EMS"/>
    <s v="Henrickson"/>
    <s v="Michael"/>
    <s v="VHACMSHenriM"/>
    <s v="(803) 776-4000 x 5752"/>
    <s v="Michael.henrickson@va.gov"/>
    <s v="Wave 2"/>
    <n v="1"/>
    <s v="March_28"/>
    <x v="0"/>
    <n v="1"/>
  </r>
  <r>
    <n v="1356"/>
    <s v="VISN 07"/>
    <s v="VISN Deployment Team"/>
    <x v="0"/>
    <s v="Engineering"/>
    <s v="Lyons"/>
    <s v="Tim"/>
    <s v="VHATUALyonsT"/>
    <s v="(205) 554-4593"/>
    <s v="Tim.lyons@va.gov"/>
    <s v="Wave 2"/>
    <n v="8"/>
    <s v="March_28"/>
    <x v="6"/>
    <n v="1"/>
  </r>
  <r>
    <n v="1357"/>
    <s v="VISN 07"/>
    <s v="VISN Deployment Team"/>
    <x v="0"/>
    <s v="OIT"/>
    <s v="Greer"/>
    <s v="Bill"/>
    <s v="VHABIRGreerW1"/>
    <s v="(205) 933-8101"/>
    <s v="William.Greer2@va.gov"/>
    <s v="Wave 2"/>
    <n v="0"/>
    <s v="March_28"/>
    <x v="0"/>
    <n v="1"/>
  </r>
  <r>
    <n v="1358"/>
    <s v="VISN 07"/>
    <s v="VISN Deployment Team"/>
    <x v="0"/>
    <s v="Fiscal"/>
    <s v="Schmitz"/>
    <s v="Brenda"/>
    <s v="VHAV07SchmiB"/>
    <s v="(678) 924-5731"/>
    <s v="Brenda.schmitz@va.gov"/>
    <s v="Wave 2"/>
    <n v="5"/>
    <s v="March_28"/>
    <x v="0"/>
    <n v="1"/>
  </r>
  <r>
    <n v="1359"/>
    <s v="VISN 07"/>
    <s v="VISN Deployment Team"/>
    <x v="0"/>
    <s v="HR"/>
    <s v="Blakeley"/>
    <s v="Claudia"/>
    <s v="VHAV07BlakeC"/>
    <s v="(678) 924-5738"/>
    <s v="Claudia.blakeley@va.gov"/>
    <s v="Wave 2"/>
    <n v="0"/>
    <s v="March_28"/>
    <x v="0"/>
    <n v="1"/>
  </r>
  <r>
    <n v="1360"/>
    <s v="VISN 07"/>
    <s v="VISN Deployment Team"/>
    <x v="0"/>
    <s v="Education"/>
    <s v="Mathews"/>
    <s v="Venis"/>
    <s v="VHANBOMatheV1"/>
    <s v="(770) 279-3427"/>
    <s v="Venis.Mathews2@va.gov"/>
    <s v="Wave 2"/>
    <n v="1"/>
    <s v="March_28"/>
    <x v="0"/>
    <n v="1"/>
  </r>
  <r>
    <n v="1361"/>
    <s v="VISN 07"/>
    <s v="Atlanta"/>
    <x v="1"/>
    <s v="Site Lead"/>
    <s v="Browning"/>
    <s v="Louisa"/>
    <s v="VHAATGBROWNL"/>
    <s v="404-321-6111 x4924"/>
    <s v="Louisa.Browning@va.gov"/>
    <s v="Wave 2"/>
    <n v="8"/>
    <s v="March_28"/>
    <x v="6"/>
    <n v="1"/>
  </r>
  <r>
    <n v="1362"/>
    <s v="VISN 07"/>
    <s v="Atlanta"/>
    <x v="1"/>
    <s v="Site Lead Back-up"/>
    <s v="Simmons"/>
    <s v="Cathy"/>
    <s v="VHAATGSIMMOC2"/>
    <s v="404-321-6111 x3027"/>
    <s v="Cathy.simmons@va.gov"/>
    <s v="Wave 2"/>
    <n v="8"/>
    <s v="March_28"/>
    <x v="0"/>
    <n v="1"/>
  </r>
  <r>
    <n v="1363"/>
    <s v="VISN 07"/>
    <s v="Atlanta"/>
    <x v="2"/>
    <s v="Primary HTM Functional POC"/>
    <s v="Cox"/>
    <s v="Michael"/>
    <s v="VHAATGCoxM"/>
    <s v="404-321-6111 x7633"/>
    <s v="Michael.cox@va.gov"/>
    <s v="Wave 2"/>
    <n v="10"/>
    <s v="March_28"/>
    <x v="6"/>
    <n v="1"/>
  </r>
  <r>
    <n v="1364"/>
    <s v="VISN 07"/>
    <s v="Atlanta"/>
    <x v="2"/>
    <s v="HTM Functional POC Back-up"/>
    <s v="Timm"/>
    <s v="Robert"/>
    <s v="VHAAATGTimmR"/>
    <s v="404-321-6111 x2790"/>
    <s v="Robert.timm@va.gov"/>
    <s v="Wave 2"/>
    <n v="1"/>
    <s v="March_28"/>
    <x v="0"/>
    <n v="1"/>
  </r>
  <r>
    <n v="1365"/>
    <s v="VISN 07"/>
    <s v="Atlanta"/>
    <x v="3"/>
    <s v="Primary EMS Functional POC"/>
    <s v="Mincey"/>
    <s v="Dale"/>
    <s v="VHAATGminced"/>
    <s v="404-321-6111 x7646"/>
    <s v="Dale.Mincey@va.gov"/>
    <s v="Wave 2"/>
    <n v="9"/>
    <s v="March_28"/>
    <x v="6"/>
    <n v="1"/>
  </r>
  <r>
    <n v="1366"/>
    <s v="VISN 07"/>
    <s v="Atlanta"/>
    <x v="3"/>
    <s v="EMS Functional POC Back-up"/>
    <s v="Gwaltney"/>
    <s v="Darryl"/>
    <s v="VHAATGgwaltd"/>
    <s v="404-321-6111 x7525"/>
    <s v="Darryl.Gwaltney@va.gov"/>
    <s v="Wave 2"/>
    <n v="0"/>
    <s v="March_28"/>
    <x v="0"/>
    <n v="1"/>
  </r>
  <r>
    <n v="1367"/>
    <s v="VISN 07"/>
    <s v="Atlanta"/>
    <x v="4"/>
    <s v="Primary FM Functional POC"/>
    <s v="Mindley"/>
    <s v="Damian"/>
    <s v="VHAATGMindlD"/>
    <s v="404-321-6111 x7660"/>
    <s v="Damian.mindley@va.gov"/>
    <s v="Wave 2"/>
    <n v="4"/>
    <s v="March_28"/>
    <x v="0"/>
    <n v="1"/>
  </r>
  <r>
    <n v="1368"/>
    <s v="VISN 07"/>
    <s v="Atlanta"/>
    <x v="4"/>
    <s v="FM Functional POC Back-up"/>
    <s v="Sawyer"/>
    <s v="Ricky"/>
    <s v="VHAATGSawyeR"/>
    <s v="404-321-6111 x7660"/>
    <s v="Ricky.sawyer@va.gov"/>
    <s v="Wave 2"/>
    <n v="7"/>
    <s v="March_28"/>
    <x v="6"/>
    <n v="1"/>
  </r>
  <r>
    <n v="1369"/>
    <s v="VISN 07"/>
    <s v="Atlanta"/>
    <x v="5"/>
    <s v="Primary PPM Functional POC"/>
    <s v="Simmons"/>
    <s v="Cathy"/>
    <s v="VHAATGSIMMOC2"/>
    <s v="404-321-6111 x3027"/>
    <s v="Cathy.simmons@va.gov"/>
    <s v="Wave 2"/>
    <n v="8"/>
    <s v="March_28"/>
    <x v="0"/>
    <n v="1"/>
  </r>
  <r>
    <n v="1370"/>
    <s v="VISN 07"/>
    <s v="Atlanta"/>
    <x v="5"/>
    <s v="PPM Functional POC Back-up"/>
    <s v="Browning"/>
    <s v="Louisa"/>
    <s v="VHAATGBROWNL"/>
    <s v="404-321-6111 x4924"/>
    <s v="Louisa.Browning@va.gov"/>
    <s v="Wave 2"/>
    <n v="8"/>
    <s v="March_28"/>
    <x v="6"/>
    <n v="1"/>
  </r>
  <r>
    <n v="1371"/>
    <s v="VISN 07"/>
    <s v="Atlanta"/>
    <x v="6"/>
    <s v="Primary IT Functional POC"/>
    <s v="Lynch"/>
    <s v="Anthony"/>
    <s v="VHAATGLynchA"/>
    <s v="404-321-6111 x1578"/>
    <s v="Anthony.lynch@va.gov"/>
    <s v="Wave 2"/>
    <n v="2"/>
    <s v="March_28"/>
    <x v="0"/>
    <n v="1"/>
  </r>
  <r>
    <n v="1372"/>
    <s v="VISN 07"/>
    <s v="Atlanta"/>
    <x v="6"/>
    <s v="IT Functional POC Back-up"/>
    <s v="Wisdom"/>
    <s v="Zende"/>
    <s v="VHAATGWisdoZ"/>
    <s v="404-321-6111 x7197"/>
    <s v="Zende.wisdom@va.gov  "/>
    <s v="Wave 2"/>
    <n v="2"/>
    <s v="March_28"/>
    <x v="0"/>
    <n v="1"/>
  </r>
  <r>
    <n v="1373"/>
    <s v="VISN 07"/>
    <s v="Birmingham"/>
    <x v="1"/>
    <s v="Site Lead"/>
    <s v="Raggio"/>
    <s v="Matthew"/>
    <s v="VHABIRRaggiM"/>
    <s v="205-933-8101 x 5252"/>
    <s v="Matthew.Raggio@va.gov"/>
    <s v="Wave 2"/>
    <n v="6"/>
    <s v="March_28"/>
    <x v="0"/>
    <n v="1"/>
  </r>
  <r>
    <n v="1374"/>
    <s v="VISN 07"/>
    <s v="Birmingham"/>
    <x v="1"/>
    <s v="Site Lead Back-up"/>
    <s v="Weeks"/>
    <s v="Erica"/>
    <s v="VHABIRWeeksE"/>
    <s v="205-933-8101 x 1350"/>
    <s v="Erica.Weeks@va.gov"/>
    <s v="Wave 2"/>
    <n v="9"/>
    <s v="March_28"/>
    <x v="6"/>
    <n v="1"/>
  </r>
  <r>
    <n v="1375"/>
    <s v="VISN 07"/>
    <s v="Birmingham"/>
    <x v="2"/>
    <s v="Primary HTM Functional POC"/>
    <s v="Raggio"/>
    <s v="Matthew"/>
    <s v="VHABIRRaggiM"/>
    <s v="205-933-8101 x 5252"/>
    <s v="Matthew.Raggio@va.gov"/>
    <s v="Wave 2"/>
    <n v="6"/>
    <s v="March_28"/>
    <x v="0"/>
    <n v="1"/>
  </r>
  <r>
    <n v="1376"/>
    <s v="VISN 07"/>
    <s v="Birmingham"/>
    <x v="2"/>
    <s v="HTM Functional POC Back-up"/>
    <s v="McQuitty"/>
    <s v="William"/>
    <s v="VHABIRMcQuiW"/>
    <s v="205-933-8101 x 4526"/>
    <s v="William.McQuitty@va.gov"/>
    <s v="Wave 2"/>
    <n v="2"/>
    <s v="March_28"/>
    <x v="6"/>
    <n v="1"/>
  </r>
  <r>
    <n v="1377"/>
    <s v="VISN 07"/>
    <s v="Birmingham"/>
    <x v="3"/>
    <s v="Primary EMS Functional POC"/>
    <s v="Irwin"/>
    <s v="David"/>
    <s v="VHABIRIrwinD"/>
    <s v="205-558-4717 x 5416"/>
    <s v="David.Irwin@va.gov"/>
    <s v="Wave 2"/>
    <n v="6"/>
    <s v="March_28"/>
    <x v="0"/>
    <n v="1"/>
  </r>
  <r>
    <n v="1378"/>
    <s v="VISN 07"/>
    <s v="Birmingham"/>
    <x v="3"/>
    <s v="EMS Functional POC Back-up"/>
    <s v="Singleterry"/>
    <s v="Andre"/>
    <s v="VHABIRSinglA"/>
    <s v="205-933-8101 x 6107"/>
    <s v="Andre.Singleterry@va.gov"/>
    <s v="Wave 2"/>
    <n v="8"/>
    <s v="March_28"/>
    <x v="6"/>
    <n v="1"/>
  </r>
  <r>
    <n v="1379"/>
    <s v="VISN 07"/>
    <s v="Birmingham"/>
    <x v="4"/>
    <s v="Primary FM Functional POC"/>
    <s v="Campbell"/>
    <s v="Jaymes"/>
    <s v="VHABIRCampbJ2"/>
    <s v="205-933-8101 x 5013"/>
    <s v="Jaymes.Campbell@va.gov"/>
    <s v="Wave 2"/>
    <n v="7"/>
    <s v="March_28"/>
    <x v="0"/>
    <n v="1"/>
  </r>
  <r>
    <n v="1380"/>
    <s v="VISN 07"/>
    <s v="Birmingham"/>
    <x v="4"/>
    <s v="FM Functional POC Back-up"/>
    <s v="Bugg"/>
    <s v="Randall"/>
    <s v="VHABIRBuggR"/>
    <s v="205-933-4481 x 5275"/>
    <s v="Randall.Bugg@va.gov"/>
    <s v="Wave 2"/>
    <n v="1"/>
    <s v="March_28"/>
    <x v="0"/>
    <n v="1"/>
  </r>
  <r>
    <n v="1381"/>
    <s v="VISN 07"/>
    <s v="Birmingham"/>
    <x v="5"/>
    <s v="Primary PPM Functional POC"/>
    <s v="Jones"/>
    <s v="Alfred"/>
    <s v="VHABIRJonesAT"/>
    <s v="205-933-8101 x 2937"/>
    <s v="Alfred.Jones2@va.gov"/>
    <s v="Wave 2"/>
    <n v="9"/>
    <s v="March_28"/>
    <x v="6"/>
    <n v="1"/>
  </r>
  <r>
    <n v="1382"/>
    <s v="VISN 07"/>
    <s v="Birmingham"/>
    <x v="5"/>
    <s v="PPM Functional POC Back-up"/>
    <s v="Turner"/>
    <s v="Caleb"/>
    <s v="VHABIRTurneC3"/>
    <s v="205-933-8101 x 5371"/>
    <s v="Caleb.Turner3@va.gov"/>
    <s v="Wave 2"/>
    <n v="2"/>
    <s v="March_28"/>
    <x v="0"/>
    <n v="1"/>
  </r>
  <r>
    <n v="1383"/>
    <s v="VISN 07"/>
    <s v="Birmingham"/>
    <x v="6"/>
    <s v="Primary IT Functional POC"/>
    <s v="Young"/>
    <s v="Christopher"/>
    <s v="VHABIRYounC"/>
    <s v="205-933-8101 x 1367"/>
    <s v="Christopher.Young7@va.gov"/>
    <s v="Wave 2"/>
    <n v="0"/>
    <s v="March_28"/>
    <x v="0"/>
    <n v="1"/>
  </r>
  <r>
    <n v="1384"/>
    <s v="VISN 07"/>
    <s v="Birmingham"/>
    <x v="6"/>
    <s v="IT Functional POC Back-up"/>
    <s v="Sturdivant"/>
    <s v="Mervin"/>
    <s v="VHABIRSturdM"/>
    <s v="205-933-8101 x 1334"/>
    <s v="Mervin.Sturdivant@va.gov"/>
    <s v="Wave 2"/>
    <n v="1"/>
    <s v="March_28"/>
    <x v="0"/>
    <n v="1"/>
  </r>
  <r>
    <n v="1385"/>
    <s v="VISN 07"/>
    <s v="Dublin"/>
    <x v="1"/>
    <s v="Site Lead"/>
    <s v="Deworth"/>
    <s v="Gerald"/>
    <s v="VHADUBDEWORG"/>
    <s v="478-272-1210 x 2902"/>
    <s v="Gerald.deworth@va.gov"/>
    <s v="Wave 2"/>
    <n v="1"/>
    <s v="March_28"/>
    <x v="0"/>
    <n v="1"/>
  </r>
  <r>
    <n v="1386"/>
    <s v="VISN 07"/>
    <s v="Dublin"/>
    <x v="1"/>
    <s v="Site Lead Back-up"/>
    <s v="Sullivan"/>
    <s v="Diane"/>
    <s v="VHADUBSULLID"/>
    <s v="478-272-1210 x 2902"/>
    <s v="Diane.sullivan@va.gov"/>
    <s v="Wave 2"/>
    <n v="5"/>
    <s v="March_28"/>
    <x v="6"/>
    <n v="1"/>
  </r>
  <r>
    <n v="1387"/>
    <s v="VISN 07"/>
    <s v="Dublin"/>
    <x v="2"/>
    <s v="Primary HTM Functional POC"/>
    <s v="Snelgrove"/>
    <s v="Michael"/>
    <s v="VHADUBSNELGM"/>
    <s v="478 272-1210 x 2889"/>
    <s v="Michael.snelgrove@va.gov"/>
    <s v="Wave 2"/>
    <n v="2"/>
    <s v="March_28"/>
    <x v="0"/>
    <n v="1"/>
  </r>
  <r>
    <n v="1388"/>
    <s v="VISN 07"/>
    <s v="Dublin"/>
    <x v="2"/>
    <s v="HTM Functional POC Back-up"/>
    <s v="Orlowsky"/>
    <s v="Alex"/>
    <s v="VHADUBORLOWA"/>
    <s v="478 272-1210 x 3129"/>
    <s v="Alexandra.orlowsky@va.gov"/>
    <s v="Wave 2"/>
    <n v="3"/>
    <s v="March_28"/>
    <x v="6"/>
    <n v="1"/>
  </r>
  <r>
    <n v="1389"/>
    <s v="VISN 07"/>
    <s v="Dublin"/>
    <x v="3"/>
    <s v="Primary EMS Functional POC"/>
    <s v="Baggett"/>
    <s v="Lee"/>
    <s v="VHADUBBAGGEL"/>
    <s v="478 277 2755"/>
    <s v="Walter.Baggett@va.gov"/>
    <s v="Wave 2"/>
    <n v="3"/>
    <s v="March_28"/>
    <x v="0"/>
    <n v="1"/>
  </r>
  <r>
    <n v="1390"/>
    <s v="VISN 07"/>
    <s v="Dublin"/>
    <x v="3"/>
    <s v="EMS Functional POC Back-up"/>
    <s v="Kraft"/>
    <s v="Edwin"/>
    <s v="VHADUBKRAFTE"/>
    <s v="478 277 2755"/>
    <s v="Edwin.Kraft@va.gov"/>
    <s v="Wave 2"/>
    <n v="0"/>
    <s v="March_28"/>
    <x v="0"/>
    <n v="1"/>
  </r>
  <r>
    <n v="1391"/>
    <s v="VISN 07"/>
    <s v="Dublin"/>
    <x v="4"/>
    <s v="Primary FM Functional POC"/>
    <s v="Williams"/>
    <s v="Fred"/>
    <s v="VHADUBWILLIF"/>
    <s v="478 272-1210 x 4355"/>
    <s v="Frederick.williams@va.gov"/>
    <s v="Wave 2"/>
    <n v="4"/>
    <s v="March_28"/>
    <x v="0"/>
    <n v="1"/>
  </r>
  <r>
    <n v="1392"/>
    <s v="VISN 07"/>
    <s v="Dublin"/>
    <x v="4"/>
    <s v="FM Functional POC Back-up"/>
    <s v="Marshall"/>
    <s v="Sandra"/>
    <s v="VHADUBMARSHS"/>
    <s v="478 272-1210 x 2640"/>
    <s v="Sandra.Marshall10@va.gov"/>
    <s v="Wave 2"/>
    <n v="1"/>
    <s v="March_28"/>
    <x v="0"/>
    <n v="1"/>
  </r>
  <r>
    <n v="1393"/>
    <s v="VISN 07"/>
    <s v="Dublin"/>
    <x v="5"/>
    <s v="Primary PPM Functional POC"/>
    <s v="Pennymon"/>
    <s v="Dennis"/>
    <s v="VHADUBPENNYD"/>
    <s v="478 272 1210 x 3046"/>
    <s v="Dennis.Pennymon@va.gov"/>
    <s v="Wave 2"/>
    <n v="3"/>
    <s v="March_28"/>
    <x v="6"/>
    <n v="1"/>
  </r>
  <r>
    <n v="1394"/>
    <s v="VISN 07"/>
    <s v="Dublin"/>
    <x v="5"/>
    <s v="PPM Functional POC Back-up"/>
    <s v="King"/>
    <s v="Anthony"/>
    <s v="VHADUBKingA2"/>
    <s v="478 272 1210 x 2612"/>
    <s v="Anthony.King3@va.gov"/>
    <s v="Wave 2"/>
    <n v="9"/>
    <s v="March_28"/>
    <x v="6"/>
    <n v="1"/>
  </r>
  <r>
    <n v="1395"/>
    <s v="VISN 07"/>
    <s v="Dublin"/>
    <x v="6"/>
    <s v="Primary IT Functional POC"/>
    <s v="Cowart"/>
    <s v="Mark"/>
    <s v="VHADUBCowarM"/>
    <s v="478-277-6799"/>
    <s v="Mark.Cowart@va.gov"/>
    <s v="Wave 2"/>
    <n v="4"/>
    <s v="March_28"/>
    <x v="6"/>
    <n v="1"/>
  </r>
  <r>
    <n v="1396"/>
    <s v="VISN 07"/>
    <s v="Dublin"/>
    <x v="6"/>
    <s v="IT Functional POC Back-up"/>
    <s v="Couey"/>
    <s v="Janet"/>
    <s v="VHADUBCoueyJ"/>
    <s v="478-277-2716"/>
    <s v="Janet.Couey@va.gov"/>
    <s v="Wave 2"/>
    <n v="1"/>
    <s v="March_28"/>
    <x v="0"/>
    <n v="1"/>
  </r>
  <r>
    <n v="1397"/>
    <s v="VISN 07"/>
    <s v="Central Alabama"/>
    <x v="1"/>
    <s v="Site Lead"/>
    <s v="Piper"/>
    <s v="William"/>
    <s v="VHACAVPiperW"/>
    <s v="334-272-4670 x 4870"/>
    <s v="William.Piper@va.gov"/>
    <s v="Wave 2"/>
    <n v="8"/>
    <s v="March_28"/>
    <x v="0"/>
    <n v="1"/>
  </r>
  <r>
    <n v="1398"/>
    <s v="VISN 07"/>
    <s v="Central Alabama"/>
    <x v="1"/>
    <s v="Site Lead Back-up"/>
    <s v="Hall"/>
    <s v="Nicholas"/>
    <s v="VHACAVHallN"/>
    <s v="334-727-0550 x 3289"/>
    <s v="Nicholas.Hall2@va.gov"/>
    <s v="Wave 2"/>
    <n v="5"/>
    <s v="March_28"/>
    <x v="6"/>
    <n v="1"/>
  </r>
  <r>
    <n v="1399"/>
    <s v="VISN 07"/>
    <s v="Central Alabama"/>
    <x v="2"/>
    <s v="Primary HTM Functional POC"/>
    <s v="Piper"/>
    <s v="William"/>
    <s v="VHACAVPiperW"/>
    <s v="334-272-4670 x 4870"/>
    <s v="William.Piper@va.gov"/>
    <s v="Wave 2"/>
    <n v="8"/>
    <s v="March_28"/>
    <x v="0"/>
    <n v="1"/>
  </r>
  <r>
    <n v="1400"/>
    <s v="VISN 07"/>
    <s v="Central Alabama"/>
    <x v="2"/>
    <s v="HTM Functional POC Back-up"/>
    <s v="Johnson"/>
    <s v="Donnell"/>
    <s v="VHACAVJohnsD2"/>
    <s v="334-272-4670 x 4866"/>
    <s v="Donnell.Johnson2@va.gov"/>
    <s v="Wave 2"/>
    <n v="4"/>
    <s v="March_28"/>
    <x v="0"/>
    <n v="1"/>
  </r>
  <r>
    <n v="1401"/>
    <s v="VISN 07"/>
    <s v="Central Alabama"/>
    <x v="3"/>
    <s v="EMS Functional POC Back-up"/>
    <s v="Morgan"/>
    <s v="Darrell"/>
    <s v="VHATUAMORGAD"/>
    <s v="334-272-4670 x 4624"/>
    <s v="Darrell.Morgan2@va.gov"/>
    <s v="Wave 2"/>
    <n v="2"/>
    <s v="March_28"/>
    <x v="0"/>
    <n v="1"/>
  </r>
  <r>
    <n v="1402"/>
    <s v="VISN 07"/>
    <s v="Central Alabama"/>
    <x v="3"/>
    <s v="EMS Functional POC Back-up"/>
    <s v="Perry"/>
    <s v="Clifford"/>
    <s v="VHACAVPerryC"/>
    <s v="334-727-0550 x 3667"/>
    <s v="Clifford.Perry@va.gov"/>
    <s v="Wave 2"/>
    <n v="1"/>
    <s v="March_28"/>
    <x v="0"/>
    <n v="1"/>
  </r>
  <r>
    <n v="1403"/>
    <s v="VISN 07"/>
    <s v="Central Alabama"/>
    <x v="4"/>
    <s v="Primary FM Functional POC"/>
    <s v="Sharpe"/>
    <s v="Nicole"/>
    <s v="VHACAVSharpN"/>
    <s v="334-260-4108"/>
    <s v="Nicole.Sharpe@va.gov"/>
    <s v="Wave 2"/>
    <n v="9"/>
    <s v="March_28"/>
    <x v="6"/>
    <n v="1"/>
  </r>
  <r>
    <n v="1404"/>
    <s v="VISN 07"/>
    <s v="Central Alabama"/>
    <x v="4"/>
    <s v="FM Functional POC Back-up"/>
    <s v="Hall"/>
    <s v="Nicholas"/>
    <s v="VHACAVHallN"/>
    <s v="334-727-0550 x 3289"/>
    <s v="Nicholas.Hall2@va.gov"/>
    <s v="Wave 2"/>
    <n v="5"/>
    <s v="March_28"/>
    <x v="6"/>
    <n v="1"/>
  </r>
  <r>
    <n v="1405"/>
    <s v="VISN 07"/>
    <s v="Central Alabama"/>
    <x v="5"/>
    <s v="Primary PPM Functional POC"/>
    <s v="Green"/>
    <s v="Darry"/>
    <s v="VHACAVGreenD"/>
    <s v="334-272-4670 x 2001"/>
    <s v="Darry.Green@va.gov"/>
    <s v="Wave 2"/>
    <n v="11"/>
    <s v="March_28"/>
    <x v="6"/>
    <n v="1"/>
  </r>
  <r>
    <n v="1406"/>
    <s v="VISN 07"/>
    <s v="Central Alabama"/>
    <x v="5"/>
    <s v="PPM Functional POC Back-up"/>
    <s v="Davis"/>
    <s v="Johnny"/>
    <s v="VHACAVDavisJ6"/>
    <s v="334-272-4670 x 4482"/>
    <s v="Johnny.Davis6@va.gov"/>
    <s v="Wave 2"/>
    <n v="1"/>
    <s v="March_28"/>
    <x v="0"/>
    <n v="1"/>
  </r>
  <r>
    <n v="1407"/>
    <s v="VISN 07"/>
    <s v="Central Alabama"/>
    <x v="6"/>
    <s v="Primary IT Functional POC"/>
    <s v="Magee"/>
    <s v="Elmarko"/>
    <s v="VHACAVMageeE"/>
    <s v="334-725-2532"/>
    <s v="Elmarko.Magee@va.gov"/>
    <s v="Wave 2"/>
    <n v="3"/>
    <s v="March_28"/>
    <x v="6"/>
    <n v="1"/>
  </r>
  <r>
    <n v="1408"/>
    <s v="VISN 07"/>
    <s v="Central Alabama"/>
    <x v="6"/>
    <s v="IT Functional POC Back-up"/>
    <s v="Henry"/>
    <s v="Robert"/>
    <s v="VHACAVHenryR"/>
    <s v="334-727-0550 x 3422"/>
    <s v="Robert.Henry3@va.gov"/>
    <s v="Wave 2"/>
    <n v="0"/>
    <s v="March_28"/>
    <x v="0"/>
    <n v="1"/>
  </r>
  <r>
    <n v="1409"/>
    <s v="VISN 07"/>
    <s v="Augusta"/>
    <x v="1"/>
    <s v="Site Lead"/>
    <s v="Koppen"/>
    <s v="Mark"/>
    <s v="VHAAUGKoppeM"/>
    <s v="(706) 733-0188 x 2871"/>
    <s v="Mark.Koppen@va.gov"/>
    <s v="Wave 2"/>
    <n v="8"/>
    <s v="March_28"/>
    <x v="6"/>
    <n v="1"/>
  </r>
  <r>
    <n v="1410"/>
    <s v="VISN 07"/>
    <s v="Augusta"/>
    <x v="1"/>
    <s v="Site Lead Back-up"/>
    <s v="Stenger"/>
    <s v="John"/>
    <s v="VHAAUGStengT"/>
    <s v="(706) 733-0188 x 1783/6700"/>
    <s v="John.Stenger@va.gov"/>
    <s v="Wave 2"/>
    <n v="7"/>
    <s v="March_28"/>
    <x v="6"/>
    <n v="1"/>
  </r>
  <r>
    <n v="1411"/>
    <s v="VISN 07"/>
    <s v="Augusta"/>
    <x v="2"/>
    <s v="Primary HTM Functional POC"/>
    <s v="Ackerman"/>
    <s v="Michael"/>
    <s v="VHAAUGAckerM"/>
    <s v="(706) 733-0188 x 3350"/>
    <s v="Michael.Ackerman@va.gov"/>
    <s v="Wave 2"/>
    <n v="11"/>
    <s v="March_28"/>
    <x v="6"/>
    <n v="1"/>
  </r>
  <r>
    <n v="1412"/>
    <s v="VISN 07"/>
    <s v="Augusta"/>
    <x v="2"/>
    <s v="HTM Functional POC Back-up"/>
    <s v="Payne"/>
    <s v="Wesley"/>
    <s v="VHAAUGPayneW"/>
    <s v="(706) 733-0188 x 3368"/>
    <s v="Wesley.Payne@va.gov"/>
    <s v="Wave 2"/>
    <n v="0"/>
    <s v="March_28"/>
    <x v="0"/>
    <n v="1"/>
  </r>
  <r>
    <n v="1413"/>
    <s v="VISN 07"/>
    <s v="Augusta"/>
    <x v="3"/>
    <s v="Primary EMS Functional POC"/>
    <s v="Van Horn"/>
    <s v="Russell"/>
    <s v="VHAAUGVanHoR"/>
    <s v="(706) 733-0188 x 3319"/>
    <s v="Russell.VanHorn@va.gov"/>
    <s v="Wave 2"/>
    <n v="7"/>
    <s v="March_28"/>
    <x v="0"/>
    <n v="1"/>
  </r>
  <r>
    <n v="1414"/>
    <s v="VISN 07"/>
    <s v="Augusta"/>
    <x v="3"/>
    <s v="EMS Functional POC Back-up"/>
    <s v="Thomas"/>
    <s v="Walter"/>
    <s v="VHAAUGWalteT4"/>
    <s v="(706) 733-0188 x 3319"/>
    <s v="Walter.Thomas4@va.gov"/>
    <s v="Wave 2"/>
    <n v="0"/>
    <s v="March_28"/>
    <x v="0"/>
    <n v="1"/>
  </r>
  <r>
    <n v="1415"/>
    <s v="VISN 07"/>
    <s v="Augusta"/>
    <x v="4"/>
    <s v="Primary FM Functional POC"/>
    <s v="Harris"/>
    <s v="Timothy"/>
    <s v="VHAAUGHarriT5"/>
    <s v="(706) 733-0188 x 3365/6053"/>
    <s v="Timothy.Harris2@va.gov"/>
    <s v="Wave 2"/>
    <n v="5"/>
    <s v="March_28"/>
    <x v="0"/>
    <n v="1"/>
  </r>
  <r>
    <n v="1416"/>
    <s v="VISN 07"/>
    <s v="Augusta"/>
    <x v="4"/>
    <s v="FM Functional POC Back-up"/>
    <s v="Payne"/>
    <s v="Wesley"/>
    <s v="VHAAUGPayneW"/>
    <s v="(706) 733-0188 x 3368"/>
    <s v="Wesley.Payne@va.gov"/>
    <s v="Wave 2"/>
    <n v="0"/>
    <s v="March_28"/>
    <x v="0"/>
    <n v="1"/>
  </r>
  <r>
    <n v="1417"/>
    <s v="VISN 07"/>
    <s v="Augusta"/>
    <x v="5"/>
    <s v="Primary PPM Functional POC"/>
    <s v="Fox"/>
    <s v="Mark"/>
    <s v="VHAAUGFoxM"/>
    <s v="(706) 733-0188 x 7829"/>
    <s v="Mark.Fox@va.gov"/>
    <s v="Wave 2"/>
    <n v="6"/>
    <s v="March_28"/>
    <x v="0"/>
    <n v="1"/>
  </r>
  <r>
    <n v="1418"/>
    <s v="VISN 07"/>
    <s v="Augusta"/>
    <x v="5"/>
    <s v="PPM Functional POC Back-up"/>
    <s v="Askew"/>
    <s v="Janice"/>
    <s v="VHAAUGAskewJ"/>
    <s v="(706) 733-0188 x 7169"/>
    <s v="Janice.Askew@va.gov"/>
    <s v="Wave 2"/>
    <n v="2"/>
    <s v="March_28"/>
    <x v="0"/>
    <n v="1"/>
  </r>
  <r>
    <n v="1419"/>
    <s v="VISN 07"/>
    <s v="Augusta"/>
    <x v="6"/>
    <s v="Primary IT Functional POC"/>
    <s v="Hedgepeth"/>
    <s v="Rick"/>
    <s v="VHAAUGHedgeR"/>
    <s v="(706) 733-0188 x 6750"/>
    <s v="Ricky.Hedgepeth@va.gov"/>
    <s v="Wave 2"/>
    <n v="1"/>
    <s v="March_28"/>
    <x v="0"/>
    <n v="1"/>
  </r>
  <r>
    <n v="1420"/>
    <s v="VISN 07"/>
    <s v="Augusta"/>
    <x v="6"/>
    <s v="IT Functional POC Back-up"/>
    <s v="Northington"/>
    <s v="Elizabeth"/>
    <s v="VHAAUGNorthE"/>
    <s v="(706) 733-0188 x 7637"/>
    <s v="Elizabeth.Northington@va.gov"/>
    <s v="Wave 2"/>
    <n v="9"/>
    <s v="March_28"/>
    <x v="6"/>
    <n v="1"/>
  </r>
  <r>
    <n v="1421"/>
    <s v="VISN 07"/>
    <s v="Charleston"/>
    <x v="1"/>
    <s v="Site Lead"/>
    <s v="Hensley"/>
    <s v="Anthony"/>
    <s v="VHACHAHenslA"/>
    <s v="843-789-7788"/>
    <s v="anthony.hensley@va.gov"/>
    <s v="Wave 2"/>
    <n v="9"/>
    <s v="March_28"/>
    <x v="6"/>
    <n v="1"/>
  </r>
  <r>
    <n v="1422"/>
    <s v="VISN 07"/>
    <s v="Charleston"/>
    <x v="1"/>
    <s v="Site Lead Back-up"/>
    <s v="Pinard"/>
    <s v="Randall"/>
    <s v="VHACHAPinarR"/>
    <s v="843-789-7789"/>
    <s v="randall.pinard@va.gov"/>
    <s v="Wave 2"/>
    <n v="9"/>
    <s v="March_28"/>
    <x v="6"/>
    <n v="1"/>
  </r>
  <r>
    <n v="1423"/>
    <s v="VISN 07"/>
    <s v="Charleston"/>
    <x v="2"/>
    <s v="Primary HTM Functional POC"/>
    <s v="Cross"/>
    <s v="Carl"/>
    <s v="VHACHACrossC"/>
    <s v="843-789-7005"/>
    <s v="Carl.Cross@va.gov"/>
    <s v="Wave 2"/>
    <n v="7"/>
    <s v="March_28"/>
    <x v="0"/>
    <n v="1"/>
  </r>
  <r>
    <n v="1424"/>
    <s v="VISN 07"/>
    <s v="Charleston"/>
    <x v="2"/>
    <s v="HTM Functional POC Back-up"/>
    <s v="McCaskill"/>
    <s v="Britton"/>
    <s v="VHACHAMcCasB"/>
    <s v="843-789-6046"/>
    <s v="Britton.McCaskill@va.gov"/>
    <s v="Wave 2"/>
    <n v="7"/>
    <s v="March_28"/>
    <x v="6"/>
    <n v="1"/>
  </r>
  <r>
    <n v="1425"/>
    <s v="VISN 07"/>
    <s v="Charleston"/>
    <x v="2"/>
    <s v="HTM Functional POC Back-up"/>
    <s v="Marsh"/>
    <s v="Lucas"/>
    <s v="VHACHAMarshL"/>
    <s v="843-789-7712"/>
    <s v="Lucas.Marsh@va.gov"/>
    <s v="Wave 2"/>
    <n v="2"/>
    <s v="March_28"/>
    <x v="0"/>
    <n v="1"/>
  </r>
  <r>
    <n v="1426"/>
    <s v="VISN 07"/>
    <s v="Charleston"/>
    <x v="2"/>
    <s v="HTM Functional POC Back-up"/>
    <s v="Tellis"/>
    <s v="Brandi"/>
    <s v="VHACHATelliB"/>
    <s v="843-789-6620"/>
    <s v="Brandi.Tellis@va.gov"/>
    <s v="Wave 2"/>
    <n v="1"/>
    <s v="March_28"/>
    <x v="0"/>
    <n v="1"/>
  </r>
  <r>
    <n v="1427"/>
    <s v="VISN 07"/>
    <s v="Charleston"/>
    <x v="3"/>
    <s v="Primary EMS Functional POC"/>
    <s v="Stenson"/>
    <s v="Darfet (Lee)"/>
    <s v="VHACHAStensD"/>
    <s v="843- 789-6157"/>
    <s v="darfet.stenson@va.gov"/>
    <s v="Wave 2"/>
    <n v="3"/>
    <s v="March_28"/>
    <x v="0"/>
    <n v="1"/>
  </r>
  <r>
    <n v="1428"/>
    <s v="VISN 07"/>
    <s v="Charleston"/>
    <x v="3"/>
    <s v="EMS Functional POC Back-up"/>
    <s v="Brewer"/>
    <s v="Justus"/>
    <s v="VHACHABreweJ"/>
    <s v="843-789-5464"/>
    <s v="justus.brewer@va.gov"/>
    <s v="Wave 2"/>
    <n v="3"/>
    <s v="March_28"/>
    <x v="0"/>
    <n v="1"/>
  </r>
  <r>
    <n v="1429"/>
    <s v="VISN 07"/>
    <s v="Charleston"/>
    <x v="4"/>
    <s v="Primary FM Functional POC "/>
    <s v="Watson"/>
    <s v="Herb"/>
    <s v="VHACHAWatsoH2"/>
    <s v="843-789-6783"/>
    <s v="Herbert.Watson2@va.gov"/>
    <s v="Wave 2"/>
    <n v="4"/>
    <s v="March_28"/>
    <x v="0"/>
    <n v="1"/>
  </r>
  <r>
    <n v="1430"/>
    <s v="VISN 07"/>
    <s v="Charleston"/>
    <x v="4"/>
    <s v="FM Functional POC Back-up"/>
    <s v="Kurowski"/>
    <s v="Mark"/>
    <s v="VHACHAKurowM"/>
    <s v="843-789-7772"/>
    <s v="Mark.kurowski@va.gov"/>
    <s v="Wave 2"/>
    <n v="6"/>
    <s v="March_28"/>
    <x v="6"/>
    <n v="1"/>
  </r>
  <r>
    <n v="1431"/>
    <s v="VISN 07"/>
    <s v="Charleston"/>
    <x v="4"/>
    <s v="FM Functional POC Back-up"/>
    <s v="Valdez"/>
    <s v="Juan"/>
    <s v="VHACHAValdeJ1"/>
    <s v="843-789-7386"/>
    <s v="Juan.valdez@va.gov"/>
    <s v="Wave 2"/>
    <n v="1"/>
    <s v="March_28"/>
    <x v="0"/>
    <n v="1"/>
  </r>
  <r>
    <n v="1432"/>
    <s v="VISN 07"/>
    <s v="Charleston"/>
    <x v="5"/>
    <s v="Primary PPM Functional POC"/>
    <s v="Turner"/>
    <s v="Beth"/>
    <s v="VHACHATurneB"/>
    <s v="843-789-6333"/>
    <s v="Beth.turner@va.gov"/>
    <s v="Wave 2"/>
    <n v="5"/>
    <s v="March_28"/>
    <x v="6"/>
    <n v="1"/>
  </r>
  <r>
    <n v="1433"/>
    <s v="VISN 07"/>
    <s v="Charleston"/>
    <x v="5"/>
    <s v="PPM Functional POC Back-up"/>
    <s v="Jackson"/>
    <s v="Brenda"/>
    <s v="VHACHAJacksB1"/>
    <s v="843-789-7070"/>
    <s v="brenda.jackson@va.gov"/>
    <s v="Wave 2"/>
    <n v="0"/>
    <s v="March_28"/>
    <x v="0"/>
    <n v="1"/>
  </r>
  <r>
    <n v="1434"/>
    <s v="VISN 07"/>
    <s v="Charleston"/>
    <x v="6"/>
    <s v="Primary IT Functional POC"/>
    <s v="Carter"/>
    <s v="David"/>
    <s v="VHACHACarteD"/>
    <s v="843-789-7121"/>
    <s v="david.carter4@va.gov"/>
    <s v="Wave 2"/>
    <n v="3"/>
    <s v="March_28"/>
    <x v="0"/>
    <n v="1"/>
  </r>
  <r>
    <n v="1435"/>
    <s v="VISN 07"/>
    <s v="Charleston"/>
    <x v="6"/>
    <s v="IT Functional POC Back-up"/>
    <s v="Porter"/>
    <s v="Mary Ann"/>
    <s v="VHACHAPorteM"/>
    <s v="843-789-7162"/>
    <s v="mary.porter2@va.gov"/>
    <s v="Wave 2"/>
    <n v="0"/>
    <s v="March_28"/>
    <x v="0"/>
    <n v="1"/>
  </r>
  <r>
    <n v="1436"/>
    <s v="VISN 07"/>
    <s v="Tuscaloosa"/>
    <x v="1"/>
    <s v="Site Lead"/>
    <s v="Jones"/>
    <s v="Adrienne"/>
    <s v="VhaTUAJonesAD"/>
    <s v="205 554-2063"/>
    <s v="Adrienne.jones2@va.gov"/>
    <s v="Wave 2"/>
    <n v="10"/>
    <s v="March_28"/>
    <x v="0"/>
    <n v="1"/>
  </r>
  <r>
    <n v="1437"/>
    <s v="VISN 07"/>
    <s v="Tuscaloosa"/>
    <x v="1"/>
    <s v="Site Lead Back-up"/>
    <s v="Leow"/>
    <s v="Josh"/>
    <s v="VhaTUALeowJ"/>
    <s v="205-554-2000 x 3283"/>
    <s v="Joshua.Leow@va.gov"/>
    <s v="Wave 2"/>
    <n v="7"/>
    <s v="March_28"/>
    <x v="6"/>
    <n v="1"/>
  </r>
  <r>
    <n v="1438"/>
    <s v="VISN 07"/>
    <s v="Tuscaloosa"/>
    <x v="2"/>
    <s v="Primary HTM Functional POC"/>
    <s v="Haynes"/>
    <s v="Dwayne"/>
    <s v="VhaTUAHayneD"/>
    <s v="205-554-2000 x 2667"/>
    <s v="Dwayne.Haynes@va.gov"/>
    <s v="Wave 2"/>
    <n v="8"/>
    <s v="March_28"/>
    <x v="6"/>
    <n v="1"/>
  </r>
  <r>
    <n v="1439"/>
    <s v="VISN 07"/>
    <s v="Tuscaloosa"/>
    <x v="3"/>
    <s v="Primary EMS Functional POC"/>
    <s v="Robinson"/>
    <s v="Tom"/>
    <s v="VhaTUARobinT"/>
    <s v="205-554-2000 x 3777"/>
    <s v="Tom.Robinson2@va.gov"/>
    <s v="Wave 2"/>
    <n v="4"/>
    <s v="March_28"/>
    <x v="0"/>
    <n v="1"/>
  </r>
  <r>
    <n v="1440"/>
    <s v="VISN 07"/>
    <s v="Tuscaloosa"/>
    <x v="4"/>
    <s v="Primary FM Functional POC"/>
    <s v="Jones"/>
    <s v="Adrienne"/>
    <s v="VhaTUAJonesAD"/>
    <s v="205-554-2063"/>
    <s v="Adrienne.Jones2@va.gov"/>
    <s v="Wave 2"/>
    <n v="10"/>
    <s v="March_28"/>
    <x v="0"/>
    <n v="1"/>
  </r>
  <r>
    <n v="1441"/>
    <s v="VISN 07"/>
    <s v="Tuscaloosa"/>
    <x v="5"/>
    <s v="Primary PPM Functional POC"/>
    <s v="Bauknight"/>
    <s v="Dawn"/>
    <s v="VhaBIRBauknD"/>
    <s v="205-554-2000 x 2237"/>
    <s v="Dawn.Bauknight@va.gov"/>
    <s v="Wave 2"/>
    <n v="8"/>
    <s v="March_28"/>
    <x v="0"/>
    <n v="1"/>
  </r>
  <r>
    <n v="1442"/>
    <s v="VISN 07"/>
    <s v="Tuscaloosa"/>
    <x v="6"/>
    <s v="Primary IT Functional POC"/>
    <s v="Lewis"/>
    <s v="Bryant"/>
    <s v="VhaTUALewisBC"/>
    <s v="205-554-2000 x 3660"/>
    <s v="Bryant.Lewis@va.gov"/>
    <s v="Wave 2"/>
    <n v="5"/>
    <s v="March_28"/>
    <x v="0"/>
    <n v="1"/>
  </r>
  <r>
    <n v="1443"/>
    <s v="VISN 07"/>
    <s v="Tuscaloosa"/>
    <x v="6"/>
    <s v="IT Functional POC Back-up"/>
    <s v="Day"/>
    <s v="Charles"/>
    <s v="VhaTUADayC"/>
    <s v="205-554-2000 x 4622"/>
    <s v="Charles.Day3@va.gov"/>
    <s v="Wave 2"/>
    <n v="6"/>
    <s v="March_28"/>
    <x v="0"/>
    <n v="1"/>
  </r>
  <r>
    <n v="1444"/>
    <s v="VISN 07"/>
    <s v="Columbia"/>
    <x v="1"/>
    <s v="Site Lead"/>
    <s v="Domann"/>
    <s v="Stan"/>
    <s v="VhacmsDomanS"/>
    <s v="(803) 695-6770"/>
    <s v="Stan.Domann@va.gov"/>
    <s v="Wave 2"/>
    <n v="10"/>
    <s v="March_28"/>
    <x v="6"/>
    <n v="1"/>
  </r>
  <r>
    <n v="1445"/>
    <s v="VISN 07"/>
    <s v="Columbia"/>
    <x v="1"/>
    <s v="Site Lead Back-up"/>
    <s v="Cook"/>
    <s v="James"/>
    <s v="VhacmsCookja"/>
    <s v="(803) 776-4000 x 7559"/>
    <s v="James.Cook8@va.gov"/>
    <s v="Wave 2"/>
    <n v="4"/>
    <s v="March_28"/>
    <x v="0"/>
    <n v="1"/>
  </r>
  <r>
    <n v="1446"/>
    <s v="VISN 07"/>
    <s v="Columbia"/>
    <x v="2"/>
    <s v="Primary HTM Functional POC"/>
    <s v="Shukla"/>
    <s v="Mahesh"/>
    <s v="VhacmsShuklM1"/>
    <s v="(803) 776-4000 x 7583"/>
    <s v="Mahesh.Shukla2@va.gov"/>
    <s v="Wave 2"/>
    <n v="1"/>
    <s v="March_28"/>
    <x v="0"/>
    <n v="1"/>
  </r>
  <r>
    <n v="1447"/>
    <s v="VISN 07"/>
    <s v="Columbia"/>
    <x v="2"/>
    <s v="HTM Functional POC Back-up"/>
    <s v="Johnson"/>
    <s v="Jerry"/>
    <s v="VhacmsJohnsJ1"/>
    <s v="(803) 776-4000 x 7580"/>
    <s v="Jerry.Johnson3@va.gov"/>
    <s v="Wave 2"/>
    <n v="1"/>
    <s v="March_28"/>
    <x v="0"/>
    <n v="1"/>
  </r>
  <r>
    <n v="1448"/>
    <s v="VISN 07"/>
    <s v="Columbia"/>
    <x v="2"/>
    <s v="HTM Functional POC Back-up"/>
    <s v="Masters"/>
    <s v="Russell"/>
    <s v="VhacmsMasteR"/>
    <s v="(803) 776-4000 x 4749"/>
    <s v="Russell.Masters@va.gov"/>
    <s v="Wave 2"/>
    <n v="0"/>
    <s v="March_28"/>
    <x v="0"/>
    <n v="1"/>
  </r>
  <r>
    <n v="1449"/>
    <s v="VISN 07"/>
    <s v="Columbia"/>
    <x v="3"/>
    <s v="Primary EMS Functional POC"/>
    <s v="Bonds"/>
    <s v="Lincoln"/>
    <s v="Vhacmsbondsl"/>
    <s v="(803) 776-4000 x 6808"/>
    <s v="Lincoln.Bonds@va.gov"/>
    <s v="Wave 2"/>
    <n v="3"/>
    <s v="March_28"/>
    <x v="0"/>
    <n v="1"/>
  </r>
  <r>
    <n v="1450"/>
    <s v="VISN 07"/>
    <s v="Columbia"/>
    <x v="3"/>
    <s v="EMS Functional POC Back-up"/>
    <s v="Perry"/>
    <s v="Patrice"/>
    <s v="Vhacmsperryp6"/>
    <s v="(803) 776-4000 x 6808"/>
    <s v="Patrice.Perry@va.gov"/>
    <s v="Wave 2"/>
    <n v="0"/>
    <s v="March_28"/>
    <x v="0"/>
    <n v="1"/>
  </r>
  <r>
    <n v="1451"/>
    <s v="VISN 07"/>
    <s v="Columbia"/>
    <x v="4"/>
    <s v="Primary FM Functional POC"/>
    <s v="Bagley"/>
    <s v="David"/>
    <s v="VhacmsBagleD"/>
    <s v="(803) 776-4000 x 4344"/>
    <s v="David.Bagley2@va.gov"/>
    <s v="Wave 2"/>
    <n v="10"/>
    <s v="March_28"/>
    <x v="6"/>
    <n v="1"/>
  </r>
  <r>
    <n v="1452"/>
    <s v="VISN 07"/>
    <s v="Columbia"/>
    <x v="4"/>
    <s v="FM Functional POC Back-up"/>
    <s v="Blackwell"/>
    <s v="Joseph"/>
    <s v="VhacmsBlackJW"/>
    <s v="(803) 776-4000 x 7589"/>
    <s v="Joseph.Blackwell@va.gov"/>
    <s v="Wave 2"/>
    <n v="4"/>
    <s v="March_28"/>
    <x v="6"/>
    <n v="1"/>
  </r>
  <r>
    <n v="1453"/>
    <s v="VISN 07"/>
    <s v="Columbia"/>
    <x v="5"/>
    <s v="Primary PPM Functional POC"/>
    <s v="Mahoney"/>
    <s v="Eathel"/>
    <s v="VhacmsMahonE"/>
    <s v="(803) 776-4000 x 6560"/>
    <s v="Eathel.Mahoney@va.gov"/>
    <s v="Wave 2"/>
    <n v="2"/>
    <s v="March_28"/>
    <x v="0"/>
    <n v="1"/>
  </r>
  <r>
    <n v="1454"/>
    <s v="VISN 07"/>
    <s v="Columbia"/>
    <x v="5"/>
    <s v="PPM Functional POC Back-up"/>
    <s v="Guice"/>
    <s v="Lynette"/>
    <s v="VhacmsGuiceL"/>
    <s v="(803) 776-4000 x 6492"/>
    <s v="Lynette.Guice@va.gov"/>
    <s v="Wave 2"/>
    <n v="0"/>
    <s v="March_28"/>
    <x v="0"/>
    <n v="1"/>
  </r>
  <r>
    <n v="1455"/>
    <s v="VISN 07"/>
    <s v="Columbia"/>
    <x v="6"/>
    <s v="Primary IT Funcational POC"/>
    <s v="Wells"/>
    <s v="Mark"/>
    <s v="VHAcmsWellsM"/>
    <s v="(803) 776-4000 x 6311"/>
    <s v="Mark.Wells4@va.gov"/>
    <s v="Wave 2"/>
    <n v="4"/>
    <s v="March_28"/>
    <x v="6"/>
    <n v="1"/>
  </r>
  <r>
    <n v="1456"/>
    <s v="VISN 07"/>
    <s v="Columbia"/>
    <x v="6"/>
    <s v="IT Functional POC Back-up"/>
    <s v="Tollin"/>
    <s v="Andrew"/>
    <s v="VhacmsTolliA"/>
    <s v="(803) 776-4000 x 6308"/>
    <s v="Andrew.Tollin@va.gov"/>
    <s v="Wave 2"/>
    <n v="0"/>
    <s v="March_28"/>
    <x v="0"/>
    <n v="1"/>
  </r>
  <r>
    <n v="1457"/>
    <s v="VISN 12"/>
    <s v="VISN Deployment Team"/>
    <x v="0"/>
    <s v="VISN Deployment Team Lead"/>
    <s v="Schopen"/>
    <s v="Robby"/>
    <s v="VHAMIWSchopR2"/>
    <s v="(414)844-4831"/>
    <s v="Robby.Schopen2@va.gov"/>
    <s v="Wave 2"/>
    <n v="7"/>
    <s v="March_28"/>
    <x v="6"/>
    <n v="1"/>
  </r>
  <r>
    <n v="1458"/>
    <s v="VISN 12"/>
    <s v="VISN Deployment Team"/>
    <x v="0"/>
    <s v="Logistics"/>
    <s v="Schopen"/>
    <s v="Robby"/>
    <s v="VHAMIWSchopR2"/>
    <s v="(414)844-4831"/>
    <s v="Robby.Schopen2@va.gov"/>
    <s v="Wave 2"/>
    <n v="7"/>
    <s v="March_28"/>
    <x v="6"/>
    <n v="1"/>
  </r>
  <r>
    <n v="1459"/>
    <s v="VISN 12"/>
    <s v="VISN Deployment Team"/>
    <x v="0"/>
    <s v="HTM"/>
    <s v="Houterman"/>
    <s v="Christian (Chris)"/>
    <s v="VHAMIWHouteC"/>
    <s v="(414) 384-2000 x 45186"/>
    <s v="Christian.Houterman@va.gov"/>
    <s v="Wave 2"/>
    <n v="2"/>
    <s v="March_28"/>
    <x v="0"/>
    <n v="1"/>
  </r>
  <r>
    <n v="1460"/>
    <s v="VISN 12"/>
    <s v="VISN Deployment Team"/>
    <x v="0"/>
    <s v="CAM"/>
    <s v="Cejka"/>
    <s v="James (Jim)"/>
    <s v="VHAHINCejkaJ"/>
    <s v="(708) 492-3932"/>
    <s v="James.Cejka@va.gov"/>
    <s v="Wave 2"/>
    <n v="0"/>
    <s v="March_28"/>
    <x v="0"/>
    <n v="1"/>
  </r>
  <r>
    <n v="1461"/>
    <s v="VISN 12"/>
    <s v="VISN Deployment Team"/>
    <x v="0"/>
    <s v="EMS"/>
    <s v="Aherne"/>
    <s v="Joseph (Joe)"/>
    <s v="VHAHINAhernJ"/>
    <s v="(708) 492-3935"/>
    <s v="Joseph.Aherne@va.gov"/>
    <s v="Wave 2"/>
    <n v="5"/>
    <s v="March_28"/>
    <x v="6"/>
    <n v="1"/>
  </r>
  <r>
    <n v="1462"/>
    <s v="VISN 12"/>
    <s v="VISN Deployment Team"/>
    <x v="0"/>
    <s v="Engineering"/>
    <s v="Berry"/>
    <s v="Douglas (Doug)"/>
    <s v="VHAHINBerryD"/>
    <s v="708-267-6138"/>
    <s v="Douglas.Berry@va.gov"/>
    <s v="Wave 2"/>
    <n v="1"/>
    <s v="March_28"/>
    <x v="0"/>
    <n v="1"/>
  </r>
  <r>
    <n v="1463"/>
    <s v="VISN 12"/>
    <s v="VISN Deployment Team"/>
    <x v="0"/>
    <s v="OIT"/>
    <s v="Fears"/>
    <s v="Jeffrey (Jeff)"/>
    <s v="VHAV12FearsJ"/>
    <s v="708-492-3987"/>
    <s v="Jeff.Fears@va.gov"/>
    <s v="Wave 2"/>
    <n v="1"/>
    <s v="March_28"/>
    <x v="0"/>
    <n v="1"/>
  </r>
  <r>
    <n v="1464"/>
    <s v="VISN 12"/>
    <s v="VISN Deployment Team"/>
    <x v="0"/>
    <s v="Fiscal (Ad Hoc)"/>
    <s v="Keyser"/>
    <s v="Jason"/>
    <s v="VHAMSCKeyseJ"/>
    <s v="414-384-2000 x 45371"/>
    <s v="Jason.Keyser@va.gov"/>
    <s v="Wave 2"/>
    <n v="5"/>
    <s v="March_28"/>
    <x v="6"/>
    <n v="1"/>
  </r>
  <r>
    <n v="1465"/>
    <s v="VISN 12"/>
    <s v="VISN Deployment Team"/>
    <x v="0"/>
    <s v="CDW "/>
    <s v="Wright"/>
    <s v="Samantha"/>
    <s v="VHAV12WrighS"/>
    <s v="630-240-7508"/>
    <s v="Samantha.Wright2@va.gov"/>
    <s v="Wave 2"/>
    <n v="0"/>
    <s v="March_28"/>
    <x v="0"/>
    <n v="1"/>
  </r>
  <r>
    <n v="1466"/>
    <s v="VISN 12"/>
    <s v="Tomah"/>
    <x v="1"/>
    <s v="Site Lead"/>
    <s v="Phillips"/>
    <s v="Annette"/>
    <s v="vhatomphilla"/>
    <s v="608-372-1150"/>
    <s v="Annette.phillips@va.gov"/>
    <s v="Wave 2"/>
    <n v="3"/>
    <s v="March_28"/>
    <x v="0"/>
    <n v="1"/>
  </r>
  <r>
    <n v="1467"/>
    <s v="VISN 12"/>
    <s v="Tomah"/>
    <x v="1"/>
    <s v="Site Lead Back-up"/>
    <s v="Brande"/>
    <s v="David"/>
    <s v="vhatombrandd"/>
    <s v="608-372-1149"/>
    <s v="David.brande@va.gov"/>
    <s v="Wave 2"/>
    <n v="10"/>
    <s v="March_28"/>
    <x v="6"/>
    <n v="1"/>
  </r>
  <r>
    <n v="1468"/>
    <s v="VISN 12"/>
    <s v="Tomah"/>
    <x v="2"/>
    <s v="Primary HTM Functional POC"/>
    <s v="Bieniek"/>
    <s v="Eugene"/>
    <s v="vhatombienie"/>
    <s v="608-372-3971 x 68320"/>
    <s v="Eugene.Bieniek@va.gov"/>
    <s v="Wave 2"/>
    <n v="8"/>
    <s v="March_28"/>
    <x v="0"/>
    <n v="1"/>
  </r>
  <r>
    <n v="1469"/>
    <s v="VISN 12"/>
    <s v="Tomah"/>
    <x v="2"/>
    <s v="HTM Functional POC Back-up"/>
    <s v="Ogle"/>
    <s v="Derek"/>
    <s v="vhatomogleD"/>
    <s v="608-372-1731"/>
    <s v="Derek.ogle@va.gov"/>
    <s v="Wave 2"/>
    <n v="4"/>
    <s v="March_28"/>
    <x v="0"/>
    <n v="1"/>
  </r>
  <r>
    <n v="1470"/>
    <s v="VISN 12"/>
    <s v="Tomah"/>
    <x v="3"/>
    <s v="Primary EMS Functional POC"/>
    <s v="Evanson"/>
    <s v="Jeffrey"/>
    <s v="vhatomevansj"/>
    <s v="608-372-3971 x 66080"/>
    <s v="Jeffrey.Evanson@va.gov"/>
    <s v="Wave 2"/>
    <n v="0"/>
    <s v="March_28"/>
    <x v="0"/>
    <n v="1"/>
  </r>
  <r>
    <n v="1471"/>
    <s v="VISN 12"/>
    <s v="Tomah"/>
    <x v="3"/>
    <s v="EMS Functional POC Back-up"/>
    <s v="Martin"/>
    <s v="Andrew"/>
    <s v="vhatommartia"/>
    <s v="608-372-3971 x 60157"/>
    <s v="Andrew.martin7@va.gov"/>
    <s v="Wave 2"/>
    <n v="6"/>
    <s v="March_28"/>
    <x v="0"/>
    <n v="1"/>
  </r>
  <r>
    <n v="1472"/>
    <s v="VISN 12"/>
    <s v="Tomah"/>
    <x v="4"/>
    <s v="Primary FM Functional POC"/>
    <s v="Adkins"/>
    <s v="Patricia"/>
    <s v="vhatomadkinp"/>
    <s v="608-372-3971 x 66096"/>
    <s v="Patricia.adkins2@va.gov"/>
    <s v="Wave 2"/>
    <n v="10"/>
    <s v="March_28"/>
    <x v="6"/>
    <n v="1"/>
  </r>
  <r>
    <n v="1473"/>
    <s v="VISN 12"/>
    <s v="Tomah"/>
    <x v="4"/>
    <s v="FM Functional POC Back-up"/>
    <s v="Braun"/>
    <s v="Christopher"/>
    <s v="vhatombraunc"/>
    <s v="608-372-1633"/>
    <s v="Christopher.braun@va.gov"/>
    <s v="Wave 2"/>
    <n v="2"/>
    <s v="March_28"/>
    <x v="0"/>
    <n v="1"/>
  </r>
  <r>
    <n v="1474"/>
    <s v="VISN 12"/>
    <s v="Tomah"/>
    <x v="5"/>
    <s v="Primary PPM Functional POC"/>
    <s v="Brande"/>
    <s v="David"/>
    <s v="vhatombrandd"/>
    <s v="608-372-1149"/>
    <s v="David.brande@va.gov"/>
    <s v="Wave 2"/>
    <n v="10"/>
    <s v="March_28"/>
    <x v="6"/>
    <n v="1"/>
  </r>
  <r>
    <n v="1475"/>
    <s v="VISN 12"/>
    <s v="Tomah"/>
    <x v="5"/>
    <s v="PPM Functional POC Back-up"/>
    <s v="Peterson"/>
    <s v="Makensie"/>
    <s v="vhatompeterm"/>
    <s v="608-372-1634"/>
    <s v="Makensie.peterson@va.gov"/>
    <s v="Wave 2"/>
    <n v="7"/>
    <s v="March_28"/>
    <x v="6"/>
    <n v="1"/>
  </r>
  <r>
    <n v="1476"/>
    <s v="VISN 12"/>
    <s v="Tomah"/>
    <x v="6"/>
    <s v="Primary IT Funcational POC"/>
    <s v="Smith"/>
    <s v="Brendan"/>
    <s v="vhatomsmithb"/>
    <s v="608-372-1124"/>
    <s v="Brendan.smith1@va.gov"/>
    <s v="Wave 2"/>
    <n v="6"/>
    <s v="March_28"/>
    <x v="0"/>
    <n v="1"/>
  </r>
  <r>
    <n v="1477"/>
    <s v="VISN 12"/>
    <s v="Tomah"/>
    <x v="6"/>
    <s v="IT Functional POC Back-up"/>
    <s v="Kyser"/>
    <s v="Scot"/>
    <s v="vhatomkysers"/>
    <s v="608-372-3971 x 66250"/>
    <s v="Scot.kyser@va.gov"/>
    <s v="Wave 2"/>
    <n v="5"/>
    <s v="March_28"/>
    <x v="6"/>
    <n v="1"/>
  </r>
  <r>
    <n v="1478"/>
    <s v="VISN 19"/>
    <s v="VISN Deployment Team"/>
    <x v="0"/>
    <s v="Logistics"/>
    <s v="Wood"/>
    <s v="James"/>
    <s v="VHAECHWoodJa"/>
    <s v="303-202-8184"/>
    <s v="James.wood3@va.gov"/>
    <s v="Wave 2"/>
    <n v="5"/>
    <s v="March_28"/>
    <x v="0"/>
    <n v="1"/>
  </r>
  <r>
    <n v="1479"/>
    <s v="VISN 19"/>
    <s v="VISN Deployment Team"/>
    <x v="0"/>
    <s v="HTM"/>
    <s v="Holland"/>
    <s v="Annette"/>
    <s v="vhachyhollaa"/>
    <s v="307-433-3763"/>
    <s v="Annette.holland@va.gov"/>
    <s v="Wave 2"/>
    <n v="2"/>
    <s v="March_28"/>
    <x v="0"/>
    <n v="1"/>
  </r>
  <r>
    <n v="1480"/>
    <s v="VISN 19"/>
    <s v="VISN Deployment Team"/>
    <x v="0"/>
    <s v="CAM"/>
    <s v="Eyre"/>
    <s v="David"/>
    <s v="VHAV19EyreD"/>
    <s v="303-202-8162"/>
    <s v="David.Eyre2@va.gov"/>
    <s v="Wave 2"/>
    <n v="0"/>
    <s v="March_28"/>
    <x v="0"/>
    <n v="1"/>
  </r>
  <r>
    <n v="1481"/>
    <s v="VISN 19"/>
    <s v="VISN Deployment Team"/>
    <x v="0"/>
    <s v="Engineering"/>
    <s v="Volz"/>
    <s v="Robert"/>
    <s v="VHAOMAVolzRo"/>
    <s v="402-506-1714"/>
    <s v="Robert.volz@va.gov"/>
    <s v="Wave 2"/>
    <n v="0"/>
    <s v="March_28"/>
    <x v="0"/>
    <n v="1"/>
  </r>
  <r>
    <n v="1482"/>
    <s v="VISN 19"/>
    <s v="VISN Deployment Team"/>
    <x v="0"/>
    <s v="OIT"/>
    <s v="Leonelli"/>
    <s v="Lisa"/>
    <s v="VHASLCLeoneL"/>
    <s v="801-584-5678"/>
    <s v="Lisa.Leonelli@va.gov"/>
    <s v="Wave 2"/>
    <n v="6"/>
    <s v="March_28"/>
    <x v="0"/>
    <n v="1"/>
  </r>
  <r>
    <n v="1483"/>
    <s v="VISN 19"/>
    <s v="VISN Deployment Team"/>
    <x v="0"/>
    <s v="Fiscal"/>
    <s v="VanderStek"/>
    <s v="Eliott"/>
    <s v="VHAV19VandeE"/>
    <s v="303-756-9279"/>
    <s v="Eliott.VanderStek@va.gov"/>
    <s v="Wave 2"/>
    <n v="0"/>
    <s v="March_28"/>
    <x v="0"/>
    <n v="1"/>
  </r>
  <r>
    <n v="1484"/>
    <s v="VISN 19"/>
    <s v="Grand Junction"/>
    <x v="1"/>
    <s v="Site Lead"/>
    <s v="Hewett"/>
    <s v="Steven"/>
    <s v="vhagrjhewets"/>
    <s v="(970) 242-0731 x 2039"/>
    <s v="Steven.Hewett@va.gov"/>
    <s v="Wave 2"/>
    <n v="10"/>
    <s v="March_28"/>
    <x v="6"/>
    <n v="1"/>
  </r>
  <r>
    <n v="1485"/>
    <s v="VISN 19"/>
    <s v="Grand Junction"/>
    <x v="1"/>
    <s v="Site Lead Back-up"/>
    <s v="Mestas"/>
    <s v="Norma"/>
    <s v="vhagrjmestan"/>
    <s v="(970) 242-0731 x 2539"/>
    <s v="Norma.mestas@va.gov"/>
    <s v="Wave 2"/>
    <n v="1"/>
    <s v="March_28"/>
    <x v="0"/>
    <n v="1"/>
  </r>
  <r>
    <n v="1486"/>
    <s v="VISN 19"/>
    <s v="Grand Junction"/>
    <x v="2"/>
    <s v="Primary HTM Functional POC"/>
    <s v="Peacook"/>
    <s v="Jan"/>
    <s v="vhagrjpeacoj"/>
    <s v="(970) 263-5070 x 5015"/>
    <s v="Jan.Peacock@va.gov"/>
    <s v="Wave 2"/>
    <n v="10"/>
    <s v="March_28"/>
    <x v="6"/>
    <n v="1"/>
  </r>
  <r>
    <n v="1487"/>
    <s v="VISN 19"/>
    <s v="Grand Junction"/>
    <x v="2"/>
    <s v="HTM Functional POC Back-up"/>
    <s v="Sparks"/>
    <s v="Frank"/>
    <s v="VHAGRJSparkF"/>
    <s v="(970) 263-5035"/>
    <s v="Frank.Sparks@va.gov"/>
    <s v="Wave 2"/>
    <n v="0"/>
    <s v="March_28"/>
    <x v="0"/>
    <n v="1"/>
  </r>
  <r>
    <n v="1488"/>
    <s v="VISN 19"/>
    <s v="Grand Junction"/>
    <x v="2"/>
    <s v="HTM Functional POC Back-up"/>
    <s v="Crickmer"/>
    <s v="Anna"/>
    <s v="vhagrjcricka"/>
    <s v="(970) 242-0731"/>
    <s v="Anna.Crickmer@va.gov"/>
    <s v="Wave 2"/>
    <n v="6"/>
    <s v="March_28"/>
    <x v="6"/>
    <n v="1"/>
  </r>
  <r>
    <n v="1489"/>
    <s v="VISN 19"/>
    <s v="Grand Junction"/>
    <x v="3"/>
    <s v="Primary EMS Functional POC"/>
    <s v="Hendley"/>
    <s v="Eugene"/>
    <s v="VHAGRJHendlE"/>
    <s v="(970) 242-0731 x 2559"/>
    <s v="Eugene.Hendley@va.gov"/>
    <s v="Wave 2"/>
    <n v="6"/>
    <s v="March_28"/>
    <x v="6"/>
    <n v="1"/>
  </r>
  <r>
    <n v="1490"/>
    <s v="VISN 19"/>
    <s v="Grand Junction"/>
    <x v="3"/>
    <s v="EMS Functional POC Back-up"/>
    <s v="Martin"/>
    <s v="Amber"/>
    <s v="vhagrjmartina"/>
    <s v="(970) 242-0731 x 2240"/>
    <s v="Amber.Martin@va.gov"/>
    <s v="Wave 2"/>
    <n v="1"/>
    <s v="March_28"/>
    <x v="0"/>
    <n v="1"/>
  </r>
  <r>
    <n v="1491"/>
    <s v="VISN 19"/>
    <s v="Grand Junction"/>
    <x v="4"/>
    <s v="Primary FM Functional POC"/>
    <s v="Murillo"/>
    <s v="Larry"/>
    <s v="vhagrjmurill"/>
    <s v="(970) 242-0731 x 12003"/>
    <s v="Larry.Murillo@va.gov"/>
    <s v="Wave 2"/>
    <n v="3"/>
    <s v="March_28"/>
    <x v="0"/>
    <n v="1"/>
  </r>
  <r>
    <n v="1492"/>
    <s v="VISN 19"/>
    <s v="Grand Junction"/>
    <x v="4"/>
    <s v="FM Functional POC Back-up"/>
    <s v="Benjamin"/>
    <s v="Jason"/>
    <s v="vhagrjbenjaj"/>
    <s v="(970) 242-0731 x 12001"/>
    <s v="Jason.Benjamin@va.gov"/>
    <s v="Wave 2"/>
    <n v="2"/>
    <s v="March_28"/>
    <x v="0"/>
    <n v="1"/>
  </r>
  <r>
    <n v="1493"/>
    <s v="VISN 19"/>
    <s v="Grand Junction"/>
    <x v="4"/>
    <s v="HTM Functional POC Back-up"/>
    <s v="Montoya"/>
    <s v="Juilana"/>
    <s v="VHAGRJMontoJ"/>
    <s v="(970) 242-0731 x 2052"/>
    <s v="Juliana.Montoya@va.gov"/>
    <s v="Wave 2"/>
    <n v="4"/>
    <s v="March_28"/>
    <x v="6"/>
    <n v="1"/>
  </r>
  <r>
    <n v="1494"/>
    <s v="VISN 19"/>
    <s v="Grand Junction"/>
    <x v="5"/>
    <s v="Primary PPM Functional POC"/>
    <s v="Sturgeon"/>
    <s v="Timothy"/>
    <s v="vhagrjsturgt"/>
    <s v="(970) 242-0731 x 1302"/>
    <s v="Timothy.Sturgeon@va.gov"/>
    <s v="Wave 2"/>
    <n v="6"/>
    <s v="March_28"/>
    <x v="6"/>
    <n v="1"/>
  </r>
  <r>
    <n v="1495"/>
    <s v="VISN 19"/>
    <s v="Grand Junction"/>
    <x v="5"/>
    <s v="PPM Functional POC Back-up"/>
    <s v="Hewett"/>
    <s v="Steven"/>
    <s v="vhagrjhewets"/>
    <s v="(970) 242-0731 x 2039"/>
    <s v="Steven.Hewett@va.gov"/>
    <s v="Wave 2"/>
    <n v="10"/>
    <s v="March_28"/>
    <x v="6"/>
    <n v="1"/>
  </r>
  <r>
    <n v="1496"/>
    <s v="VISN 19"/>
    <s v="Grand Junction"/>
    <x v="6"/>
    <s v="Primary IT Funcational POC"/>
    <s v="Giese"/>
    <s v="Noah"/>
    <s v="VHAGRJgiesen"/>
    <s v="(970) 263-5057"/>
    <s v="Noah.Giese@va.gov"/>
    <s v="Wave 2"/>
    <n v="0"/>
    <s v="March_28"/>
    <x v="0"/>
    <n v="1"/>
  </r>
  <r>
    <n v="1497"/>
    <s v="VISN 19"/>
    <s v="Grand Junction"/>
    <x v="6"/>
    <s v="IT Functional POC Back-up"/>
    <s v="Myers"/>
    <s v="Layne"/>
    <s v="vhagrjmyersl"/>
    <s v="(970) 863-5098"/>
    <s v="Layne.myers@va.gov"/>
    <s v="Wave 2"/>
    <n v="0"/>
    <s v="March_28"/>
    <x v="0"/>
    <n v="1"/>
  </r>
  <r>
    <n v="1498"/>
    <s v="VISN 06"/>
    <s v="VISN Deployment Team"/>
    <x v="0"/>
    <s v="HTM"/>
    <s v="Anderson-Jackson"/>
    <s v="LaTecia"/>
    <s v="VHAV06ANDERL"/>
    <s v="919-956-5541"/>
    <s v="LaTecia.Anderson-Jackson@va.gov"/>
    <s v="Wave 2"/>
    <n v="7"/>
    <s v="March_28"/>
    <x v="6"/>
    <n v="1"/>
  </r>
  <r>
    <n v="1499"/>
    <s v="VISN 07"/>
    <s v="Augusta"/>
    <x v="5"/>
    <s v="PPM Functional POC Back-up"/>
    <s v="Carter, III"/>
    <s v="George"/>
    <s v="VHAAUGCarteG1"/>
    <s v="(706) 733-0188 x 7166"/>
    <s v="george.carter3@va.gov"/>
    <s v="Wave 2"/>
    <n v="8"/>
    <s v="March_28"/>
    <x v="0"/>
    <n v="1"/>
  </r>
  <r>
    <n v="1500"/>
    <s v="VISN 07"/>
    <s v="Tuscaloosa"/>
    <x v="5"/>
    <s v="PPM Functional POC Back-up"/>
    <s v="Walker"/>
    <s v="Willie"/>
    <s v="VHABIRWalkeW"/>
    <s v="205-554-2000 x 2829"/>
    <s v="willie.walker2@va.gov"/>
    <s v="Wave 2"/>
    <n v="4"/>
    <s v="March_28"/>
    <x v="6"/>
    <n v="1"/>
  </r>
  <r>
    <n v="1501"/>
    <s v="VISN 07"/>
    <s v="Tuscaloosa"/>
    <x v="2"/>
    <s v="HTM Functional POC Back-up"/>
    <s v="Hutson"/>
    <s v="Sharon"/>
    <s v="VHATUAHutsoS"/>
    <s v="205-554-2000 x2319"/>
    <s v="Sharon.Hutson@va.gov"/>
    <s v="Wave 2"/>
    <n v="9"/>
    <s v="March_28"/>
    <x v="6"/>
    <n v="1"/>
  </r>
  <r>
    <n v="1502"/>
    <s v="VISN 07"/>
    <s v="Tuscaloosa"/>
    <x v="5"/>
    <s v="PPM Functional POC Back-up"/>
    <s v="Friscia"/>
    <s v="Karen"/>
    <s v="VHATUAfrisck"/>
    <s v="205-554-2993"/>
    <s v="karen.friscia@va.gov"/>
    <s v="Wave 2"/>
    <n v="6"/>
    <s v="March_28"/>
    <x v="6"/>
    <n v="1"/>
  </r>
  <r>
    <n v="1503"/>
    <s v="VISN 06"/>
    <s v="Fayetteville"/>
    <x v="5"/>
    <s v="PPM Functional POC Back-up"/>
    <s v="Mixon"/>
    <s v="Lindsey"/>
    <s v="VHAFNCMixonL"/>
    <s v="910-488-2120 Ext."/>
    <s v="Lindsey.Mixon@va.gov"/>
    <s v="Wave 2"/>
    <n v="1"/>
    <s v="March_28"/>
    <x v="0"/>
    <n v="1"/>
  </r>
  <r>
    <n v="1504"/>
    <s v="VISN 06"/>
    <s v="Fayetteville"/>
    <x v="5"/>
    <s v="PPM Functional POC Back-up"/>
    <s v="McLean"/>
    <s v="Veronica"/>
    <s v="VHAFNCMcLeaV2"/>
    <s v="910-475-6277"/>
    <s v="Veronica.McLean@va.gov"/>
    <s v="Wave 2"/>
    <n v="5"/>
    <s v="March_28"/>
    <x v="0"/>
    <n v="1"/>
  </r>
  <r>
    <n v="1505"/>
    <s v="VISN 07"/>
    <s v="Central Alabama"/>
    <x v="3"/>
    <s v="Primary EMS Functional POC"/>
    <s v="Mitchell"/>
    <s v="Debra"/>
    <s v="VHACAVMitchD"/>
    <s v="(334) 727-0550 x3616"/>
    <s v="Debra.Mitchell@va.gov"/>
    <s v="Wave 2"/>
    <n v="3"/>
    <s v="March_28"/>
    <x v="0"/>
    <n v="1"/>
  </r>
  <r>
    <n v="1506"/>
    <s v="VISN 07"/>
    <s v="Tuscaloosa"/>
    <x v="3"/>
    <s v="EMS Functional POC Back-up"/>
    <s v="Wyatt"/>
    <s v="Amy"/>
    <s v="vhatuawyatta"/>
    <s v="+1 (205) 554-2000 X3838"/>
    <s v="amy.wyatt@va.gov"/>
    <s v="Wave 2"/>
    <n v="1"/>
    <s v="March_28"/>
    <x v="0"/>
    <n v="1"/>
  </r>
  <r>
    <n v="1507"/>
    <s v="VISN 06"/>
    <s v="VISN Deployment Team"/>
    <x v="0"/>
    <s v="VISN Deployment Team Lead"/>
    <s v="Slade"/>
    <s v="Thomas"/>
    <s v="VHAV06SladeT"/>
    <s v="919-956-5541"/>
    <s v="Thomas.Slade@va.gov"/>
    <s v="Wave 2"/>
    <n v="7"/>
    <s v="March_21"/>
    <x v="7"/>
    <n v="1"/>
  </r>
  <r>
    <n v="1508"/>
    <s v="VISN 06"/>
    <s v="VISN Deployment Team"/>
    <x v="0"/>
    <s v="Logistics"/>
    <s v="Horne"/>
    <s v="David"/>
    <s v="VHAV06HorneD"/>
    <s v="919-956-5541"/>
    <s v="David.Horne2@va.gov"/>
    <s v="Wave 2"/>
    <n v="7"/>
    <s v="March_21"/>
    <x v="7"/>
    <n v="1"/>
  </r>
  <r>
    <n v="1509"/>
    <s v="VISN 06"/>
    <s v="VISN Deployment Team"/>
    <x v="0"/>
    <s v="HTM"/>
    <s v="Smith-Freshwater"/>
    <s v="Alicia"/>
    <s v="VHAHAMSmithA12345"/>
    <s v="919-956-5541"/>
    <s v="Alicia.Smith-Freshwater@va.gov"/>
    <s v="Wave 2"/>
    <n v="7"/>
    <s v="March_21"/>
    <x v="7"/>
    <n v="1"/>
  </r>
  <r>
    <n v="1510"/>
    <s v="VISN 06"/>
    <s v="VISN Deployment Team"/>
    <x v="0"/>
    <s v="CAM"/>
    <s v="Ellis"/>
    <s v="Kyle"/>
    <s v="VHADUREllisK"/>
    <s v="919-956-5541 x 402"/>
    <s v="Kyle.Ellis@va.gov"/>
    <s v="Wave 2"/>
    <n v="6"/>
    <s v="March_21"/>
    <x v="7"/>
    <n v="1"/>
  </r>
  <r>
    <n v="1511"/>
    <s v="VISN 06"/>
    <s v="VISN Deployment Team"/>
    <x v="0"/>
    <s v="OIT"/>
    <s v="Harris"/>
    <s v="Milton"/>
    <s v="VHAV06HarriM"/>
    <s v="919-956-5541"/>
    <s v="Milton.Harrison@va.gov"/>
    <s v="Wave 2"/>
    <n v="0"/>
    <s v="March_21"/>
    <x v="0"/>
    <n v="1"/>
  </r>
  <r>
    <n v="1512"/>
    <s v="VISN 06"/>
    <s v="VISN Deployment Team"/>
    <x v="0"/>
    <s v="Fiscal"/>
    <s v="Omotosho"/>
    <s v="Timothy"/>
    <s v="vhav06oomotorr"/>
    <s v="919-956-5541"/>
    <s v="Rotimi.Omotosho@va.gov"/>
    <s v="Wave 2"/>
    <n v="0"/>
    <s v="March_21"/>
    <x v="0"/>
    <n v="1"/>
  </r>
  <r>
    <n v="1513"/>
    <s v="VISN 06"/>
    <s v="VISN Deployment Team"/>
    <x v="0"/>
    <s v="Budget Analyst"/>
    <s v="Adams"/>
    <s v="Jeffrey "/>
    <s v="VHASAMAdamsJ"/>
    <s v="919-956-5541 x 204"/>
    <s v="Jeffrey.Adams2@va.gov"/>
    <s v="Wave 2"/>
    <n v="4"/>
    <s v="March_21"/>
    <x v="0"/>
    <n v="1"/>
  </r>
  <r>
    <n v="1514"/>
    <s v="VISN 06"/>
    <s v="Asheville"/>
    <x v="1"/>
    <s v="Site Lead"/>
    <s v="Robinson"/>
    <s v="Susan"/>
    <s v="VHAASHROBINS"/>
    <s v="(828)298-7911 x 5965"/>
    <s v="Susan.robinson2@va.gov"/>
    <s v="Wave 2"/>
    <n v="10"/>
    <s v="March_21"/>
    <x v="7"/>
    <n v="1"/>
  </r>
  <r>
    <n v="1515"/>
    <s v="VISN 06"/>
    <s v="Asheville"/>
    <x v="1"/>
    <s v="Site Lead Back-up"/>
    <s v="Reece"/>
    <s v="Joyce"/>
    <s v="VHAASHREECEJ"/>
    <s v="(828)298-7911 x 5135"/>
    <s v="Joyce.reece@va.gov"/>
    <s v="Wave 2"/>
    <n v="1"/>
    <s v="March_21"/>
    <x v="0"/>
    <n v="1"/>
  </r>
  <r>
    <n v="1516"/>
    <s v="VISN 06"/>
    <s v="Asheville"/>
    <x v="2"/>
    <s v="Primary HTM Functional POC"/>
    <s v="Armstrong"/>
    <s v="Paige"/>
    <s v="VHAASHARMSTP1"/>
    <s v="(828)298-7911 x 5994"/>
    <s v="Paige.armstrong@va.gov"/>
    <s v="Wave 2"/>
    <n v="8"/>
    <s v="March_21"/>
    <x v="7"/>
    <n v="1"/>
  </r>
  <r>
    <n v="1517"/>
    <s v="VISN 06"/>
    <s v="Asheville"/>
    <x v="2"/>
    <s v="HTM Functional POC Back-up"/>
    <s v="Morris"/>
    <s v="Doug"/>
    <s v="VHAASHMORRID"/>
    <s v="(828)298-7911 x 3670"/>
    <s v="Doug.morris@va.gov"/>
    <s v="Wave 2"/>
    <n v="1"/>
    <s v="March_21"/>
    <x v="0"/>
    <n v="1"/>
  </r>
  <r>
    <n v="1518"/>
    <s v="VISN 06"/>
    <s v="Asheville"/>
    <x v="3"/>
    <s v="Primary EMS Functional POC"/>
    <s v="McDonald"/>
    <s v="Horace"/>
    <s v="VHAASHMCDONH"/>
    <s v="(828)298-7911 x 1976"/>
    <s v="Horace.mcdonald@va.gov"/>
    <s v="Wave 2"/>
    <n v="0"/>
    <s v="March_21"/>
    <x v="0"/>
    <n v="1"/>
  </r>
  <r>
    <n v="1519"/>
    <s v="VISN 06"/>
    <s v="Asheville"/>
    <x v="3"/>
    <s v="EMS Functional POC Back-up"/>
    <s v="Richardson"/>
    <s v="Fred"/>
    <s v="VHAASHRICHAF"/>
    <s v="(828)298-7911 x 5416"/>
    <s v="Fred.richardson@va.gov"/>
    <s v="Wave 2"/>
    <n v="0"/>
    <s v="March_21"/>
    <x v="0"/>
    <n v="1"/>
  </r>
  <r>
    <n v="1520"/>
    <s v="VISN 06"/>
    <s v="Asheville"/>
    <x v="4"/>
    <s v="Primary FM Functional POC"/>
    <s v="Dorn"/>
    <s v=" Joey"/>
    <s v="VHAASHDORNJ"/>
    <s v="(828)298-7911 x 5281"/>
    <s v="Joseph.dorn@va.gov"/>
    <s v="Wave 2"/>
    <n v="5"/>
    <s v="March_21"/>
    <x v="0"/>
    <n v="1"/>
  </r>
  <r>
    <n v="1521"/>
    <s v="VISN 06"/>
    <s v="Asheville"/>
    <x v="4"/>
    <s v="FM Functional POC Back-up"/>
    <s v="Ramsey"/>
    <s v="Edwina"/>
    <s v="VHAASHRAMSEE"/>
    <s v="(828)298-7911 x 3661"/>
    <s v="Edwina.ramsey@va.gov"/>
    <s v="Wave 2"/>
    <n v="0"/>
    <s v="March_21"/>
    <x v="0"/>
    <n v="1"/>
  </r>
  <r>
    <n v="1522"/>
    <s v="VISN 06"/>
    <s v="Asheville"/>
    <x v="5"/>
    <s v="Primary PPM Functional POC"/>
    <s v="Parton"/>
    <s v="Jeff"/>
    <s v="VHAASHPARTOJ"/>
    <s v="(828)298-7911 x 5664"/>
    <s v="Jeffrey.parton2@va.gov"/>
    <s v="Wave 2"/>
    <n v="2"/>
    <s v="March_21"/>
    <x v="0"/>
    <n v="1"/>
  </r>
  <r>
    <n v="1523"/>
    <s v="VISN 06"/>
    <s v="Asheville"/>
    <x v="5"/>
    <s v="PPM Functional POC Back-up"/>
    <s v="Doggett"/>
    <s v="Jeff"/>
    <s v="VHAASHDOGGEJ"/>
    <s v="(828)298-7911 x 5746"/>
    <s v="Jeff.doggett@va.gov"/>
    <s v="Wave 2"/>
    <n v="0"/>
    <s v="March_21"/>
    <x v="0"/>
    <n v="1"/>
  </r>
  <r>
    <n v="1524"/>
    <s v="VISN 06"/>
    <s v="Asheville"/>
    <x v="6"/>
    <s v="Primary IT Functional POC"/>
    <s v="Johnson"/>
    <s v="Jeanette"/>
    <s v="VHAASHJOHNSJ3"/>
    <s v="(828)298-7911 x 4061"/>
    <s v="Jeanette.johnson3@va.gov"/>
    <s v="Wave 2"/>
    <n v="3"/>
    <s v="March_21"/>
    <x v="0"/>
    <n v="1"/>
  </r>
  <r>
    <n v="1525"/>
    <s v="VISN 06"/>
    <s v="Asheville"/>
    <x v="6"/>
    <s v="IT Functional POC Back-up"/>
    <s v="Ballew"/>
    <s v="Christopher"/>
    <s v="VHAASHBALLEC"/>
    <s v="(828)298-7911 x 1750"/>
    <s v="Christopher.ballew@va.gov"/>
    <s v="Wave 2"/>
    <n v="3"/>
    <s v="March_21"/>
    <x v="0"/>
    <n v="1"/>
  </r>
  <r>
    <n v="1526"/>
    <s v="VISN 06"/>
    <s v="Durham"/>
    <x v="1"/>
    <s v="Site Lead"/>
    <s v="Cox"/>
    <s v="Anna Maria"/>
    <s v="VHADURCoxA"/>
    <s v="919-416-5935"/>
    <s v="annamaria.cox@va.gov"/>
    <s v="Wave 2"/>
    <n v="5"/>
    <s v="March_21"/>
    <x v="0"/>
    <n v="1"/>
  </r>
  <r>
    <n v="1527"/>
    <s v="VISN 06"/>
    <s v="Durham"/>
    <x v="1"/>
    <s v="Site Lead Back-up"/>
    <s v="Korlewala"/>
    <s v="Korto"/>
    <s v="VHADURKorleK"/>
    <s v="919-286-0411 x 6450"/>
    <s v="Korto.korlewala@va.gov"/>
    <s v="Wave 2"/>
    <n v="0"/>
    <s v="March_21"/>
    <x v="0"/>
    <n v="1"/>
  </r>
  <r>
    <n v="1528"/>
    <s v="VISN 06"/>
    <s v="Durham"/>
    <x v="2"/>
    <s v="Primary HTM Functional POC"/>
    <s v="Atabong"/>
    <s v="Asonganyi"/>
    <s v="Vhadurataboa"/>
    <s v="919-286-0411 x 6035"/>
    <s v="Asonganyi.Atabong@va.gov"/>
    <s v="Wave 2"/>
    <n v="11"/>
    <s v="March_21"/>
    <x v="7"/>
    <n v="1"/>
  </r>
  <r>
    <n v="1529"/>
    <s v="VISN 06"/>
    <s v="Durham"/>
    <x v="2"/>
    <s v="HTM Functional POC Back-up"/>
    <s v="Hasan"/>
    <s v="Hammam"/>
    <s v="vhadurHasanH"/>
    <s v="919-286-0411 x 6477"/>
    <s v="hammam.hasan@va.gov"/>
    <s v="Wave 2"/>
    <n v="3"/>
    <s v="March_21"/>
    <x v="0"/>
    <n v="1"/>
  </r>
  <r>
    <n v="1530"/>
    <s v="VISN 06"/>
    <s v="Durham"/>
    <x v="3"/>
    <s v="Primary EMS Functional POC"/>
    <s v="Robinson"/>
    <s v="Jeffrey"/>
    <s v="VHADURRobinJ1"/>
    <s v="919-286-0411 x 6856"/>
    <s v="Jeffrey.robinson4@va.gov"/>
    <s v="Wave 2"/>
    <n v="0"/>
    <s v="March_21"/>
    <x v="0"/>
    <n v="1"/>
  </r>
  <r>
    <n v="1531"/>
    <s v="VISN 06"/>
    <s v="Durham"/>
    <x v="3"/>
    <s v="EMS Functional POC Back-up"/>
    <s v="Heard"/>
    <s v="Eric"/>
    <s v="VHADURHeardE"/>
    <s v="919-286-0411 x 6856"/>
    <s v="eric.heard@va.gov"/>
    <s v="Wave 2"/>
    <n v="0"/>
    <s v="March_21"/>
    <x v="0"/>
    <n v="1"/>
  </r>
  <r>
    <n v="1532"/>
    <s v="VISN 06"/>
    <s v="Durham"/>
    <x v="4"/>
    <s v="Primary FM Functional POC"/>
    <s v="Williams"/>
    <s v="Charles"/>
    <s v="VHADURWilliC2"/>
    <s v="919-286-0411 x 6471"/>
    <s v="Charles.williams007@va.gov"/>
    <s v="Wave 2"/>
    <n v="0"/>
    <s v="March_21"/>
    <x v="0"/>
    <n v="1"/>
  </r>
  <r>
    <n v="1533"/>
    <s v="VISN 06"/>
    <s v="Durham"/>
    <x v="4"/>
    <s v="FM Functional POC Back-up"/>
    <s v="Santago"/>
    <s v="Alexander"/>
    <s v="VHADURSantaA"/>
    <s v="919-286-0411 x 6483"/>
    <s v="Alexander.santago@va.gov"/>
    <s v="Wave 2"/>
    <n v="1"/>
    <s v="March_21"/>
    <x v="0"/>
    <n v="1"/>
  </r>
  <r>
    <n v="1534"/>
    <s v="VISN 06"/>
    <s v="Durham"/>
    <x v="5"/>
    <s v="Primary PPM Functional POC"/>
    <s v="Foley"/>
    <s v="Kristen"/>
    <s v="Vhadurfoleyk"/>
    <s v="919-286-0411 x 6454"/>
    <s v="Kristen.foley2@va.gov"/>
    <s v="Wave 2"/>
    <n v="5"/>
    <s v="March_21"/>
    <x v="0"/>
    <n v="1"/>
  </r>
  <r>
    <n v="1535"/>
    <s v="VISN 06"/>
    <s v="Durham"/>
    <x v="5"/>
    <s v="PPM Functional POC Back-up"/>
    <s v="Claus"/>
    <s v="James"/>
    <s v="VHADURClausJ"/>
    <s v="919-286-0411 x 5871"/>
    <s v="James.Claus@va.gov"/>
    <s v="Wave 2"/>
    <n v="5"/>
    <s v="March_21"/>
    <x v="0"/>
    <n v="1"/>
  </r>
  <r>
    <n v="1536"/>
    <s v="VISN 06"/>
    <s v="Durham"/>
    <x v="6"/>
    <s v="Primary IT Functional POC"/>
    <s v="Stanfield"/>
    <s v="Steve"/>
    <s v="vhadurstanfs"/>
    <s v="919-810-4569"/>
    <s v="Steve.stanfield@va.gov"/>
    <s v="Wave 2"/>
    <n v="2"/>
    <s v="March_21"/>
    <x v="0"/>
    <n v="1"/>
  </r>
  <r>
    <n v="1537"/>
    <s v="VISN 06"/>
    <s v="Durham"/>
    <x v="6"/>
    <s v="IT Functional POC Back-up"/>
    <s v="Crenshaw"/>
    <s v="Jonathan"/>
    <s v="Vhadurcrensj"/>
    <s v="919-521-3652"/>
    <s v="Jonathan.crenshaw@va.gov"/>
    <s v="Wave 2"/>
    <n v="1"/>
    <s v="March_21"/>
    <x v="0"/>
    <n v="1"/>
  </r>
  <r>
    <n v="1538"/>
    <s v="VISN 06"/>
    <s v="Fayetteville"/>
    <x v="1"/>
    <s v="Site Lead"/>
    <s v="Boyd"/>
    <s v="Sherron"/>
    <s v="VHAFNCBoydS"/>
    <s v="910-482-5274 x 5274"/>
    <s v="SHERRON.BOYD2@VA.GOV"/>
    <s v="Wave 2"/>
    <n v="3"/>
    <s v="March_21"/>
    <x v="0"/>
    <n v="1"/>
  </r>
  <r>
    <n v="1539"/>
    <s v="VISN 06"/>
    <s v="Fayetteville"/>
    <x v="1"/>
    <s v="Site Lead Back-up"/>
    <s v="Paylor"/>
    <s v="Tony"/>
    <s v="VHAFNCPayloT"/>
    <s v="910-488-2120 x 6574"/>
    <s v="Tony.paylor@va.gov"/>
    <s v="Wave 2"/>
    <n v="5"/>
    <s v="March_21"/>
    <x v="0"/>
    <n v="1"/>
  </r>
  <r>
    <n v="1540"/>
    <s v="VISN 06"/>
    <s v="Fayetteville"/>
    <x v="2"/>
    <s v="Primary HTM Functional POC"/>
    <s v="Bowen"/>
    <s v="Roscoe"/>
    <s v="VHAFNCBowenR"/>
    <s v="910-488-2120 x 7948"/>
    <s v="ROSCOE.BOWEN@VA.GOV"/>
    <s v="Wave 2"/>
    <n v="5"/>
    <s v="March_21"/>
    <x v="0"/>
    <n v="1"/>
  </r>
  <r>
    <n v="1541"/>
    <s v="VISN 06"/>
    <s v="Fayetteville"/>
    <x v="2"/>
    <s v="HTM Functional POC Back-up"/>
    <s v="Gardner"/>
    <s v="Gregory"/>
    <s v="VHAFNCGardnG"/>
    <s v="910-488-2120 x 5127"/>
    <s v="GREGORY.GARDNER3@VA.GOV"/>
    <s v="Wave 2"/>
    <n v="0"/>
    <s v="March_21"/>
    <x v="0"/>
    <n v="1"/>
  </r>
  <r>
    <n v="1542"/>
    <s v="VISN 06"/>
    <s v="Fayetteville"/>
    <x v="3"/>
    <s v="Primary EMS Functional POC"/>
    <s v="Sanchez"/>
    <s v="Pedro"/>
    <s v="VHAFNCSanchP"/>
    <s v="910-488-2120 x 5880"/>
    <s v="PEDRO.SANCHEZ@VA.GOV"/>
    <s v="Wave 2"/>
    <n v="2"/>
    <s v="March_21"/>
    <x v="0"/>
    <n v="1"/>
  </r>
  <r>
    <n v="1543"/>
    <s v="VISN 06"/>
    <s v="Fayetteville"/>
    <x v="3"/>
    <s v="EMS Functional POC Back-up"/>
    <s v="Fisher"/>
    <s v="Craig"/>
    <s v="VHAFNCFisheC1"/>
    <s v="910-488-2120 x 5444"/>
    <s v="CRAIG.FISHER@VA.GOV"/>
    <s v="Wave 2"/>
    <n v="1"/>
    <s v="March_21"/>
    <x v="0"/>
    <n v="1"/>
  </r>
  <r>
    <n v="1544"/>
    <s v="VISN 06"/>
    <s v="Fayetteville"/>
    <x v="4"/>
    <s v="Primary FM Functional POC"/>
    <s v="Gillis"/>
    <s v="Wendy"/>
    <s v="VHAFNCGilliW"/>
    <s v="910-488-2120 x 7933"/>
    <s v="WENDY.GILLIS@VA.GOV"/>
    <s v="Wave 2"/>
    <n v="4"/>
    <s v="March_21"/>
    <x v="7"/>
    <n v="1"/>
  </r>
  <r>
    <n v="1545"/>
    <s v="VISN 06"/>
    <s v="Fayetteville"/>
    <x v="4"/>
    <s v="FM Functional POC Back-up"/>
    <s v="Ragland"/>
    <s v="Joseph"/>
    <s v="VHAFNCRaglaJ"/>
    <s v="910-488-2120 x 5234"/>
    <s v="JOSEPH.RAGLAND@VA.GOV"/>
    <s v="Wave 2"/>
    <n v="8"/>
    <s v="March_21"/>
    <x v="7"/>
    <n v="1"/>
  </r>
  <r>
    <n v="1546"/>
    <s v="VISN 06"/>
    <s v="Fayetteville"/>
    <x v="5"/>
    <s v="Primary PPM Functional POC"/>
    <s v="Boyd"/>
    <s v="Sherron"/>
    <s v="VHAFNCBoydS"/>
    <s v="910-488-2120 x 5274"/>
    <s v="SHERRON.BOYD2@VA.GOV"/>
    <s v="Wave 2"/>
    <n v="3"/>
    <s v="March_21"/>
    <x v="0"/>
    <n v="1"/>
  </r>
  <r>
    <n v="1547"/>
    <s v="VISN 06"/>
    <s v="Fayetteville"/>
    <x v="5"/>
    <s v="PPM Functional POC Back-up"/>
    <s v="Paylor"/>
    <s v="Tony"/>
    <s v="VHAFNCPayloT"/>
    <s v="910-488-2120 x 6574"/>
    <s v="Tony.paylor@va.gov"/>
    <s v="Wave 2"/>
    <n v="5"/>
    <s v="March_21"/>
    <x v="0"/>
    <n v="1"/>
  </r>
  <r>
    <n v="1548"/>
    <s v="VISN 06"/>
    <s v="Fayetteville"/>
    <x v="6"/>
    <s v="Primary IT Functional POC"/>
    <s v="Grady"/>
    <s v="Mark"/>
    <s v="VHAFNCGradyM"/>
    <s v="910-488-2120 x 5001"/>
    <s v="MARK.GRADY@VA.GOV"/>
    <s v="Wave 2"/>
    <n v="6"/>
    <s v="March_21"/>
    <x v="7"/>
    <n v="1"/>
  </r>
  <r>
    <n v="1549"/>
    <s v="VISN 06"/>
    <s v="Fayetteville"/>
    <x v="6"/>
    <s v="IT Functional POC Back-up"/>
    <s v="Fay"/>
    <s v="Edward"/>
    <s v="VHAFNCFayE"/>
    <s v="910-488-2120 x 5025"/>
    <s v="EDWARD.FAY@VA.GOV"/>
    <s v="Wave 2"/>
    <n v="0"/>
    <s v="March_21"/>
    <x v="0"/>
    <n v="1"/>
  </r>
  <r>
    <n v="1550"/>
    <s v="VISN 06"/>
    <s v="Hampton"/>
    <x v="1"/>
    <s v="Site Lead"/>
    <s v="Kelly"/>
    <s v="James"/>
    <s v="VHAHAMKellyJ"/>
    <s v="757-722-9961 x 4733"/>
    <s v="James.kelly@va.gov"/>
    <s v="Wave 2"/>
    <n v="2"/>
    <s v="March_21"/>
    <x v="0"/>
    <n v="1"/>
  </r>
  <r>
    <n v="1551"/>
    <s v="VISN 06"/>
    <s v="Hampton"/>
    <x v="1"/>
    <s v="Site Lead Back-up"/>
    <s v="Marlowe"/>
    <s v="Kevin"/>
    <s v="VHAHAMMarloK"/>
    <s v="(757) 315-2566"/>
    <s v="Kevin.Marlowe@va.gov"/>
    <s v="Wave 2"/>
    <n v="1"/>
    <s v="March_21"/>
    <x v="0"/>
    <n v="1"/>
  </r>
  <r>
    <n v="1552"/>
    <s v="VISN 06"/>
    <s v="Hampton"/>
    <x v="2"/>
    <s v="Primary HTM Functional POC"/>
    <s v="Johnston"/>
    <s v="James"/>
    <s v="VHAHAMJohnsJ12"/>
    <s v="757-722-9961 x 2375"/>
    <s v="James.Johnston12@va.gov"/>
    <s v="Wave 2"/>
    <n v="3"/>
    <s v="March_21"/>
    <x v="0"/>
    <n v="1"/>
  </r>
  <r>
    <n v="1553"/>
    <s v="VISN 06"/>
    <s v="Hampton"/>
    <x v="2"/>
    <s v="HTM Functional POC Back-up"/>
    <s v="Jakimjuk"/>
    <s v="Alex"/>
    <s v="VHAHAMJakimA"/>
    <s v="757-722-9961 x 2608"/>
    <s v="Alexander.Jakimjuk@va.gov"/>
    <s v="Wave 2"/>
    <n v="3"/>
    <s v="March_21"/>
    <x v="0"/>
    <n v="1"/>
  </r>
  <r>
    <n v="1554"/>
    <s v="VISN 06"/>
    <s v="Hampton"/>
    <x v="3"/>
    <s v="Primary EMS Functional POC"/>
    <s v="Curling"/>
    <s v="Anthony"/>
    <s v="VHAHAMCurliA"/>
    <s v="757-722-9961 x 3608"/>
    <s v="Anthony.Curling@va.gov"/>
    <s v="Wave 2"/>
    <n v="1"/>
    <s v="March_21"/>
    <x v="0"/>
    <n v="1"/>
  </r>
  <r>
    <n v="1555"/>
    <s v="VISN 06"/>
    <s v="Hampton"/>
    <x v="3"/>
    <s v="Primary EMS Functional POC"/>
    <s v="Duggan"/>
    <s v="James"/>
    <s v="VHAHAMDuggaJ"/>
    <s v="757-722-9961 x 4156"/>
    <s v="James.Duggan@va.gov"/>
    <s v="Wave 2"/>
    <n v="5"/>
    <s v="March_21"/>
    <x v="7"/>
    <n v="1"/>
  </r>
  <r>
    <n v="1556"/>
    <s v="VISN 06"/>
    <s v="Hampton"/>
    <x v="3"/>
    <s v="EMS Functional POC Back-up"/>
    <s v="Blevins"/>
    <s v="Mark"/>
    <s v="VHAHAMBleviM"/>
    <s v="757-722-9961 x 2098"/>
    <s v="Mark.Blevins@va.gov"/>
    <s v="Wave 2"/>
    <n v="1"/>
    <s v="March_21"/>
    <x v="0"/>
    <n v="1"/>
  </r>
  <r>
    <n v="1557"/>
    <s v="VISN 06"/>
    <s v="Hampton"/>
    <x v="3"/>
    <s v="EMS Functional POC Back-up"/>
    <s v="Gilliam"/>
    <s v="Willie"/>
    <s v="VHAHAMGilliW"/>
    <s v="757-722-9961 x 2255"/>
    <s v="Willie.Gilliam@va.gov"/>
    <s v="Wave 2"/>
    <n v="0"/>
    <s v="March_21"/>
    <x v="0"/>
    <n v="1"/>
  </r>
  <r>
    <n v="1558"/>
    <s v="VISN 06"/>
    <s v="Hampton"/>
    <x v="4"/>
    <s v="Primary FM Functional POC"/>
    <s v="Brown"/>
    <s v="Scott"/>
    <s v="VHAHAMBrowSc"/>
    <s v="757-728-3121"/>
    <s v="Scott.Brown@va.gov"/>
    <s v="Wave 2"/>
    <n v="5"/>
    <s v="March_21"/>
    <x v="0"/>
    <n v="1"/>
  </r>
  <r>
    <n v="1559"/>
    <s v="VISN 06"/>
    <s v="Hampton"/>
    <x v="4"/>
    <s v="FM Functional POC Back-up"/>
    <s v="Harlow"/>
    <s v="Jeff"/>
    <s v="VHAHAMharloJ"/>
    <s v="757-722-9961 x 3594"/>
    <s v="Jeffrey.harlow@va.gov"/>
    <s v="Wave 2"/>
    <n v="1"/>
    <s v="March_21"/>
    <x v="0"/>
    <n v="1"/>
  </r>
  <r>
    <n v="1560"/>
    <s v="VISN 06"/>
    <s v="Hampton"/>
    <x v="5"/>
    <s v="Primary PPM Functional POC"/>
    <s v="Talbird-Petes"/>
    <s v="Tina"/>
    <s v="VHAHAMTalbiT"/>
    <s v="757-722-9961 x 3133"/>
    <s v="Tina.Talbird-Petes@va.gov"/>
    <s v="Wave 2"/>
    <n v="11"/>
    <s v="March_21"/>
    <x v="7"/>
    <n v="1"/>
  </r>
  <r>
    <n v="1561"/>
    <s v="VISN 06"/>
    <s v="Hampton"/>
    <x v="5"/>
    <s v="PPM Functional POC Back-up"/>
    <s v="Dawson"/>
    <s v="Curtis"/>
    <s v="VHAHAMDawsoC"/>
    <s v="757-315-3924"/>
    <s v="Curtis.Dawson@va.gov"/>
    <s v="Wave 2"/>
    <n v="4"/>
    <s v="March_21"/>
    <x v="0"/>
    <n v="1"/>
  </r>
  <r>
    <n v="1562"/>
    <s v="VISN 06"/>
    <s v="Hampton"/>
    <x v="6"/>
    <s v="Primary IT Functional POC"/>
    <s v="Lemmie"/>
    <s v="Kirk"/>
    <s v="VHAHAMLemmiK"/>
    <s v="757-722-9961 x 3700"/>
    <s v="Kirk.Lemmie@va.gov"/>
    <s v="Wave 2"/>
    <n v="8"/>
    <s v="March_21"/>
    <x v="0"/>
    <n v="1"/>
  </r>
  <r>
    <n v="1563"/>
    <s v="VISN 06"/>
    <s v="Hampton"/>
    <x v="6"/>
    <s v="IT Functional POC Back-up"/>
    <s v="Brantley"/>
    <s v="Denny"/>
    <s v="VHAHAMBrantD"/>
    <s v="757-722-9961 x 3700"/>
    <s v="Denny.Brantley@va.gov"/>
    <s v="Wave 2"/>
    <n v="1"/>
    <s v="March_21"/>
    <x v="0"/>
    <n v="1"/>
  </r>
  <r>
    <n v="1564"/>
    <s v="VISN 06"/>
    <s v="Richmond"/>
    <x v="1"/>
    <s v="Site Lead"/>
    <s v="Hillmer"/>
    <s v="Kimberly"/>
    <s v="VHARICHillmk"/>
    <s v="804-675-5000 x 3828"/>
    <s v="Kimberly.Hillmer@va.gov"/>
    <s v="Wave 2"/>
    <n v="10"/>
    <s v="March_21"/>
    <x v="7"/>
    <n v="1"/>
  </r>
  <r>
    <n v="1565"/>
    <s v="VISN 06"/>
    <s v="Richmond"/>
    <x v="1"/>
    <s v="Site Lead Back-up"/>
    <s v="Mosher"/>
    <s v="Stephen"/>
    <s v="VHARICMosheS"/>
    <s v="804-675-5168"/>
    <s v="Stephen.Mosher@va.gov"/>
    <s v="Wave 2"/>
    <n v="5"/>
    <s v="March_21"/>
    <x v="7"/>
    <n v="1"/>
  </r>
  <r>
    <n v="1566"/>
    <s v="VISN 06"/>
    <s v="Richmond"/>
    <x v="2"/>
    <s v="Primary HTM Functional POC"/>
    <s v="Mosher"/>
    <s v="Stephen"/>
    <s v="VHARICMosheS"/>
    <s v="804-675-5168"/>
    <s v="Stephen.Mosher@va.gov"/>
    <s v="Wave 2"/>
    <n v="5"/>
    <s v="March_21"/>
    <x v="7"/>
    <n v="1"/>
  </r>
  <r>
    <n v="1567"/>
    <s v="VISN 06"/>
    <s v="Richmond"/>
    <x v="2"/>
    <s v="HTM Functional POC Back-up"/>
    <s v="Hillmer"/>
    <s v="Kimberly"/>
    <s v="VHARICHillmk"/>
    <s v="804-675-5000 x 3828"/>
    <s v="Kimberly.Hillmer@va.gov"/>
    <s v="Wave 2"/>
    <n v="10"/>
    <s v="March_21"/>
    <x v="7"/>
    <n v="1"/>
  </r>
  <r>
    <n v="1568"/>
    <s v="VISN 06"/>
    <s v="Richmond"/>
    <x v="3"/>
    <s v="Primary EMS Functional POC"/>
    <s v="Richardson"/>
    <s v="Brenda"/>
    <s v="VHARICRichaB1"/>
    <s v="804-675-6062"/>
    <s v="Brenda.Richardson3@va.gov"/>
    <s v="Wave 2"/>
    <n v="1"/>
    <s v="March_21"/>
    <x v="0"/>
    <n v="1"/>
  </r>
  <r>
    <n v="1569"/>
    <s v="VISN 06"/>
    <s v="Richmond"/>
    <x v="3"/>
    <s v="EMS Functional POC Back-up"/>
    <s v="Mcquilla"/>
    <s v="Ralph"/>
    <s v="VHARICMcQuiR"/>
    <s v="804-675-5137"/>
    <s v="Ralph.McQuilla@va.gov"/>
    <s v="Wave 2"/>
    <n v="0"/>
    <s v="March_21"/>
    <x v="0"/>
    <n v="1"/>
  </r>
  <r>
    <n v="1570"/>
    <s v="VISN 06"/>
    <s v="Richmond"/>
    <x v="4"/>
    <s v="Primary FM Functional POC"/>
    <s v="Dudley"/>
    <s v="James"/>
    <s v="VHARICDudleJ"/>
    <s v="804-675-5138"/>
    <s v="James.Dudley3@va.gov"/>
    <s v="Wave 2"/>
    <n v="1"/>
    <s v="March_21"/>
    <x v="0"/>
    <n v="1"/>
  </r>
  <r>
    <n v="1571"/>
    <s v="VISN 06"/>
    <s v="Richmond"/>
    <x v="4"/>
    <s v="FM Functional POC Back-up"/>
    <s v="Friedman"/>
    <s v="Dane"/>
    <s v="VHARICFriedD"/>
    <s v="804-675-5138"/>
    <s v="Dane.Friedman@va.gov"/>
    <s v="Wave 2"/>
    <n v="9"/>
    <s v="March_21"/>
    <x v="7"/>
    <n v="1"/>
  </r>
  <r>
    <n v="1572"/>
    <s v="VISN 06"/>
    <s v="Richmond"/>
    <x v="5"/>
    <s v="Primary PPM Functional POC"/>
    <s v="Buser"/>
    <s v="Kevin"/>
    <s v="VHARICBuserK"/>
    <s v="804-675-5090"/>
    <s v="Kevin.Buser@va.gov"/>
    <s v="Wave 2"/>
    <n v="1"/>
    <s v="March_21"/>
    <x v="0"/>
    <n v="1"/>
  </r>
  <r>
    <n v="1573"/>
    <s v="VISN 06"/>
    <s v="Richmond"/>
    <x v="5"/>
    <s v="PPM Functional POC Back-up"/>
    <s v="Arnold"/>
    <s v="Marlon"/>
    <s v="VHARICArnolM"/>
    <s v="804-675-5090"/>
    <s v="Marlon.Arnold@va.gov"/>
    <s v="Wave 2"/>
    <n v="2"/>
    <s v="March_21"/>
    <x v="0"/>
    <n v="1"/>
  </r>
  <r>
    <n v="1574"/>
    <s v="VISN 06"/>
    <s v="Richmond"/>
    <x v="6"/>
    <s v="Primary IT Functional POC"/>
    <s v="Dahlstrand"/>
    <s v="David"/>
    <s v="VHARICDahlsD"/>
    <s v="804-675-5615"/>
    <s v="David.Dahlstrand@va.gov"/>
    <s v="Wave 2"/>
    <n v="5"/>
    <s v="March_21"/>
    <x v="0"/>
    <n v="1"/>
  </r>
  <r>
    <n v="1575"/>
    <s v="VISN 06"/>
    <s v="Richmond"/>
    <x v="6"/>
    <s v="IT Functional POC Back-up"/>
    <s v="Doyle"/>
    <s v="John"/>
    <s v="VHARICDoyleJ1"/>
    <s v="804-675-6750"/>
    <s v="John.Doyle3@va.gov"/>
    <s v="Wave 2"/>
    <n v="1"/>
    <s v="March_21"/>
    <x v="0"/>
    <n v="1"/>
  </r>
  <r>
    <n v="1576"/>
    <s v="VISN 06"/>
    <s v="Salem"/>
    <x v="1"/>
    <s v="Site Lead"/>
    <s v="Carpenter"/>
    <s v="Eric"/>
    <s v="VHASAMCarpeE"/>
    <s v="540-982-2463 x 4126"/>
    <s v="Eric.carpenter@va.gov"/>
    <s v="Wave 2"/>
    <n v="7"/>
    <s v="March_21"/>
    <x v="7"/>
    <n v="1"/>
  </r>
  <r>
    <n v="1577"/>
    <s v="VISN 06"/>
    <s v="Salem"/>
    <x v="1"/>
    <s v="Site Lead Back-up"/>
    <s v="Cunningham"/>
    <s v="Michael"/>
    <s v="VHASAMCunnim"/>
    <s v="540-982-2463 x 2646"/>
    <s v="Michael.cunningham7@va.gov"/>
    <s v="Wave 2"/>
    <n v="8"/>
    <s v="March_21"/>
    <x v="7"/>
    <n v="1"/>
  </r>
  <r>
    <n v="1578"/>
    <s v="VISN 06"/>
    <s v="Salem"/>
    <x v="2"/>
    <s v="Primary HTM Functional POC"/>
    <s v="Wilder"/>
    <s v="Joseph"/>
    <s v="VHASAMWildeJ"/>
    <s v="540-982-2463 x 1672"/>
    <s v="Joseph.wilder@va.gov"/>
    <s v="Wave 2"/>
    <n v="8"/>
    <s v="March_21"/>
    <x v="7"/>
    <n v="1"/>
  </r>
  <r>
    <n v="1579"/>
    <s v="VISN 06"/>
    <s v="Salem"/>
    <x v="2"/>
    <s v="HTM Functional POC Back-up"/>
    <s v="Flanary"/>
    <s v="Karen"/>
    <s v="VHASAMFlanaK"/>
    <s v="540-982-2463 x 1676"/>
    <s v="Karen.flanary@va.gov"/>
    <s v="Wave 2"/>
    <n v="8"/>
    <s v="March_21"/>
    <x v="7"/>
    <n v="1"/>
  </r>
  <r>
    <n v="1580"/>
    <s v="VISN 06"/>
    <s v="Salem"/>
    <x v="2"/>
    <s v="HTM Functional POC Back-up"/>
    <s v="Brown"/>
    <s v="Robert"/>
    <s v="VHASAMBrownR"/>
    <s v="540-982-2463 x 1674"/>
    <s v="Robert.brown15@va.gov"/>
    <s v="Wave 2"/>
    <n v="0"/>
    <s v="March_21"/>
    <x v="0"/>
    <n v="1"/>
  </r>
  <r>
    <n v="1581"/>
    <s v="VISN 06"/>
    <s v="Salem"/>
    <x v="3"/>
    <s v="Primary EMS Functional POC"/>
    <s v="Mack"/>
    <s v="Naymon"/>
    <s v="VHASAMMackN"/>
    <s v="540-982-2463 x 2865"/>
    <s v="Naymon.mack@va.gov"/>
    <s v="Wave 2"/>
    <n v="0"/>
    <s v="March_21"/>
    <x v="0"/>
    <n v="1"/>
  </r>
  <r>
    <n v="1582"/>
    <s v="VISN 06"/>
    <s v="Salem"/>
    <x v="3"/>
    <s v="EMS Functional POC Back-up"/>
    <s v="Morris"/>
    <s v="Tanuel"/>
    <s v="VHASAMMorriT1"/>
    <s v="540-982-2463 x 2878"/>
    <s v="Tanuel.morris@va.gov"/>
    <s v="Wave 2"/>
    <n v="0"/>
    <s v="March_21"/>
    <x v="0"/>
    <n v="1"/>
  </r>
  <r>
    <n v="1583"/>
    <s v="VISN 06"/>
    <s v="Salem"/>
    <x v="4"/>
    <s v="Primary FM Functional POC"/>
    <s v="Carpenter"/>
    <s v="Eric"/>
    <s v="VHASAMCarpeE"/>
    <s v="540-982-2463 x 4126"/>
    <s v="Eric.carpenter@va.gov"/>
    <s v="Wave 2"/>
    <n v="7"/>
    <s v="March_21"/>
    <x v="7"/>
    <n v="1"/>
  </r>
  <r>
    <n v="1584"/>
    <s v="VISN 06"/>
    <s v="Salem"/>
    <x v="4"/>
    <s v="FM Functional POC Back-up"/>
    <s v="Fralin"/>
    <s v="Brian"/>
    <s v="VHASAMFraliB"/>
    <s v="540-982-2463 x 1247"/>
    <s v="Brian.fralin@va.gov"/>
    <s v="Wave 2"/>
    <n v="6"/>
    <s v="March_21"/>
    <x v="0"/>
    <n v="1"/>
  </r>
  <r>
    <n v="1585"/>
    <s v="VISN 06"/>
    <s v="Salem"/>
    <x v="5"/>
    <s v="Primary PPM Functional POC"/>
    <s v="Cunningham"/>
    <s v="Michael"/>
    <s v="VHASAMCunniM"/>
    <s v="540-982-2463 x 2646"/>
    <s v="Michael.cunningham7@va.gov"/>
    <s v="Wave 2"/>
    <n v="8"/>
    <s v="March_21"/>
    <x v="7"/>
    <n v="1"/>
  </r>
  <r>
    <n v="1586"/>
    <s v="VISN 06"/>
    <s v="Salem"/>
    <x v="5"/>
    <s v="PPM Functional POC Back-up"/>
    <s v="Burns"/>
    <s v="Benjamin"/>
    <s v="VHASAMBurnsB"/>
    <s v="540-982-2463 x 2966"/>
    <s v="Benjamin.Burns@va.gov "/>
    <s v="Wave 2"/>
    <n v="7"/>
    <s v="March_21"/>
    <x v="7"/>
    <n v="1"/>
  </r>
  <r>
    <n v="1587"/>
    <s v="VISN 06"/>
    <s v="Salem"/>
    <x v="6"/>
    <s v="Primary IT Functional POC"/>
    <s v="Poole"/>
    <s v="Steven"/>
    <s v="VHASAMPooleS"/>
    <s v="540-982-2463 x 4537"/>
    <s v="Steven.Poole@va.gov"/>
    <s v="Wave 2"/>
    <n v="1"/>
    <s v="March_21"/>
    <x v="0"/>
    <n v="1"/>
  </r>
  <r>
    <n v="1588"/>
    <s v="VISN 06"/>
    <s v="Salem"/>
    <x v="6"/>
    <s v="IT Functional POC Back-up"/>
    <s v="McAnnally"/>
    <s v="Paul"/>
    <s v="VHASAMMcannP"/>
    <s v="540-982-2463 x 5093"/>
    <s v="Paul.McAnnally@va.gov"/>
    <s v="Wave 2"/>
    <n v="0"/>
    <s v="March_21"/>
    <x v="0"/>
    <n v="1"/>
  </r>
  <r>
    <n v="1589"/>
    <s v="VISN 06"/>
    <s v="Salisbury"/>
    <x v="1"/>
    <s v="Site Lead"/>
    <s v="Green"/>
    <s v="Sharod"/>
    <s v="VHASBYGREENS1"/>
    <s v="704-638-9000 x 3498"/>
    <s v="SHAROD.GREEN@VA.GOV"/>
    <s v="Wave 2"/>
    <n v="7"/>
    <s v="March_21"/>
    <x v="0"/>
    <n v="1"/>
  </r>
  <r>
    <n v="1590"/>
    <s v="VISN 06"/>
    <s v="Salisbury"/>
    <x v="1"/>
    <s v="Site Lead Back-up"/>
    <s v="Forrest"/>
    <s v="Robert"/>
    <s v="VHASBYFORRER1"/>
    <s v="704-638-9000 x 3210"/>
    <s v="ROBERT.FORREST@VA.GOV"/>
    <s v="Wave 2"/>
    <n v="2"/>
    <s v="March_21"/>
    <x v="0"/>
    <n v="1"/>
  </r>
  <r>
    <n v="1591"/>
    <s v="VISN 06"/>
    <s v="Salisbury"/>
    <x v="2"/>
    <s v="Primary HTM Functional POC"/>
    <s v="Sledge"/>
    <s v="David"/>
    <s v="VHASBYSLEDGD"/>
    <s v="704-638-9000 x 3120"/>
    <s v="DAVID.SLEDGE2@VA.GOV"/>
    <s v="Wave 2"/>
    <n v="6"/>
    <s v="March_21"/>
    <x v="7"/>
    <n v="1"/>
  </r>
  <r>
    <n v="1592"/>
    <s v="VISN 06"/>
    <s v="Salisbury"/>
    <x v="2"/>
    <s v="HTM Functional POC Back-up"/>
    <s v="Monroe"/>
    <s v="Robert"/>
    <s v="VHASBYMONROR"/>
    <s v="704-638-9000 x 2221"/>
    <s v="ROBERT.MONROE@VA.GOV"/>
    <s v="Wave 2"/>
    <n v="6"/>
    <s v="March_21"/>
    <x v="7"/>
    <n v="1"/>
  </r>
  <r>
    <n v="1593"/>
    <s v="VISN 06"/>
    <s v="Salisbury"/>
    <x v="2"/>
    <s v="HTM Functional POC Back-up"/>
    <s v="Cherry"/>
    <s v="James"/>
    <s v="VHASBYCHERRJ"/>
    <s v="704-638-9000 x 2518"/>
    <s v="JAMES.CHERRY2@VA.GOV"/>
    <s v="Wave 2"/>
    <n v="2"/>
    <s v="March_21"/>
    <x v="0"/>
    <n v="1"/>
  </r>
  <r>
    <n v="1594"/>
    <s v="VISN 06"/>
    <s v="Salisbury"/>
    <x v="3"/>
    <s v="Primary EMS Functional POC"/>
    <s v="Hayes"/>
    <s v="Bruce"/>
    <s v="VHASBYHAYESB"/>
    <s v="704-638-9000 x 2094"/>
    <s v="BRUCE.HAYES@VA.GOV"/>
    <s v="Wave 2"/>
    <n v="0"/>
    <s v="March_21"/>
    <x v="0"/>
    <n v="1"/>
  </r>
  <r>
    <n v="1595"/>
    <s v="VISN 06"/>
    <s v="Salisbury"/>
    <x v="3"/>
    <s v="EMS Functional POC Back-up"/>
    <s v="Hodge"/>
    <s v="Laura"/>
    <s v="VHASBYHODGEL"/>
    <s v="704-638-9000 x 2191"/>
    <s v="LAURA.HODGE@VA.GOV"/>
    <s v="Wave 2"/>
    <n v="0"/>
    <s v="March_21"/>
    <x v="0"/>
    <n v="1"/>
  </r>
  <r>
    <n v="1596"/>
    <s v="VISN 06"/>
    <s v="Salisbury"/>
    <x v="4"/>
    <s v="Primary FM Functional POC"/>
    <s v="Laurer"/>
    <s v="Joseph"/>
    <s v="VHASBYLAUREJ"/>
    <s v="704-638-9000 x 2333"/>
    <s v="JOSEPH.LAURER@VA.GOV"/>
    <s v="Wave 2"/>
    <n v="5"/>
    <s v="March_21"/>
    <x v="0"/>
    <n v="1"/>
  </r>
  <r>
    <n v="1597"/>
    <s v="VISN 06"/>
    <s v="Salisbury"/>
    <x v="4"/>
    <s v="FM Functional POC Back-up"/>
    <s v="Barrier"/>
    <s v="Lonnie"/>
    <s v="VHASBYBARRIL"/>
    <s v="704-638-9000 x 2313"/>
    <s v="LONNIE.BARRIER@VA.GOV"/>
    <s v="Wave 2"/>
    <n v="10"/>
    <s v="March_21"/>
    <x v="7"/>
    <n v="1"/>
  </r>
  <r>
    <n v="1598"/>
    <s v="VISN 06"/>
    <s v="Salisbury"/>
    <x v="5"/>
    <s v="Primary PPM Functional POC"/>
    <s v="White"/>
    <s v="Stanley"/>
    <s v="VHASBYWHITES1"/>
    <s v="704-638-9000 x. 3202"/>
    <s v="STANLEY.WHITE2@VA.GOV"/>
    <s v="Wave 2"/>
    <n v="9"/>
    <s v="March_21"/>
    <x v="0"/>
    <n v="1"/>
  </r>
  <r>
    <n v="1599"/>
    <s v="VISN 06"/>
    <s v="Salisbury"/>
    <x v="5"/>
    <s v="PPM Functional POC Back-up"/>
    <s v="Williams"/>
    <s v="Mashonda"/>
    <s v="VHASBYWILLIM12"/>
    <s v="704-638-9000 x 4765"/>
    <s v="MASHONDA.WILLIAMS@VA.GOV"/>
    <s v="Wave 2"/>
    <n v="6"/>
    <s v="March_21"/>
    <x v="0"/>
    <n v="1"/>
  </r>
  <r>
    <n v="1600"/>
    <s v="VISN 06"/>
    <s v="Salisbury"/>
    <x v="6"/>
    <s v="Primary IT Functional POC"/>
    <s v="Clark"/>
    <s v="Deborah"/>
    <s v="VHASBYCLARKD"/>
    <s v="704-638-9000 x 4847"/>
    <s v="DEBORAH.CLARK6@VA.GOV"/>
    <s v="Wave 2"/>
    <n v="2"/>
    <s v="March_21"/>
    <x v="0"/>
    <n v="1"/>
  </r>
  <r>
    <n v="1601"/>
    <s v="VISN 06"/>
    <s v="Salisbury"/>
    <x v="6"/>
    <s v="IT Functional POC Back-up"/>
    <s v="Nash"/>
    <s v="Ken"/>
    <s v="VHASBYNASHK"/>
    <s v="704-638-9000 x 4853"/>
    <s v="KEN.NASH2@VA.GOV"/>
    <s v="Wave 2"/>
    <n v="1"/>
    <s v="March_21"/>
    <x v="0"/>
    <n v="1"/>
  </r>
  <r>
    <n v="1602"/>
    <s v="VISN 07"/>
    <s v="VISN Deployment Team"/>
    <x v="0"/>
    <s v="VISN Deployment Team Lead"/>
    <s v="Gaudio"/>
    <s v="James"/>
    <s v="Vhav07gaudij"/>
    <s v="(678) 924-5710"/>
    <s v="James.gaudio@va.gov"/>
    <s v="Wave 2"/>
    <n v="8"/>
    <s v="March_21"/>
    <x v="0"/>
    <n v="1"/>
  </r>
  <r>
    <n v="1603"/>
    <s v="VISN 07"/>
    <s v="VISN Deployment Team"/>
    <x v="0"/>
    <s v="Logistics"/>
    <s v="Townsend-Green"/>
    <s v="Linda"/>
    <s v="VHAV07TownsG"/>
    <s v="(678) 924-5754"/>
    <s v="Linda.townsend-green@va.gov"/>
    <s v="Wave 2"/>
    <n v="5"/>
    <s v="March_21"/>
    <x v="0"/>
    <n v="1"/>
  </r>
  <r>
    <n v="1604"/>
    <s v="VISN 07"/>
    <s v="VISN Deployment Team"/>
    <x v="0"/>
    <s v="HTM"/>
    <s v="Jensen"/>
    <s v="Kevin"/>
    <s v="VHACHAJenseK"/>
    <s v="(843) 789-6139"/>
    <s v="Kevin.jensen@va.gov"/>
    <s v="Wave 2"/>
    <n v="6"/>
    <s v="March_21"/>
    <x v="0"/>
    <n v="1"/>
  </r>
  <r>
    <n v="1605"/>
    <s v="VISN 07"/>
    <s v="VISN Deployment Team"/>
    <x v="0"/>
    <s v="CAM"/>
    <s v="Gaudio"/>
    <s v="James"/>
    <s v="Vhav07gaudij"/>
    <s v="(678) 924-5710"/>
    <s v="James.gaudio@va.gov"/>
    <s v="Wave 2"/>
    <n v="8"/>
    <s v="March_21"/>
    <x v="0"/>
    <n v="1"/>
  </r>
  <r>
    <n v="1606"/>
    <s v="VISN 07"/>
    <s v="VISN Deployment Team"/>
    <x v="0"/>
    <s v="EMS"/>
    <s v="Henrickson"/>
    <s v="Michael"/>
    <s v="VHACMSHenriM"/>
    <s v="(803) 776-4000 x 5752"/>
    <s v="Michael.henrickson@va.gov"/>
    <s v="Wave 2"/>
    <n v="1"/>
    <s v="March_21"/>
    <x v="7"/>
    <n v="1"/>
  </r>
  <r>
    <n v="1607"/>
    <s v="VISN 07"/>
    <s v="VISN Deployment Team"/>
    <x v="0"/>
    <s v="Engineering"/>
    <s v="Lyons"/>
    <s v="Tim"/>
    <s v="VHATUALyonsT"/>
    <s v="(205) 554-4593"/>
    <s v="Tim.lyons@va.gov"/>
    <s v="Wave 2"/>
    <n v="8"/>
    <s v="March_21"/>
    <x v="7"/>
    <n v="1"/>
  </r>
  <r>
    <n v="1608"/>
    <s v="VISN 07"/>
    <s v="VISN Deployment Team"/>
    <x v="0"/>
    <s v="OIT"/>
    <s v="Greer"/>
    <s v="Bill"/>
    <s v="VHABIRGreerW1"/>
    <s v="(205) 933-8101"/>
    <s v="William.Greer2@va.gov"/>
    <s v="Wave 2"/>
    <n v="0"/>
    <s v="March_21"/>
    <x v="0"/>
    <n v="1"/>
  </r>
  <r>
    <n v="1609"/>
    <s v="VISN 07"/>
    <s v="VISN Deployment Team"/>
    <x v="0"/>
    <s v="Fiscal"/>
    <s v="Schmitz"/>
    <s v="Brenda"/>
    <s v="VHAV07SchmiB"/>
    <s v="(678) 924-5731"/>
    <s v="Brenda.schmitz@va.gov"/>
    <s v="Wave 2"/>
    <n v="5"/>
    <s v="March_21"/>
    <x v="7"/>
    <n v="1"/>
  </r>
  <r>
    <n v="1610"/>
    <s v="VISN 07"/>
    <s v="VISN Deployment Team"/>
    <x v="0"/>
    <s v="HR"/>
    <s v="Blakeley"/>
    <s v="Claudia"/>
    <s v="VHAV07BlakeC"/>
    <s v="(678) 924-5738"/>
    <s v="Claudia.blakeley@va.gov"/>
    <s v="Wave 2"/>
    <n v="0"/>
    <s v="March_21"/>
    <x v="0"/>
    <n v="1"/>
  </r>
  <r>
    <n v="1611"/>
    <s v="VISN 07"/>
    <s v="VISN Deployment Team"/>
    <x v="0"/>
    <s v="Education"/>
    <s v="Mathews"/>
    <s v="Venis"/>
    <s v="VHANBOMatheV1"/>
    <s v="(770) 279-3427"/>
    <s v="Venis.Mathews2@va.gov"/>
    <s v="Wave 2"/>
    <n v="1"/>
    <s v="March_21"/>
    <x v="0"/>
    <n v="1"/>
  </r>
  <r>
    <n v="1612"/>
    <s v="VISN 07"/>
    <s v="Atlanta"/>
    <x v="1"/>
    <s v="Site Lead"/>
    <s v="Browning"/>
    <s v="Louisa"/>
    <s v="VHAATGBROWNL"/>
    <s v="404-321-6111 x4924"/>
    <s v="Louisa.Browning@va.gov"/>
    <s v="Wave 2"/>
    <n v="8"/>
    <s v="March_21"/>
    <x v="7"/>
    <n v="1"/>
  </r>
  <r>
    <n v="1613"/>
    <s v="VISN 07"/>
    <s v="Atlanta"/>
    <x v="1"/>
    <s v="Site Lead Back-up"/>
    <s v="Simmons"/>
    <s v="Cathy"/>
    <s v="VHAATGSIMMOC2"/>
    <s v="404-321-6111 x3027"/>
    <s v="Cathy.simmons@va.gov"/>
    <s v="Wave 2"/>
    <n v="8"/>
    <s v="March_21"/>
    <x v="7"/>
    <n v="1"/>
  </r>
  <r>
    <n v="1614"/>
    <s v="VISN 07"/>
    <s v="Atlanta"/>
    <x v="2"/>
    <s v="Primary HTM Functional POC"/>
    <s v="Cox"/>
    <s v="Michael"/>
    <s v="VHAATGCoxM"/>
    <s v="404-321-6111 x7633"/>
    <s v="Michael.cox@va.gov"/>
    <s v="Wave 2"/>
    <n v="10"/>
    <s v="March_21"/>
    <x v="7"/>
    <n v="1"/>
  </r>
  <r>
    <n v="1615"/>
    <s v="VISN 07"/>
    <s v="Atlanta"/>
    <x v="2"/>
    <s v="HTM Functional POC Back-up"/>
    <s v="Timm"/>
    <s v="Robert"/>
    <s v="VHAAATGTimmR"/>
    <s v="404-321-6111 x2790"/>
    <s v="Robert.timm@va.gov"/>
    <s v="Wave 2"/>
    <n v="1"/>
    <s v="March_21"/>
    <x v="7"/>
    <n v="1"/>
  </r>
  <r>
    <n v="1616"/>
    <s v="VISN 07"/>
    <s v="Atlanta"/>
    <x v="3"/>
    <s v="Primary EMS Functional POC"/>
    <s v="Mincey"/>
    <s v="Dale"/>
    <s v="VHAATGminced"/>
    <s v="404-321-6111 x7646"/>
    <s v="Dale.Mincey@va.gov"/>
    <s v="Wave 2"/>
    <n v="9"/>
    <s v="March_21"/>
    <x v="7"/>
    <n v="1"/>
  </r>
  <r>
    <n v="1617"/>
    <s v="VISN 07"/>
    <s v="Atlanta"/>
    <x v="3"/>
    <s v="EMS Functional POC Back-up"/>
    <s v="Gwaltney"/>
    <s v="Darryl"/>
    <s v="VHAATGgwaltd"/>
    <s v="404-321-6111 x7525"/>
    <s v="Darryl.Gwaltney@va.gov"/>
    <s v="Wave 2"/>
    <n v="0"/>
    <s v="March_21"/>
    <x v="0"/>
    <n v="1"/>
  </r>
  <r>
    <n v="1618"/>
    <s v="VISN 07"/>
    <s v="Atlanta"/>
    <x v="4"/>
    <s v="Primary FM Functional POC"/>
    <s v="Mindley"/>
    <s v="Damian"/>
    <s v="VHAATGMindlD"/>
    <s v="404-321-6111 x7660"/>
    <s v="Damian.mindley@va.gov"/>
    <s v="Wave 2"/>
    <n v="4"/>
    <s v="March_21"/>
    <x v="7"/>
    <n v="1"/>
  </r>
  <r>
    <n v="1619"/>
    <s v="VISN 07"/>
    <s v="Atlanta"/>
    <x v="4"/>
    <s v="FM Functional POC Back-up"/>
    <s v="Sawyer"/>
    <s v="Ricky"/>
    <s v="VHAATGSawyeR"/>
    <s v="404-321-6111 x7660"/>
    <s v="Ricky.sawyer@va.gov"/>
    <s v="Wave 2"/>
    <n v="7"/>
    <s v="March_21"/>
    <x v="0"/>
    <n v="1"/>
  </r>
  <r>
    <n v="1620"/>
    <s v="VISN 07"/>
    <s v="Atlanta"/>
    <x v="5"/>
    <s v="Primary PPM Functional POC"/>
    <s v="Simmons"/>
    <s v="Cathy"/>
    <s v="VHAATGSIMMOC2"/>
    <s v="404-321-6111 x3027"/>
    <s v="Cathy.simmons@va.gov"/>
    <s v="Wave 2"/>
    <n v="8"/>
    <s v="March_21"/>
    <x v="7"/>
    <n v="1"/>
  </r>
  <r>
    <n v="1621"/>
    <s v="VISN 07"/>
    <s v="Atlanta"/>
    <x v="5"/>
    <s v="PPM Functional POC Back-up"/>
    <s v="Browning"/>
    <s v="Louisa"/>
    <s v="VHAATGBROWNL"/>
    <s v="404-321-6111 x4924"/>
    <s v="Louisa.Browning@va.gov"/>
    <s v="Wave 2"/>
    <n v="8"/>
    <s v="March_21"/>
    <x v="7"/>
    <n v="1"/>
  </r>
  <r>
    <n v="1622"/>
    <s v="VISN 07"/>
    <s v="Atlanta"/>
    <x v="6"/>
    <s v="Primary IT Functional POC"/>
    <s v="Lynch"/>
    <s v="Anthony"/>
    <s v="VHAATGLynchA"/>
    <s v="404-321-6111 x1578"/>
    <s v="Anthony.lynch@va.gov"/>
    <s v="Wave 2"/>
    <n v="2"/>
    <s v="March_21"/>
    <x v="0"/>
    <n v="1"/>
  </r>
  <r>
    <n v="1623"/>
    <s v="VISN 07"/>
    <s v="Atlanta"/>
    <x v="6"/>
    <s v="IT Functional POC Back-up"/>
    <s v="Wisdom"/>
    <s v="Zende"/>
    <s v="VHAATGWisdoZ"/>
    <s v="404-321-6111 x7197"/>
    <s v="Zende.wisdom@va.gov  "/>
    <s v="Wave 2"/>
    <n v="2"/>
    <s v="March_21"/>
    <x v="0"/>
    <n v="1"/>
  </r>
  <r>
    <n v="1624"/>
    <s v="VISN 07"/>
    <s v="Birmingham"/>
    <x v="1"/>
    <s v="Site Lead"/>
    <s v="Raggio"/>
    <s v="Matthew"/>
    <s v="VHABIRRaggiM"/>
    <s v="205-933-8101 x 5252"/>
    <s v="Matthew.Raggio@va.gov"/>
    <s v="Wave 2"/>
    <n v="6"/>
    <s v="March_21"/>
    <x v="0"/>
    <n v="1"/>
  </r>
  <r>
    <n v="1625"/>
    <s v="VISN 07"/>
    <s v="Birmingham"/>
    <x v="1"/>
    <s v="Site Lead Back-up"/>
    <s v="Weeks"/>
    <s v="Erica"/>
    <s v="VHABIRWeeksE"/>
    <s v="205-933-8101 x 1350"/>
    <s v="Erica.Weeks@va.gov"/>
    <s v="Wave 2"/>
    <n v="9"/>
    <s v="March_21"/>
    <x v="7"/>
    <n v="1"/>
  </r>
  <r>
    <n v="1626"/>
    <s v="VISN 07"/>
    <s v="Birmingham"/>
    <x v="2"/>
    <s v="Primary HTM Functional POC"/>
    <s v="Raggio"/>
    <s v="Matthew"/>
    <s v="VHABIRRaggiM"/>
    <s v="205-933-8101 x 5252"/>
    <s v="Matthew.Raggio@va.gov"/>
    <s v="Wave 2"/>
    <n v="6"/>
    <s v="March_21"/>
    <x v="0"/>
    <n v="1"/>
  </r>
  <r>
    <n v="1627"/>
    <s v="VISN 07"/>
    <s v="Birmingham"/>
    <x v="2"/>
    <s v="HTM Functional POC Back-up"/>
    <s v="McQuitty"/>
    <s v="William"/>
    <s v="VHABIRMcQuiW"/>
    <s v="205-933-8101 x 4526"/>
    <s v="William.McQuitty@va.gov"/>
    <s v="Wave 2"/>
    <n v="2"/>
    <s v="March_21"/>
    <x v="0"/>
    <n v="1"/>
  </r>
  <r>
    <n v="1628"/>
    <s v="VISN 07"/>
    <s v="Birmingham"/>
    <x v="3"/>
    <s v="Primary EMS Functional POC"/>
    <s v="Irwin"/>
    <s v="David"/>
    <s v="VHABIRIrwinD"/>
    <s v="205-558-4717 x 5416"/>
    <s v="David.Irwin@va.gov"/>
    <s v="Wave 2"/>
    <n v="6"/>
    <s v="March_21"/>
    <x v="7"/>
    <n v="1"/>
  </r>
  <r>
    <n v="1629"/>
    <s v="VISN 07"/>
    <s v="Birmingham"/>
    <x v="3"/>
    <s v="EMS Functional POC Back-up"/>
    <s v="Singleterry"/>
    <s v="Andre"/>
    <s v="VHABIRSinglA"/>
    <s v="205-933-8101 x 6107"/>
    <s v="Andre.Singleterry@va.gov"/>
    <s v="Wave 2"/>
    <n v="8"/>
    <s v="March_21"/>
    <x v="7"/>
    <n v="1"/>
  </r>
  <r>
    <n v="1630"/>
    <s v="VISN 07"/>
    <s v="Birmingham"/>
    <x v="4"/>
    <s v="Primary FM Functional POC"/>
    <s v="Campbell"/>
    <s v="Jaymes"/>
    <s v="VHABIRCampbJ2"/>
    <s v="205-933-8101 x 5013"/>
    <s v="Jaymes.Campbell@va.gov"/>
    <s v="Wave 2"/>
    <n v="7"/>
    <s v="March_21"/>
    <x v="7"/>
    <n v="1"/>
  </r>
  <r>
    <n v="1631"/>
    <s v="VISN 07"/>
    <s v="Birmingham"/>
    <x v="4"/>
    <s v="FM Functional POC Back-up"/>
    <s v="Bugg"/>
    <s v="Randall"/>
    <s v="VHABIRBuggR"/>
    <s v="205-933-4481 x 5275"/>
    <s v="Randall.Bugg@va.gov"/>
    <s v="Wave 2"/>
    <n v="1"/>
    <s v="March_21"/>
    <x v="0"/>
    <n v="1"/>
  </r>
  <r>
    <n v="1632"/>
    <s v="VISN 07"/>
    <s v="Birmingham"/>
    <x v="5"/>
    <s v="Primary PPM Functional POC"/>
    <s v="Jones"/>
    <s v="Alfred"/>
    <s v="VHABIRJonesAT"/>
    <s v="205-933-8101 x 2937"/>
    <s v="Alfred.Jones2@va.gov"/>
    <s v="Wave 2"/>
    <n v="9"/>
    <s v="March_21"/>
    <x v="7"/>
    <n v="1"/>
  </r>
  <r>
    <n v="1633"/>
    <s v="VISN 07"/>
    <s v="Birmingham"/>
    <x v="5"/>
    <s v="PPM Functional POC Back-up"/>
    <s v="Turner"/>
    <s v="Caleb"/>
    <s v="VHABIRTurneC3"/>
    <s v="205-933-8101 x 5371"/>
    <s v="Caleb.Turner3@va.gov"/>
    <s v="Wave 2"/>
    <n v="2"/>
    <s v="March_21"/>
    <x v="0"/>
    <n v="1"/>
  </r>
  <r>
    <n v="1634"/>
    <s v="VISN 07"/>
    <s v="Birmingham"/>
    <x v="6"/>
    <s v="Primary IT Functional POC"/>
    <s v="Young"/>
    <s v="Christopher"/>
    <s v="VHABIRYounC"/>
    <s v="205-933-8101 x 1367"/>
    <s v="Christopher.Young7@va.gov"/>
    <s v="Wave 2"/>
    <n v="0"/>
    <s v="March_21"/>
    <x v="0"/>
    <n v="1"/>
  </r>
  <r>
    <n v="1635"/>
    <s v="VISN 07"/>
    <s v="Birmingham"/>
    <x v="6"/>
    <s v="IT Functional POC Back-up"/>
    <s v="Sturdivant"/>
    <s v="Mervin"/>
    <s v="VHABIRSturdM"/>
    <s v="205-933-8101 x 1334"/>
    <s v="Mervin.Sturdivant@va.gov"/>
    <s v="Wave 2"/>
    <n v="1"/>
    <s v="March_21"/>
    <x v="0"/>
    <n v="1"/>
  </r>
  <r>
    <n v="1636"/>
    <s v="VISN 07"/>
    <s v="Dublin"/>
    <x v="1"/>
    <s v="Site Lead"/>
    <s v="Deworth"/>
    <s v="Gerald"/>
    <s v="VHADUBDEWORG"/>
    <s v="478-272-1210 x 2902"/>
    <s v="Gerald.deworth@va.gov"/>
    <s v="Wave 2"/>
    <n v="1"/>
    <s v="March_21"/>
    <x v="0"/>
    <n v="1"/>
  </r>
  <r>
    <n v="1637"/>
    <s v="VISN 07"/>
    <s v="Dublin"/>
    <x v="1"/>
    <s v="Site Lead Back-up"/>
    <s v="Sullivan"/>
    <s v="Diane"/>
    <s v="VHADUBSULLID"/>
    <s v="478-272-1210 x 2902"/>
    <s v="Diane.sullivan@va.gov"/>
    <s v="Wave 2"/>
    <n v="5"/>
    <s v="March_21"/>
    <x v="0"/>
    <n v="1"/>
  </r>
  <r>
    <n v="1638"/>
    <s v="VISN 07"/>
    <s v="Dublin"/>
    <x v="2"/>
    <s v="Primary HTM Functional POC"/>
    <s v="Snelgrove"/>
    <s v="Michael"/>
    <s v="VHADUBSNELGM"/>
    <s v="478 272-1210 x 2889"/>
    <s v="Michael.snelgrove@va.gov"/>
    <s v="Wave 2"/>
    <n v="2"/>
    <s v="March_21"/>
    <x v="0"/>
    <n v="1"/>
  </r>
  <r>
    <n v="1639"/>
    <s v="VISN 07"/>
    <s v="Dublin"/>
    <x v="2"/>
    <s v="HTM Functional POC Back-up"/>
    <s v="Orlowsky"/>
    <s v="Alex"/>
    <s v="VHADUBORLOWA"/>
    <s v="478 272-1210 x 3129"/>
    <s v="Alexandra.orlowsky@va.gov"/>
    <s v="Wave 2"/>
    <n v="3"/>
    <s v="March_21"/>
    <x v="7"/>
    <n v="1"/>
  </r>
  <r>
    <n v="1640"/>
    <s v="VISN 07"/>
    <s v="Dublin"/>
    <x v="3"/>
    <s v="Primary EMS Functional POC"/>
    <s v="Baggett"/>
    <s v="Lee"/>
    <s v="VHADUBBAGGEL"/>
    <s v="478 277 2755"/>
    <s v="Walter.Baggett@va.gov"/>
    <s v="Wave 2"/>
    <n v="3"/>
    <s v="March_21"/>
    <x v="0"/>
    <n v="1"/>
  </r>
  <r>
    <n v="1641"/>
    <s v="VISN 07"/>
    <s v="Dublin"/>
    <x v="3"/>
    <s v="EMS Functional POC Back-up"/>
    <s v="Kraft"/>
    <s v="Edwin"/>
    <s v="VHADUBKRAFTE"/>
    <s v="478 277 2755"/>
    <s v="Edwin.Kraft@va.gov"/>
    <s v="Wave 2"/>
    <n v="0"/>
    <s v="March_21"/>
    <x v="0"/>
    <n v="1"/>
  </r>
  <r>
    <n v="1642"/>
    <s v="VISN 07"/>
    <s v="Dublin"/>
    <x v="4"/>
    <s v="Primary FM Functional POC"/>
    <s v="Williams"/>
    <s v="Fred"/>
    <s v="VHADUBWILLIF"/>
    <s v="478 272-1210 x 4355"/>
    <s v="Frederick.williams@va.gov"/>
    <s v="Wave 2"/>
    <n v="4"/>
    <s v="March_21"/>
    <x v="7"/>
    <n v="1"/>
  </r>
  <r>
    <n v="1643"/>
    <s v="VISN 07"/>
    <s v="Dublin"/>
    <x v="4"/>
    <s v="FM Functional POC Back-up"/>
    <s v="Marshall"/>
    <s v="Sandra"/>
    <s v="VHADUBMARSHS"/>
    <s v="478 272-1210 x 2640"/>
    <s v="Sandra.Marshall10@va.gov"/>
    <s v="Wave 2"/>
    <n v="1"/>
    <s v="March_21"/>
    <x v="0"/>
    <n v="1"/>
  </r>
  <r>
    <n v="1644"/>
    <s v="VISN 07"/>
    <s v="Dublin"/>
    <x v="5"/>
    <s v="Primary PPM Functional POC"/>
    <s v="Pennymon"/>
    <s v="Dennis"/>
    <s v="VHADUBPENNYD"/>
    <s v="478 272 1210 x 3046"/>
    <s v="Dennis.Pennymon@va.gov"/>
    <s v="Wave 2"/>
    <n v="3"/>
    <s v="March_21"/>
    <x v="0"/>
    <n v="1"/>
  </r>
  <r>
    <n v="1645"/>
    <s v="VISN 07"/>
    <s v="Dublin"/>
    <x v="5"/>
    <s v="PPM Functional POC Back-up"/>
    <s v="King"/>
    <s v="Anthony"/>
    <s v="VHADUBKingA2"/>
    <s v="478 272 1210 x 2612"/>
    <s v="Anthony.King3@va.gov"/>
    <s v="Wave 2"/>
    <n v="9"/>
    <s v="March_21"/>
    <x v="7"/>
    <n v="1"/>
  </r>
  <r>
    <n v="1646"/>
    <s v="VISN 07"/>
    <s v="Dublin"/>
    <x v="6"/>
    <s v="Primary IT Functional POC"/>
    <s v="Cowart"/>
    <s v="Mark"/>
    <s v="VHADUBCowarM"/>
    <s v="478-277-6799"/>
    <s v="Mark.Cowart@va.gov"/>
    <s v="Wave 2"/>
    <n v="4"/>
    <s v="March_21"/>
    <x v="0"/>
    <n v="1"/>
  </r>
  <r>
    <n v="1647"/>
    <s v="VISN 07"/>
    <s v="Dublin"/>
    <x v="6"/>
    <s v="IT Functional POC Back-up"/>
    <s v="Couey"/>
    <s v="Janet"/>
    <s v="VHADUBCoueyJ"/>
    <s v="478-277-2716"/>
    <s v="Janet.Couey@va.gov"/>
    <s v="Wave 2"/>
    <n v="1"/>
    <s v="March_21"/>
    <x v="0"/>
    <n v="1"/>
  </r>
  <r>
    <n v="1648"/>
    <s v="VISN 07"/>
    <s v="Central Alabama"/>
    <x v="1"/>
    <s v="Site Lead"/>
    <s v="Piper"/>
    <s v="William"/>
    <s v="VHACAVPiperW"/>
    <s v="334-272-4670 x 4870"/>
    <s v="William.Piper@va.gov"/>
    <s v="Wave 2"/>
    <n v="8"/>
    <s v="March_21"/>
    <x v="0"/>
    <n v="1"/>
  </r>
  <r>
    <n v="1649"/>
    <s v="VISN 07"/>
    <s v="Central Alabama"/>
    <x v="1"/>
    <s v="Site Lead Back-up"/>
    <s v="Hall"/>
    <s v="Nicholas"/>
    <s v="VHACAVHallN"/>
    <s v="334-727-0550 x 3289"/>
    <s v="Nicholas.Hall2@va.gov"/>
    <s v="Wave 2"/>
    <n v="5"/>
    <s v="March_21"/>
    <x v="0"/>
    <n v="1"/>
  </r>
  <r>
    <n v="1650"/>
    <s v="VISN 07"/>
    <s v="Central Alabama"/>
    <x v="2"/>
    <s v="Primary HTM Functional POC"/>
    <s v="Piper"/>
    <s v="William"/>
    <s v="VHACAVPiperW"/>
    <s v="334-272-4670 x 4870"/>
    <s v="William.Piper@va.gov"/>
    <s v="Wave 2"/>
    <n v="8"/>
    <s v="March_21"/>
    <x v="0"/>
    <n v="1"/>
  </r>
  <r>
    <n v="1651"/>
    <s v="VISN 07"/>
    <s v="Central Alabama"/>
    <x v="2"/>
    <s v="HTM Functional POC Back-up"/>
    <s v="Johnson"/>
    <s v="Donnell"/>
    <s v="VHACAVJohnsD2"/>
    <s v="334-272-4670 x 4866"/>
    <s v="Donnell.Johnson2@va.gov"/>
    <s v="Wave 2"/>
    <n v="4"/>
    <s v="March_21"/>
    <x v="7"/>
    <n v="1"/>
  </r>
  <r>
    <n v="1652"/>
    <s v="VISN 07"/>
    <s v="Central Alabama"/>
    <x v="3"/>
    <s v="EMS Functional POC Back-up"/>
    <s v="Morgan"/>
    <s v="Darrell"/>
    <s v="VHATUAMORGAD"/>
    <s v="334-272-4670 x 4624"/>
    <s v="Darrell.Morgan2@va.gov"/>
    <s v="Wave 2"/>
    <n v="2"/>
    <s v="March_21"/>
    <x v="0"/>
    <n v="1"/>
  </r>
  <r>
    <n v="1653"/>
    <s v="VISN 07"/>
    <s v="Central Alabama"/>
    <x v="3"/>
    <s v="EMS Functional POC Back-up"/>
    <s v="Perry"/>
    <s v="Clifford"/>
    <s v="VHACAVPerryC"/>
    <s v="334-727-0550 x 3667"/>
    <s v="Clifford.Perry@va.gov"/>
    <s v="Wave 2"/>
    <n v="1"/>
    <s v="March_21"/>
    <x v="0"/>
    <n v="1"/>
  </r>
  <r>
    <n v="1654"/>
    <s v="VISN 07"/>
    <s v="Central Alabama"/>
    <x v="4"/>
    <s v="Primary FM Functional POC"/>
    <s v="Sharpe"/>
    <s v="Nicole"/>
    <s v="VHACAVSharpN"/>
    <s v="334-260-4108"/>
    <s v="Nicole.Sharpe@va.gov"/>
    <s v="Wave 2"/>
    <n v="9"/>
    <s v="March_21"/>
    <x v="7"/>
    <n v="1"/>
  </r>
  <r>
    <n v="1655"/>
    <s v="VISN 07"/>
    <s v="Central Alabama"/>
    <x v="4"/>
    <s v="FM Functional POC Back-up"/>
    <s v="Hall"/>
    <s v="Nicholas"/>
    <s v="VHACAVHallN"/>
    <s v="334-727-0550 x 3289"/>
    <s v="Nicholas.Hall2@va.gov"/>
    <s v="Wave 2"/>
    <n v="5"/>
    <s v="March_21"/>
    <x v="0"/>
    <n v="1"/>
  </r>
  <r>
    <n v="1656"/>
    <s v="VISN 07"/>
    <s v="Central Alabama"/>
    <x v="5"/>
    <s v="Primary PPM Functional POC"/>
    <s v="Green"/>
    <s v="Darry"/>
    <s v="VHACAVGreenD"/>
    <s v="334-272-4670 x 2001"/>
    <s v="Darry.Green@va.gov"/>
    <s v="Wave 2"/>
    <n v="11"/>
    <s v="March_21"/>
    <x v="7"/>
    <n v="1"/>
  </r>
  <r>
    <n v="1657"/>
    <s v="VISN 07"/>
    <s v="Central Alabama"/>
    <x v="5"/>
    <s v="PPM Functional POC Back-up"/>
    <s v="Davis"/>
    <s v="Johnny"/>
    <s v="VHACAVDavisJ6"/>
    <s v="334-272-4670 x 4482"/>
    <s v="Johnny.Davis6@va.gov"/>
    <s v="Wave 2"/>
    <n v="1"/>
    <s v="March_21"/>
    <x v="0"/>
    <n v="1"/>
  </r>
  <r>
    <n v="1658"/>
    <s v="VISN 07"/>
    <s v="Central Alabama"/>
    <x v="6"/>
    <s v="Primary IT Functional POC"/>
    <s v="Magee"/>
    <s v="Elmarko"/>
    <s v="VHACAVMageeE"/>
    <s v="334-725-2532"/>
    <s v="Elmarko.Magee@va.gov"/>
    <s v="Wave 2"/>
    <n v="3"/>
    <s v="March_21"/>
    <x v="0"/>
    <n v="1"/>
  </r>
  <r>
    <n v="1659"/>
    <s v="VISN 07"/>
    <s v="Central Alabama"/>
    <x v="6"/>
    <s v="IT Functional POC Back-up"/>
    <s v="Henry"/>
    <s v="Robert"/>
    <s v="VHACAVHenryR"/>
    <s v="334-727-0550 x 3422"/>
    <s v="Robert.Henry3@va.gov"/>
    <s v="Wave 2"/>
    <n v="0"/>
    <s v="March_21"/>
    <x v="0"/>
    <n v="1"/>
  </r>
  <r>
    <n v="1660"/>
    <s v="VISN 07"/>
    <s v="Augusta"/>
    <x v="1"/>
    <s v="Site Lead"/>
    <s v="Koppen"/>
    <s v="Mark"/>
    <s v="VHAAUGKoppeM"/>
    <s v="(706) 733-0188 x 2871"/>
    <s v="Mark.Koppen@va.gov"/>
    <s v="Wave 2"/>
    <n v="8"/>
    <s v="March_21"/>
    <x v="7"/>
    <n v="1"/>
  </r>
  <r>
    <n v="1661"/>
    <s v="VISN 07"/>
    <s v="Augusta"/>
    <x v="1"/>
    <s v="Site Lead Back-up"/>
    <s v="Stenger"/>
    <s v="John"/>
    <s v="VHAAUGStengT"/>
    <s v="(706) 733-0188 x 1783/6700"/>
    <s v="John.Stenger@va.gov"/>
    <s v="Wave 2"/>
    <n v="7"/>
    <s v="March_21"/>
    <x v="7"/>
    <n v="1"/>
  </r>
  <r>
    <n v="1662"/>
    <s v="VISN 07"/>
    <s v="Augusta"/>
    <x v="2"/>
    <s v="Primary HTM Functional POC"/>
    <s v="Ackerman"/>
    <s v="Michael"/>
    <s v="VHAAUGAckerM"/>
    <s v="(706) 733-0188 x 3350"/>
    <s v="Michael.Ackerman@va.gov"/>
    <s v="Wave 2"/>
    <n v="11"/>
    <s v="March_21"/>
    <x v="7"/>
    <n v="1"/>
  </r>
  <r>
    <n v="1663"/>
    <s v="VISN 07"/>
    <s v="Augusta"/>
    <x v="2"/>
    <s v="HTM Functional POC Back-up"/>
    <s v="Payne"/>
    <s v="Wesley"/>
    <s v="VHAAUGPayneW"/>
    <s v="(706) 733-0188 x 3368"/>
    <s v="Wesley.Payne@va.gov"/>
    <s v="Wave 2"/>
    <n v="0"/>
    <s v="March_21"/>
    <x v="0"/>
    <n v="1"/>
  </r>
  <r>
    <n v="1664"/>
    <s v="VISN 07"/>
    <s v="Augusta"/>
    <x v="3"/>
    <s v="Primary EMS Functional POC"/>
    <s v="Van Horn"/>
    <s v="Russell"/>
    <s v="VHAAUGVanHoR"/>
    <s v="(706) 733-0188 x 3319"/>
    <s v="Russell.VanHorn@va.gov"/>
    <s v="Wave 2"/>
    <n v="7"/>
    <s v="March_21"/>
    <x v="7"/>
    <n v="1"/>
  </r>
  <r>
    <n v="1665"/>
    <s v="VISN 07"/>
    <s v="Augusta"/>
    <x v="3"/>
    <s v="EMS Functional POC Back-up"/>
    <s v="Thomas"/>
    <s v="Walter"/>
    <s v="VHAAUGWalteT4"/>
    <s v="(706) 733-0188 x 3319"/>
    <s v="Walter.Thomas4@va.gov"/>
    <s v="Wave 2"/>
    <n v="0"/>
    <s v="March_21"/>
    <x v="0"/>
    <n v="1"/>
  </r>
  <r>
    <n v="1666"/>
    <s v="VISN 07"/>
    <s v="Augusta"/>
    <x v="4"/>
    <s v="Primary FM Functional POC"/>
    <s v="Harris"/>
    <s v="Timothy"/>
    <s v="VHAAUGHarriT5"/>
    <s v="(706) 733-0188 x 3365/6053"/>
    <s v="Timothy.Harris2@va.gov"/>
    <s v="Wave 2"/>
    <n v="5"/>
    <s v="March_21"/>
    <x v="0"/>
    <n v="1"/>
  </r>
  <r>
    <n v="1667"/>
    <s v="VISN 07"/>
    <s v="Augusta"/>
    <x v="4"/>
    <s v="FM Functional POC Back-up"/>
    <s v="Payne"/>
    <s v="Wesley"/>
    <s v="VHAAUGPayneW"/>
    <s v="(706) 733-0188 x 3368"/>
    <s v="Wesley.Payne@va.gov"/>
    <s v="Wave 2"/>
    <n v="0"/>
    <s v="March_21"/>
    <x v="0"/>
    <n v="1"/>
  </r>
  <r>
    <n v="1668"/>
    <s v="VISN 07"/>
    <s v="Augusta"/>
    <x v="5"/>
    <s v="Primary PPM Functional POC"/>
    <s v="Fox"/>
    <s v="Mark"/>
    <s v="VHAAUGFoxM"/>
    <s v="(706) 733-0188 x 7829"/>
    <s v="Mark.Fox@va.gov"/>
    <s v="Wave 2"/>
    <n v="6"/>
    <s v="March_21"/>
    <x v="7"/>
    <n v="1"/>
  </r>
  <r>
    <n v="1669"/>
    <s v="VISN 07"/>
    <s v="Augusta"/>
    <x v="5"/>
    <s v="PPM Functional POC Back-up"/>
    <s v="Askew"/>
    <s v="Janice"/>
    <s v="VHAAUGAskewJ"/>
    <s v="(706) 733-0188 x 7169"/>
    <s v="Janice.Askew@va.gov"/>
    <s v="Wave 2"/>
    <n v="2"/>
    <s v="March_21"/>
    <x v="0"/>
    <n v="1"/>
  </r>
  <r>
    <n v="1670"/>
    <s v="VISN 07"/>
    <s v="Augusta"/>
    <x v="6"/>
    <s v="Primary IT Functional POC"/>
    <s v="Hedgepeth"/>
    <s v="Rick"/>
    <s v="VHAAUGHedgeR"/>
    <s v="(706) 733-0188 x 6750"/>
    <s v="Ricky.Hedgepeth@va.gov"/>
    <s v="Wave 2"/>
    <n v="1"/>
    <s v="March_21"/>
    <x v="0"/>
    <n v="1"/>
  </r>
  <r>
    <n v="1671"/>
    <s v="VISN 07"/>
    <s v="Augusta"/>
    <x v="6"/>
    <s v="IT Functional POC Back-up"/>
    <s v="Northington"/>
    <s v="Elizabeth"/>
    <s v="VHAAUGNorthE"/>
    <s v="(706) 733-0188 x 7637"/>
    <s v="Elizabeth.Northington@va.gov"/>
    <s v="Wave 2"/>
    <n v="9"/>
    <s v="March_21"/>
    <x v="7"/>
    <n v="1"/>
  </r>
  <r>
    <n v="1672"/>
    <s v="VISN 07"/>
    <s v="Charleston"/>
    <x v="1"/>
    <s v="Site Lead"/>
    <s v="Hensley"/>
    <s v="Anthony"/>
    <s v="VHACHAHenslA"/>
    <s v="843-789-7788"/>
    <s v="anthony.hensley@va.gov"/>
    <s v="Wave 2"/>
    <n v="9"/>
    <s v="March_21"/>
    <x v="7"/>
    <n v="1"/>
  </r>
  <r>
    <n v="1673"/>
    <s v="VISN 07"/>
    <s v="Charleston"/>
    <x v="1"/>
    <s v="Site Lead Back-up"/>
    <s v="Pinard"/>
    <s v="Randall"/>
    <s v="VHACHAPinarR"/>
    <s v="843-789-7789"/>
    <s v="randall.pinard@va.gov"/>
    <s v="Wave 2"/>
    <n v="9"/>
    <s v="March_21"/>
    <x v="7"/>
    <n v="1"/>
  </r>
  <r>
    <n v="1674"/>
    <s v="VISN 07"/>
    <s v="Charleston"/>
    <x v="2"/>
    <s v="Primary HTM Functional POC"/>
    <s v="Cross"/>
    <s v="Carl"/>
    <s v="VHACHACrossC"/>
    <s v="843-789-7005"/>
    <s v="Carl.Cross@va.gov"/>
    <s v="Wave 2"/>
    <n v="7"/>
    <s v="March_21"/>
    <x v="7"/>
    <n v="1"/>
  </r>
  <r>
    <n v="1675"/>
    <s v="VISN 07"/>
    <s v="Charleston"/>
    <x v="2"/>
    <s v="HTM Functional POC Back-up"/>
    <s v="McCaskill"/>
    <s v="Britton"/>
    <s v="VHACHAMcCasB"/>
    <s v="843-789-6046"/>
    <s v="Britton.McCaskill@va.gov"/>
    <s v="Wave 2"/>
    <n v="7"/>
    <s v="March_21"/>
    <x v="0"/>
    <n v="1"/>
  </r>
  <r>
    <n v="1676"/>
    <s v="VISN 07"/>
    <s v="Charleston"/>
    <x v="2"/>
    <s v="HTM Functional POC Back-up"/>
    <s v="Marsh"/>
    <s v="Lucas"/>
    <s v="VHACHAMarshL"/>
    <s v="843-789-7712"/>
    <s v="Lucas.Marsh@va.gov"/>
    <s v="Wave 2"/>
    <n v="2"/>
    <s v="March_21"/>
    <x v="0"/>
    <n v="1"/>
  </r>
  <r>
    <n v="1677"/>
    <s v="VISN 07"/>
    <s v="Charleston"/>
    <x v="2"/>
    <s v="HTM Functional POC Back-up"/>
    <s v="Tellis"/>
    <s v="Brandi"/>
    <s v="VHACHATelliB"/>
    <s v="843-789-6620"/>
    <s v="Brandi.Tellis@va.gov"/>
    <s v="Wave 2"/>
    <n v="1"/>
    <s v="March_21"/>
    <x v="0"/>
    <n v="1"/>
  </r>
  <r>
    <n v="1678"/>
    <s v="VISN 07"/>
    <s v="Charleston"/>
    <x v="3"/>
    <s v="Primary EMS Functional POC"/>
    <s v="Stenson"/>
    <s v="Darfet (Lee)"/>
    <s v="VHACHAStensD"/>
    <s v="843- 789-6157"/>
    <s v="darfet.stenson@va.gov"/>
    <s v="Wave 2"/>
    <n v="3"/>
    <s v="March_21"/>
    <x v="0"/>
    <n v="1"/>
  </r>
  <r>
    <n v="1679"/>
    <s v="VISN 07"/>
    <s v="Charleston"/>
    <x v="3"/>
    <s v="EMS Functional POC Back-up"/>
    <s v="Brewer"/>
    <s v="Justus"/>
    <s v="VHACHABreweJ"/>
    <s v="843-789-5464"/>
    <s v="justus.brewer@va.gov"/>
    <s v="Wave 2"/>
    <n v="3"/>
    <s v="March_21"/>
    <x v="0"/>
    <n v="1"/>
  </r>
  <r>
    <n v="1680"/>
    <s v="VISN 07"/>
    <s v="Charleston"/>
    <x v="4"/>
    <s v="Primary FM Functional POC "/>
    <s v="Watson"/>
    <s v="Herb"/>
    <s v="VHACHAWatsoH2"/>
    <s v="843-789-6783"/>
    <s v="Herbert.Watson2@va.gov"/>
    <s v="Wave 2"/>
    <n v="4"/>
    <s v="March_21"/>
    <x v="0"/>
    <n v="1"/>
  </r>
  <r>
    <n v="1681"/>
    <s v="VISN 07"/>
    <s v="Charleston"/>
    <x v="4"/>
    <s v="FM Functional POC Back-up"/>
    <s v="Kurowski"/>
    <s v="Mark"/>
    <s v="VHACHAKurowM"/>
    <s v="843-789-7772"/>
    <s v="Mark.kurowski@va.gov"/>
    <s v="Wave 2"/>
    <n v="6"/>
    <s v="March_21"/>
    <x v="7"/>
    <n v="1"/>
  </r>
  <r>
    <n v="1682"/>
    <s v="VISN 07"/>
    <s v="Charleston"/>
    <x v="4"/>
    <s v="FM Functional POC Back-up"/>
    <s v="Valdez"/>
    <s v="Juan"/>
    <s v="VHACHAValdeJ1"/>
    <s v="843-789-7386"/>
    <s v="Juan.valdez@va.gov"/>
    <s v="Wave 2"/>
    <n v="1"/>
    <s v="March_21"/>
    <x v="0"/>
    <n v="1"/>
  </r>
  <r>
    <n v="1683"/>
    <s v="VISN 07"/>
    <s v="Charleston"/>
    <x v="5"/>
    <s v="Primary PPM Functional POC"/>
    <s v="Turner"/>
    <s v="Beth"/>
    <s v="VHACHATurneB"/>
    <s v="843-789-6333"/>
    <s v="Beth.turner@va.gov"/>
    <s v="Wave 2"/>
    <n v="5"/>
    <s v="March_21"/>
    <x v="0"/>
    <n v="1"/>
  </r>
  <r>
    <n v="1684"/>
    <s v="VISN 07"/>
    <s v="Charleston"/>
    <x v="5"/>
    <s v="PPM Functional POC Back-up"/>
    <s v="Jackson"/>
    <s v="Brenda"/>
    <s v="VHACHAJacksB1"/>
    <s v="843-789-7070"/>
    <s v="brenda.jackson@va.gov"/>
    <s v="Wave 2"/>
    <n v="0"/>
    <s v="March_21"/>
    <x v="0"/>
    <n v="1"/>
  </r>
  <r>
    <n v="1685"/>
    <s v="VISN 07"/>
    <s v="Charleston"/>
    <x v="6"/>
    <s v="Primary IT Functional POC"/>
    <s v="Carter"/>
    <s v="David"/>
    <s v="VHACHACarteD"/>
    <s v="843-789-7121"/>
    <s v="david.carter4@va.gov"/>
    <s v="Wave 2"/>
    <n v="3"/>
    <s v="March_21"/>
    <x v="0"/>
    <n v="1"/>
  </r>
  <r>
    <n v="1686"/>
    <s v="VISN 07"/>
    <s v="Charleston"/>
    <x v="6"/>
    <s v="IT Functional POC Back-up"/>
    <s v="Porter"/>
    <s v="Mary Ann"/>
    <s v="VHACHAPorteM"/>
    <s v="843-789-7162"/>
    <s v="mary.porter2@va.gov"/>
    <s v="Wave 2"/>
    <n v="0"/>
    <s v="March_21"/>
    <x v="0"/>
    <n v="1"/>
  </r>
  <r>
    <n v="1687"/>
    <s v="VISN 07"/>
    <s v="Tuscaloosa"/>
    <x v="1"/>
    <s v="Site Lead"/>
    <s v="Jones"/>
    <s v="Adrienne"/>
    <s v="VhaTUAJonesAD"/>
    <s v="205 554-2063"/>
    <s v="Adrienne.jones2@va.gov"/>
    <s v="Wave 2"/>
    <n v="10"/>
    <s v="March_21"/>
    <x v="7"/>
    <n v="1"/>
  </r>
  <r>
    <n v="1688"/>
    <s v="VISN 07"/>
    <s v="Tuscaloosa"/>
    <x v="1"/>
    <s v="Site Lead Back-up"/>
    <s v="Leow"/>
    <s v="Josh"/>
    <s v="VhaTUALeowJ"/>
    <s v="205-554-2000 x 3283"/>
    <s v="Joshua.Leow@va.gov"/>
    <s v="Wave 2"/>
    <n v="7"/>
    <s v="March_21"/>
    <x v="0"/>
    <n v="1"/>
  </r>
  <r>
    <n v="1689"/>
    <s v="VISN 07"/>
    <s v="Tuscaloosa"/>
    <x v="2"/>
    <s v="Primary HTM Functional POC"/>
    <s v="Haynes"/>
    <s v="Dwayne"/>
    <s v="VhaTUAHayneD"/>
    <s v="205-554-2000 x 2667"/>
    <s v="Dwayne.Haynes@va.gov"/>
    <s v="Wave 2"/>
    <n v="8"/>
    <s v="March_21"/>
    <x v="7"/>
    <n v="1"/>
  </r>
  <r>
    <n v="1690"/>
    <s v="VISN 07"/>
    <s v="Tuscaloosa"/>
    <x v="3"/>
    <s v="Primary EMS Functional POC"/>
    <s v="Robinson"/>
    <s v="Tom"/>
    <s v="VhaTUARobinT"/>
    <s v="205-554-2000 x 3777"/>
    <s v="Tom.Robinson2@va.gov"/>
    <s v="Wave 2"/>
    <n v="4"/>
    <s v="March_21"/>
    <x v="0"/>
    <n v="1"/>
  </r>
  <r>
    <n v="1691"/>
    <s v="VISN 07"/>
    <s v="Tuscaloosa"/>
    <x v="4"/>
    <s v="Primary FM Functional POC"/>
    <s v="Jones"/>
    <s v="Adrienne"/>
    <s v="VhaTUAJonesAD"/>
    <s v="205-554-2063"/>
    <s v="Adrienne.Jones2@va.gov"/>
    <s v="Wave 2"/>
    <n v="10"/>
    <s v="March_21"/>
    <x v="7"/>
    <n v="1"/>
  </r>
  <r>
    <n v="1692"/>
    <s v="VISN 07"/>
    <s v="Tuscaloosa"/>
    <x v="5"/>
    <s v="Primary PPM Functional POC"/>
    <s v="Bauknight"/>
    <s v="Dawn"/>
    <s v="VhaBIRBauknD"/>
    <s v="205-554-2000 x 2237"/>
    <s v="Dawn.Bauknight@va.gov"/>
    <s v="Wave 2"/>
    <n v="8"/>
    <s v="March_21"/>
    <x v="7"/>
    <n v="1"/>
  </r>
  <r>
    <n v="1693"/>
    <s v="VISN 07"/>
    <s v="Tuscaloosa"/>
    <x v="6"/>
    <s v="Primary IT Functional POC"/>
    <s v="Lewis"/>
    <s v="Bryant"/>
    <s v="VhaTUALewisBC"/>
    <s v="205-554-2000 x 3660"/>
    <s v="Bryant.Lewis@va.gov"/>
    <s v="Wave 2"/>
    <n v="5"/>
    <s v="March_21"/>
    <x v="0"/>
    <n v="1"/>
  </r>
  <r>
    <n v="1694"/>
    <s v="VISN 07"/>
    <s v="Tuscaloosa"/>
    <x v="6"/>
    <s v="IT Functional POC Back-up"/>
    <s v="Day"/>
    <s v="Charles"/>
    <s v="VhaTUADayC"/>
    <s v="205-554-2000 x 4622"/>
    <s v="Charles.Day3@va.gov"/>
    <s v="Wave 2"/>
    <n v="6"/>
    <s v="March_21"/>
    <x v="7"/>
    <n v="1"/>
  </r>
  <r>
    <n v="1695"/>
    <s v="VISN 07"/>
    <s v="Columbia"/>
    <x v="1"/>
    <s v="Site Lead"/>
    <s v="Domann"/>
    <s v="Stan"/>
    <s v="VhacmsDomanS"/>
    <s v="(803) 695-6770"/>
    <s v="Stan.Domann@va.gov"/>
    <s v="Wave 2"/>
    <n v="10"/>
    <s v="March_21"/>
    <x v="7"/>
    <n v="1"/>
  </r>
  <r>
    <n v="1696"/>
    <s v="VISN 07"/>
    <s v="Columbia"/>
    <x v="1"/>
    <s v="Site Lead Back-up"/>
    <s v="Cook"/>
    <s v="James"/>
    <s v="VhacmsCookja"/>
    <s v="(803) 776-4000 x 7559"/>
    <s v="James.Cook8@va.gov"/>
    <s v="Wave 2"/>
    <n v="4"/>
    <s v="March_21"/>
    <x v="0"/>
    <n v="1"/>
  </r>
  <r>
    <n v="1697"/>
    <s v="VISN 07"/>
    <s v="Columbia"/>
    <x v="2"/>
    <s v="Primary HTM Functional POC"/>
    <s v="Shukla"/>
    <s v="Mahesh"/>
    <s v="VhacmsShuklM1"/>
    <s v="(803) 776-4000 x 7583"/>
    <s v="Mahesh.Shukla2@va.gov"/>
    <s v="Wave 2"/>
    <n v="1"/>
    <s v="March_21"/>
    <x v="0"/>
    <n v="1"/>
  </r>
  <r>
    <n v="1698"/>
    <s v="VISN 07"/>
    <s v="Columbia"/>
    <x v="2"/>
    <s v="HTM Functional POC Back-up"/>
    <s v="Johnson"/>
    <s v="Jerry"/>
    <s v="VhacmsJohnsJ1"/>
    <s v="(803) 776-4000 x 7580"/>
    <s v="Jerry.Johnson3@va.gov"/>
    <s v="Wave 2"/>
    <n v="1"/>
    <s v="March_21"/>
    <x v="0"/>
    <n v="1"/>
  </r>
  <r>
    <n v="1699"/>
    <s v="VISN 07"/>
    <s v="Columbia"/>
    <x v="2"/>
    <s v="HTM Functional POC Back-up"/>
    <s v="Masters"/>
    <s v="Russell"/>
    <s v="VhacmsMasteR"/>
    <s v="(803) 776-4000 x 4749"/>
    <s v="Russell.Masters@va.gov"/>
    <s v="Wave 2"/>
    <n v="0"/>
    <s v="March_21"/>
    <x v="0"/>
    <n v="1"/>
  </r>
  <r>
    <n v="1700"/>
    <s v="VISN 07"/>
    <s v="Columbia"/>
    <x v="3"/>
    <s v="Primary EMS Functional POC"/>
    <s v="Bonds"/>
    <s v="Lincoln"/>
    <s v="Vhacmsbondsl"/>
    <s v="(803) 776-4000 x 6808"/>
    <s v="Lincoln.Bonds@va.gov"/>
    <s v="Wave 2"/>
    <n v="3"/>
    <s v="March_21"/>
    <x v="0"/>
    <n v="1"/>
  </r>
  <r>
    <n v="1701"/>
    <s v="VISN 07"/>
    <s v="Columbia"/>
    <x v="3"/>
    <s v="EMS Functional POC Back-up"/>
    <s v="Perry"/>
    <s v="Patrice"/>
    <s v="Vhacmsperryp6"/>
    <s v="(803) 776-4000 x 6808"/>
    <s v="Patrice.Perry@va.gov"/>
    <s v="Wave 2"/>
    <n v="0"/>
    <s v="March_21"/>
    <x v="0"/>
    <n v="1"/>
  </r>
  <r>
    <n v="1702"/>
    <s v="VISN 07"/>
    <s v="Columbia"/>
    <x v="4"/>
    <s v="Primary FM Functional POC"/>
    <s v="Bagley"/>
    <s v="David"/>
    <s v="VhacmsBagleD"/>
    <s v="(803) 776-4000 x 4344"/>
    <s v="David.Bagley2@va.gov"/>
    <s v="Wave 2"/>
    <n v="10"/>
    <s v="March_21"/>
    <x v="7"/>
    <n v="1"/>
  </r>
  <r>
    <n v="1703"/>
    <s v="VISN 07"/>
    <s v="Columbia"/>
    <x v="4"/>
    <s v="FM Functional POC Back-up"/>
    <s v="Blackwell"/>
    <s v="Joseph"/>
    <s v="VhacmsBlackJW"/>
    <s v="(803) 776-4000 x 7589"/>
    <s v="Joseph.Blackwell@va.gov"/>
    <s v="Wave 2"/>
    <n v="4"/>
    <s v="March_21"/>
    <x v="0"/>
    <n v="1"/>
  </r>
  <r>
    <n v="1704"/>
    <s v="VISN 07"/>
    <s v="Columbia"/>
    <x v="5"/>
    <s v="Primary PPM Functional POC"/>
    <s v="Mahoney"/>
    <s v="Eathel"/>
    <s v="VhacmsMahonE"/>
    <s v="(803) 776-4000 x 6560"/>
    <s v="Eathel.Mahoney@va.gov"/>
    <s v="Wave 2"/>
    <n v="2"/>
    <s v="March_21"/>
    <x v="7"/>
    <n v="1"/>
  </r>
  <r>
    <n v="1705"/>
    <s v="VISN 07"/>
    <s v="Columbia"/>
    <x v="5"/>
    <s v="PPM Functional POC Back-up"/>
    <s v="Guice"/>
    <s v="Lynette"/>
    <s v="VhacmsGuiceL"/>
    <s v="(803) 776-4000 x 6492"/>
    <s v="Lynette.Guice@va.gov"/>
    <s v="Wave 2"/>
    <n v="0"/>
    <s v="March_21"/>
    <x v="0"/>
    <n v="1"/>
  </r>
  <r>
    <n v="1706"/>
    <s v="VISN 07"/>
    <s v="Columbia"/>
    <x v="6"/>
    <s v="Primary IT Funcational POC"/>
    <s v="Wells"/>
    <s v="Mark"/>
    <s v="VHAcmsWellsM"/>
    <s v="(803) 776-4000 x 6311"/>
    <s v="Mark.Wells4@va.gov"/>
    <s v="Wave 2"/>
    <n v="4"/>
    <s v="March_21"/>
    <x v="0"/>
    <n v="1"/>
  </r>
  <r>
    <n v="1707"/>
    <s v="VISN 07"/>
    <s v="Columbia"/>
    <x v="6"/>
    <s v="IT Functional POC Back-up"/>
    <s v="Tollin"/>
    <s v="Andrew"/>
    <s v="VhacmsTolliA"/>
    <s v="(803) 776-4000 x 6308"/>
    <s v="Andrew.Tollin@va.gov"/>
    <s v="Wave 2"/>
    <n v="0"/>
    <s v="March_21"/>
    <x v="0"/>
    <n v="1"/>
  </r>
  <r>
    <n v="1708"/>
    <s v="VISN 12"/>
    <s v="VISN Deployment Team"/>
    <x v="0"/>
    <s v="VISN Deployment Team Lead"/>
    <s v="Schopen"/>
    <s v="Robby"/>
    <s v="VHAMIWSchopR2"/>
    <s v="(414)844-4831"/>
    <s v="Robby.Schopen2@va.gov"/>
    <s v="Wave 2"/>
    <n v="7"/>
    <s v="March_21"/>
    <x v="7"/>
    <n v="1"/>
  </r>
  <r>
    <n v="1709"/>
    <s v="VISN 12"/>
    <s v="VISN Deployment Team"/>
    <x v="0"/>
    <s v="Logistics"/>
    <s v="Schopen"/>
    <s v="Robby"/>
    <s v="VHAMIWSchopR2"/>
    <s v="(414)844-4831"/>
    <s v="Robby.Schopen2@va.gov"/>
    <s v="Wave 2"/>
    <n v="7"/>
    <s v="March_21"/>
    <x v="7"/>
    <n v="1"/>
  </r>
  <r>
    <n v="1710"/>
    <s v="VISN 12"/>
    <s v="VISN Deployment Team"/>
    <x v="0"/>
    <s v="HTM"/>
    <s v="Houterman"/>
    <s v="Christian (Chris)"/>
    <s v="VHAMIWHouteC"/>
    <s v="(414) 384-2000 x 45186"/>
    <s v="Christian.Houterman@va.gov"/>
    <s v="Wave 2"/>
    <n v="2"/>
    <s v="March_21"/>
    <x v="0"/>
    <n v="1"/>
  </r>
  <r>
    <n v="1711"/>
    <s v="VISN 12"/>
    <s v="VISN Deployment Team"/>
    <x v="0"/>
    <s v="CAM"/>
    <s v="Cejka"/>
    <s v="James (Jim)"/>
    <s v="VHAHINCejkaJ"/>
    <s v="(708) 492-3932"/>
    <s v="James.Cejka@va.gov"/>
    <s v="Wave 2"/>
    <n v="0"/>
    <s v="March_21"/>
    <x v="0"/>
    <n v="1"/>
  </r>
  <r>
    <n v="1712"/>
    <s v="VISN 12"/>
    <s v="VISN Deployment Team"/>
    <x v="0"/>
    <s v="EMS"/>
    <s v="Aherne"/>
    <s v="Joseph (Joe)"/>
    <s v="VHAHINAhernJ"/>
    <s v="(708) 492-3935"/>
    <s v="Joseph.Aherne@va.gov"/>
    <s v="Wave 2"/>
    <n v="5"/>
    <s v="March_21"/>
    <x v="0"/>
    <n v="1"/>
  </r>
  <r>
    <n v="1713"/>
    <s v="VISN 12"/>
    <s v="VISN Deployment Team"/>
    <x v="0"/>
    <s v="Engineering"/>
    <s v="Berry"/>
    <s v="Douglas (Doug)"/>
    <s v="VHAHINBerryD"/>
    <s v="708-267-6138"/>
    <s v="Douglas.Berry@va.gov"/>
    <s v="Wave 2"/>
    <n v="1"/>
    <s v="March_21"/>
    <x v="0"/>
    <n v="1"/>
  </r>
  <r>
    <n v="1714"/>
    <s v="VISN 12"/>
    <s v="VISN Deployment Team"/>
    <x v="0"/>
    <s v="OIT"/>
    <s v="Fears"/>
    <s v="Jeffrey (Jeff)"/>
    <s v="VHAV12FearsJ"/>
    <s v="708-492-3987"/>
    <s v="Jeff.Fears@va.gov"/>
    <s v="Wave 2"/>
    <n v="1"/>
    <s v="March_21"/>
    <x v="0"/>
    <n v="1"/>
  </r>
  <r>
    <n v="1715"/>
    <s v="VISN 12"/>
    <s v="VISN Deployment Team"/>
    <x v="0"/>
    <s v="Fiscal (Ad Hoc)"/>
    <s v="Keyser"/>
    <s v="Jason"/>
    <s v="VHAMSCKeyseJ"/>
    <s v="414-384-2000 x 45371"/>
    <s v="Jason.Keyser@va.gov"/>
    <s v="Wave 2"/>
    <n v="5"/>
    <s v="March_21"/>
    <x v="7"/>
    <n v="1"/>
  </r>
  <r>
    <n v="1716"/>
    <s v="VISN 12"/>
    <s v="VISN Deployment Team"/>
    <x v="0"/>
    <s v="CDW "/>
    <s v="Wright"/>
    <s v="Samantha"/>
    <s v="VHAV12WrighS"/>
    <s v="630-240-7508"/>
    <s v="Samantha.Wright2@va.gov"/>
    <s v="Wave 2"/>
    <n v="0"/>
    <s v="March_21"/>
    <x v="0"/>
    <n v="1"/>
  </r>
  <r>
    <n v="1717"/>
    <s v="VISN 12"/>
    <s v="Tomah"/>
    <x v="1"/>
    <s v="Site Lead"/>
    <s v="Phillips"/>
    <s v="Annette"/>
    <s v="vhatomphilla"/>
    <s v="608-372-1150"/>
    <s v="Annette.phillips@va.gov"/>
    <s v="Wave 2"/>
    <n v="3"/>
    <s v="March_21"/>
    <x v="0"/>
    <n v="1"/>
  </r>
  <r>
    <n v="1718"/>
    <s v="VISN 12"/>
    <s v="Tomah"/>
    <x v="1"/>
    <s v="Site Lead Back-up"/>
    <s v="Brande"/>
    <s v="David"/>
    <s v="vhatombrandd"/>
    <s v="608-372-1149"/>
    <s v="David.brande@va.gov"/>
    <s v="Wave 2"/>
    <n v="10"/>
    <s v="March_21"/>
    <x v="7"/>
    <n v="1"/>
  </r>
  <r>
    <n v="1719"/>
    <s v="VISN 12"/>
    <s v="Tomah"/>
    <x v="2"/>
    <s v="Primary HTM Functional POC"/>
    <s v="Bieniek"/>
    <s v="Eugene"/>
    <s v="vhatombienie"/>
    <s v="608-372-3971 x 68320"/>
    <s v="Eugene.Bieniek@va.gov"/>
    <s v="Wave 2"/>
    <n v="8"/>
    <s v="March_21"/>
    <x v="7"/>
    <n v="1"/>
  </r>
  <r>
    <n v="1720"/>
    <s v="VISN 12"/>
    <s v="Tomah"/>
    <x v="2"/>
    <s v="HTM Functional POC Back-up"/>
    <s v="Ogle"/>
    <s v="Derek"/>
    <s v="vhatomogleD"/>
    <s v="608-372-1731"/>
    <s v="Derek.ogle@va.gov"/>
    <s v="Wave 2"/>
    <n v="4"/>
    <s v="March_21"/>
    <x v="7"/>
    <n v="1"/>
  </r>
  <r>
    <n v="1721"/>
    <s v="VISN 12"/>
    <s v="Tomah"/>
    <x v="3"/>
    <s v="Primary EMS Functional POC"/>
    <s v="Evanson"/>
    <s v="Jeffrey"/>
    <s v="vhatomevansj"/>
    <s v="608-372-3971 x 66080"/>
    <s v="Jeffrey.Evanson@va.gov"/>
    <s v="Wave 2"/>
    <n v="0"/>
    <s v="March_21"/>
    <x v="0"/>
    <n v="1"/>
  </r>
  <r>
    <n v="1722"/>
    <s v="VISN 12"/>
    <s v="Tomah"/>
    <x v="3"/>
    <s v="EMS Functional POC Back-up"/>
    <s v="Martin"/>
    <s v="Andrew"/>
    <s v="vhatommartia"/>
    <s v="608-372-3971 x 60157"/>
    <s v="Andrew.martin7@va.gov"/>
    <s v="Wave 2"/>
    <n v="6"/>
    <s v="March_21"/>
    <x v="0"/>
    <n v="1"/>
  </r>
  <r>
    <n v="1723"/>
    <s v="VISN 12"/>
    <s v="Tomah"/>
    <x v="4"/>
    <s v="Primary FM Functional POC"/>
    <s v="Adkins"/>
    <s v="Patricia"/>
    <s v="vhatomadkinp"/>
    <s v="608-372-3971 x 66096"/>
    <s v="Patricia.adkins2@va.gov"/>
    <s v="Wave 2"/>
    <n v="10"/>
    <s v="March_21"/>
    <x v="7"/>
    <n v="1"/>
  </r>
  <r>
    <n v="1724"/>
    <s v="VISN 12"/>
    <s v="Tomah"/>
    <x v="4"/>
    <s v="FM Functional POC Back-up"/>
    <s v="Braun"/>
    <s v="Christopher"/>
    <s v="vhatombraunc"/>
    <s v="608-372-1633"/>
    <s v="Christopher.braun@va.gov"/>
    <s v="Wave 2"/>
    <n v="2"/>
    <s v="March_21"/>
    <x v="7"/>
    <n v="1"/>
  </r>
  <r>
    <n v="1725"/>
    <s v="VISN 12"/>
    <s v="Tomah"/>
    <x v="5"/>
    <s v="Primary PPM Functional POC"/>
    <s v="Brande"/>
    <s v="David"/>
    <s v="vhatombrandd"/>
    <s v="608-372-1149"/>
    <s v="David.brande@va.gov"/>
    <s v="Wave 2"/>
    <n v="10"/>
    <s v="March_21"/>
    <x v="7"/>
    <n v="1"/>
  </r>
  <r>
    <n v="1726"/>
    <s v="VISN 12"/>
    <s v="Tomah"/>
    <x v="5"/>
    <s v="PPM Functional POC Back-up"/>
    <s v="Peterson"/>
    <s v="Makensie"/>
    <s v="vhatompeterm"/>
    <s v="608-372-1634"/>
    <s v="Makensie.peterson@va.gov"/>
    <s v="Wave 2"/>
    <n v="7"/>
    <s v="March_21"/>
    <x v="0"/>
    <n v="1"/>
  </r>
  <r>
    <n v="1727"/>
    <s v="VISN 12"/>
    <s v="Tomah"/>
    <x v="6"/>
    <s v="Primary IT Funcational POC"/>
    <s v="Smith"/>
    <s v="Brendan"/>
    <s v="vhatomsmithb"/>
    <s v="608-372-1124"/>
    <s v="Brendan.smith1@va.gov"/>
    <s v="Wave 2"/>
    <n v="6"/>
    <s v="March_21"/>
    <x v="7"/>
    <n v="1"/>
  </r>
  <r>
    <n v="1728"/>
    <s v="VISN 12"/>
    <s v="Tomah"/>
    <x v="6"/>
    <s v="IT Functional POC Back-up"/>
    <s v="Kyser"/>
    <s v="Scot"/>
    <s v="vhatomkysers"/>
    <s v="608-372-3971 x 66250"/>
    <s v="Scot.kyser@va.gov"/>
    <s v="Wave 2"/>
    <n v="5"/>
    <s v="March_21"/>
    <x v="7"/>
    <n v="1"/>
  </r>
  <r>
    <n v="1729"/>
    <s v="VISN 19"/>
    <s v="VISN Deployment Team"/>
    <x v="0"/>
    <s v="Logistics"/>
    <s v="Wood"/>
    <s v="James"/>
    <s v="VHAECHWoodJa"/>
    <s v="303-202-8184"/>
    <s v="James.wood3@va.gov"/>
    <s v="Wave 2"/>
    <n v="5"/>
    <s v="March_21"/>
    <x v="0"/>
    <n v="1"/>
  </r>
  <r>
    <n v="1730"/>
    <s v="VISN 19"/>
    <s v="VISN Deployment Team"/>
    <x v="0"/>
    <s v="HTM"/>
    <s v="Holland"/>
    <s v="Annette"/>
    <s v="vhachyhollaa"/>
    <s v="307-433-3763"/>
    <s v="Annette.holland@va.gov"/>
    <s v="Wave 2"/>
    <n v="2"/>
    <s v="March_21"/>
    <x v="0"/>
    <n v="1"/>
  </r>
  <r>
    <n v="1731"/>
    <s v="VISN 19"/>
    <s v="VISN Deployment Team"/>
    <x v="0"/>
    <s v="CAM"/>
    <s v="Eyre"/>
    <s v="David"/>
    <s v="VHAV19EyreD"/>
    <s v="303-202-8162"/>
    <s v="David.Eyre2@va.gov"/>
    <s v="Wave 2"/>
    <n v="0"/>
    <s v="March_21"/>
    <x v="0"/>
    <n v="1"/>
  </r>
  <r>
    <n v="1732"/>
    <s v="VISN 19"/>
    <s v="VISN Deployment Team"/>
    <x v="0"/>
    <s v="Engineering"/>
    <s v="Volz"/>
    <s v="Robert"/>
    <s v="VHAOMAVolzRo"/>
    <s v="402-506-1714"/>
    <s v="Robert.volz@va.gov"/>
    <s v="Wave 2"/>
    <n v="0"/>
    <s v="March_21"/>
    <x v="0"/>
    <n v="1"/>
  </r>
  <r>
    <n v="1733"/>
    <s v="VISN 19"/>
    <s v="VISN Deployment Team"/>
    <x v="0"/>
    <s v="OIT"/>
    <s v="Leonelli"/>
    <s v="Lisa"/>
    <s v="VHASLCLeoneL"/>
    <s v="801-584-5678"/>
    <s v="Lisa.Leonelli@va.gov"/>
    <s v="Wave 2"/>
    <n v="6"/>
    <s v="March_21"/>
    <x v="0"/>
    <n v="1"/>
  </r>
  <r>
    <n v="1734"/>
    <s v="VISN 19"/>
    <s v="VISN Deployment Team"/>
    <x v="0"/>
    <s v="Fiscal"/>
    <s v="VanderStek"/>
    <s v="Eliott"/>
    <s v="VHAV19VandeE"/>
    <s v="303-756-9279"/>
    <s v="Eliott.VanderStek@va.gov"/>
    <s v="Wave 2"/>
    <n v="0"/>
    <s v="March_21"/>
    <x v="0"/>
    <n v="1"/>
  </r>
  <r>
    <n v="1735"/>
    <s v="VISN 19"/>
    <s v="Grand Junction"/>
    <x v="1"/>
    <s v="Site Lead"/>
    <s v="Hewett"/>
    <s v="Steven"/>
    <s v="vhagrjhewets"/>
    <s v="(970) 242-0731 x 2039"/>
    <s v="Steven.Hewett@va.gov"/>
    <s v="Wave 2"/>
    <n v="10"/>
    <s v="March_21"/>
    <x v="7"/>
    <n v="1"/>
  </r>
  <r>
    <n v="1736"/>
    <s v="VISN 19"/>
    <s v="Grand Junction"/>
    <x v="1"/>
    <s v="Site Lead Back-up"/>
    <s v="Mestas"/>
    <s v="Norma"/>
    <s v="vhagrjmestan"/>
    <s v="(970) 242-0731 x 2539"/>
    <s v="Norma.mestas@va.gov"/>
    <s v="Wave 2"/>
    <n v="1"/>
    <s v="March_21"/>
    <x v="0"/>
    <n v="1"/>
  </r>
  <r>
    <n v="1737"/>
    <s v="VISN 19"/>
    <s v="Grand Junction"/>
    <x v="2"/>
    <s v="Primary HTM Functional POC"/>
    <s v="Peacook"/>
    <s v="Jan"/>
    <s v="vhagrjpeacoj"/>
    <s v="(970) 263-5070 x 5015"/>
    <s v="Jan.Peacock@va.gov"/>
    <s v="Wave 2"/>
    <n v="10"/>
    <s v="March_21"/>
    <x v="7"/>
    <n v="1"/>
  </r>
  <r>
    <n v="1738"/>
    <s v="VISN 19"/>
    <s v="Grand Junction"/>
    <x v="2"/>
    <s v="HTM Functional POC Back-up"/>
    <s v="Sparks"/>
    <s v="Frank"/>
    <s v="VHAGRJSparkF"/>
    <s v="(970) 263-5035"/>
    <s v="Frank.Sparks@va.gov"/>
    <s v="Wave 2"/>
    <n v="0"/>
    <s v="March_21"/>
    <x v="0"/>
    <n v="1"/>
  </r>
  <r>
    <n v="1739"/>
    <s v="VISN 19"/>
    <s v="Grand Junction"/>
    <x v="2"/>
    <s v="HTM Functional POC Back-up"/>
    <s v="Crickmer"/>
    <s v="Anna"/>
    <s v="vhagrjcricka"/>
    <s v="(970) 242-0731"/>
    <s v="Anna.Crickmer@va.gov"/>
    <s v="Wave 2"/>
    <n v="6"/>
    <s v="March_21"/>
    <x v="7"/>
    <n v="1"/>
  </r>
  <r>
    <n v="1740"/>
    <s v="VISN 19"/>
    <s v="Grand Junction"/>
    <x v="3"/>
    <s v="Primary EMS Functional POC"/>
    <s v="Hendley"/>
    <s v="Eugene"/>
    <s v="VHAGRJHendlE"/>
    <s v="(970) 242-0731 x 2559"/>
    <s v="Eugene.Hendley@va.gov"/>
    <s v="Wave 2"/>
    <n v="6"/>
    <s v="March_21"/>
    <x v="7"/>
    <n v="1"/>
  </r>
  <r>
    <n v="1741"/>
    <s v="VISN 19"/>
    <s v="Grand Junction"/>
    <x v="3"/>
    <s v="EMS Functional POC Back-up"/>
    <s v="Martin"/>
    <s v="Amber"/>
    <s v="vhagrjmartina"/>
    <s v="(970) 242-0731 x 2240"/>
    <s v="Amber.Martin@va.gov"/>
    <s v="Wave 2"/>
    <n v="1"/>
    <s v="March_21"/>
    <x v="0"/>
    <n v="1"/>
  </r>
  <r>
    <n v="1742"/>
    <s v="VISN 19"/>
    <s v="Grand Junction"/>
    <x v="4"/>
    <s v="Primary FM Functional POC"/>
    <s v="Murillo"/>
    <s v="Larry"/>
    <s v="vhagrjmurill"/>
    <s v="(970) 242-0731 x 12003"/>
    <s v="Larry.Murillo@va.gov"/>
    <s v="Wave 2"/>
    <n v="3"/>
    <s v="March_21"/>
    <x v="0"/>
    <n v="1"/>
  </r>
  <r>
    <n v="1743"/>
    <s v="VISN 19"/>
    <s v="Grand Junction"/>
    <x v="4"/>
    <s v="FM Functional POC Back-up"/>
    <s v="Benjamin"/>
    <s v="Jason"/>
    <s v="vhagrjbenjaj"/>
    <s v="(970) 242-0731 x 12001"/>
    <s v="Jason.Benjamin@va.gov"/>
    <s v="Wave 2"/>
    <n v="2"/>
    <s v="March_21"/>
    <x v="7"/>
    <n v="1"/>
  </r>
  <r>
    <n v="1744"/>
    <s v="VISN 19"/>
    <s v="Grand Junction"/>
    <x v="4"/>
    <s v="HTM Functional POC Back-up"/>
    <s v="Montoya"/>
    <s v="Juilana"/>
    <s v="VHAGRJMontoJ"/>
    <s v="(970) 242-0731 x 2052"/>
    <s v="Juliana.Montoya@va.gov"/>
    <s v="Wave 2"/>
    <n v="4"/>
    <s v="March_21"/>
    <x v="7"/>
    <n v="1"/>
  </r>
  <r>
    <n v="1745"/>
    <s v="VISN 19"/>
    <s v="Grand Junction"/>
    <x v="5"/>
    <s v="Primary PPM Functional POC"/>
    <s v="Sturgeon"/>
    <s v="Timothy"/>
    <s v="vhagrjsturgt"/>
    <s v="(970) 242-0731 x 1302"/>
    <s v="Timothy.Sturgeon@va.gov"/>
    <s v="Wave 2"/>
    <n v="6"/>
    <s v="March_21"/>
    <x v="0"/>
    <n v="1"/>
  </r>
  <r>
    <n v="1746"/>
    <s v="VISN 19"/>
    <s v="Grand Junction"/>
    <x v="5"/>
    <s v="PPM Functional POC Back-up"/>
    <s v="Hewett"/>
    <s v="Steven"/>
    <s v="vhagrjhewets"/>
    <s v="(970) 242-0731 x 2039"/>
    <s v="Steven.Hewett@va.gov"/>
    <s v="Wave 2"/>
    <n v="10"/>
    <s v="March_21"/>
    <x v="7"/>
    <n v="1"/>
  </r>
  <r>
    <n v="1747"/>
    <s v="VISN 19"/>
    <s v="Grand Junction"/>
    <x v="6"/>
    <s v="Primary IT Funcational POC"/>
    <s v="Giese"/>
    <s v="Noah"/>
    <s v="VHAGRJgiesen"/>
    <s v="(970) 263-5057"/>
    <s v="Noah.Giese@va.gov"/>
    <s v="Wave 2"/>
    <n v="0"/>
    <s v="March_21"/>
    <x v="0"/>
    <n v="1"/>
  </r>
  <r>
    <n v="1748"/>
    <s v="VISN 19"/>
    <s v="Grand Junction"/>
    <x v="6"/>
    <s v="IT Functional POC Back-up"/>
    <s v="Myers"/>
    <s v="Layne"/>
    <s v="vhagrjmyersl"/>
    <s v="(970) 863-5098"/>
    <s v="Layne.myers@va.gov"/>
    <s v="Wave 2"/>
    <n v="0"/>
    <s v="March_21"/>
    <x v="0"/>
    <n v="1"/>
  </r>
  <r>
    <n v="1749"/>
    <s v="VISN 06"/>
    <s v="VISN Deployment Team"/>
    <x v="0"/>
    <s v="HTM"/>
    <s v="Anderson-Jackson"/>
    <s v="LaTecia"/>
    <s v="VHAV06ANDERL"/>
    <s v="919-956-5541"/>
    <s v="LaTecia.Anderson-Jackson@va.gov"/>
    <s v="Wave 2"/>
    <n v="7"/>
    <s v="March_21"/>
    <x v="0"/>
    <n v="1"/>
  </r>
  <r>
    <n v="1750"/>
    <s v="VISN 07"/>
    <s v="Augusta"/>
    <x v="5"/>
    <s v="PPM Functional POC Back-up"/>
    <s v="Carter, III"/>
    <s v="George"/>
    <s v="VHAAUGCarteG1"/>
    <s v="(706) 733-0188 x 7166"/>
    <s v="george.carter3@va.gov"/>
    <s v="Wave 2"/>
    <n v="8"/>
    <s v="March_21"/>
    <x v="7"/>
    <n v="1"/>
  </r>
  <r>
    <n v="1751"/>
    <s v="VISN 07"/>
    <s v="Tuscaloosa"/>
    <x v="5"/>
    <s v="PPM Functional POC Back-up"/>
    <s v="Walker"/>
    <s v="Willie"/>
    <s v="VHABIRWalkeW"/>
    <s v="205-554-2000 x 2829"/>
    <s v="willie.walker2@va.gov"/>
    <s v="Wave 2"/>
    <n v="4"/>
    <s v="March_21"/>
    <x v="0"/>
    <n v="1"/>
  </r>
  <r>
    <n v="1752"/>
    <s v="VISN 07"/>
    <s v="Tuscaloosa"/>
    <x v="2"/>
    <s v="HTM Functional POC Back-up"/>
    <s v="Hutson"/>
    <s v="Sharon"/>
    <s v="VHATUAHutsoS"/>
    <s v="205-554-2000 x2319"/>
    <s v="Sharon.Hutson@va.gov"/>
    <s v="Wave 2"/>
    <n v="9"/>
    <s v="March_21"/>
    <x v="7"/>
    <n v="1"/>
  </r>
  <r>
    <n v="1753"/>
    <s v="VISN 07"/>
    <s v="Tuscaloosa"/>
    <x v="5"/>
    <s v="PPM Functional POC Back-up"/>
    <s v="Friscia"/>
    <s v="Karen"/>
    <s v="VHATUAfrisck"/>
    <s v="205-554-2993"/>
    <s v="karen.friscia@va.gov"/>
    <s v="Wave 2"/>
    <n v="6"/>
    <s v="March_21"/>
    <x v="7"/>
    <n v="1"/>
  </r>
  <r>
    <n v="1754"/>
    <s v="VISN 06"/>
    <s v="Fayetteville"/>
    <x v="5"/>
    <s v="PPM Functional POC Back-up"/>
    <s v="Mixon"/>
    <s v="Lindsey"/>
    <s v="VHAFNCMixonL"/>
    <s v="910-488-2120 Ext."/>
    <s v="Lindsey.Mixon@va.gov"/>
    <s v="Wave 2"/>
    <n v="1"/>
    <s v="March_21"/>
    <x v="0"/>
    <n v="1"/>
  </r>
  <r>
    <n v="1755"/>
    <s v="VISN 06"/>
    <s v="Fayetteville"/>
    <x v="5"/>
    <s v="PPM Functional POC Back-up"/>
    <s v="McLean"/>
    <s v="Veronica"/>
    <s v="VHAFNCMcLeaV2"/>
    <s v="910-475-6277"/>
    <s v="Veronica.McLean@va.gov"/>
    <s v="Wave 2"/>
    <n v="5"/>
    <s v="March_21"/>
    <x v="0"/>
    <n v="1"/>
  </r>
  <r>
    <n v="1756"/>
    <s v="VISN 07"/>
    <s v="Central Alabama"/>
    <x v="3"/>
    <s v="Primary EMS Functional POC"/>
    <s v="Mitchell"/>
    <s v="Debra"/>
    <s v="VHACAVMitchD"/>
    <s v="(334) 727-0550 x3616"/>
    <s v="Debra.Mitchell@va.gov"/>
    <s v="Wave 2"/>
    <n v="3"/>
    <s v="March_21"/>
    <x v="0"/>
    <n v="1"/>
  </r>
  <r>
    <n v="1757"/>
    <s v="VISN 07"/>
    <s v="Tuscaloosa"/>
    <x v="3"/>
    <s v="EMS Functional POC Back-up"/>
    <s v="Wyatt"/>
    <s v="Amy"/>
    <s v="vhatuawyatta"/>
    <s v="+1 (205) 554-2000 X3838"/>
    <s v="amy.wyatt@va.gov"/>
    <s v="Wave 2"/>
    <n v="1"/>
    <s v="March_21"/>
    <x v="0"/>
    <n v="1"/>
  </r>
  <r>
    <n v="1758"/>
    <s v="VISN 06"/>
    <s v="VISN Deployment Team"/>
    <x v="0"/>
    <s v="VISN Deployment Team Lead"/>
    <s v="Slade"/>
    <s v="Thomas"/>
    <s v="VHAV06SladeT"/>
    <s v="919-956-5541"/>
    <s v="Thomas.Slade@va.gov"/>
    <s v="Wave 2"/>
    <n v="7"/>
    <s v="March_14"/>
    <x v="8"/>
    <n v="1"/>
  </r>
  <r>
    <n v="1759"/>
    <s v="VISN 06"/>
    <s v="VISN Deployment Team"/>
    <x v="0"/>
    <s v="Logistics"/>
    <s v="Horne"/>
    <s v="David"/>
    <s v="VHAV06HorneD"/>
    <s v="919-956-5541"/>
    <s v="David.Horne2@va.gov"/>
    <s v="Wave 2"/>
    <n v="7"/>
    <s v="March_14"/>
    <x v="8"/>
    <n v="1"/>
  </r>
  <r>
    <n v="1760"/>
    <s v="VISN 06"/>
    <s v="VISN Deployment Team"/>
    <x v="0"/>
    <s v="HTM"/>
    <s v="Smith-Freshwater"/>
    <s v="Alicia"/>
    <s v="VHAHAMSmithA12345"/>
    <s v="919-956-5541"/>
    <s v="Alicia.Smith-Freshwater@va.gov"/>
    <s v="Wave 2"/>
    <n v="7"/>
    <s v="March_14"/>
    <x v="8"/>
    <n v="1"/>
  </r>
  <r>
    <n v="1761"/>
    <s v="VISN 06"/>
    <s v="VISN Deployment Team"/>
    <x v="0"/>
    <s v="CAM"/>
    <s v="Ellis"/>
    <s v="Kyle"/>
    <s v="VHADUREllisK"/>
    <s v="919-956-5541 x 402"/>
    <s v="Kyle.Ellis@va.gov"/>
    <s v="Wave 2"/>
    <n v="6"/>
    <s v="March_14"/>
    <x v="8"/>
    <n v="1"/>
  </r>
  <r>
    <n v="1762"/>
    <s v="VISN 06"/>
    <s v="VISN Deployment Team"/>
    <x v="0"/>
    <s v="OIT"/>
    <s v="Harris"/>
    <s v="Milton"/>
    <s v="VHAV06HarriM"/>
    <s v="919-956-5541"/>
    <s v="Milton.Harrison@va.gov"/>
    <s v="Wave 2"/>
    <n v="0"/>
    <s v="March_14"/>
    <x v="0"/>
    <n v="1"/>
  </r>
  <r>
    <n v="1763"/>
    <s v="VISN 06"/>
    <s v="VISN Deployment Team"/>
    <x v="0"/>
    <s v="Fiscal"/>
    <s v="Omotosho"/>
    <s v="Timothy"/>
    <s v="vhav06oomotorr"/>
    <s v="919-956-5541"/>
    <s v="Rotimi.Omotosho@va.gov"/>
    <s v="Wave 2"/>
    <n v="0"/>
    <s v="March_14"/>
    <x v="0"/>
    <n v="1"/>
  </r>
  <r>
    <n v="1764"/>
    <s v="VISN 06"/>
    <s v="VISN Deployment Team"/>
    <x v="0"/>
    <s v="Budget Analyst"/>
    <s v="Adams"/>
    <s v="Jeffrey "/>
    <s v="VHASAMAdamsJ"/>
    <s v="919-956-5541 x 204"/>
    <s v="Jeffrey.Adams2@va.gov"/>
    <s v="Wave 2"/>
    <n v="4"/>
    <s v="March_14"/>
    <x v="0"/>
    <n v="1"/>
  </r>
  <r>
    <n v="1765"/>
    <s v="VISN 06"/>
    <s v="Asheville"/>
    <x v="1"/>
    <s v="Site Lead"/>
    <s v="Robinson"/>
    <s v="Susan"/>
    <s v="VHAASHROBINS"/>
    <s v="(828)298-7911 x 5965"/>
    <s v="Susan.robinson2@va.gov"/>
    <s v="Wave 2"/>
    <n v="10"/>
    <s v="March_14"/>
    <x v="8"/>
    <n v="1"/>
  </r>
  <r>
    <n v="1766"/>
    <s v="VISN 06"/>
    <s v="Asheville"/>
    <x v="1"/>
    <s v="Site Lead Back-up"/>
    <s v="Reece"/>
    <s v="Joyce"/>
    <s v="VHAASHREECEJ"/>
    <s v="(828)298-7911 x 5135"/>
    <s v="Joyce.reece@va.gov"/>
    <s v="Wave 2"/>
    <n v="1"/>
    <s v="March_14"/>
    <x v="0"/>
    <n v="1"/>
  </r>
  <r>
    <n v="1767"/>
    <s v="VISN 06"/>
    <s v="Asheville"/>
    <x v="2"/>
    <s v="Primary HTM Functional POC"/>
    <s v="Armstrong"/>
    <s v="Paige"/>
    <s v="VHAASHARMSTP1"/>
    <s v="(828)298-7911 x 5994"/>
    <s v="Paige.armstrong@va.gov"/>
    <s v="Wave 2"/>
    <n v="8"/>
    <s v="March_14"/>
    <x v="8"/>
    <n v="1"/>
  </r>
  <r>
    <n v="1768"/>
    <s v="VISN 06"/>
    <s v="Asheville"/>
    <x v="2"/>
    <s v="HTM Functional POC Back-up"/>
    <s v="Morris"/>
    <s v="Doug"/>
    <s v="VHAASHMORRID"/>
    <s v="(828)298-7911 x 3670"/>
    <s v="Doug.morris@va.gov"/>
    <s v="Wave 2"/>
    <n v="1"/>
    <s v="March_14"/>
    <x v="8"/>
    <n v="1"/>
  </r>
  <r>
    <n v="1769"/>
    <s v="VISN 06"/>
    <s v="Asheville"/>
    <x v="3"/>
    <s v="Primary EMS Functional POC"/>
    <s v="McDonald"/>
    <s v="Horace"/>
    <s v="VHAASHMCDONH"/>
    <s v="(828)298-7911 x 1976"/>
    <s v="Horace.mcdonald@va.gov"/>
    <s v="Wave 2"/>
    <n v="0"/>
    <s v="March_14"/>
    <x v="0"/>
    <n v="1"/>
  </r>
  <r>
    <n v="1770"/>
    <s v="VISN 06"/>
    <s v="Asheville"/>
    <x v="3"/>
    <s v="EMS Functional POC Back-up"/>
    <s v="Richardson"/>
    <s v="Fred"/>
    <s v="VHAASHRICHAF"/>
    <s v="(828)298-7911 x 5416"/>
    <s v="Fred.richardson@va.gov"/>
    <s v="Wave 2"/>
    <n v="0"/>
    <s v="March_14"/>
    <x v="0"/>
    <n v="1"/>
  </r>
  <r>
    <n v="1771"/>
    <s v="VISN 06"/>
    <s v="Asheville"/>
    <x v="4"/>
    <s v="Primary FM Functional POC"/>
    <s v="Dorn"/>
    <s v=" Joey"/>
    <s v="VHAASHDORNJ"/>
    <s v="(828)298-7911 x 5281"/>
    <s v="Joseph.dorn@va.gov"/>
    <s v="Wave 2"/>
    <n v="5"/>
    <s v="March_14"/>
    <x v="0"/>
    <n v="1"/>
  </r>
  <r>
    <n v="1772"/>
    <s v="VISN 06"/>
    <s v="Asheville"/>
    <x v="4"/>
    <s v="FM Functional POC Back-up"/>
    <s v="Ramsey"/>
    <s v="Edwina"/>
    <s v="VHAASHRAMSEE"/>
    <s v="(828)298-7911 x 3661"/>
    <s v="Edwina.ramsey@va.gov"/>
    <s v="Wave 2"/>
    <n v="0"/>
    <s v="March_14"/>
    <x v="0"/>
    <n v="1"/>
  </r>
  <r>
    <n v="1773"/>
    <s v="VISN 06"/>
    <s v="Asheville"/>
    <x v="5"/>
    <s v="Primary PPM Functional POC"/>
    <s v="Parton"/>
    <s v="Jeff"/>
    <s v="VHAASHPARTOJ"/>
    <s v="(828)298-7911 x 5664"/>
    <s v="Jeffrey.parton2@va.gov"/>
    <s v="Wave 2"/>
    <n v="2"/>
    <s v="March_14"/>
    <x v="0"/>
    <n v="1"/>
  </r>
  <r>
    <n v="1774"/>
    <s v="VISN 06"/>
    <s v="Asheville"/>
    <x v="5"/>
    <s v="PPM Functional POC Back-up"/>
    <s v="Doggett"/>
    <s v="Jeff"/>
    <s v="VHAASHDOGGEJ"/>
    <s v="(828)298-7911 x 5746"/>
    <s v="Jeff.doggett@va.gov"/>
    <s v="Wave 2"/>
    <n v="0"/>
    <s v="March_14"/>
    <x v="0"/>
    <n v="1"/>
  </r>
  <r>
    <n v="1775"/>
    <s v="VISN 06"/>
    <s v="Asheville"/>
    <x v="6"/>
    <s v="Primary IT Functional POC"/>
    <s v="Johnson"/>
    <s v="Jeanette"/>
    <s v="VHAASHJOHNSJ3"/>
    <s v="(828)298-7911 x 4061"/>
    <s v="Jeanette.johnson3@va.gov"/>
    <s v="Wave 2"/>
    <n v="3"/>
    <s v="March_14"/>
    <x v="0"/>
    <n v="1"/>
  </r>
  <r>
    <n v="1776"/>
    <s v="VISN 06"/>
    <s v="Asheville"/>
    <x v="6"/>
    <s v="IT Functional POC Back-up"/>
    <s v="Ballew"/>
    <s v="Christopher"/>
    <s v="VHAASHBALLEC"/>
    <s v="(828)298-7911 x 1750"/>
    <s v="Christopher.ballew@va.gov"/>
    <s v="Wave 2"/>
    <n v="3"/>
    <s v="March_14"/>
    <x v="0"/>
    <n v="1"/>
  </r>
  <r>
    <n v="1777"/>
    <s v="VISN 06"/>
    <s v="Durham"/>
    <x v="1"/>
    <s v="Site Lead"/>
    <s v="Cox"/>
    <s v="Anna Maria"/>
    <s v="VHADURCoxA"/>
    <s v="919-416-5935"/>
    <s v="annamaria.cox@va.gov"/>
    <s v="Wave 2"/>
    <n v="5"/>
    <s v="March_14"/>
    <x v="8"/>
    <n v="1"/>
  </r>
  <r>
    <n v="1778"/>
    <s v="VISN 06"/>
    <s v="Durham"/>
    <x v="1"/>
    <s v="Site Lead Back-up"/>
    <s v="Korlewala"/>
    <s v="Korto"/>
    <s v="VHADURKorleK"/>
    <s v="919-286-0411 x 6450"/>
    <s v="Korto.korlewala@va.gov"/>
    <s v="Wave 2"/>
    <n v="0"/>
    <s v="March_14"/>
    <x v="0"/>
    <n v="1"/>
  </r>
  <r>
    <n v="1779"/>
    <s v="VISN 06"/>
    <s v="Durham"/>
    <x v="2"/>
    <s v="Primary HTM Functional POC"/>
    <s v="Atabong"/>
    <s v="Asonganyi"/>
    <s v="Vhadurataboa"/>
    <s v="919-286-0411 x 6035"/>
    <s v="Asonganyi.Atabong@va.gov"/>
    <s v="Wave 2"/>
    <n v="11"/>
    <s v="March_14"/>
    <x v="8"/>
    <n v="1"/>
  </r>
  <r>
    <n v="1780"/>
    <s v="VISN 06"/>
    <s v="Durham"/>
    <x v="2"/>
    <s v="HTM Functional POC Back-up"/>
    <s v="Hasan"/>
    <s v="Hammam"/>
    <s v="vhadurHasanH"/>
    <s v="919-286-0411 x 6477"/>
    <s v="hammam.hasan@va.gov"/>
    <s v="Wave 2"/>
    <n v="3"/>
    <s v="March_14"/>
    <x v="0"/>
    <n v="1"/>
  </r>
  <r>
    <n v="1781"/>
    <s v="VISN 06"/>
    <s v="Durham"/>
    <x v="3"/>
    <s v="Primary EMS Functional POC"/>
    <s v="Robinson"/>
    <s v="Jeffrey"/>
    <s v="VHADURRobinJ1"/>
    <s v="919-286-0411 x 6856"/>
    <s v="Jeffrey.robinson4@va.gov"/>
    <s v="Wave 2"/>
    <n v="0"/>
    <s v="March_14"/>
    <x v="0"/>
    <n v="1"/>
  </r>
  <r>
    <n v="1782"/>
    <s v="VISN 06"/>
    <s v="Durham"/>
    <x v="3"/>
    <s v="EMS Functional POC Back-up"/>
    <s v="Heard"/>
    <s v="Eric"/>
    <s v="VHADURHeardE"/>
    <s v="919-286-0411 x 6856"/>
    <s v="eric.heard@va.gov"/>
    <s v="Wave 2"/>
    <n v="0"/>
    <s v="March_14"/>
    <x v="0"/>
    <n v="1"/>
  </r>
  <r>
    <n v="1783"/>
    <s v="VISN 06"/>
    <s v="Durham"/>
    <x v="4"/>
    <s v="Primary FM Functional POC"/>
    <s v="Williams"/>
    <s v="Charles"/>
    <s v="VHADURWilliC2"/>
    <s v="919-286-0411 x 6471"/>
    <s v="Charles.williams007@va.gov"/>
    <s v="Wave 2"/>
    <n v="0"/>
    <s v="March_14"/>
    <x v="0"/>
    <n v="1"/>
  </r>
  <r>
    <n v="1784"/>
    <s v="VISN 06"/>
    <s v="Durham"/>
    <x v="4"/>
    <s v="FM Functional POC Back-up"/>
    <s v="Santago"/>
    <s v="Alexander"/>
    <s v="VHADURSantaA"/>
    <s v="919-286-0411 x 6483"/>
    <s v="Alexander.santago@va.gov"/>
    <s v="Wave 2"/>
    <n v="1"/>
    <s v="March_14"/>
    <x v="0"/>
    <n v="1"/>
  </r>
  <r>
    <n v="1785"/>
    <s v="VISN 06"/>
    <s v="Durham"/>
    <x v="5"/>
    <s v="Primary PPM Functional POC"/>
    <s v="Foley"/>
    <s v="Kristen"/>
    <s v="Vhadurfoleyk"/>
    <s v="919-286-0411 x 6454"/>
    <s v="Kristen.foley2@va.gov"/>
    <s v="Wave 2"/>
    <n v="5"/>
    <s v="March_14"/>
    <x v="8"/>
    <n v="1"/>
  </r>
  <r>
    <n v="1786"/>
    <s v="VISN 06"/>
    <s v="Durham"/>
    <x v="5"/>
    <s v="PPM Functional POC Back-up"/>
    <s v="Claus"/>
    <s v="James"/>
    <s v="VHADURClausJ"/>
    <s v="919-286-0411 x 5871"/>
    <s v="James.Claus@va.gov"/>
    <s v="Wave 2"/>
    <n v="5"/>
    <s v="March_14"/>
    <x v="8"/>
    <n v="1"/>
  </r>
  <r>
    <n v="1787"/>
    <s v="VISN 06"/>
    <s v="Durham"/>
    <x v="6"/>
    <s v="Primary IT Functional POC"/>
    <s v="Stanfield"/>
    <s v="Steve"/>
    <s v="vhadurstanfs"/>
    <s v="919-810-4569"/>
    <s v="Steve.stanfield@va.gov"/>
    <s v="Wave 2"/>
    <n v="2"/>
    <s v="March_14"/>
    <x v="0"/>
    <n v="1"/>
  </r>
  <r>
    <n v="1788"/>
    <s v="VISN 06"/>
    <s v="Durham"/>
    <x v="6"/>
    <s v="IT Functional POC Back-up"/>
    <s v="Crenshaw"/>
    <s v="Jonathan"/>
    <s v="Vhadurcrensj"/>
    <s v="919-521-3652"/>
    <s v="Jonathan.crenshaw@va.gov"/>
    <s v="Wave 2"/>
    <n v="1"/>
    <s v="March_14"/>
    <x v="8"/>
    <n v="1"/>
  </r>
  <r>
    <n v="1789"/>
    <s v="VISN 06"/>
    <s v="Fayetteville"/>
    <x v="1"/>
    <s v="Site Lead"/>
    <s v="Boyd"/>
    <s v="Sherron"/>
    <s v="VHAFNCBoydS"/>
    <s v="910-482-5274 x 5274"/>
    <s v="SHERRON.BOYD2@VA.GOV"/>
    <s v="Wave 2"/>
    <n v="3"/>
    <s v="March_14"/>
    <x v="0"/>
    <n v="1"/>
  </r>
  <r>
    <n v="1790"/>
    <s v="VISN 06"/>
    <s v="Fayetteville"/>
    <x v="1"/>
    <s v="Site Lead Back-up"/>
    <s v="Paylor"/>
    <s v="Tony"/>
    <s v="VHAFNCPayloT"/>
    <s v="910-488-2120 x 6574"/>
    <s v="Tony.paylor@va.gov"/>
    <s v="Wave 2"/>
    <n v="5"/>
    <s v="March_14"/>
    <x v="8"/>
    <n v="1"/>
  </r>
  <r>
    <n v="1791"/>
    <s v="VISN 06"/>
    <s v="Fayetteville"/>
    <x v="2"/>
    <s v="Primary HTM Functional POC"/>
    <s v="Bowen"/>
    <s v="Roscoe"/>
    <s v="VHAFNCBowenR"/>
    <s v="910-488-2120 x 7948"/>
    <s v="ROSCOE.BOWEN@VA.GOV"/>
    <s v="Wave 2"/>
    <n v="5"/>
    <s v="March_14"/>
    <x v="8"/>
    <n v="1"/>
  </r>
  <r>
    <n v="1792"/>
    <s v="VISN 06"/>
    <s v="Fayetteville"/>
    <x v="2"/>
    <s v="HTM Functional POC Back-up"/>
    <s v="Gardner"/>
    <s v="Gregory"/>
    <s v="VHAFNCGardnG"/>
    <s v="910-488-2120 x 5127"/>
    <s v="GREGORY.GARDNER3@VA.GOV"/>
    <s v="Wave 2"/>
    <n v="0"/>
    <s v="March_14"/>
    <x v="0"/>
    <n v="1"/>
  </r>
  <r>
    <n v="1793"/>
    <s v="VISN 06"/>
    <s v="Fayetteville"/>
    <x v="3"/>
    <s v="Primary EMS Functional POC"/>
    <s v="Sanchez"/>
    <s v="Pedro"/>
    <s v="VHAFNCSanchP"/>
    <s v="910-488-2120 x 5880"/>
    <s v="PEDRO.SANCHEZ@VA.GOV"/>
    <s v="Wave 2"/>
    <n v="2"/>
    <s v="March_14"/>
    <x v="8"/>
    <n v="1"/>
  </r>
  <r>
    <n v="1794"/>
    <s v="VISN 06"/>
    <s v="Fayetteville"/>
    <x v="3"/>
    <s v="EMS Functional POC Back-up"/>
    <s v="Fisher"/>
    <s v="Craig"/>
    <s v="VHAFNCFisheC1"/>
    <s v="910-488-2120 x 5444"/>
    <s v="CRAIG.FISHER@VA.GOV"/>
    <s v="Wave 2"/>
    <n v="1"/>
    <s v="March_14"/>
    <x v="0"/>
    <n v="1"/>
  </r>
  <r>
    <n v="1795"/>
    <s v="VISN 06"/>
    <s v="Fayetteville"/>
    <x v="4"/>
    <s v="Primary FM Functional POC"/>
    <s v="Gillis"/>
    <s v="Wendy"/>
    <s v="VHAFNCGilliW"/>
    <s v="910-488-2120 x 7933"/>
    <s v="WENDY.GILLIS@VA.GOV"/>
    <s v="Wave 2"/>
    <n v="4"/>
    <s v="March_14"/>
    <x v="0"/>
    <n v="1"/>
  </r>
  <r>
    <n v="1796"/>
    <s v="VISN 06"/>
    <s v="Fayetteville"/>
    <x v="4"/>
    <s v="FM Functional POC Back-up"/>
    <s v="Ragland"/>
    <s v="Joseph"/>
    <s v="VHAFNCRaglaJ"/>
    <s v="910-488-2120 x 5234"/>
    <s v="JOSEPH.RAGLAND@VA.GOV"/>
    <s v="Wave 2"/>
    <n v="8"/>
    <s v="March_14"/>
    <x v="8"/>
    <n v="1"/>
  </r>
  <r>
    <n v="1797"/>
    <s v="VISN 06"/>
    <s v="Fayetteville"/>
    <x v="5"/>
    <s v="Primary PPM Functional POC"/>
    <s v="Boyd"/>
    <s v="Sherron"/>
    <s v="VHAFNCBoydS"/>
    <s v="910-488-2120 x 5274"/>
    <s v="SHERRON.BOYD2@VA.GOV"/>
    <s v="Wave 2"/>
    <n v="3"/>
    <s v="March_14"/>
    <x v="0"/>
    <n v="1"/>
  </r>
  <r>
    <n v="1798"/>
    <s v="VISN 06"/>
    <s v="Fayetteville"/>
    <x v="5"/>
    <s v="PPM Functional POC Back-up"/>
    <s v="Paylor"/>
    <s v="Tony"/>
    <s v="VHAFNCPayloT"/>
    <s v="910-488-2120 x 6574"/>
    <s v="Tony.paylor@va.gov"/>
    <s v="Wave 2"/>
    <n v="5"/>
    <s v="March_14"/>
    <x v="8"/>
    <n v="1"/>
  </r>
  <r>
    <n v="1799"/>
    <s v="VISN 06"/>
    <s v="Fayetteville"/>
    <x v="6"/>
    <s v="Primary IT Functional POC"/>
    <s v="Grady"/>
    <s v="Mark"/>
    <s v="VHAFNCGradyM"/>
    <s v="910-488-2120 x 5001"/>
    <s v="MARK.GRADY@VA.GOV"/>
    <s v="Wave 2"/>
    <n v="6"/>
    <s v="March_14"/>
    <x v="8"/>
    <n v="1"/>
  </r>
  <r>
    <n v="1800"/>
    <s v="VISN 06"/>
    <s v="Fayetteville"/>
    <x v="6"/>
    <s v="IT Functional POC Back-up"/>
    <s v="Fay"/>
    <s v="Edward"/>
    <s v="VHAFNCFayE"/>
    <s v="910-488-2120 x 5025"/>
    <s v="EDWARD.FAY@VA.GOV"/>
    <s v="Wave 2"/>
    <n v="0"/>
    <s v="March_14"/>
    <x v="0"/>
    <n v="1"/>
  </r>
  <r>
    <n v="1801"/>
    <s v="VISN 06"/>
    <s v="Hampton"/>
    <x v="1"/>
    <s v="Site Lead"/>
    <s v="Kelly"/>
    <s v="James"/>
    <s v="VHAHAMKellyJ"/>
    <s v="757-722-9961 x 4733"/>
    <s v="James.kelly@va.gov"/>
    <s v="Wave 2"/>
    <n v="2"/>
    <s v="March_14"/>
    <x v="0"/>
    <n v="1"/>
  </r>
  <r>
    <n v="1802"/>
    <s v="VISN 06"/>
    <s v="Hampton"/>
    <x v="1"/>
    <s v="Site Lead Back-up"/>
    <s v="Marlowe"/>
    <s v="Kevin"/>
    <s v="VHAHAMMarloK"/>
    <s v="(757) 315-2566"/>
    <s v="Kevin.Marlowe@va.gov"/>
    <s v="Wave 2"/>
    <n v="1"/>
    <s v="March_14"/>
    <x v="0"/>
    <n v="1"/>
  </r>
  <r>
    <n v="1803"/>
    <s v="VISN 06"/>
    <s v="Hampton"/>
    <x v="2"/>
    <s v="Primary HTM Functional POC"/>
    <s v="Johnston"/>
    <s v="James"/>
    <s v="VHAHAMJohnsJ12"/>
    <s v="757-722-9961 x 2375"/>
    <s v="James.Johnston12@va.gov"/>
    <s v="Wave 2"/>
    <n v="3"/>
    <s v="March_14"/>
    <x v="8"/>
    <n v="1"/>
  </r>
  <r>
    <n v="1804"/>
    <s v="VISN 06"/>
    <s v="Hampton"/>
    <x v="2"/>
    <s v="HTM Functional POC Back-up"/>
    <s v="Jakimjuk"/>
    <s v="Alex"/>
    <s v="VHAHAMJakimA"/>
    <s v="757-722-9961 x 2608"/>
    <s v="Alexander.Jakimjuk@va.gov"/>
    <s v="Wave 2"/>
    <n v="3"/>
    <s v="March_14"/>
    <x v="8"/>
    <n v="1"/>
  </r>
  <r>
    <n v="1805"/>
    <s v="VISN 06"/>
    <s v="Hampton"/>
    <x v="3"/>
    <s v="Primary EMS Functional POC"/>
    <s v="Curling"/>
    <s v="Anthony"/>
    <s v="VHAHAMCurliA"/>
    <s v="757-722-9961 x 3608"/>
    <s v="Anthony.Curling@va.gov"/>
    <s v="Wave 2"/>
    <n v="1"/>
    <s v="March_14"/>
    <x v="0"/>
    <n v="1"/>
  </r>
  <r>
    <n v="1806"/>
    <s v="VISN 06"/>
    <s v="Hampton"/>
    <x v="3"/>
    <s v="Primary EMS Functional POC"/>
    <s v="Duggan"/>
    <s v="James"/>
    <s v="VHAHAMDuggaJ"/>
    <s v="757-722-9961 x 4156"/>
    <s v="James.Duggan@va.gov"/>
    <s v="Wave 2"/>
    <n v="5"/>
    <s v="March_14"/>
    <x v="0"/>
    <n v="1"/>
  </r>
  <r>
    <n v="1807"/>
    <s v="VISN 06"/>
    <s v="Hampton"/>
    <x v="3"/>
    <s v="EMS Functional POC Back-up"/>
    <s v="Blevins"/>
    <s v="Mark"/>
    <s v="VHAHAMBleviM"/>
    <s v="757-722-9961 x 2098"/>
    <s v="Mark.Blevins@va.gov"/>
    <s v="Wave 2"/>
    <n v="1"/>
    <s v="March_14"/>
    <x v="0"/>
    <n v="1"/>
  </r>
  <r>
    <n v="1808"/>
    <s v="VISN 06"/>
    <s v="Hampton"/>
    <x v="3"/>
    <s v="EMS Functional POC Back-up"/>
    <s v="Gilliam"/>
    <s v="Willie"/>
    <s v="VHAHAMGilliW"/>
    <s v="757-722-9961 x 2255"/>
    <s v="Willie.Gilliam@va.gov"/>
    <s v="Wave 2"/>
    <n v="0"/>
    <s v="March_14"/>
    <x v="0"/>
    <n v="1"/>
  </r>
  <r>
    <n v="1809"/>
    <s v="VISN 06"/>
    <s v="Hampton"/>
    <x v="4"/>
    <s v="Primary FM Functional POC"/>
    <s v="Brown"/>
    <s v="Scott"/>
    <s v="VHAHAMBrowSc"/>
    <s v="757-728-3121"/>
    <s v="Scott.Brown@va.gov"/>
    <s v="Wave 2"/>
    <n v="5"/>
    <s v="March_14"/>
    <x v="8"/>
    <n v="1"/>
  </r>
  <r>
    <n v="1810"/>
    <s v="VISN 06"/>
    <s v="Hampton"/>
    <x v="4"/>
    <s v="FM Functional POC Back-up"/>
    <s v="Harlow"/>
    <s v="Jeff"/>
    <s v="VHAHAMharloJ"/>
    <s v="757-722-9961 x 3594"/>
    <s v="Jeffrey.harlow@va.gov"/>
    <s v="Wave 2"/>
    <n v="1"/>
    <s v="March_14"/>
    <x v="0"/>
    <n v="1"/>
  </r>
  <r>
    <n v="1811"/>
    <s v="VISN 06"/>
    <s v="Hampton"/>
    <x v="5"/>
    <s v="Primary PPM Functional POC"/>
    <s v="Talbird-Petes"/>
    <s v="Tina"/>
    <s v="VHAHAMTalbiT"/>
    <s v="757-722-9961 x 3133"/>
    <s v="Tina.Talbird-Petes@va.gov"/>
    <s v="Wave 2"/>
    <n v="11"/>
    <s v="March_14"/>
    <x v="8"/>
    <n v="1"/>
  </r>
  <r>
    <n v="1812"/>
    <s v="VISN 06"/>
    <s v="Hampton"/>
    <x v="5"/>
    <s v="PPM Functional POC Back-up"/>
    <s v="Dawson"/>
    <s v="Curtis"/>
    <s v="VHAHAMDawsoC"/>
    <s v="757-315-3924"/>
    <s v="Curtis.Dawson@va.gov"/>
    <s v="Wave 2"/>
    <n v="4"/>
    <s v="March_14"/>
    <x v="8"/>
    <n v="1"/>
  </r>
  <r>
    <n v="1813"/>
    <s v="VISN 06"/>
    <s v="Hampton"/>
    <x v="6"/>
    <s v="Primary IT Functional POC"/>
    <s v="Lemmie"/>
    <s v="Kirk"/>
    <s v="VHAHAMLemmiK"/>
    <s v="757-722-9961 x 3700"/>
    <s v="Kirk.Lemmie@va.gov"/>
    <s v="Wave 2"/>
    <n v="8"/>
    <s v="March_14"/>
    <x v="8"/>
    <n v="1"/>
  </r>
  <r>
    <n v="1814"/>
    <s v="VISN 06"/>
    <s v="Hampton"/>
    <x v="6"/>
    <s v="IT Functional POC Back-up"/>
    <s v="Brantley"/>
    <s v="Denny"/>
    <s v="VHAHAMBrantD"/>
    <s v="757-722-9961 x 3700"/>
    <s v="Denny.Brantley@va.gov"/>
    <s v="Wave 2"/>
    <n v="1"/>
    <s v="March_14"/>
    <x v="0"/>
    <n v="1"/>
  </r>
  <r>
    <n v="1815"/>
    <s v="VISN 06"/>
    <s v="Richmond"/>
    <x v="1"/>
    <s v="Site Lead"/>
    <s v="Hillmer"/>
    <s v="Kimberly"/>
    <s v="VHARICHillmk"/>
    <s v="804-675-5000 x 3828"/>
    <s v="Kimberly.Hillmer@va.gov"/>
    <s v="Wave 2"/>
    <n v="10"/>
    <s v="March_14"/>
    <x v="8"/>
    <n v="1"/>
  </r>
  <r>
    <n v="1816"/>
    <s v="VISN 06"/>
    <s v="Richmond"/>
    <x v="1"/>
    <s v="Site Lead Back-up"/>
    <s v="Mosher"/>
    <s v="Stephen"/>
    <s v="VHARICMosheS"/>
    <s v="804-675-5168"/>
    <s v="Stephen.Mosher@va.gov"/>
    <s v="Wave 2"/>
    <n v="5"/>
    <s v="March_14"/>
    <x v="0"/>
    <n v="1"/>
  </r>
  <r>
    <n v="1817"/>
    <s v="VISN 06"/>
    <s v="Richmond"/>
    <x v="2"/>
    <s v="Primary HTM Functional POC"/>
    <s v="Mosher"/>
    <s v="Stephen"/>
    <s v="VHARICMosheS"/>
    <s v="804-675-5168"/>
    <s v="Stephen.Mosher@va.gov"/>
    <s v="Wave 2"/>
    <n v="5"/>
    <s v="March_14"/>
    <x v="0"/>
    <n v="1"/>
  </r>
  <r>
    <n v="1818"/>
    <s v="VISN 06"/>
    <s v="Richmond"/>
    <x v="2"/>
    <s v="HTM Functional POC Back-up"/>
    <s v="Hillmer"/>
    <s v="Kimberly"/>
    <s v="VHARICHillmk"/>
    <s v="804-675-5000 x 3828"/>
    <s v="Kimberly.Hillmer@va.gov"/>
    <s v="Wave 2"/>
    <n v="10"/>
    <s v="March_14"/>
    <x v="8"/>
    <n v="1"/>
  </r>
  <r>
    <n v="1819"/>
    <s v="VISN 06"/>
    <s v="Richmond"/>
    <x v="3"/>
    <s v="Primary EMS Functional POC"/>
    <s v="Richardson"/>
    <s v="Brenda"/>
    <s v="VHARICRichaB1"/>
    <s v="804-675-6062"/>
    <s v="Brenda.Richardson3@va.gov"/>
    <s v="Wave 2"/>
    <n v="1"/>
    <s v="March_14"/>
    <x v="0"/>
    <n v="1"/>
  </r>
  <r>
    <n v="1820"/>
    <s v="VISN 06"/>
    <s v="Richmond"/>
    <x v="3"/>
    <s v="EMS Functional POC Back-up"/>
    <s v="Mcquilla"/>
    <s v="Ralph"/>
    <s v="VHARICMcQuiR"/>
    <s v="804-675-5137"/>
    <s v="Ralph.McQuilla@va.gov"/>
    <s v="Wave 2"/>
    <n v="0"/>
    <s v="March_14"/>
    <x v="0"/>
    <n v="1"/>
  </r>
  <r>
    <n v="1821"/>
    <s v="VISN 06"/>
    <s v="Richmond"/>
    <x v="4"/>
    <s v="Primary FM Functional POC"/>
    <s v="Dudley"/>
    <s v="James"/>
    <s v="VHARICDudleJ"/>
    <s v="804-675-5138"/>
    <s v="James.Dudley3@va.gov"/>
    <s v="Wave 2"/>
    <n v="1"/>
    <s v="March_14"/>
    <x v="0"/>
    <n v="1"/>
  </r>
  <r>
    <n v="1822"/>
    <s v="VISN 06"/>
    <s v="Richmond"/>
    <x v="4"/>
    <s v="FM Functional POC Back-up"/>
    <s v="Friedman"/>
    <s v="Dane"/>
    <s v="VHARICFriedD"/>
    <s v="804-675-5138"/>
    <s v="Dane.Friedman@va.gov"/>
    <s v="Wave 2"/>
    <n v="9"/>
    <s v="March_14"/>
    <x v="8"/>
    <n v="1"/>
  </r>
  <r>
    <n v="1823"/>
    <s v="VISN 06"/>
    <s v="Richmond"/>
    <x v="5"/>
    <s v="Primary PPM Functional POC"/>
    <s v="Buser"/>
    <s v="Kevin"/>
    <s v="VHARICBuserK"/>
    <s v="804-675-5090"/>
    <s v="Kevin.Buser@va.gov"/>
    <s v="Wave 2"/>
    <n v="1"/>
    <s v="March_14"/>
    <x v="0"/>
    <n v="1"/>
  </r>
  <r>
    <n v="1824"/>
    <s v="VISN 06"/>
    <s v="Richmond"/>
    <x v="5"/>
    <s v="PPM Functional POC Back-up"/>
    <s v="Arnold"/>
    <s v="Marlon"/>
    <s v="VHARICArnolM"/>
    <s v="804-675-5090"/>
    <s v="Marlon.Arnold@va.gov"/>
    <s v="Wave 2"/>
    <n v="2"/>
    <s v="March_14"/>
    <x v="0"/>
    <n v="1"/>
  </r>
  <r>
    <n v="1825"/>
    <s v="VISN 06"/>
    <s v="Richmond"/>
    <x v="6"/>
    <s v="Primary IT Functional POC"/>
    <s v="Dahlstrand"/>
    <s v="David"/>
    <s v="VHARICDahlsD"/>
    <s v="804-675-5615"/>
    <s v="David.Dahlstrand@va.gov"/>
    <s v="Wave 2"/>
    <n v="5"/>
    <s v="March_14"/>
    <x v="0"/>
    <n v="1"/>
  </r>
  <r>
    <n v="1826"/>
    <s v="VISN 06"/>
    <s v="Richmond"/>
    <x v="6"/>
    <s v="IT Functional POC Back-up"/>
    <s v="Doyle"/>
    <s v="John"/>
    <s v="VHARICDoyleJ1"/>
    <s v="804-675-6750"/>
    <s v="John.Doyle3@va.gov"/>
    <s v="Wave 2"/>
    <n v="1"/>
    <s v="March_14"/>
    <x v="0"/>
    <n v="1"/>
  </r>
  <r>
    <n v="1827"/>
    <s v="VISN 06"/>
    <s v="Salem"/>
    <x v="1"/>
    <s v="Site Lead"/>
    <s v="Carpenter"/>
    <s v="Eric"/>
    <s v="VHASAMCarpeE"/>
    <s v="540-982-2463 x 4126"/>
    <s v="Eric.carpenter@va.gov"/>
    <s v="Wave 2"/>
    <n v="7"/>
    <s v="March_14"/>
    <x v="0"/>
    <n v="1"/>
  </r>
  <r>
    <n v="1828"/>
    <s v="VISN 06"/>
    <s v="Salem"/>
    <x v="1"/>
    <s v="Site Lead Back-up"/>
    <s v="Cunningham"/>
    <s v="Michael"/>
    <s v="VHASAMCunnim"/>
    <s v="540-982-2463 x 2646"/>
    <s v="Michael.cunningham7@va.gov"/>
    <s v="Wave 2"/>
    <n v="8"/>
    <s v="March_14"/>
    <x v="8"/>
    <n v="1"/>
  </r>
  <r>
    <n v="1829"/>
    <s v="VISN 06"/>
    <s v="Salem"/>
    <x v="2"/>
    <s v="Primary HTM Functional POC"/>
    <s v="Wilder"/>
    <s v="Joseph"/>
    <s v="VHASAMWildeJ"/>
    <s v="540-982-2463 x 1672"/>
    <s v="Joseph.wilder@va.gov"/>
    <s v="Wave 2"/>
    <n v="8"/>
    <s v="March_14"/>
    <x v="0"/>
    <n v="1"/>
  </r>
  <r>
    <n v="1830"/>
    <s v="VISN 06"/>
    <s v="Salem"/>
    <x v="2"/>
    <s v="HTM Functional POC Back-up"/>
    <s v="Flanary"/>
    <s v="Karen"/>
    <s v="VHASAMFlanaK"/>
    <s v="540-982-2463 x 1676"/>
    <s v="Karen.flanary@va.gov"/>
    <s v="Wave 2"/>
    <n v="8"/>
    <s v="March_14"/>
    <x v="0"/>
    <n v="1"/>
  </r>
  <r>
    <n v="1831"/>
    <s v="VISN 06"/>
    <s v="Salem"/>
    <x v="2"/>
    <s v="HTM Functional POC Back-up"/>
    <s v="Brown"/>
    <s v="Robert"/>
    <s v="VHASAMBrownR"/>
    <s v="540-982-2463 x 1674"/>
    <s v="Robert.brown15@va.gov"/>
    <s v="Wave 2"/>
    <n v="0"/>
    <s v="March_14"/>
    <x v="0"/>
    <n v="1"/>
  </r>
  <r>
    <n v="1832"/>
    <s v="VISN 06"/>
    <s v="Salem"/>
    <x v="3"/>
    <s v="Primary EMS Functional POC"/>
    <s v="Mack"/>
    <s v="Naymon"/>
    <s v="VHASAMMackN"/>
    <s v="540-982-2463 x 2865"/>
    <s v="Naymon.mack@va.gov"/>
    <s v="Wave 2"/>
    <n v="0"/>
    <s v="March_14"/>
    <x v="0"/>
    <n v="1"/>
  </r>
  <r>
    <n v="1833"/>
    <s v="VISN 06"/>
    <s v="Salem"/>
    <x v="3"/>
    <s v="EMS Functional POC Back-up"/>
    <s v="Morris"/>
    <s v="Tanuel"/>
    <s v="VHASAMMorriT1"/>
    <s v="540-982-2463 x 2878"/>
    <s v="Tanuel.morris@va.gov"/>
    <s v="Wave 2"/>
    <n v="0"/>
    <s v="March_14"/>
    <x v="0"/>
    <n v="1"/>
  </r>
  <r>
    <n v="1834"/>
    <s v="VISN 06"/>
    <s v="Salem"/>
    <x v="4"/>
    <s v="Primary FM Functional POC"/>
    <s v="Carpenter"/>
    <s v="Eric"/>
    <s v="VHASAMCarpeE"/>
    <s v="540-982-2463 x 4126"/>
    <s v="Eric.carpenter@va.gov"/>
    <s v="Wave 2"/>
    <n v="7"/>
    <s v="March_14"/>
    <x v="0"/>
    <n v="1"/>
  </r>
  <r>
    <n v="1835"/>
    <s v="VISN 06"/>
    <s v="Salem"/>
    <x v="4"/>
    <s v="FM Functional POC Back-up"/>
    <s v="Fralin"/>
    <s v="Brian"/>
    <s v="VHASAMFraliB"/>
    <s v="540-982-2463 x 1247"/>
    <s v="Brian.fralin@va.gov"/>
    <s v="Wave 2"/>
    <n v="6"/>
    <s v="March_14"/>
    <x v="8"/>
    <n v="1"/>
  </r>
  <r>
    <n v="1836"/>
    <s v="VISN 06"/>
    <s v="Salem"/>
    <x v="5"/>
    <s v="Primary PPM Functional POC"/>
    <s v="Cunningham"/>
    <s v="Michael"/>
    <s v="VHASAMCunniM"/>
    <s v="540-982-2463 x 2646"/>
    <s v="Michael.cunningham7@va.gov"/>
    <s v="Wave 2"/>
    <n v="8"/>
    <s v="March_14"/>
    <x v="8"/>
    <n v="1"/>
  </r>
  <r>
    <n v="1837"/>
    <s v="VISN 06"/>
    <s v="Salem"/>
    <x v="5"/>
    <s v="PPM Functional POC Back-up"/>
    <s v="Burns"/>
    <s v="Benjamin"/>
    <s v="VHASAMBurnsB"/>
    <s v="540-982-2463 x 2966"/>
    <s v="Benjamin.Burns@va.gov "/>
    <s v="Wave 2"/>
    <n v="7"/>
    <s v="March_14"/>
    <x v="8"/>
    <n v="1"/>
  </r>
  <r>
    <n v="1838"/>
    <s v="VISN 06"/>
    <s v="Salem"/>
    <x v="6"/>
    <s v="Primary IT Functional POC"/>
    <s v="Poole"/>
    <s v="Steven"/>
    <s v="VHASAMPooleS"/>
    <s v="540-982-2463 x 4537"/>
    <s v="Steven.Poole@va.gov"/>
    <s v="Wave 2"/>
    <n v="1"/>
    <s v="March_14"/>
    <x v="0"/>
    <n v="1"/>
  </r>
  <r>
    <n v="1839"/>
    <s v="VISN 06"/>
    <s v="Salem"/>
    <x v="6"/>
    <s v="IT Functional POC Back-up"/>
    <s v="McAnnally"/>
    <s v="Paul"/>
    <s v="VHASAMMcannP"/>
    <s v="540-982-2463 x 5093"/>
    <s v="Paul.McAnnally@va.gov"/>
    <s v="Wave 2"/>
    <n v="0"/>
    <s v="March_14"/>
    <x v="0"/>
    <n v="1"/>
  </r>
  <r>
    <n v="1840"/>
    <s v="VISN 06"/>
    <s v="Salisbury"/>
    <x v="1"/>
    <s v="Site Lead"/>
    <s v="Green"/>
    <s v="Sharod"/>
    <s v="VHASBYGREENS1"/>
    <s v="704-638-9000 x 3498"/>
    <s v="SHAROD.GREEN@VA.GOV"/>
    <s v="Wave 2"/>
    <n v="7"/>
    <s v="March_14"/>
    <x v="0"/>
    <n v="1"/>
  </r>
  <r>
    <n v="1841"/>
    <s v="VISN 06"/>
    <s v="Salisbury"/>
    <x v="1"/>
    <s v="Site Lead Back-up"/>
    <s v="Forrest"/>
    <s v="Robert"/>
    <s v="VHASBYFORRER1"/>
    <s v="704-638-9000 x 3210"/>
    <s v="ROBERT.FORREST@VA.GOV"/>
    <s v="Wave 2"/>
    <n v="2"/>
    <s v="March_14"/>
    <x v="0"/>
    <n v="1"/>
  </r>
  <r>
    <n v="1842"/>
    <s v="VISN 06"/>
    <s v="Salisbury"/>
    <x v="2"/>
    <s v="Primary HTM Functional POC"/>
    <s v="Sledge"/>
    <s v="David"/>
    <s v="VHASBYSLEDGD"/>
    <s v="704-638-9000 x 3120"/>
    <s v="DAVID.SLEDGE2@VA.GOV"/>
    <s v="Wave 2"/>
    <n v="6"/>
    <s v="March_14"/>
    <x v="0"/>
    <n v="1"/>
  </r>
  <r>
    <n v="1843"/>
    <s v="VISN 06"/>
    <s v="Salisbury"/>
    <x v="2"/>
    <s v="HTM Functional POC Back-up"/>
    <s v="Monroe"/>
    <s v="Robert"/>
    <s v="VHASBYMONROR"/>
    <s v="704-638-9000 x 2221"/>
    <s v="ROBERT.MONROE@VA.GOV"/>
    <s v="Wave 2"/>
    <n v="6"/>
    <s v="March_14"/>
    <x v="0"/>
    <n v="1"/>
  </r>
  <r>
    <n v="1844"/>
    <s v="VISN 06"/>
    <s v="Salisbury"/>
    <x v="2"/>
    <s v="HTM Functional POC Back-up"/>
    <s v="Cherry"/>
    <s v="James"/>
    <s v="VHASBYCHERRJ"/>
    <s v="704-638-9000 x 2518"/>
    <s v="JAMES.CHERRY2@VA.GOV"/>
    <s v="Wave 2"/>
    <n v="2"/>
    <s v="March_14"/>
    <x v="0"/>
    <n v="1"/>
  </r>
  <r>
    <n v="1845"/>
    <s v="VISN 06"/>
    <s v="Salisbury"/>
    <x v="3"/>
    <s v="Primary EMS Functional POC"/>
    <s v="Hayes"/>
    <s v="Bruce"/>
    <s v="VHASBYHAYESB"/>
    <s v="704-638-9000 x 2094"/>
    <s v="BRUCE.HAYES@VA.GOV"/>
    <s v="Wave 2"/>
    <n v="0"/>
    <s v="March_14"/>
    <x v="0"/>
    <n v="1"/>
  </r>
  <r>
    <n v="1846"/>
    <s v="VISN 06"/>
    <s v="Salisbury"/>
    <x v="3"/>
    <s v="EMS Functional POC Back-up"/>
    <s v="Hodge"/>
    <s v="Laura"/>
    <s v="VHASBYHODGEL"/>
    <s v="704-638-9000 x 2191"/>
    <s v="LAURA.HODGE@VA.GOV"/>
    <s v="Wave 2"/>
    <n v="0"/>
    <s v="March_14"/>
    <x v="0"/>
    <n v="1"/>
  </r>
  <r>
    <n v="1847"/>
    <s v="VISN 06"/>
    <s v="Salisbury"/>
    <x v="4"/>
    <s v="Primary FM Functional POC"/>
    <s v="Laurer"/>
    <s v="Joseph"/>
    <s v="VHASBYLAUREJ"/>
    <s v="704-638-9000 x 2333"/>
    <s v="JOSEPH.LAURER@VA.GOV"/>
    <s v="Wave 2"/>
    <n v="5"/>
    <s v="March_14"/>
    <x v="8"/>
    <n v="1"/>
  </r>
  <r>
    <n v="1848"/>
    <s v="VISN 06"/>
    <s v="Salisbury"/>
    <x v="4"/>
    <s v="FM Functional POC Back-up"/>
    <s v="Barrier"/>
    <s v="Lonnie"/>
    <s v="VHASBYBARRIL"/>
    <s v="704-638-9000 x 2313"/>
    <s v="LONNIE.BARRIER@VA.GOV"/>
    <s v="Wave 2"/>
    <n v="10"/>
    <s v="March_14"/>
    <x v="8"/>
    <n v="1"/>
  </r>
  <r>
    <n v="1849"/>
    <s v="VISN 06"/>
    <s v="Salisbury"/>
    <x v="5"/>
    <s v="Primary PPM Functional POC"/>
    <s v="White"/>
    <s v="Stanley"/>
    <s v="VHASBYWHITES1"/>
    <s v="704-638-9000 x. 3202"/>
    <s v="STANLEY.WHITE2@VA.GOV"/>
    <s v="Wave 2"/>
    <n v="9"/>
    <s v="March_14"/>
    <x v="8"/>
    <n v="1"/>
  </r>
  <r>
    <n v="1850"/>
    <s v="VISN 06"/>
    <s v="Salisbury"/>
    <x v="5"/>
    <s v="PPM Functional POC Back-up"/>
    <s v="Williams"/>
    <s v="Mashonda"/>
    <s v="VHASBYWILLIM12"/>
    <s v="704-638-9000 x 4765"/>
    <s v="MASHONDA.WILLIAMS@VA.GOV"/>
    <s v="Wave 2"/>
    <n v="6"/>
    <s v="March_14"/>
    <x v="0"/>
    <n v="1"/>
  </r>
  <r>
    <n v="1851"/>
    <s v="VISN 06"/>
    <s v="Salisbury"/>
    <x v="6"/>
    <s v="Primary IT Functional POC"/>
    <s v="Clark"/>
    <s v="Deborah"/>
    <s v="VHASBYCLARKD"/>
    <s v="704-638-9000 x 4847"/>
    <s v="DEBORAH.CLARK6@VA.GOV"/>
    <s v="Wave 2"/>
    <n v="2"/>
    <s v="March_14"/>
    <x v="0"/>
    <n v="1"/>
  </r>
  <r>
    <n v="1852"/>
    <s v="VISN 06"/>
    <s v="Salisbury"/>
    <x v="6"/>
    <s v="IT Functional POC Back-up"/>
    <s v="Nash"/>
    <s v="Ken"/>
    <s v="VHASBYNASHK"/>
    <s v="704-638-9000 x 4853"/>
    <s v="KEN.NASH2@VA.GOV"/>
    <s v="Wave 2"/>
    <n v="1"/>
    <s v="March_14"/>
    <x v="0"/>
    <n v="1"/>
  </r>
  <r>
    <n v="1853"/>
    <s v="VISN 07"/>
    <s v="VISN Deployment Team"/>
    <x v="0"/>
    <s v="VISN Deployment Team Lead"/>
    <s v="Gaudio"/>
    <s v="James"/>
    <s v="Vhav07gaudij"/>
    <s v="(678) 924-5710"/>
    <s v="James.gaudio@va.gov"/>
    <s v="Wave 2"/>
    <n v="8"/>
    <s v="March_14"/>
    <x v="8"/>
    <n v="1"/>
  </r>
  <r>
    <n v="1854"/>
    <s v="VISN 07"/>
    <s v="VISN Deployment Team"/>
    <x v="0"/>
    <s v="Logistics"/>
    <s v="Townsend-Green"/>
    <s v="Linda"/>
    <s v="VHAV07TownsG"/>
    <s v="(678) 924-5754"/>
    <s v="Linda.townsend-green@va.gov"/>
    <s v="Wave 2"/>
    <n v="5"/>
    <s v="March_14"/>
    <x v="8"/>
    <n v="1"/>
  </r>
  <r>
    <n v="1855"/>
    <s v="VISN 07"/>
    <s v="VISN Deployment Team"/>
    <x v="0"/>
    <s v="HTM"/>
    <s v="Jensen"/>
    <s v="Kevin"/>
    <s v="VHACHAJenseK"/>
    <s v="(843) 789-6139"/>
    <s v="Kevin.jensen@va.gov"/>
    <s v="Wave 2"/>
    <n v="6"/>
    <s v="March_14"/>
    <x v="8"/>
    <n v="1"/>
  </r>
  <r>
    <n v="1856"/>
    <s v="VISN 07"/>
    <s v="VISN Deployment Team"/>
    <x v="0"/>
    <s v="CAM"/>
    <s v="Gaudio"/>
    <s v="James"/>
    <s v="Vhav07gaudij"/>
    <s v="(678) 924-5710"/>
    <s v="James.gaudio@va.gov"/>
    <s v="Wave 2"/>
    <n v="8"/>
    <s v="March_14"/>
    <x v="8"/>
    <n v="1"/>
  </r>
  <r>
    <n v="1857"/>
    <s v="VISN 07"/>
    <s v="VISN Deployment Team"/>
    <x v="0"/>
    <s v="EMS"/>
    <s v="Henrickson"/>
    <s v="Michael"/>
    <s v="VHACMSHenriM"/>
    <s v="(803) 776-4000 x 5752"/>
    <s v="Michael.henrickson@va.gov"/>
    <s v="Wave 2"/>
    <n v="1"/>
    <s v="March_14"/>
    <x v="0"/>
    <n v="1"/>
  </r>
  <r>
    <n v="1858"/>
    <s v="VISN 07"/>
    <s v="VISN Deployment Team"/>
    <x v="0"/>
    <s v="Engineering"/>
    <s v="Lyons"/>
    <s v="Tim"/>
    <s v="VHATUALyonsT"/>
    <s v="(205) 554-4593"/>
    <s v="Tim.lyons@va.gov"/>
    <s v="Wave 2"/>
    <n v="8"/>
    <s v="March_14"/>
    <x v="0"/>
    <n v="1"/>
  </r>
  <r>
    <n v="1859"/>
    <s v="VISN 07"/>
    <s v="VISN Deployment Team"/>
    <x v="0"/>
    <s v="OIT"/>
    <s v="Greer"/>
    <s v="Bill"/>
    <s v="VHABIRGreerW1"/>
    <s v="(205) 933-8101"/>
    <s v="William.Greer2@va.gov"/>
    <s v="Wave 2"/>
    <n v="0"/>
    <s v="March_14"/>
    <x v="0"/>
    <n v="1"/>
  </r>
  <r>
    <n v="1860"/>
    <s v="VISN 07"/>
    <s v="VISN Deployment Team"/>
    <x v="0"/>
    <s v="Fiscal"/>
    <s v="Schmitz"/>
    <s v="Brenda"/>
    <s v="VHAV07SchmiB"/>
    <s v="(678) 924-5731"/>
    <s v="Brenda.schmitz@va.gov"/>
    <s v="Wave 2"/>
    <n v="5"/>
    <s v="March_14"/>
    <x v="8"/>
    <n v="1"/>
  </r>
  <r>
    <n v="1861"/>
    <s v="VISN 07"/>
    <s v="VISN Deployment Team"/>
    <x v="0"/>
    <s v="HR"/>
    <s v="Blakeley"/>
    <s v="Claudia"/>
    <s v="VHAV07BlakeC"/>
    <s v="(678) 924-5738"/>
    <s v="Claudia.blakeley@va.gov"/>
    <s v="Wave 2"/>
    <n v="0"/>
    <s v="March_14"/>
    <x v="0"/>
    <n v="1"/>
  </r>
  <r>
    <n v="1862"/>
    <s v="VISN 07"/>
    <s v="VISN Deployment Team"/>
    <x v="0"/>
    <s v="Education"/>
    <s v="Mathews"/>
    <s v="Venis"/>
    <s v="VHANBOMatheV1"/>
    <s v="(770) 279-3427"/>
    <s v="Venis.Mathews2@va.gov"/>
    <s v="Wave 2"/>
    <n v="1"/>
    <s v="March_14"/>
    <x v="0"/>
    <n v="1"/>
  </r>
  <r>
    <n v="1863"/>
    <s v="VISN 07"/>
    <s v="Atlanta"/>
    <x v="1"/>
    <s v="Site Lead"/>
    <s v="Browning"/>
    <s v="Louisa"/>
    <s v="VHAATGBROWNL"/>
    <s v="404-321-6111 x4924"/>
    <s v="Louisa.Browning@va.gov"/>
    <s v="Wave 2"/>
    <n v="8"/>
    <s v="March_14"/>
    <x v="8"/>
    <n v="1"/>
  </r>
  <r>
    <n v="1864"/>
    <s v="VISN 07"/>
    <s v="Atlanta"/>
    <x v="1"/>
    <s v="Site Lead Back-up"/>
    <s v="Simmons"/>
    <s v="Cathy"/>
    <s v="VHAATGSIMMOC2"/>
    <s v="404-321-6111 x3027"/>
    <s v="Cathy.simmons@va.gov"/>
    <s v="Wave 2"/>
    <n v="8"/>
    <s v="March_14"/>
    <x v="8"/>
    <n v="1"/>
  </r>
  <r>
    <n v="1865"/>
    <s v="VISN 07"/>
    <s v="Atlanta"/>
    <x v="2"/>
    <s v="Primary HTM Functional POC"/>
    <s v="Cox"/>
    <s v="Michael"/>
    <s v="VHAATGCoxM"/>
    <s v="404-321-6111 x7633"/>
    <s v="Michael.cox@va.gov"/>
    <s v="Wave 2"/>
    <n v="10"/>
    <s v="March_14"/>
    <x v="8"/>
    <n v="1"/>
  </r>
  <r>
    <n v="1866"/>
    <s v="VISN 07"/>
    <s v="Atlanta"/>
    <x v="2"/>
    <s v="HTM Functional POC Back-up"/>
    <s v="Timm"/>
    <s v="Robert"/>
    <s v="VHAAATGTimmR"/>
    <s v="404-321-6111 x2790"/>
    <s v="Robert.timm@va.gov"/>
    <s v="Wave 2"/>
    <n v="1"/>
    <s v="March_14"/>
    <x v="0"/>
    <n v="1"/>
  </r>
  <r>
    <n v="1867"/>
    <s v="VISN 07"/>
    <s v="Atlanta"/>
    <x v="3"/>
    <s v="Primary EMS Functional POC"/>
    <s v="Mincey"/>
    <s v="Dale"/>
    <s v="VHAATGminced"/>
    <s v="404-321-6111 x7646"/>
    <s v="Dale.Mincey@va.gov"/>
    <s v="Wave 2"/>
    <n v="9"/>
    <s v="March_14"/>
    <x v="8"/>
    <n v="1"/>
  </r>
  <r>
    <n v="1868"/>
    <s v="VISN 07"/>
    <s v="Atlanta"/>
    <x v="3"/>
    <s v="EMS Functional POC Back-up"/>
    <s v="Gwaltney"/>
    <s v="Darryl"/>
    <s v="VHAATGgwaltd"/>
    <s v="404-321-6111 x7525"/>
    <s v="Darryl.Gwaltney@va.gov"/>
    <s v="Wave 2"/>
    <n v="0"/>
    <s v="March_14"/>
    <x v="0"/>
    <n v="1"/>
  </r>
  <r>
    <n v="1869"/>
    <s v="VISN 07"/>
    <s v="Atlanta"/>
    <x v="4"/>
    <s v="Primary FM Functional POC"/>
    <s v="Mindley"/>
    <s v="Damian"/>
    <s v="VHAATGMindlD"/>
    <s v="404-321-6111 x7660"/>
    <s v="Damian.mindley@va.gov"/>
    <s v="Wave 2"/>
    <n v="4"/>
    <s v="March_14"/>
    <x v="0"/>
    <n v="1"/>
  </r>
  <r>
    <n v="1870"/>
    <s v="VISN 07"/>
    <s v="Atlanta"/>
    <x v="4"/>
    <s v="FM Functional POC Back-up"/>
    <s v="Sawyer"/>
    <s v="Ricky"/>
    <s v="VHAATGSawyeR"/>
    <s v="404-321-6111 x7660"/>
    <s v="Ricky.sawyer@va.gov"/>
    <s v="Wave 2"/>
    <n v="7"/>
    <s v="March_14"/>
    <x v="8"/>
    <n v="1"/>
  </r>
  <r>
    <n v="1871"/>
    <s v="VISN 07"/>
    <s v="Atlanta"/>
    <x v="5"/>
    <s v="Primary PPM Functional POC"/>
    <s v="Simmons"/>
    <s v="Cathy"/>
    <s v="VHAATGSIMMOC2"/>
    <s v="404-321-6111 x3027"/>
    <s v="Cathy.simmons@va.gov"/>
    <s v="Wave 2"/>
    <n v="8"/>
    <s v="March_14"/>
    <x v="8"/>
    <n v="1"/>
  </r>
  <r>
    <n v="1872"/>
    <s v="VISN 07"/>
    <s v="Atlanta"/>
    <x v="5"/>
    <s v="PPM Functional POC Back-up"/>
    <s v="Browning"/>
    <s v="Louisa"/>
    <s v="VHAATGBROWNL"/>
    <s v="404-321-6111 x4924"/>
    <s v="Louisa.Browning@va.gov"/>
    <s v="Wave 2"/>
    <n v="8"/>
    <s v="March_14"/>
    <x v="8"/>
    <n v="1"/>
  </r>
  <r>
    <n v="1873"/>
    <s v="VISN 07"/>
    <s v="Atlanta"/>
    <x v="6"/>
    <s v="Primary IT Functional POC"/>
    <s v="Lynch"/>
    <s v="Anthony"/>
    <s v="VHAATGLynchA"/>
    <s v="404-321-6111 x1578"/>
    <s v="Anthony.lynch@va.gov"/>
    <s v="Wave 2"/>
    <n v="2"/>
    <s v="March_14"/>
    <x v="0"/>
    <n v="1"/>
  </r>
  <r>
    <n v="1874"/>
    <s v="VISN 07"/>
    <s v="Atlanta"/>
    <x v="6"/>
    <s v="IT Functional POC Back-up"/>
    <s v="Wisdom"/>
    <s v="Zende"/>
    <s v="VHAATGWisdoZ"/>
    <s v="404-321-6111 x7197"/>
    <s v="Zende.wisdom@va.gov  "/>
    <s v="Wave 2"/>
    <n v="2"/>
    <s v="March_14"/>
    <x v="0"/>
    <n v="1"/>
  </r>
  <r>
    <n v="1875"/>
    <s v="VISN 07"/>
    <s v="Birmingham"/>
    <x v="1"/>
    <s v="Site Lead"/>
    <s v="Raggio"/>
    <s v="Matthew"/>
    <s v="VHABIRRaggiM"/>
    <s v="205-933-8101 x 5252"/>
    <s v="Matthew.Raggio@va.gov"/>
    <s v="Wave 2"/>
    <n v="6"/>
    <s v="March_14"/>
    <x v="8"/>
    <n v="1"/>
  </r>
  <r>
    <n v="1876"/>
    <s v="VISN 07"/>
    <s v="Birmingham"/>
    <x v="1"/>
    <s v="Site Lead Back-up"/>
    <s v="Weeks"/>
    <s v="Erica"/>
    <s v="VHABIRWeeksE"/>
    <s v="205-933-8101 x 1350"/>
    <s v="Erica.Weeks@va.gov"/>
    <s v="Wave 2"/>
    <n v="9"/>
    <s v="March_14"/>
    <x v="8"/>
    <n v="1"/>
  </r>
  <r>
    <n v="1877"/>
    <s v="VISN 07"/>
    <s v="Birmingham"/>
    <x v="2"/>
    <s v="Primary HTM Functional POC"/>
    <s v="Raggio"/>
    <s v="Matthew"/>
    <s v="VHABIRRaggiM"/>
    <s v="205-933-8101 x 5252"/>
    <s v="Matthew.Raggio@va.gov"/>
    <s v="Wave 2"/>
    <n v="6"/>
    <s v="March_14"/>
    <x v="8"/>
    <n v="1"/>
  </r>
  <r>
    <n v="1878"/>
    <s v="VISN 07"/>
    <s v="Birmingham"/>
    <x v="2"/>
    <s v="HTM Functional POC Back-up"/>
    <s v="McQuitty"/>
    <s v="William"/>
    <s v="VHABIRMcQuiW"/>
    <s v="205-933-8101 x 4526"/>
    <s v="William.McQuitty@va.gov"/>
    <s v="Wave 2"/>
    <n v="2"/>
    <s v="March_14"/>
    <x v="0"/>
    <n v="1"/>
  </r>
  <r>
    <n v="1879"/>
    <s v="VISN 07"/>
    <s v="Birmingham"/>
    <x v="3"/>
    <s v="Primary EMS Functional POC"/>
    <s v="Irwin"/>
    <s v="David"/>
    <s v="VHABIRIrwinD"/>
    <s v="205-558-4717 x 5416"/>
    <s v="David.Irwin@va.gov"/>
    <s v="Wave 2"/>
    <n v="6"/>
    <s v="March_14"/>
    <x v="8"/>
    <n v="1"/>
  </r>
  <r>
    <n v="1880"/>
    <s v="VISN 07"/>
    <s v="Birmingham"/>
    <x v="3"/>
    <s v="EMS Functional POC Back-up"/>
    <s v="Singleterry"/>
    <s v="Andre"/>
    <s v="VHABIRSinglA"/>
    <s v="205-933-8101 x 6107"/>
    <s v="Andre.Singleterry@va.gov"/>
    <s v="Wave 2"/>
    <n v="8"/>
    <s v="March_14"/>
    <x v="8"/>
    <n v="1"/>
  </r>
  <r>
    <n v="1881"/>
    <s v="VISN 07"/>
    <s v="Birmingham"/>
    <x v="4"/>
    <s v="Primary FM Functional POC"/>
    <s v="Campbell"/>
    <s v="Jaymes"/>
    <s v="VHABIRCampbJ2"/>
    <s v="205-933-8101 x 5013"/>
    <s v="Jaymes.Campbell@va.gov"/>
    <s v="Wave 2"/>
    <n v="7"/>
    <s v="March_14"/>
    <x v="8"/>
    <n v="1"/>
  </r>
  <r>
    <n v="1882"/>
    <s v="VISN 07"/>
    <s v="Birmingham"/>
    <x v="4"/>
    <s v="FM Functional POC Back-up"/>
    <s v="Bugg"/>
    <s v="Randall"/>
    <s v="VHABIRBuggR"/>
    <s v="205-933-4481 x 5275"/>
    <s v="Randall.Bugg@va.gov"/>
    <s v="Wave 2"/>
    <n v="1"/>
    <s v="March_14"/>
    <x v="0"/>
    <n v="1"/>
  </r>
  <r>
    <n v="1883"/>
    <s v="VISN 07"/>
    <s v="Birmingham"/>
    <x v="5"/>
    <s v="Primary PPM Functional POC"/>
    <s v="Jones"/>
    <s v="Alfred"/>
    <s v="VHABIRJonesAT"/>
    <s v="205-933-8101 x 2937"/>
    <s v="Alfred.Jones2@va.gov"/>
    <s v="Wave 2"/>
    <n v="9"/>
    <s v="March_14"/>
    <x v="8"/>
    <n v="1"/>
  </r>
  <r>
    <n v="1884"/>
    <s v="VISN 07"/>
    <s v="Birmingham"/>
    <x v="5"/>
    <s v="PPM Functional POC Back-up"/>
    <s v="Turner"/>
    <s v="Caleb"/>
    <s v="VHABIRTurneC3"/>
    <s v="205-933-8101 x 5371"/>
    <s v="Caleb.Turner3@va.gov"/>
    <s v="Wave 2"/>
    <n v="2"/>
    <s v="March_14"/>
    <x v="0"/>
    <n v="1"/>
  </r>
  <r>
    <n v="1885"/>
    <s v="VISN 07"/>
    <s v="Birmingham"/>
    <x v="6"/>
    <s v="Primary IT Functional POC"/>
    <s v="Young"/>
    <s v="Christopher"/>
    <s v="VHABIRYounC"/>
    <s v="205-933-8101 x 1367"/>
    <s v="Christopher.Young7@va.gov"/>
    <s v="Wave 2"/>
    <n v="0"/>
    <s v="March_14"/>
    <x v="0"/>
    <n v="1"/>
  </r>
  <r>
    <n v="1886"/>
    <s v="VISN 07"/>
    <s v="Birmingham"/>
    <x v="6"/>
    <s v="IT Functional POC Back-up"/>
    <s v="Sturdivant"/>
    <s v="Mervin"/>
    <s v="VHABIRSturdM"/>
    <s v="205-933-8101 x 1334"/>
    <s v="Mervin.Sturdivant@va.gov"/>
    <s v="Wave 2"/>
    <n v="1"/>
    <s v="March_14"/>
    <x v="0"/>
    <n v="1"/>
  </r>
  <r>
    <n v="1887"/>
    <s v="VISN 07"/>
    <s v="Dublin"/>
    <x v="1"/>
    <s v="Site Lead"/>
    <s v="Deworth"/>
    <s v="Gerald"/>
    <s v="VHADUBDEWORG"/>
    <s v="478-272-1210 x 2902"/>
    <s v="Gerald.deworth@va.gov"/>
    <s v="Wave 2"/>
    <n v="1"/>
    <s v="March_14"/>
    <x v="0"/>
    <n v="1"/>
  </r>
  <r>
    <n v="1888"/>
    <s v="VISN 07"/>
    <s v="Dublin"/>
    <x v="1"/>
    <s v="Site Lead Back-up"/>
    <s v="Sullivan"/>
    <s v="Diane"/>
    <s v="VHADUBSULLID"/>
    <s v="478-272-1210 x 2902"/>
    <s v="Diane.sullivan@va.gov"/>
    <s v="Wave 2"/>
    <n v="5"/>
    <s v="March_14"/>
    <x v="0"/>
    <n v="1"/>
  </r>
  <r>
    <n v="1889"/>
    <s v="VISN 07"/>
    <s v="Dublin"/>
    <x v="2"/>
    <s v="Primary HTM Functional POC"/>
    <s v="Snelgrove"/>
    <s v="Michael"/>
    <s v="VHADUBSNELGM"/>
    <s v="478 272-1210 x 2889"/>
    <s v="Michael.snelgrove@va.gov"/>
    <s v="Wave 2"/>
    <n v="2"/>
    <s v="March_14"/>
    <x v="0"/>
    <n v="1"/>
  </r>
  <r>
    <n v="1890"/>
    <s v="VISN 07"/>
    <s v="Dublin"/>
    <x v="2"/>
    <s v="HTM Functional POC Back-up"/>
    <s v="Orlowsky"/>
    <s v="Alex"/>
    <s v="VHADUBORLOWA"/>
    <s v="478 272-1210 x 3129"/>
    <s v="Alexandra.orlowsky@va.gov"/>
    <s v="Wave 2"/>
    <n v="3"/>
    <s v="March_14"/>
    <x v="0"/>
    <n v="1"/>
  </r>
  <r>
    <n v="1891"/>
    <s v="VISN 07"/>
    <s v="Dublin"/>
    <x v="3"/>
    <s v="Primary EMS Functional POC"/>
    <s v="Baggett"/>
    <s v="Lee"/>
    <s v="VHADUBBAGGEL"/>
    <s v="478 277 2755"/>
    <s v="Walter.Baggett@va.gov"/>
    <s v="Wave 2"/>
    <n v="3"/>
    <s v="March_14"/>
    <x v="0"/>
    <n v="1"/>
  </r>
  <r>
    <n v="1892"/>
    <s v="VISN 07"/>
    <s v="Dublin"/>
    <x v="3"/>
    <s v="EMS Functional POC Back-up"/>
    <s v="Kraft"/>
    <s v="Edwin"/>
    <s v="VHADUBKRAFTE"/>
    <s v="478 277 2755"/>
    <s v="Edwin.Kraft@va.gov"/>
    <s v="Wave 2"/>
    <n v="0"/>
    <s v="March_14"/>
    <x v="0"/>
    <n v="1"/>
  </r>
  <r>
    <n v="1893"/>
    <s v="VISN 07"/>
    <s v="Dublin"/>
    <x v="4"/>
    <s v="Primary FM Functional POC"/>
    <s v="Williams"/>
    <s v="Fred"/>
    <s v="VHADUBWILLIF"/>
    <s v="478 272-1210 x 4355"/>
    <s v="Frederick.williams@va.gov"/>
    <s v="Wave 2"/>
    <n v="4"/>
    <s v="March_14"/>
    <x v="0"/>
    <n v="1"/>
  </r>
  <r>
    <n v="1894"/>
    <s v="VISN 07"/>
    <s v="Dublin"/>
    <x v="4"/>
    <s v="FM Functional POC Back-up"/>
    <s v="Marshall"/>
    <s v="Sandra"/>
    <s v="VHADUBMARSHS"/>
    <s v="478 272-1210 x 2640"/>
    <s v="Sandra.Marshall10@va.gov"/>
    <s v="Wave 2"/>
    <n v="1"/>
    <s v="March_14"/>
    <x v="8"/>
    <n v="1"/>
  </r>
  <r>
    <n v="1895"/>
    <s v="VISN 07"/>
    <s v="Dublin"/>
    <x v="5"/>
    <s v="Primary PPM Functional POC"/>
    <s v="Pennymon"/>
    <s v="Dennis"/>
    <s v="VHADUBPENNYD"/>
    <s v="478 272 1210 x 3046"/>
    <s v="Dennis.Pennymon@va.gov"/>
    <s v="Wave 2"/>
    <n v="3"/>
    <s v="March_14"/>
    <x v="0"/>
    <n v="1"/>
  </r>
  <r>
    <n v="1896"/>
    <s v="VISN 07"/>
    <s v="Dublin"/>
    <x v="5"/>
    <s v="PPM Functional POC Back-up"/>
    <s v="King"/>
    <s v="Anthony"/>
    <s v="VHADUBKingA2"/>
    <s v="478 272 1210 x 2612"/>
    <s v="Anthony.King3@va.gov"/>
    <s v="Wave 2"/>
    <n v="9"/>
    <s v="March_14"/>
    <x v="8"/>
    <n v="1"/>
  </r>
  <r>
    <n v="1897"/>
    <s v="VISN 07"/>
    <s v="Dublin"/>
    <x v="6"/>
    <s v="Primary IT Functional POC"/>
    <s v="Cowart"/>
    <s v="Mark"/>
    <s v="VHADUBCowarM"/>
    <s v="478-277-6799"/>
    <s v="Mark.Cowart@va.gov"/>
    <s v="Wave 2"/>
    <n v="4"/>
    <s v="March_14"/>
    <x v="0"/>
    <n v="1"/>
  </r>
  <r>
    <n v="1898"/>
    <s v="VISN 07"/>
    <s v="Dublin"/>
    <x v="6"/>
    <s v="IT Functional POC Back-up"/>
    <s v="Couey"/>
    <s v="Janet"/>
    <s v="VHADUBCoueyJ"/>
    <s v="478-277-2716"/>
    <s v="Janet.Couey@va.gov"/>
    <s v="Wave 2"/>
    <n v="1"/>
    <s v="March_14"/>
    <x v="0"/>
    <n v="1"/>
  </r>
  <r>
    <n v="1899"/>
    <s v="VISN 07"/>
    <s v="Central Alabama"/>
    <x v="1"/>
    <s v="Site Lead"/>
    <s v="Piper"/>
    <s v="William"/>
    <s v="VHACAVPiperW"/>
    <s v="334-272-4670 x 4870"/>
    <s v="William.Piper@va.gov"/>
    <s v="Wave 2"/>
    <n v="8"/>
    <s v="March_14"/>
    <x v="8"/>
    <n v="1"/>
  </r>
  <r>
    <n v="1900"/>
    <s v="VISN 07"/>
    <s v="Central Alabama"/>
    <x v="1"/>
    <s v="Site Lead Back-up"/>
    <s v="Hall"/>
    <s v="Nicholas"/>
    <s v="VHACAVHallN"/>
    <s v="334-727-0550 x 3289"/>
    <s v="Nicholas.Hall2@va.gov"/>
    <s v="Wave 2"/>
    <n v="5"/>
    <s v="March_14"/>
    <x v="8"/>
    <n v="1"/>
  </r>
  <r>
    <n v="1901"/>
    <s v="VISN 07"/>
    <s v="Central Alabama"/>
    <x v="2"/>
    <s v="Primary HTM Functional POC"/>
    <s v="Piper"/>
    <s v="William"/>
    <s v="VHACAVPiperW"/>
    <s v="334-272-4670 x 4870"/>
    <s v="William.Piper@va.gov"/>
    <s v="Wave 2"/>
    <n v="8"/>
    <s v="March_14"/>
    <x v="8"/>
    <n v="1"/>
  </r>
  <r>
    <n v="1902"/>
    <s v="VISN 07"/>
    <s v="Central Alabama"/>
    <x v="2"/>
    <s v="HTM Functional POC Back-up"/>
    <s v="Johnson"/>
    <s v="Donnell"/>
    <s v="VHACAVJohnsD2"/>
    <s v="334-272-4670 x 4866"/>
    <s v="Donnell.Johnson2@va.gov"/>
    <s v="Wave 2"/>
    <n v="4"/>
    <s v="March_14"/>
    <x v="0"/>
    <n v="1"/>
  </r>
  <r>
    <n v="1903"/>
    <s v="VISN 07"/>
    <s v="Central Alabama"/>
    <x v="3"/>
    <s v="EMS Functional POC Back-up"/>
    <s v="Morgan"/>
    <s v="Darrell"/>
    <s v="VHATUAMORGAD"/>
    <s v="334-272-4670 x 4624"/>
    <s v="Darrell.Morgan2@va.gov"/>
    <s v="Wave 2"/>
    <n v="2"/>
    <s v="March_14"/>
    <x v="0"/>
    <n v="1"/>
  </r>
  <r>
    <n v="1904"/>
    <s v="VISN 07"/>
    <s v="Central Alabama"/>
    <x v="3"/>
    <s v="EMS Functional POC Back-up"/>
    <s v="Perry"/>
    <s v="Clifford"/>
    <s v="VHACAVPerryC"/>
    <s v="334-727-0550 x 3667"/>
    <s v="Clifford.Perry@va.gov"/>
    <s v="Wave 2"/>
    <n v="1"/>
    <s v="March_14"/>
    <x v="0"/>
    <n v="1"/>
  </r>
  <r>
    <n v="1905"/>
    <s v="VISN 07"/>
    <s v="Central Alabama"/>
    <x v="4"/>
    <s v="Primary FM Functional POC"/>
    <s v="Sharpe"/>
    <s v="Nicole"/>
    <s v="VHACAVSharpN"/>
    <s v="334-260-4108"/>
    <s v="Nicole.Sharpe@va.gov"/>
    <s v="Wave 2"/>
    <n v="9"/>
    <s v="March_14"/>
    <x v="0"/>
    <n v="1"/>
  </r>
  <r>
    <n v="1906"/>
    <s v="VISN 07"/>
    <s v="Central Alabama"/>
    <x v="4"/>
    <s v="FM Functional POC Back-up"/>
    <s v="Hall"/>
    <s v="Nicholas"/>
    <s v="VHACAVHallN"/>
    <s v="334-727-0550 x 3289"/>
    <s v="Nicholas.Hall2@va.gov"/>
    <s v="Wave 2"/>
    <n v="5"/>
    <s v="March_14"/>
    <x v="8"/>
    <n v="1"/>
  </r>
  <r>
    <n v="1907"/>
    <s v="VISN 07"/>
    <s v="Central Alabama"/>
    <x v="5"/>
    <s v="Primary PPM Functional POC"/>
    <s v="Green"/>
    <s v="Darry"/>
    <s v="VHACAVGreenD"/>
    <s v="334-272-4670 x 2001"/>
    <s v="Darry.Green@va.gov"/>
    <s v="Wave 2"/>
    <n v="11"/>
    <s v="March_14"/>
    <x v="8"/>
    <n v="1"/>
  </r>
  <r>
    <n v="1908"/>
    <s v="VISN 07"/>
    <s v="Central Alabama"/>
    <x v="5"/>
    <s v="PPM Functional POC Back-up"/>
    <s v="Davis"/>
    <s v="Johnny"/>
    <s v="VHACAVDavisJ6"/>
    <s v="334-272-4670 x 4482"/>
    <s v="Johnny.Davis6@va.gov"/>
    <s v="Wave 2"/>
    <n v="1"/>
    <s v="March_14"/>
    <x v="0"/>
    <n v="1"/>
  </r>
  <r>
    <n v="1909"/>
    <s v="VISN 07"/>
    <s v="Central Alabama"/>
    <x v="6"/>
    <s v="Primary IT Functional POC"/>
    <s v="Magee"/>
    <s v="Elmarko"/>
    <s v="VHACAVMageeE"/>
    <s v="334-725-2532"/>
    <s v="Elmarko.Magee@va.gov"/>
    <s v="Wave 2"/>
    <n v="3"/>
    <s v="March_14"/>
    <x v="8"/>
    <n v="1"/>
  </r>
  <r>
    <n v="1910"/>
    <s v="VISN 07"/>
    <s v="Central Alabama"/>
    <x v="6"/>
    <s v="IT Functional POC Back-up"/>
    <s v="Henry"/>
    <s v="Robert"/>
    <s v="VHACAVHenryR"/>
    <s v="334-727-0550 x 3422"/>
    <s v="Robert.Henry3@va.gov"/>
    <s v="Wave 2"/>
    <n v="0"/>
    <s v="March_14"/>
    <x v="0"/>
    <n v="1"/>
  </r>
  <r>
    <n v="1911"/>
    <s v="VISN 07"/>
    <s v="Augusta"/>
    <x v="1"/>
    <s v="Site Lead"/>
    <s v="Koppen"/>
    <s v="Mark"/>
    <s v="VHAAUGKoppeM"/>
    <s v="(706) 733-0188 x 2871"/>
    <s v="Mark.Koppen@va.gov"/>
    <s v="Wave 2"/>
    <n v="8"/>
    <s v="March_14"/>
    <x v="8"/>
    <n v="1"/>
  </r>
  <r>
    <n v="1912"/>
    <s v="VISN 07"/>
    <s v="Augusta"/>
    <x v="1"/>
    <s v="Site Lead Back-up"/>
    <s v="Stenger"/>
    <s v="John"/>
    <s v="VHAAUGStengT"/>
    <s v="(706) 733-0188 x 1783/6700"/>
    <s v="John.Stenger@va.gov"/>
    <s v="Wave 2"/>
    <n v="7"/>
    <s v="March_14"/>
    <x v="8"/>
    <n v="1"/>
  </r>
  <r>
    <n v="1913"/>
    <s v="VISN 07"/>
    <s v="Augusta"/>
    <x v="2"/>
    <s v="Primary HTM Functional POC"/>
    <s v="Ackerman"/>
    <s v="Michael"/>
    <s v="VHAAUGAckerM"/>
    <s v="(706) 733-0188 x 3350"/>
    <s v="Michael.Ackerman@va.gov"/>
    <s v="Wave 2"/>
    <n v="11"/>
    <s v="March_14"/>
    <x v="8"/>
    <n v="1"/>
  </r>
  <r>
    <n v="1914"/>
    <s v="VISN 07"/>
    <s v="Augusta"/>
    <x v="2"/>
    <s v="HTM Functional POC Back-up"/>
    <s v="Payne"/>
    <s v="Wesley"/>
    <s v="VHAAUGPayneW"/>
    <s v="(706) 733-0188 x 3368"/>
    <s v="Wesley.Payne@va.gov"/>
    <s v="Wave 2"/>
    <n v="0"/>
    <s v="March_14"/>
    <x v="0"/>
    <n v="1"/>
  </r>
  <r>
    <n v="1915"/>
    <s v="VISN 07"/>
    <s v="Augusta"/>
    <x v="3"/>
    <s v="Primary EMS Functional POC"/>
    <s v="Van Horn"/>
    <s v="Russell"/>
    <s v="VHAAUGVanHoR"/>
    <s v="(706) 733-0188 x 3319"/>
    <s v="Russell.VanHorn@va.gov"/>
    <s v="Wave 2"/>
    <n v="7"/>
    <s v="March_14"/>
    <x v="8"/>
    <n v="1"/>
  </r>
  <r>
    <n v="1916"/>
    <s v="VISN 07"/>
    <s v="Augusta"/>
    <x v="3"/>
    <s v="EMS Functional POC Back-up"/>
    <s v="Thomas"/>
    <s v="Walter"/>
    <s v="VHAAUGWalteT4"/>
    <s v="(706) 733-0188 x 3319"/>
    <s v="Walter.Thomas4@va.gov"/>
    <s v="Wave 2"/>
    <n v="0"/>
    <s v="March_14"/>
    <x v="0"/>
    <n v="1"/>
  </r>
  <r>
    <n v="1917"/>
    <s v="VISN 07"/>
    <s v="Augusta"/>
    <x v="4"/>
    <s v="Primary FM Functional POC"/>
    <s v="Harris"/>
    <s v="Timothy"/>
    <s v="VHAAUGHarriT5"/>
    <s v="(706) 733-0188 x 3365/6053"/>
    <s v="Timothy.Harris2@va.gov"/>
    <s v="Wave 2"/>
    <n v="5"/>
    <s v="March_14"/>
    <x v="8"/>
    <n v="1"/>
  </r>
  <r>
    <n v="1918"/>
    <s v="VISN 07"/>
    <s v="Augusta"/>
    <x v="4"/>
    <s v="FM Functional POC Back-up"/>
    <s v="Payne"/>
    <s v="Wesley"/>
    <s v="VHAAUGPayneW"/>
    <s v="(706) 733-0188 x 3368"/>
    <s v="Wesley.Payne@va.gov"/>
    <s v="Wave 2"/>
    <n v="0"/>
    <s v="March_14"/>
    <x v="0"/>
    <n v="1"/>
  </r>
  <r>
    <n v="1919"/>
    <s v="VISN 07"/>
    <s v="Augusta"/>
    <x v="5"/>
    <s v="Primary PPM Functional POC"/>
    <s v="Fox"/>
    <s v="Mark"/>
    <s v="VHAAUGFoxM"/>
    <s v="(706) 733-0188 x 7829"/>
    <s v="Mark.Fox@va.gov"/>
    <s v="Wave 2"/>
    <n v="6"/>
    <s v="March_14"/>
    <x v="8"/>
    <n v="1"/>
  </r>
  <r>
    <n v="1920"/>
    <s v="VISN 07"/>
    <s v="Augusta"/>
    <x v="5"/>
    <s v="PPM Functional POC Back-up"/>
    <s v="Askew"/>
    <s v="Janice"/>
    <s v="VHAAUGAskewJ"/>
    <s v="(706) 733-0188 x 7169"/>
    <s v="Janice.Askew@va.gov"/>
    <s v="Wave 2"/>
    <n v="2"/>
    <s v="March_14"/>
    <x v="0"/>
    <n v="1"/>
  </r>
  <r>
    <n v="1921"/>
    <s v="VISN 07"/>
    <s v="Augusta"/>
    <x v="6"/>
    <s v="Primary IT Functional POC"/>
    <s v="Hedgepeth"/>
    <s v="Rick"/>
    <s v="VHAAUGHedgeR"/>
    <s v="(706) 733-0188 x 6750"/>
    <s v="Ricky.Hedgepeth@va.gov"/>
    <s v="Wave 2"/>
    <n v="1"/>
    <s v="March_14"/>
    <x v="0"/>
    <n v="1"/>
  </r>
  <r>
    <n v="1922"/>
    <s v="VISN 07"/>
    <s v="Augusta"/>
    <x v="6"/>
    <s v="IT Functional POC Back-up"/>
    <s v="Northington"/>
    <s v="Elizabeth"/>
    <s v="VHAAUGNorthE"/>
    <s v="(706) 733-0188 x 7637"/>
    <s v="Elizabeth.Northington@va.gov"/>
    <s v="Wave 2"/>
    <n v="9"/>
    <s v="March_14"/>
    <x v="8"/>
    <n v="1"/>
  </r>
  <r>
    <n v="1923"/>
    <s v="VISN 07"/>
    <s v="Charleston"/>
    <x v="1"/>
    <s v="Site Lead"/>
    <s v="Hensley"/>
    <s v="Anthony"/>
    <s v="VHACHAHenslA"/>
    <s v="843-789-7788"/>
    <s v="anthony.hensley@va.gov"/>
    <s v="Wave 2"/>
    <n v="9"/>
    <s v="March_14"/>
    <x v="8"/>
    <n v="1"/>
  </r>
  <r>
    <n v="1924"/>
    <s v="VISN 07"/>
    <s v="Charleston"/>
    <x v="1"/>
    <s v="Site Lead Back-up"/>
    <s v="Pinard"/>
    <s v="Randall"/>
    <s v="VHACHAPinarR"/>
    <s v="843-789-7789"/>
    <s v="randall.pinard@va.gov"/>
    <s v="Wave 2"/>
    <n v="9"/>
    <s v="March_14"/>
    <x v="8"/>
    <n v="1"/>
  </r>
  <r>
    <n v="1925"/>
    <s v="VISN 07"/>
    <s v="Charleston"/>
    <x v="2"/>
    <s v="Primary HTM Functional POC"/>
    <s v="Cross"/>
    <s v="Carl"/>
    <s v="VHACHACrossC"/>
    <s v="843-789-7005"/>
    <s v="Carl.Cross@va.gov"/>
    <s v="Wave 2"/>
    <n v="7"/>
    <s v="March_14"/>
    <x v="8"/>
    <n v="1"/>
  </r>
  <r>
    <n v="1926"/>
    <s v="VISN 07"/>
    <s v="Charleston"/>
    <x v="2"/>
    <s v="HTM Functional POC Back-up"/>
    <s v="McCaskill"/>
    <s v="Britton"/>
    <s v="VHACHAMcCasB"/>
    <s v="843-789-6046"/>
    <s v="Britton.McCaskill@va.gov"/>
    <s v="Wave 2"/>
    <n v="7"/>
    <s v="March_14"/>
    <x v="8"/>
    <n v="1"/>
  </r>
  <r>
    <n v="1927"/>
    <s v="VISN 07"/>
    <s v="Charleston"/>
    <x v="2"/>
    <s v="HTM Functional POC Back-up"/>
    <s v="Marsh"/>
    <s v="Lucas"/>
    <s v="VHACHAMarshL"/>
    <s v="843-789-7712"/>
    <s v="Lucas.Marsh@va.gov"/>
    <s v="Wave 2"/>
    <n v="2"/>
    <s v="March_14"/>
    <x v="0"/>
    <n v="1"/>
  </r>
  <r>
    <n v="1928"/>
    <s v="VISN 07"/>
    <s v="Charleston"/>
    <x v="2"/>
    <s v="HTM Functional POC Back-up"/>
    <s v="Tellis"/>
    <s v="Brandi"/>
    <s v="VHACHATelliB"/>
    <s v="843-789-6620"/>
    <s v="Brandi.Tellis@va.gov"/>
    <s v="Wave 2"/>
    <n v="1"/>
    <s v="March_14"/>
    <x v="0"/>
    <n v="1"/>
  </r>
  <r>
    <n v="1929"/>
    <s v="VISN 07"/>
    <s v="Charleston"/>
    <x v="3"/>
    <s v="Primary EMS Functional POC"/>
    <s v="Stenson"/>
    <s v="Darfet (Lee)"/>
    <s v="VHACHAStensD"/>
    <s v="843- 789-6157"/>
    <s v="darfet.stenson@va.gov"/>
    <s v="Wave 2"/>
    <n v="3"/>
    <s v="March_14"/>
    <x v="0"/>
    <n v="1"/>
  </r>
  <r>
    <n v="1930"/>
    <s v="VISN 07"/>
    <s v="Charleston"/>
    <x v="3"/>
    <s v="EMS Functional POC Back-up"/>
    <s v="Brewer"/>
    <s v="Justus"/>
    <s v="VHACHABreweJ"/>
    <s v="843-789-5464"/>
    <s v="justus.brewer@va.gov"/>
    <s v="Wave 2"/>
    <n v="3"/>
    <s v="March_14"/>
    <x v="8"/>
    <n v="1"/>
  </r>
  <r>
    <n v="1931"/>
    <s v="VISN 07"/>
    <s v="Charleston"/>
    <x v="4"/>
    <s v="Primary FM Functional POC "/>
    <s v="Watson"/>
    <s v="Herb"/>
    <s v="VHACHAWatsoH2"/>
    <s v="843-789-6783"/>
    <s v="Herbert.Watson2@va.gov"/>
    <s v="Wave 2"/>
    <n v="4"/>
    <s v="March_14"/>
    <x v="0"/>
    <n v="1"/>
  </r>
  <r>
    <n v="1932"/>
    <s v="VISN 07"/>
    <s v="Charleston"/>
    <x v="4"/>
    <s v="FM Functional POC Back-up"/>
    <s v="Kurowski"/>
    <s v="Mark"/>
    <s v="VHACHAKurowM"/>
    <s v="843-789-7772"/>
    <s v="Mark.kurowski@va.gov"/>
    <s v="Wave 2"/>
    <n v="6"/>
    <s v="March_14"/>
    <x v="0"/>
    <n v="1"/>
  </r>
  <r>
    <n v="1933"/>
    <s v="VISN 07"/>
    <s v="Charleston"/>
    <x v="4"/>
    <s v="FM Functional POC Back-up"/>
    <s v="Valdez"/>
    <s v="Juan"/>
    <s v="VHACHAValdeJ1"/>
    <s v="843-789-7386"/>
    <s v="Juan.valdez@va.gov"/>
    <s v="Wave 2"/>
    <n v="1"/>
    <s v="March_14"/>
    <x v="0"/>
    <n v="1"/>
  </r>
  <r>
    <n v="1934"/>
    <s v="VISN 07"/>
    <s v="Charleston"/>
    <x v="5"/>
    <s v="Primary PPM Functional POC"/>
    <s v="Turner"/>
    <s v="Beth"/>
    <s v="VHACHATurneB"/>
    <s v="843-789-6333"/>
    <s v="Beth.turner@va.gov"/>
    <s v="Wave 2"/>
    <n v="5"/>
    <s v="March_14"/>
    <x v="0"/>
    <n v="1"/>
  </r>
  <r>
    <n v="1935"/>
    <s v="VISN 07"/>
    <s v="Charleston"/>
    <x v="5"/>
    <s v="PPM Functional POC Back-up"/>
    <s v="Jackson"/>
    <s v="Brenda"/>
    <s v="VHACHAJacksB1"/>
    <s v="843-789-7070"/>
    <s v="brenda.jackson@va.gov"/>
    <s v="Wave 2"/>
    <n v="0"/>
    <s v="March_14"/>
    <x v="0"/>
    <n v="1"/>
  </r>
  <r>
    <n v="1936"/>
    <s v="VISN 07"/>
    <s v="Charleston"/>
    <x v="6"/>
    <s v="Primary IT Functional POC"/>
    <s v="Carter"/>
    <s v="David"/>
    <s v="VHACHACarteD"/>
    <s v="843-789-7121"/>
    <s v="david.carter4@va.gov"/>
    <s v="Wave 2"/>
    <n v="3"/>
    <s v="March_14"/>
    <x v="8"/>
    <n v="1"/>
  </r>
  <r>
    <n v="1937"/>
    <s v="VISN 07"/>
    <s v="Charleston"/>
    <x v="6"/>
    <s v="IT Functional POC Back-up"/>
    <s v="Porter"/>
    <s v="Mary Ann"/>
    <s v="VHACHAPorteM"/>
    <s v="843-789-7162"/>
    <s v="mary.porter2@va.gov"/>
    <s v="Wave 2"/>
    <n v="0"/>
    <s v="March_14"/>
    <x v="0"/>
    <n v="1"/>
  </r>
  <r>
    <n v="1938"/>
    <s v="VISN 07"/>
    <s v="Tuscaloosa"/>
    <x v="1"/>
    <s v="Site Lead"/>
    <s v="Jones"/>
    <s v="Adrienne"/>
    <s v="VhaTUAJonesAD"/>
    <s v="205 554-2063"/>
    <s v="Adrienne.jones2@va.gov"/>
    <s v="Wave 2"/>
    <n v="10"/>
    <s v="March_14"/>
    <x v="8"/>
    <n v="1"/>
  </r>
  <r>
    <n v="1939"/>
    <s v="VISN 07"/>
    <s v="Tuscaloosa"/>
    <x v="1"/>
    <s v="Site Lead Back-up"/>
    <s v="Leow"/>
    <s v="Josh"/>
    <s v="VhaTUALeowJ"/>
    <s v="205-554-2000 x 3283"/>
    <s v="Joshua.Leow@va.gov"/>
    <s v="Wave 2"/>
    <n v="7"/>
    <s v="March_14"/>
    <x v="8"/>
    <n v="1"/>
  </r>
  <r>
    <n v="1940"/>
    <s v="VISN 07"/>
    <s v="Tuscaloosa"/>
    <x v="2"/>
    <s v="Primary HTM Functional POC"/>
    <s v="Haynes"/>
    <s v="Dwayne"/>
    <s v="VhaTUAHayneD"/>
    <s v="205-554-2000 x 2667"/>
    <s v="Dwayne.Haynes@va.gov"/>
    <s v="Wave 2"/>
    <n v="8"/>
    <s v="March_14"/>
    <x v="8"/>
    <n v="1"/>
  </r>
  <r>
    <n v="1941"/>
    <s v="VISN 07"/>
    <s v="Tuscaloosa"/>
    <x v="3"/>
    <s v="Primary EMS Functional POC"/>
    <s v="Robinson"/>
    <s v="Tom"/>
    <s v="VhaTUARobinT"/>
    <s v="205-554-2000 x 3777"/>
    <s v="Tom.Robinson2@va.gov"/>
    <s v="Wave 2"/>
    <n v="4"/>
    <s v="March_14"/>
    <x v="0"/>
    <n v="1"/>
  </r>
  <r>
    <n v="1942"/>
    <s v="VISN 07"/>
    <s v="Tuscaloosa"/>
    <x v="4"/>
    <s v="Primary FM Functional POC"/>
    <s v="Jones"/>
    <s v="Adrienne"/>
    <s v="VhaTUAJonesAD"/>
    <s v="205-554-2063"/>
    <s v="Adrienne.Jones2@va.gov"/>
    <s v="Wave 2"/>
    <n v="10"/>
    <s v="March_14"/>
    <x v="8"/>
    <n v="1"/>
  </r>
  <r>
    <n v="1943"/>
    <s v="VISN 07"/>
    <s v="Tuscaloosa"/>
    <x v="5"/>
    <s v="Primary PPM Functional POC"/>
    <s v="Bauknight"/>
    <s v="Dawn"/>
    <s v="VhaBIRBauknD"/>
    <s v="205-554-2000 x 2237"/>
    <s v="Dawn.Bauknight@va.gov"/>
    <s v="Wave 2"/>
    <n v="8"/>
    <s v="March_14"/>
    <x v="0"/>
    <n v="1"/>
  </r>
  <r>
    <n v="1944"/>
    <s v="VISN 07"/>
    <s v="Tuscaloosa"/>
    <x v="6"/>
    <s v="Primary IT Functional POC"/>
    <s v="Lewis"/>
    <s v="Bryant"/>
    <s v="VhaTUALewisBC"/>
    <s v="205-554-2000 x 3660"/>
    <s v="Bryant.Lewis@va.gov"/>
    <s v="Wave 2"/>
    <n v="5"/>
    <s v="March_14"/>
    <x v="8"/>
    <n v="1"/>
  </r>
  <r>
    <n v="1945"/>
    <s v="VISN 07"/>
    <s v="Tuscaloosa"/>
    <x v="6"/>
    <s v="IT Functional POC Back-up"/>
    <s v="Day"/>
    <s v="Charles"/>
    <s v="VhaTUADayC"/>
    <s v="205-554-2000 x 4622"/>
    <s v="Charles.Day3@va.gov"/>
    <s v="Wave 2"/>
    <n v="6"/>
    <s v="March_14"/>
    <x v="8"/>
    <n v="1"/>
  </r>
  <r>
    <n v="1946"/>
    <s v="VISN 07"/>
    <s v="Columbia"/>
    <x v="1"/>
    <s v="Site Lead"/>
    <s v="Domann"/>
    <s v="Stan"/>
    <s v="VhacmsDomanS"/>
    <s v="(803) 695-6770"/>
    <s v="Stan.Domann@va.gov"/>
    <s v="Wave 2"/>
    <n v="10"/>
    <s v="March_14"/>
    <x v="8"/>
    <n v="1"/>
  </r>
  <r>
    <n v="1947"/>
    <s v="VISN 07"/>
    <s v="Columbia"/>
    <x v="1"/>
    <s v="Site Lead Back-up"/>
    <s v="Cook"/>
    <s v="James"/>
    <s v="VhacmsCookja"/>
    <s v="(803) 776-4000 x 7559"/>
    <s v="James.Cook8@va.gov"/>
    <s v="Wave 2"/>
    <n v="4"/>
    <s v="March_14"/>
    <x v="0"/>
    <n v="1"/>
  </r>
  <r>
    <n v="1948"/>
    <s v="VISN 07"/>
    <s v="Columbia"/>
    <x v="2"/>
    <s v="Primary HTM Functional POC"/>
    <s v="Shukla"/>
    <s v="Mahesh"/>
    <s v="VhacmsShuklM1"/>
    <s v="(803) 776-4000 x 7583"/>
    <s v="Mahesh.Shukla2@va.gov"/>
    <s v="Wave 2"/>
    <n v="1"/>
    <s v="March_14"/>
    <x v="0"/>
    <n v="1"/>
  </r>
  <r>
    <n v="1949"/>
    <s v="VISN 07"/>
    <s v="Columbia"/>
    <x v="2"/>
    <s v="HTM Functional POC Back-up"/>
    <s v="Johnson"/>
    <s v="Jerry"/>
    <s v="VhacmsJohnsJ1"/>
    <s v="(803) 776-4000 x 7580"/>
    <s v="Jerry.Johnson3@va.gov"/>
    <s v="Wave 2"/>
    <n v="1"/>
    <s v="March_14"/>
    <x v="0"/>
    <n v="1"/>
  </r>
  <r>
    <n v="1950"/>
    <s v="VISN 07"/>
    <s v="Columbia"/>
    <x v="2"/>
    <s v="HTM Functional POC Back-up"/>
    <s v="Masters"/>
    <s v="Russell"/>
    <s v="VhacmsMasteR"/>
    <s v="(803) 776-4000 x 4749"/>
    <s v="Russell.Masters@va.gov"/>
    <s v="Wave 2"/>
    <n v="0"/>
    <s v="March_14"/>
    <x v="0"/>
    <n v="1"/>
  </r>
  <r>
    <n v="1951"/>
    <s v="VISN 07"/>
    <s v="Columbia"/>
    <x v="3"/>
    <s v="Primary EMS Functional POC"/>
    <s v="Bonds"/>
    <s v="Lincoln"/>
    <s v="Vhacmsbondsl"/>
    <s v="(803) 776-4000 x 6808"/>
    <s v="Lincoln.Bonds@va.gov"/>
    <s v="Wave 2"/>
    <n v="3"/>
    <s v="March_14"/>
    <x v="8"/>
    <n v="1"/>
  </r>
  <r>
    <n v="1952"/>
    <s v="VISN 07"/>
    <s v="Columbia"/>
    <x v="3"/>
    <s v="EMS Functional POC Back-up"/>
    <s v="Perry"/>
    <s v="Patrice"/>
    <s v="Vhacmsperryp6"/>
    <s v="(803) 776-4000 x 6808"/>
    <s v="Patrice.Perry@va.gov"/>
    <s v="Wave 2"/>
    <n v="0"/>
    <s v="March_14"/>
    <x v="0"/>
    <n v="1"/>
  </r>
  <r>
    <n v="1953"/>
    <s v="VISN 07"/>
    <s v="Columbia"/>
    <x v="4"/>
    <s v="Primary FM Functional POC"/>
    <s v="Bagley"/>
    <s v="David"/>
    <s v="VhacmsBagleD"/>
    <s v="(803) 776-4000 x 4344"/>
    <s v="David.Bagley2@va.gov"/>
    <s v="Wave 2"/>
    <n v="10"/>
    <s v="March_14"/>
    <x v="8"/>
    <n v="1"/>
  </r>
  <r>
    <n v="1954"/>
    <s v="VISN 07"/>
    <s v="Columbia"/>
    <x v="4"/>
    <s v="FM Functional POC Back-up"/>
    <s v="Blackwell"/>
    <s v="Joseph"/>
    <s v="VhacmsBlackJW"/>
    <s v="(803) 776-4000 x 7589"/>
    <s v="Joseph.Blackwell@va.gov"/>
    <s v="Wave 2"/>
    <n v="4"/>
    <s v="March_14"/>
    <x v="0"/>
    <n v="1"/>
  </r>
  <r>
    <n v="1955"/>
    <s v="VISN 07"/>
    <s v="Columbia"/>
    <x v="5"/>
    <s v="Primary PPM Functional POC"/>
    <s v="Mahoney"/>
    <s v="Eathel"/>
    <s v="VhacmsMahonE"/>
    <s v="(803) 776-4000 x 6560"/>
    <s v="Eathel.Mahoney@va.gov"/>
    <s v="Wave 2"/>
    <n v="2"/>
    <s v="March_14"/>
    <x v="0"/>
    <n v="1"/>
  </r>
  <r>
    <n v="1956"/>
    <s v="VISN 07"/>
    <s v="Columbia"/>
    <x v="5"/>
    <s v="PPM Functional POC Back-up"/>
    <s v="Guice"/>
    <s v="Lynette"/>
    <s v="VhacmsGuiceL"/>
    <s v="(803) 776-4000 x 6492"/>
    <s v="Lynette.Guice@va.gov"/>
    <s v="Wave 2"/>
    <n v="0"/>
    <s v="March_14"/>
    <x v="0"/>
    <n v="1"/>
  </r>
  <r>
    <n v="1957"/>
    <s v="VISN 07"/>
    <s v="Columbia"/>
    <x v="6"/>
    <s v="Primary IT Funcational POC"/>
    <s v="Wells"/>
    <s v="Mark"/>
    <s v="VHAcmsWellsM"/>
    <s v="(803) 776-4000 x 6311"/>
    <s v="Mark.Wells4@va.gov"/>
    <s v="Wave 2"/>
    <n v="4"/>
    <s v="March_14"/>
    <x v="0"/>
    <n v="1"/>
  </r>
  <r>
    <n v="1958"/>
    <s v="VISN 07"/>
    <s v="Columbia"/>
    <x v="6"/>
    <s v="IT Functional POC Back-up"/>
    <s v="Tollin"/>
    <s v="Andrew"/>
    <s v="VhacmsTolliA"/>
    <s v="(803) 776-4000 x 6308"/>
    <s v="Andrew.Tollin@va.gov"/>
    <s v="Wave 2"/>
    <n v="0"/>
    <s v="March_14"/>
    <x v="0"/>
    <n v="1"/>
  </r>
  <r>
    <n v="1959"/>
    <s v="VISN 12"/>
    <s v="VISN Deployment Team"/>
    <x v="0"/>
    <s v="VISN Deployment Team Lead"/>
    <s v="Schopen"/>
    <s v="Robby"/>
    <s v="VHAMIWSchopR2"/>
    <s v="(414)844-4831"/>
    <s v="Robby.Schopen2@va.gov"/>
    <s v="Wave 2"/>
    <n v="7"/>
    <s v="March_14"/>
    <x v="8"/>
    <n v="1"/>
  </r>
  <r>
    <n v="1960"/>
    <s v="VISN 12"/>
    <s v="VISN Deployment Team"/>
    <x v="0"/>
    <s v="Logistics"/>
    <s v="Schopen"/>
    <s v="Robby"/>
    <s v="VHAMIWSchopR2"/>
    <s v="(414)844-4831"/>
    <s v="Robby.Schopen2@va.gov"/>
    <s v="Wave 2"/>
    <n v="7"/>
    <s v="March_14"/>
    <x v="8"/>
    <n v="1"/>
  </r>
  <r>
    <n v="1961"/>
    <s v="VISN 12"/>
    <s v="VISN Deployment Team"/>
    <x v="0"/>
    <s v="HTM"/>
    <s v="Houterman"/>
    <s v="Christian (Chris)"/>
    <s v="VHAMIWHouteC"/>
    <s v="(414) 384-2000 x 45186"/>
    <s v="Christian.Houterman@va.gov"/>
    <s v="Wave 2"/>
    <n v="2"/>
    <s v="March_14"/>
    <x v="0"/>
    <n v="1"/>
  </r>
  <r>
    <n v="1962"/>
    <s v="VISN 12"/>
    <s v="VISN Deployment Team"/>
    <x v="0"/>
    <s v="CAM"/>
    <s v="Cejka"/>
    <s v="James (Jim)"/>
    <s v="VHAHINCejkaJ"/>
    <s v="(708) 492-3932"/>
    <s v="James.Cejka@va.gov"/>
    <s v="Wave 2"/>
    <n v="0"/>
    <s v="March_14"/>
    <x v="0"/>
    <n v="1"/>
  </r>
  <r>
    <n v="1963"/>
    <s v="VISN 12"/>
    <s v="VISN Deployment Team"/>
    <x v="0"/>
    <s v="EMS"/>
    <s v="Aherne"/>
    <s v="Joseph (Joe)"/>
    <s v="VHAHINAhernJ"/>
    <s v="(708) 492-3935"/>
    <s v="Joseph.Aherne@va.gov"/>
    <s v="Wave 2"/>
    <n v="5"/>
    <s v="March_14"/>
    <x v="8"/>
    <n v="1"/>
  </r>
  <r>
    <n v="1964"/>
    <s v="VISN 12"/>
    <s v="VISN Deployment Team"/>
    <x v="0"/>
    <s v="Engineering"/>
    <s v="Berry"/>
    <s v="Douglas (Doug)"/>
    <s v="VHAHINBerryD"/>
    <s v="708-267-6138"/>
    <s v="Douglas.Berry@va.gov"/>
    <s v="Wave 2"/>
    <n v="1"/>
    <s v="March_14"/>
    <x v="0"/>
    <n v="1"/>
  </r>
  <r>
    <n v="1965"/>
    <s v="VISN 12"/>
    <s v="VISN Deployment Team"/>
    <x v="0"/>
    <s v="OIT"/>
    <s v="Fears"/>
    <s v="Jeffrey (Jeff)"/>
    <s v="VHAV12FearsJ"/>
    <s v="708-492-3987"/>
    <s v="Jeff.Fears@va.gov"/>
    <s v="Wave 2"/>
    <n v="1"/>
    <s v="March_14"/>
    <x v="0"/>
    <n v="1"/>
  </r>
  <r>
    <n v="1966"/>
    <s v="VISN 12"/>
    <s v="VISN Deployment Team"/>
    <x v="0"/>
    <s v="Fiscal (Ad Hoc)"/>
    <s v="Keyser"/>
    <s v="Jason"/>
    <s v="VHAMSCKeyseJ"/>
    <s v="414-384-2000 x 45371"/>
    <s v="Jason.Keyser@va.gov"/>
    <s v="Wave 2"/>
    <n v="5"/>
    <s v="March_14"/>
    <x v="0"/>
    <n v="1"/>
  </r>
  <r>
    <n v="1967"/>
    <s v="VISN 12"/>
    <s v="VISN Deployment Team"/>
    <x v="0"/>
    <s v="CDW "/>
    <s v="Wright"/>
    <s v="Samantha"/>
    <s v="VHAV12WrighS"/>
    <s v="630-240-7508"/>
    <s v="Samantha.Wright2@va.gov"/>
    <s v="Wave 2"/>
    <n v="0"/>
    <s v="March_14"/>
    <x v="0"/>
    <n v="1"/>
  </r>
  <r>
    <n v="1968"/>
    <s v="VISN 12"/>
    <s v="Tomah"/>
    <x v="1"/>
    <s v="Site Lead"/>
    <s v="Phillips"/>
    <s v="Annette"/>
    <s v="vhatomphilla"/>
    <s v="608-372-1150"/>
    <s v="Annette.phillips@va.gov"/>
    <s v="Wave 2"/>
    <n v="3"/>
    <s v="March_14"/>
    <x v="0"/>
    <n v="1"/>
  </r>
  <r>
    <n v="1969"/>
    <s v="VISN 12"/>
    <s v="Tomah"/>
    <x v="1"/>
    <s v="Site Lead Back-up"/>
    <s v="Brande"/>
    <s v="David"/>
    <s v="vhatombrandd"/>
    <s v="608-372-1149"/>
    <s v="David.brande@va.gov"/>
    <s v="Wave 2"/>
    <n v="10"/>
    <s v="March_14"/>
    <x v="8"/>
    <n v="1"/>
  </r>
  <r>
    <n v="1970"/>
    <s v="VISN 12"/>
    <s v="Tomah"/>
    <x v="2"/>
    <s v="Primary HTM Functional POC"/>
    <s v="Bieniek"/>
    <s v="Eugene"/>
    <s v="vhatombienie"/>
    <s v="608-372-3971 x 68320"/>
    <s v="Eugene.Bieniek@va.gov"/>
    <s v="Wave 2"/>
    <n v="8"/>
    <s v="March_14"/>
    <x v="8"/>
    <n v="1"/>
  </r>
  <r>
    <n v="1971"/>
    <s v="VISN 12"/>
    <s v="Tomah"/>
    <x v="2"/>
    <s v="HTM Functional POC Back-up"/>
    <s v="Ogle"/>
    <s v="Derek"/>
    <s v="vhatomogleD"/>
    <s v="608-372-1731"/>
    <s v="Derek.ogle@va.gov"/>
    <s v="Wave 2"/>
    <n v="4"/>
    <s v="March_14"/>
    <x v="8"/>
    <n v="1"/>
  </r>
  <r>
    <n v="1972"/>
    <s v="VISN 12"/>
    <s v="Tomah"/>
    <x v="3"/>
    <s v="Primary EMS Functional POC"/>
    <s v="Evanson"/>
    <s v="Jeffrey"/>
    <s v="vhatomevansj"/>
    <s v="608-372-3971 x 66080"/>
    <s v="Jeffrey.Evanson@va.gov"/>
    <s v="Wave 2"/>
    <n v="0"/>
    <s v="March_14"/>
    <x v="0"/>
    <n v="1"/>
  </r>
  <r>
    <n v="1973"/>
    <s v="VISN 12"/>
    <s v="Tomah"/>
    <x v="3"/>
    <s v="EMS Functional POC Back-up"/>
    <s v="Martin"/>
    <s v="Andrew"/>
    <s v="vhatommartia"/>
    <s v="608-372-3971 x 60157"/>
    <s v="Andrew.martin7@va.gov"/>
    <s v="Wave 2"/>
    <n v="6"/>
    <s v="March_14"/>
    <x v="0"/>
    <n v="1"/>
  </r>
  <r>
    <n v="1974"/>
    <s v="VISN 12"/>
    <s v="Tomah"/>
    <x v="4"/>
    <s v="Primary FM Functional POC"/>
    <s v="Adkins"/>
    <s v="Patricia"/>
    <s v="vhatomadkinp"/>
    <s v="608-372-3971 x 66096"/>
    <s v="Patricia.adkins2@va.gov"/>
    <s v="Wave 2"/>
    <n v="10"/>
    <s v="March_14"/>
    <x v="8"/>
    <n v="1"/>
  </r>
  <r>
    <n v="1975"/>
    <s v="VISN 12"/>
    <s v="Tomah"/>
    <x v="4"/>
    <s v="FM Functional POC Back-up"/>
    <s v="Braun"/>
    <s v="Christopher"/>
    <s v="vhatombraunc"/>
    <s v="608-372-1633"/>
    <s v="Christopher.braun@va.gov"/>
    <s v="Wave 2"/>
    <n v="2"/>
    <s v="March_14"/>
    <x v="0"/>
    <n v="1"/>
  </r>
  <r>
    <n v="1976"/>
    <s v="VISN 12"/>
    <s v="Tomah"/>
    <x v="5"/>
    <s v="Primary PPM Functional POC"/>
    <s v="Brande"/>
    <s v="David"/>
    <s v="vhatombrandd"/>
    <s v="608-372-1149"/>
    <s v="David.brande@va.gov"/>
    <s v="Wave 2"/>
    <n v="10"/>
    <s v="March_14"/>
    <x v="8"/>
    <n v="1"/>
  </r>
  <r>
    <n v="1977"/>
    <s v="VISN 12"/>
    <s v="Tomah"/>
    <x v="5"/>
    <s v="PPM Functional POC Back-up"/>
    <s v="Peterson"/>
    <s v="Makensie"/>
    <s v="vhatompeterm"/>
    <s v="608-372-1634"/>
    <s v="Makensie.peterson@va.gov"/>
    <s v="Wave 2"/>
    <n v="7"/>
    <s v="March_14"/>
    <x v="8"/>
    <n v="1"/>
  </r>
  <r>
    <n v="1978"/>
    <s v="VISN 12"/>
    <s v="Tomah"/>
    <x v="6"/>
    <s v="Primary IT Funcational POC"/>
    <s v="Smith"/>
    <s v="Brendan"/>
    <s v="vhatomsmithb"/>
    <s v="608-372-1124"/>
    <s v="Brendan.smith1@va.gov"/>
    <s v="Wave 2"/>
    <n v="6"/>
    <s v="March_14"/>
    <x v="0"/>
    <n v="1"/>
  </r>
  <r>
    <n v="1979"/>
    <s v="VISN 12"/>
    <s v="Tomah"/>
    <x v="6"/>
    <s v="IT Functional POC Back-up"/>
    <s v="Kyser"/>
    <s v="Scot"/>
    <s v="vhatomkysers"/>
    <s v="608-372-3971 x 66250"/>
    <s v="Scot.kyser@va.gov"/>
    <s v="Wave 2"/>
    <n v="5"/>
    <s v="March_14"/>
    <x v="8"/>
    <n v="1"/>
  </r>
  <r>
    <n v="1980"/>
    <s v="VISN 19"/>
    <s v="VISN Deployment Team"/>
    <x v="0"/>
    <s v="Logistics"/>
    <s v="Wood"/>
    <s v="James"/>
    <s v="VHAECHWoodJa"/>
    <s v="303-202-8184"/>
    <s v="James.wood3@va.gov"/>
    <s v="Wave 2"/>
    <n v="5"/>
    <s v="March_14"/>
    <x v="8"/>
    <n v="1"/>
  </r>
  <r>
    <n v="1981"/>
    <s v="VISN 19"/>
    <s v="VISN Deployment Team"/>
    <x v="0"/>
    <s v="HTM"/>
    <s v="Holland"/>
    <s v="Annette"/>
    <s v="vhachyhollaa"/>
    <s v="307-433-3763"/>
    <s v="Annette.holland@va.gov"/>
    <s v="Wave 2"/>
    <n v="2"/>
    <s v="March_14"/>
    <x v="8"/>
    <n v="1"/>
  </r>
  <r>
    <n v="1982"/>
    <s v="VISN 19"/>
    <s v="VISN Deployment Team"/>
    <x v="0"/>
    <s v="CAM"/>
    <s v="Eyre"/>
    <s v="David"/>
    <s v="VHAV19EyreD"/>
    <s v="303-202-8162"/>
    <s v="David.Eyre2@va.gov"/>
    <s v="Wave 2"/>
    <n v="0"/>
    <s v="March_14"/>
    <x v="0"/>
    <n v="1"/>
  </r>
  <r>
    <n v="1983"/>
    <s v="VISN 19"/>
    <s v="VISN Deployment Team"/>
    <x v="0"/>
    <s v="Engineering"/>
    <s v="Volz"/>
    <s v="Robert"/>
    <s v="VHAOMAVolzRo"/>
    <s v="402-506-1714"/>
    <s v="Robert.volz@va.gov"/>
    <s v="Wave 2"/>
    <n v="0"/>
    <s v="March_14"/>
    <x v="0"/>
    <n v="1"/>
  </r>
  <r>
    <n v="1984"/>
    <s v="VISN 19"/>
    <s v="VISN Deployment Team"/>
    <x v="0"/>
    <s v="OIT"/>
    <s v="Leonelli"/>
    <s v="Lisa"/>
    <s v="VHASLCLeoneL"/>
    <s v="801-584-5678"/>
    <s v="Lisa.Leonelli@va.gov"/>
    <s v="Wave 2"/>
    <n v="6"/>
    <s v="March_14"/>
    <x v="0"/>
    <n v="1"/>
  </r>
  <r>
    <n v="1985"/>
    <s v="VISN 19"/>
    <s v="VISN Deployment Team"/>
    <x v="0"/>
    <s v="Fiscal"/>
    <s v="VanderStek"/>
    <s v="Eliott"/>
    <s v="VHAV19VandeE"/>
    <s v="303-756-9279"/>
    <s v="Eliott.VanderStek@va.gov"/>
    <s v="Wave 2"/>
    <n v="0"/>
    <s v="March_14"/>
    <x v="0"/>
    <n v="1"/>
  </r>
  <r>
    <n v="1986"/>
    <s v="VISN 19"/>
    <s v="Grand Junction"/>
    <x v="1"/>
    <s v="Site Lead"/>
    <s v="Hewett"/>
    <s v="Steven"/>
    <s v="vhagrjhewets"/>
    <s v="(970) 242-0731 x 2039"/>
    <s v="Steven.Hewett@va.gov"/>
    <s v="Wave 2"/>
    <n v="10"/>
    <s v="March_14"/>
    <x v="8"/>
    <n v="1"/>
  </r>
  <r>
    <n v="1987"/>
    <s v="VISN 19"/>
    <s v="Grand Junction"/>
    <x v="1"/>
    <s v="Site Lead Back-up"/>
    <s v="Mestas"/>
    <s v="Norma"/>
    <s v="vhagrjmestan"/>
    <s v="(970) 242-0731 x 2539"/>
    <s v="Norma.mestas@va.gov"/>
    <s v="Wave 2"/>
    <n v="1"/>
    <s v="March_14"/>
    <x v="0"/>
    <n v="1"/>
  </r>
  <r>
    <n v="1988"/>
    <s v="VISN 19"/>
    <s v="Grand Junction"/>
    <x v="2"/>
    <s v="Primary HTM Functional POC"/>
    <s v="Peacook"/>
    <s v="Jan"/>
    <s v="vhagrjpeacoj"/>
    <s v="(970) 263-5070 x 5015"/>
    <s v="Jan.Peacock@va.gov"/>
    <s v="Wave 2"/>
    <n v="10"/>
    <s v="March_14"/>
    <x v="8"/>
    <n v="1"/>
  </r>
  <r>
    <n v="1989"/>
    <s v="VISN 19"/>
    <s v="Grand Junction"/>
    <x v="2"/>
    <s v="HTM Functional POC Back-up"/>
    <s v="Sparks"/>
    <s v="Frank"/>
    <s v="VHAGRJSparkF"/>
    <s v="(970) 263-5035"/>
    <s v="Frank.Sparks@va.gov"/>
    <s v="Wave 2"/>
    <n v="0"/>
    <s v="March_14"/>
    <x v="0"/>
    <n v="1"/>
  </r>
  <r>
    <n v="1990"/>
    <s v="VISN 19"/>
    <s v="Grand Junction"/>
    <x v="2"/>
    <s v="HTM Functional POC Back-up"/>
    <s v="Crickmer"/>
    <s v="Anna"/>
    <s v="vhagrjcricka"/>
    <s v="(970) 242-0731"/>
    <s v="Anna.Crickmer@va.gov"/>
    <s v="Wave 2"/>
    <n v="6"/>
    <s v="March_14"/>
    <x v="0"/>
    <n v="1"/>
  </r>
  <r>
    <n v="1991"/>
    <s v="VISN 19"/>
    <s v="Grand Junction"/>
    <x v="3"/>
    <s v="Primary EMS Functional POC"/>
    <s v="Hendley"/>
    <s v="Eugene"/>
    <s v="VHAGRJHendlE"/>
    <s v="(970) 242-0731 x 2559"/>
    <s v="Eugene.Hendley@va.gov"/>
    <s v="Wave 2"/>
    <n v="6"/>
    <s v="March_14"/>
    <x v="0"/>
    <n v="1"/>
  </r>
  <r>
    <n v="1992"/>
    <s v="VISN 19"/>
    <s v="Grand Junction"/>
    <x v="3"/>
    <s v="EMS Functional POC Back-up"/>
    <s v="Martin"/>
    <s v="Amber"/>
    <s v="vhagrjmartina"/>
    <s v="(970) 242-0731 x 2240"/>
    <s v="Amber.Martin@va.gov"/>
    <s v="Wave 2"/>
    <n v="1"/>
    <s v="March_14"/>
    <x v="0"/>
    <n v="1"/>
  </r>
  <r>
    <n v="1993"/>
    <s v="VISN 19"/>
    <s v="Grand Junction"/>
    <x v="4"/>
    <s v="Primary FM Functional POC"/>
    <s v="Murillo"/>
    <s v="Larry"/>
    <s v="vhagrjmurill"/>
    <s v="(970) 242-0731 x 12003"/>
    <s v="Larry.Murillo@va.gov"/>
    <s v="Wave 2"/>
    <n v="3"/>
    <s v="March_14"/>
    <x v="8"/>
    <n v="1"/>
  </r>
  <r>
    <n v="1994"/>
    <s v="VISN 19"/>
    <s v="Grand Junction"/>
    <x v="4"/>
    <s v="FM Functional POC Back-up"/>
    <s v="Benjamin"/>
    <s v="Jason"/>
    <s v="vhagrjbenjaj"/>
    <s v="(970) 242-0731 x 12001"/>
    <s v="Jason.Benjamin@va.gov"/>
    <s v="Wave 2"/>
    <n v="2"/>
    <s v="March_14"/>
    <x v="0"/>
    <n v="1"/>
  </r>
  <r>
    <n v="1995"/>
    <s v="VISN 19"/>
    <s v="Grand Junction"/>
    <x v="4"/>
    <s v="HTM Functional POC Back-up"/>
    <s v="Montoya"/>
    <s v="Juilana"/>
    <s v="VHAGRJMontoJ"/>
    <s v="(970) 242-0731 x 2052"/>
    <s v="Juliana.Montoya@va.gov"/>
    <s v="Wave 2"/>
    <n v="4"/>
    <s v="March_14"/>
    <x v="0"/>
    <n v="1"/>
  </r>
  <r>
    <n v="1996"/>
    <s v="VISN 19"/>
    <s v="Grand Junction"/>
    <x v="5"/>
    <s v="Primary PPM Functional POC"/>
    <s v="Sturgeon"/>
    <s v="Timothy"/>
    <s v="vhagrjsturgt"/>
    <s v="(970) 242-0731 x 1302"/>
    <s v="Timothy.Sturgeon@va.gov"/>
    <s v="Wave 2"/>
    <n v="6"/>
    <s v="March_14"/>
    <x v="0"/>
    <n v="1"/>
  </r>
  <r>
    <n v="1997"/>
    <s v="VISN 19"/>
    <s v="Grand Junction"/>
    <x v="5"/>
    <s v="PPM Functional POC Back-up"/>
    <s v="Hewett"/>
    <s v="Steven"/>
    <s v="vhagrjhewets"/>
    <s v="(970) 242-0731 x 2039"/>
    <s v="Steven.Hewett@va.gov"/>
    <s v="Wave 2"/>
    <n v="10"/>
    <s v="March_14"/>
    <x v="8"/>
    <n v="1"/>
  </r>
  <r>
    <n v="1998"/>
    <s v="VISN 19"/>
    <s v="Grand Junction"/>
    <x v="6"/>
    <s v="Primary IT Funcational POC"/>
    <s v="Giese"/>
    <s v="Noah"/>
    <s v="VHAGRJgiesen"/>
    <s v="(970) 263-5057"/>
    <s v="Noah.Giese@va.gov"/>
    <s v="Wave 2"/>
    <n v="0"/>
    <s v="March_14"/>
    <x v="0"/>
    <n v="1"/>
  </r>
  <r>
    <n v="1999"/>
    <s v="VISN 19"/>
    <s v="Grand Junction"/>
    <x v="6"/>
    <s v="IT Functional POC Back-up"/>
    <s v="Myers"/>
    <s v="Layne"/>
    <s v="vhagrjmyersl"/>
    <s v="(970) 863-5098"/>
    <s v="Layne.myers@va.gov"/>
    <s v="Wave 2"/>
    <n v="0"/>
    <s v="March_14"/>
    <x v="0"/>
    <n v="1"/>
  </r>
  <r>
    <n v="2000"/>
    <s v="VISN 06"/>
    <s v="VISN Deployment Team"/>
    <x v="0"/>
    <s v="HTM"/>
    <s v="Anderson-Jackson"/>
    <s v="LaTecia"/>
    <s v="VHAV06ANDERL"/>
    <s v="919-956-5541"/>
    <s v="LaTecia.Anderson-Jackson@va.gov"/>
    <s v="Wave 2"/>
    <n v="7"/>
    <s v="March_14"/>
    <x v="8"/>
    <n v="1"/>
  </r>
  <r>
    <n v="2001"/>
    <s v="VISN 07"/>
    <s v="Augusta"/>
    <x v="5"/>
    <s v="PPM Functional POC Back-up"/>
    <s v="Carter, III"/>
    <s v="George"/>
    <s v="VHAAUGCarteG1"/>
    <s v="(706) 733-0188 x 7166"/>
    <s v="george.carter3@va.gov"/>
    <s v="Wave 2"/>
    <n v="8"/>
    <s v="March_14"/>
    <x v="8"/>
    <n v="1"/>
  </r>
  <r>
    <n v="2002"/>
    <s v="VISN 07"/>
    <s v="Tuscaloosa"/>
    <x v="5"/>
    <s v="PPM Functional POC Back-up"/>
    <s v="Walker"/>
    <s v="Willie"/>
    <s v="VHABIRWalkeW"/>
    <s v="205-554-2000 x 2829"/>
    <s v="willie.walker2@va.gov"/>
    <s v="Wave 2"/>
    <n v="4"/>
    <s v="March_14"/>
    <x v="0"/>
    <n v="1"/>
  </r>
  <r>
    <n v="2003"/>
    <s v="VISN 07"/>
    <s v="Tuscaloosa"/>
    <x v="2"/>
    <s v="HTM Functional POC Back-up"/>
    <s v="Hutson"/>
    <s v="Sharon"/>
    <s v="VHATUAHutsoS"/>
    <s v="205-554-2000 x2319"/>
    <s v="Sharon.Hutson@va.gov"/>
    <s v="Wave 2"/>
    <n v="9"/>
    <s v="March_14"/>
    <x v="8"/>
    <n v="1"/>
  </r>
  <r>
    <n v="2004"/>
    <s v="VISN 07"/>
    <s v="Tuscaloosa"/>
    <x v="5"/>
    <s v="PPM Functional POC Back-up"/>
    <s v="Friscia"/>
    <s v="Karen"/>
    <s v="VHATUAfrisck"/>
    <s v="205-554-2993"/>
    <s v="karen.friscia@va.gov"/>
    <s v="Wave 2"/>
    <n v="6"/>
    <s v="March_14"/>
    <x v="0"/>
    <n v="1"/>
  </r>
  <r>
    <n v="2005"/>
    <s v="VISN 06"/>
    <s v="Fayetteville"/>
    <x v="5"/>
    <s v="PPM Functional POC Back-up"/>
    <s v="Mixon"/>
    <s v="Lindsey"/>
    <s v="VHAFNCMixonL"/>
    <s v="910-488-2120 Ext."/>
    <s v="Lindsey.Mixon@va.gov"/>
    <s v="Wave 2"/>
    <n v="1"/>
    <s v="March_14"/>
    <x v="0"/>
    <n v="1"/>
  </r>
  <r>
    <n v="2006"/>
    <s v="VISN 06"/>
    <s v="Fayetteville"/>
    <x v="5"/>
    <s v="PPM Functional POC Back-up"/>
    <s v="McLean"/>
    <s v="Veronica"/>
    <s v="VHAFNCMcLeaV2"/>
    <s v="910-475-6277"/>
    <s v="Veronica.McLean@va.gov"/>
    <s v="Wave 2"/>
    <n v="5"/>
    <s v="March_14"/>
    <x v="0"/>
    <n v="1"/>
  </r>
  <r>
    <n v="2007"/>
    <s v="VISN 07"/>
    <s v="Central Alabama"/>
    <x v="3"/>
    <s v="Primary EMS Functional POC"/>
    <s v="Mitchell"/>
    <s v="Debra"/>
    <s v="VHACAVMitchD"/>
    <s v="(334) 727-0550 x3616"/>
    <s v="Debra.Mitchell@va.gov"/>
    <s v="Wave 2"/>
    <n v="3"/>
    <s v="March_14"/>
    <x v="0"/>
    <n v="1"/>
  </r>
  <r>
    <n v="2008"/>
    <s v="VISN 07"/>
    <s v="Tuscaloosa"/>
    <x v="3"/>
    <s v="EMS Functional POC Back-up"/>
    <s v="Wyatt"/>
    <s v="Amy"/>
    <s v="vhatuawyatta"/>
    <s v="+1 (205) 554-2000 X3838"/>
    <s v="amy.wyatt@va.gov"/>
    <s v="Wave 2"/>
    <n v="1"/>
    <s v="March_14"/>
    <x v="0"/>
    <n v="1"/>
  </r>
  <r>
    <n v="2009"/>
    <s v="VISN 06"/>
    <s v="VISN Deployment Team"/>
    <x v="0"/>
    <s v="VISN Deployment Team Lead"/>
    <s v="Slade"/>
    <s v="Thomas"/>
    <s v="VHAV06SladeT"/>
    <s v="919-956-5541"/>
    <s v="Thomas.Slade@va.gov"/>
    <s v="Wave 2"/>
    <n v="7"/>
    <s v="March_7"/>
    <x v="9"/>
    <n v="1"/>
  </r>
  <r>
    <n v="2010"/>
    <s v="VISN 06"/>
    <s v="VISN Deployment Team"/>
    <x v="0"/>
    <s v="Logistics"/>
    <s v="Horne"/>
    <s v="David"/>
    <s v="VHAV06HorneD"/>
    <s v="919-956-5541"/>
    <s v="David.Horne2@va.gov"/>
    <s v="Wave 2"/>
    <n v="7"/>
    <s v="March_7"/>
    <x v="0"/>
    <n v="1"/>
  </r>
  <r>
    <n v="2011"/>
    <s v="VISN 06"/>
    <s v="VISN Deployment Team"/>
    <x v="0"/>
    <s v="HTM"/>
    <s v="Smith-Freshwater"/>
    <s v="Alicia"/>
    <s v="VHAHAMSmithA12345"/>
    <s v="919-956-5541"/>
    <s v="Alicia.Smith-Freshwater@va.gov"/>
    <s v="Wave 2"/>
    <n v="7"/>
    <s v="March_7"/>
    <x v="0"/>
    <n v="1"/>
  </r>
  <r>
    <n v="2012"/>
    <s v="VISN 06"/>
    <s v="VISN Deployment Team"/>
    <x v="0"/>
    <s v="CAM"/>
    <s v="Ellis"/>
    <s v="Kyle"/>
    <s v="VHADUREllisK"/>
    <s v="919-956-5541 x 402"/>
    <s v="Kyle.Ellis@va.gov"/>
    <s v="Wave 2"/>
    <n v="6"/>
    <s v="March_7"/>
    <x v="0"/>
    <n v="1"/>
  </r>
  <r>
    <n v="2013"/>
    <s v="VISN 06"/>
    <s v="VISN Deployment Team"/>
    <x v="0"/>
    <s v="OIT"/>
    <s v="Harris"/>
    <s v="Milton"/>
    <s v="VHAV06HarriM"/>
    <s v="919-956-5541"/>
    <s v="Milton.Harrison@va.gov"/>
    <s v="Wave 2"/>
    <n v="0"/>
    <s v="March_7"/>
    <x v="0"/>
    <n v="1"/>
  </r>
  <r>
    <n v="2014"/>
    <s v="VISN 06"/>
    <s v="VISN Deployment Team"/>
    <x v="0"/>
    <s v="Fiscal"/>
    <s v="Omotosho"/>
    <s v="Timothy"/>
    <s v="vhav06oomotorr"/>
    <s v="919-956-5541"/>
    <s v="Rotimi.Omotosho@va.gov"/>
    <s v="Wave 2"/>
    <n v="0"/>
    <s v="March_7"/>
    <x v="0"/>
    <n v="1"/>
  </r>
  <r>
    <n v="2015"/>
    <s v="VISN 06"/>
    <s v="VISN Deployment Team"/>
    <x v="0"/>
    <s v="Budget Analyst"/>
    <s v="Adams"/>
    <s v="Jeffrey "/>
    <s v="VHASAMAdamsJ"/>
    <s v="919-956-5541 x 204"/>
    <s v="Jeffrey.Adams2@va.gov"/>
    <s v="Wave 2"/>
    <n v="4"/>
    <s v="March_7"/>
    <x v="9"/>
    <n v="1"/>
  </r>
  <r>
    <n v="2016"/>
    <s v="VISN 06"/>
    <s v="Asheville"/>
    <x v="1"/>
    <s v="Site Lead"/>
    <s v="Robinson"/>
    <s v="Susan"/>
    <s v="VHAASHROBINS"/>
    <s v="(828)298-7911 x 5965"/>
    <s v="Susan.robinson2@va.gov"/>
    <s v="Wave 2"/>
    <n v="10"/>
    <s v="March_7"/>
    <x v="9"/>
    <n v="1"/>
  </r>
  <r>
    <n v="2017"/>
    <s v="VISN 06"/>
    <s v="Asheville"/>
    <x v="1"/>
    <s v="Site Lead Back-up"/>
    <s v="Reece"/>
    <s v="Joyce"/>
    <s v="VHAASHREECEJ"/>
    <s v="(828)298-7911 x 5135"/>
    <s v="Joyce.reece@va.gov"/>
    <s v="Wave 2"/>
    <n v="1"/>
    <s v="March_7"/>
    <x v="0"/>
    <n v="1"/>
  </r>
  <r>
    <n v="2018"/>
    <s v="VISN 06"/>
    <s v="Asheville"/>
    <x v="2"/>
    <s v="Primary HTM Functional POC"/>
    <s v="Armstrong"/>
    <s v="Paige"/>
    <s v="VHAASHARMSTP1"/>
    <s v="(828)298-7911 x 5994"/>
    <s v="Paige.armstrong@va.gov"/>
    <s v="Wave 2"/>
    <n v="8"/>
    <s v="March_7"/>
    <x v="0"/>
    <n v="1"/>
  </r>
  <r>
    <n v="2019"/>
    <s v="VISN 06"/>
    <s v="Asheville"/>
    <x v="2"/>
    <s v="HTM Functional POC Back-up"/>
    <s v="Morris"/>
    <s v="Doug"/>
    <s v="VHAASHMORRID"/>
    <s v="(828)298-7911 x 3670"/>
    <s v="Doug.morris@va.gov"/>
    <s v="Wave 2"/>
    <n v="1"/>
    <s v="March_7"/>
    <x v="0"/>
    <n v="1"/>
  </r>
  <r>
    <n v="2020"/>
    <s v="VISN 06"/>
    <s v="Asheville"/>
    <x v="3"/>
    <s v="Primary EMS Functional POC"/>
    <s v="McDonald"/>
    <s v="Horace"/>
    <s v="VHAASHMCDONH"/>
    <s v="(828)298-7911 x 1976"/>
    <s v="Horace.mcdonald@va.gov"/>
    <s v="Wave 2"/>
    <n v="0"/>
    <s v="March_7"/>
    <x v="0"/>
    <n v="1"/>
  </r>
  <r>
    <n v="2021"/>
    <s v="VISN 06"/>
    <s v="Asheville"/>
    <x v="3"/>
    <s v="EMS Functional POC Back-up"/>
    <s v="Richardson"/>
    <s v="Fred"/>
    <s v="VHAASHRICHAF"/>
    <s v="(828)298-7911 x 5416"/>
    <s v="Fred.richardson@va.gov"/>
    <s v="Wave 2"/>
    <n v="0"/>
    <s v="March_7"/>
    <x v="0"/>
    <n v="1"/>
  </r>
  <r>
    <n v="2022"/>
    <s v="VISN 06"/>
    <s v="Asheville"/>
    <x v="4"/>
    <s v="Primary FM Functional POC"/>
    <s v="Dorn"/>
    <s v=" Joey"/>
    <s v="VHAASHDORNJ"/>
    <s v="(828)298-7911 x 5281"/>
    <s v="Joseph.dorn@va.gov"/>
    <s v="Wave 2"/>
    <n v="5"/>
    <s v="March_7"/>
    <x v="0"/>
    <n v="1"/>
  </r>
  <r>
    <n v="2023"/>
    <s v="VISN 06"/>
    <s v="Asheville"/>
    <x v="4"/>
    <s v="FM Functional POC Back-up"/>
    <s v="Ramsey"/>
    <s v="Edwina"/>
    <s v="VHAASHRAMSEE"/>
    <s v="(828)298-7911 x 3661"/>
    <s v="Edwina.ramsey@va.gov"/>
    <s v="Wave 2"/>
    <n v="0"/>
    <s v="March_7"/>
    <x v="0"/>
    <n v="1"/>
  </r>
  <r>
    <n v="2024"/>
    <s v="VISN 06"/>
    <s v="Asheville"/>
    <x v="5"/>
    <s v="Primary PPM Functional POC"/>
    <s v="Parton"/>
    <s v="Jeff"/>
    <s v="VHAASHPARTOJ"/>
    <s v="(828)298-7911 x 5664"/>
    <s v="Jeffrey.parton2@va.gov"/>
    <s v="Wave 2"/>
    <n v="2"/>
    <s v="March_7"/>
    <x v="0"/>
    <n v="1"/>
  </r>
  <r>
    <n v="2025"/>
    <s v="VISN 06"/>
    <s v="Asheville"/>
    <x v="5"/>
    <s v="PPM Functional POC Back-up"/>
    <s v="Doggett"/>
    <s v="Jeff"/>
    <s v="VHAASHDOGGEJ"/>
    <s v="(828)298-7911 x 5746"/>
    <s v="Jeff.doggett@va.gov"/>
    <s v="Wave 2"/>
    <n v="0"/>
    <s v="March_7"/>
    <x v="0"/>
    <n v="1"/>
  </r>
  <r>
    <n v="2026"/>
    <s v="VISN 06"/>
    <s v="Asheville"/>
    <x v="6"/>
    <s v="Primary IT Functional POC"/>
    <s v="Johnson"/>
    <s v="Jeanette"/>
    <s v="VHAASHJOHNSJ3"/>
    <s v="(828)298-7911 x 4061"/>
    <s v="Jeanette.johnson3@va.gov"/>
    <s v="Wave 2"/>
    <n v="3"/>
    <s v="March_7"/>
    <x v="0"/>
    <n v="1"/>
  </r>
  <r>
    <n v="2027"/>
    <s v="VISN 06"/>
    <s v="Asheville"/>
    <x v="6"/>
    <s v="IT Functional POC Back-up"/>
    <s v="Ballew"/>
    <s v="Christopher"/>
    <s v="VHAASHBALLEC"/>
    <s v="(828)298-7911 x 1750"/>
    <s v="Christopher.ballew@va.gov"/>
    <s v="Wave 2"/>
    <n v="3"/>
    <s v="March_7"/>
    <x v="0"/>
    <n v="1"/>
  </r>
  <r>
    <n v="2028"/>
    <s v="VISN 06"/>
    <s v="Durham"/>
    <x v="1"/>
    <s v="Site Lead"/>
    <s v="Cox"/>
    <s v="Anna Maria"/>
    <s v="VHADURCoxA"/>
    <s v="919-416-5935"/>
    <s v="annamaria.cox@va.gov"/>
    <s v="Wave 2"/>
    <n v="5"/>
    <s v="March_7"/>
    <x v="0"/>
    <n v="1"/>
  </r>
  <r>
    <n v="2029"/>
    <s v="VISN 06"/>
    <s v="Durham"/>
    <x v="1"/>
    <s v="Site Lead Back-up"/>
    <s v="Korlewala"/>
    <s v="Korto"/>
    <s v="VHADURKorleK"/>
    <s v="919-286-0411 x 6450"/>
    <s v="Korto.korlewala@va.gov"/>
    <s v="Wave 2"/>
    <n v="0"/>
    <s v="March_7"/>
    <x v="0"/>
    <n v="1"/>
  </r>
  <r>
    <n v="2030"/>
    <s v="VISN 06"/>
    <s v="Durham"/>
    <x v="2"/>
    <s v="Primary HTM Functional POC"/>
    <s v="Atabong"/>
    <s v="Asonganyi"/>
    <s v="Vhadurataboa"/>
    <s v="919-286-0411 x 6035"/>
    <s v="Asonganyi.Atabong@va.gov"/>
    <s v="Wave 2"/>
    <n v="11"/>
    <s v="March_7"/>
    <x v="9"/>
    <n v="1"/>
  </r>
  <r>
    <n v="2031"/>
    <s v="VISN 06"/>
    <s v="Durham"/>
    <x v="2"/>
    <s v="HTM Functional POC Back-up"/>
    <s v="Hasan"/>
    <s v="Hammam"/>
    <s v="vhadurHasanH"/>
    <s v="919-286-0411 x 6477"/>
    <s v="hammam.hasan@va.gov"/>
    <s v="Wave 2"/>
    <n v="3"/>
    <s v="March_7"/>
    <x v="9"/>
    <n v="1"/>
  </r>
  <r>
    <n v="2032"/>
    <s v="VISN 06"/>
    <s v="Durham"/>
    <x v="3"/>
    <s v="Primary EMS Functional POC"/>
    <s v="Robinson"/>
    <s v="Jeffrey"/>
    <s v="VHADURRobinJ1"/>
    <s v="919-286-0411 x 6856"/>
    <s v="Jeffrey.robinson4@va.gov"/>
    <s v="Wave 2"/>
    <n v="0"/>
    <s v="March_7"/>
    <x v="0"/>
    <n v="1"/>
  </r>
  <r>
    <n v="2033"/>
    <s v="VISN 06"/>
    <s v="Durham"/>
    <x v="3"/>
    <s v="EMS Functional POC Back-up"/>
    <s v="Heard"/>
    <s v="Eric"/>
    <s v="VHADURHeardE"/>
    <s v="919-286-0411 x 6856"/>
    <s v="eric.heard@va.gov"/>
    <s v="Wave 2"/>
    <n v="0"/>
    <s v="March_7"/>
    <x v="0"/>
    <n v="1"/>
  </r>
  <r>
    <n v="2034"/>
    <s v="VISN 06"/>
    <s v="Durham"/>
    <x v="4"/>
    <s v="Primary FM Functional POC"/>
    <s v="Williams"/>
    <s v="Charles"/>
    <s v="VHADURWilliC2"/>
    <s v="919-286-0411 x 6471"/>
    <s v="Charles.williams007@va.gov"/>
    <s v="Wave 2"/>
    <n v="0"/>
    <s v="March_7"/>
    <x v="0"/>
    <n v="1"/>
  </r>
  <r>
    <n v="2035"/>
    <s v="VISN 06"/>
    <s v="Durham"/>
    <x v="4"/>
    <s v="FM Functional POC Back-up"/>
    <s v="Santago"/>
    <s v="Alexander"/>
    <s v="VHADURSantaA"/>
    <s v="919-286-0411 x 6483"/>
    <s v="Alexander.santago@va.gov"/>
    <s v="Wave 2"/>
    <n v="1"/>
    <s v="March_7"/>
    <x v="0"/>
    <n v="1"/>
  </r>
  <r>
    <n v="2036"/>
    <s v="VISN 06"/>
    <s v="Durham"/>
    <x v="5"/>
    <s v="Primary PPM Functional POC"/>
    <s v="Foley"/>
    <s v="Kristen"/>
    <s v="Vhadurfoleyk"/>
    <s v="919-286-0411 x 6454"/>
    <s v="Kristen.foley2@va.gov"/>
    <s v="Wave 2"/>
    <n v="5"/>
    <s v="March_7"/>
    <x v="0"/>
    <n v="1"/>
  </r>
  <r>
    <n v="2037"/>
    <s v="VISN 06"/>
    <s v="Durham"/>
    <x v="5"/>
    <s v="PPM Functional POC Back-up"/>
    <s v="Claus"/>
    <s v="James"/>
    <s v="VHADURClausJ"/>
    <s v="919-286-0411 x 5871"/>
    <s v="James.Claus@va.gov"/>
    <s v="Wave 2"/>
    <n v="5"/>
    <s v="March_7"/>
    <x v="0"/>
    <n v="1"/>
  </r>
  <r>
    <n v="2038"/>
    <s v="VISN 06"/>
    <s v="Durham"/>
    <x v="6"/>
    <s v="Primary IT Functional POC"/>
    <s v="Stanfield"/>
    <s v="Steve"/>
    <s v="vhadurstanfs"/>
    <s v="919-810-4569"/>
    <s v="Steve.stanfield@va.gov"/>
    <s v="Wave 2"/>
    <n v="2"/>
    <s v="March_7"/>
    <x v="0"/>
    <n v="1"/>
  </r>
  <r>
    <n v="2039"/>
    <s v="VISN 06"/>
    <s v="Durham"/>
    <x v="6"/>
    <s v="IT Functional POC Back-up"/>
    <s v="Crenshaw"/>
    <s v="Jonathan"/>
    <s v="Vhadurcrensj"/>
    <s v="919-521-3652"/>
    <s v="Jonathan.crenshaw@va.gov"/>
    <s v="Wave 2"/>
    <n v="1"/>
    <s v="March_7"/>
    <x v="0"/>
    <n v="1"/>
  </r>
  <r>
    <n v="2040"/>
    <s v="VISN 06"/>
    <s v="Fayetteville"/>
    <x v="1"/>
    <s v="Site Lead"/>
    <s v="Boyd"/>
    <s v="Sherron"/>
    <s v="VHAFNCBoydS"/>
    <s v="910-482-5274 x 5274"/>
    <s v="SHERRON.BOYD2@VA.GOV"/>
    <s v="Wave 2"/>
    <n v="3"/>
    <s v="March_7"/>
    <x v="0"/>
    <n v="1"/>
  </r>
  <r>
    <n v="2041"/>
    <s v="VISN 06"/>
    <s v="Fayetteville"/>
    <x v="1"/>
    <s v="Site Lead Back-up"/>
    <s v="Paylor"/>
    <s v="Tony"/>
    <s v="VHAFNCPayloT"/>
    <s v="910-488-2120 x 6574"/>
    <s v="Tony.paylor@va.gov"/>
    <s v="Wave 2"/>
    <n v="5"/>
    <s v="March_7"/>
    <x v="0"/>
    <n v="1"/>
  </r>
  <r>
    <n v="2042"/>
    <s v="VISN 06"/>
    <s v="Fayetteville"/>
    <x v="2"/>
    <s v="Primary HTM Functional POC"/>
    <s v="Bowen"/>
    <s v="Roscoe"/>
    <s v="VHAFNCBowenR"/>
    <s v="910-488-2120 x 7948"/>
    <s v="ROSCOE.BOWEN@VA.GOV"/>
    <s v="Wave 2"/>
    <n v="5"/>
    <s v="March_7"/>
    <x v="9"/>
    <n v="1"/>
  </r>
  <r>
    <n v="2043"/>
    <s v="VISN 06"/>
    <s v="Fayetteville"/>
    <x v="2"/>
    <s v="HTM Functional POC Back-up"/>
    <s v="Gardner"/>
    <s v="Gregory"/>
    <s v="VHAFNCGardnG"/>
    <s v="910-488-2120 x 5127"/>
    <s v="GREGORY.GARDNER3@VA.GOV"/>
    <s v="Wave 2"/>
    <n v="0"/>
    <s v="March_7"/>
    <x v="0"/>
    <n v="1"/>
  </r>
  <r>
    <n v="2044"/>
    <s v="VISN 06"/>
    <s v="Fayetteville"/>
    <x v="3"/>
    <s v="Primary EMS Functional POC"/>
    <s v="Sanchez"/>
    <s v="Pedro"/>
    <s v="VHAFNCSanchP"/>
    <s v="910-488-2120 x 5880"/>
    <s v="PEDRO.SANCHEZ@VA.GOV"/>
    <s v="Wave 2"/>
    <n v="2"/>
    <s v="March_7"/>
    <x v="0"/>
    <n v="1"/>
  </r>
  <r>
    <n v="2045"/>
    <s v="VISN 06"/>
    <s v="Fayetteville"/>
    <x v="3"/>
    <s v="EMS Functional POC Back-up"/>
    <s v="Fisher"/>
    <s v="Craig"/>
    <s v="VHAFNCFisheC1"/>
    <s v="910-488-2120 x 5444"/>
    <s v="CRAIG.FISHER@VA.GOV"/>
    <s v="Wave 2"/>
    <n v="1"/>
    <s v="March_7"/>
    <x v="0"/>
    <n v="1"/>
  </r>
  <r>
    <n v="2046"/>
    <s v="VISN 06"/>
    <s v="Fayetteville"/>
    <x v="4"/>
    <s v="Primary FM Functional POC"/>
    <s v="Gillis"/>
    <s v="Wendy"/>
    <s v="VHAFNCGilliW"/>
    <s v="910-488-2120 x 7933"/>
    <s v="WENDY.GILLIS@VA.GOV"/>
    <s v="Wave 2"/>
    <n v="4"/>
    <s v="March_7"/>
    <x v="0"/>
    <n v="1"/>
  </r>
  <r>
    <n v="2047"/>
    <s v="VISN 06"/>
    <s v="Fayetteville"/>
    <x v="4"/>
    <s v="FM Functional POC Back-up"/>
    <s v="Ragland"/>
    <s v="Joseph"/>
    <s v="VHAFNCRaglaJ"/>
    <s v="910-488-2120 x 5234"/>
    <s v="JOSEPH.RAGLAND@VA.GOV"/>
    <s v="Wave 2"/>
    <n v="8"/>
    <s v="March_7"/>
    <x v="9"/>
    <n v="1"/>
  </r>
  <r>
    <n v="2048"/>
    <s v="VISN 06"/>
    <s v="Fayetteville"/>
    <x v="5"/>
    <s v="Primary PPM Functional POC"/>
    <s v="Boyd"/>
    <s v="Sherron"/>
    <s v="VHAFNCBoydS"/>
    <s v="910-488-2120 x 5274"/>
    <s v="SHERRON.BOYD2@VA.GOV"/>
    <s v="Wave 2"/>
    <n v="3"/>
    <s v="March_7"/>
    <x v="0"/>
    <n v="1"/>
  </r>
  <r>
    <n v="2049"/>
    <s v="VISN 06"/>
    <s v="Fayetteville"/>
    <x v="5"/>
    <s v="PPM Functional POC Back-up"/>
    <s v="Paylor"/>
    <s v="Tony"/>
    <s v="VHAFNCPayloT"/>
    <s v="910-488-2120 x 6574"/>
    <s v="Tony.paylor@va.gov"/>
    <s v="Wave 2"/>
    <n v="5"/>
    <s v="March_7"/>
    <x v="0"/>
    <n v="1"/>
  </r>
  <r>
    <n v="2050"/>
    <s v="VISN 06"/>
    <s v="Fayetteville"/>
    <x v="6"/>
    <s v="Primary IT Functional POC"/>
    <s v="Grady"/>
    <s v="Mark"/>
    <s v="VHAFNCGradyM"/>
    <s v="910-488-2120 x 5001"/>
    <s v="MARK.GRADY@VA.GOV"/>
    <s v="Wave 2"/>
    <n v="6"/>
    <s v="March_7"/>
    <x v="9"/>
    <n v="1"/>
  </r>
  <r>
    <n v="2051"/>
    <s v="VISN 06"/>
    <s v="Fayetteville"/>
    <x v="6"/>
    <s v="IT Functional POC Back-up"/>
    <s v="Fay"/>
    <s v="Edward"/>
    <s v="VHAFNCFayE"/>
    <s v="910-488-2120 x 5025"/>
    <s v="EDWARD.FAY@VA.GOV"/>
    <s v="Wave 2"/>
    <n v="0"/>
    <s v="March_7"/>
    <x v="0"/>
    <n v="1"/>
  </r>
  <r>
    <n v="2052"/>
    <s v="VISN 06"/>
    <s v="Hampton"/>
    <x v="1"/>
    <s v="Site Lead"/>
    <s v="Kelly"/>
    <s v="James"/>
    <s v="VHAHAMKellyJ"/>
    <s v="757-722-9961 x 4733"/>
    <s v="James.kelly@va.gov"/>
    <s v="Wave 2"/>
    <n v="2"/>
    <s v="March_7"/>
    <x v="9"/>
    <n v="1"/>
  </r>
  <r>
    <n v="2053"/>
    <s v="VISN 06"/>
    <s v="Hampton"/>
    <x v="1"/>
    <s v="Site Lead Back-up"/>
    <s v="Marlowe"/>
    <s v="Kevin"/>
    <s v="VHAHAMMarloK"/>
    <s v="(757) 315-2566"/>
    <s v="Kevin.Marlowe@va.gov"/>
    <s v="Wave 2"/>
    <n v="1"/>
    <s v="March_7"/>
    <x v="0"/>
    <n v="1"/>
  </r>
  <r>
    <n v="2054"/>
    <s v="VISN 06"/>
    <s v="Hampton"/>
    <x v="2"/>
    <s v="Primary HTM Functional POC"/>
    <s v="Johnston"/>
    <s v="James"/>
    <s v="VHAHAMJohnsJ12"/>
    <s v="757-722-9961 x 2375"/>
    <s v="James.Johnston12@va.gov"/>
    <s v="Wave 2"/>
    <n v="3"/>
    <s v="March_7"/>
    <x v="9"/>
    <n v="1"/>
  </r>
  <r>
    <n v="2055"/>
    <s v="VISN 06"/>
    <s v="Hampton"/>
    <x v="2"/>
    <s v="HTM Functional POC Back-up"/>
    <s v="Jakimjuk"/>
    <s v="Alex"/>
    <s v="VHAHAMJakimA"/>
    <s v="757-722-9961 x 2608"/>
    <s v="Alexander.Jakimjuk@va.gov"/>
    <s v="Wave 2"/>
    <n v="3"/>
    <s v="March_7"/>
    <x v="0"/>
    <n v="1"/>
  </r>
  <r>
    <n v="2056"/>
    <s v="VISN 06"/>
    <s v="Hampton"/>
    <x v="3"/>
    <s v="Primary EMS Functional POC"/>
    <s v="Curling"/>
    <s v="Anthony"/>
    <s v="VHAHAMCurliA"/>
    <s v="757-722-9961 x 3608"/>
    <s v="Anthony.Curling@va.gov"/>
    <s v="Wave 2"/>
    <n v="1"/>
    <s v="March_7"/>
    <x v="0"/>
    <n v="1"/>
  </r>
  <r>
    <n v="2057"/>
    <s v="VISN 06"/>
    <s v="Hampton"/>
    <x v="3"/>
    <s v="Primary EMS Functional POC"/>
    <s v="Duggan"/>
    <s v="James"/>
    <s v="VHAHAMDuggaJ"/>
    <s v="757-722-9961 x 4156"/>
    <s v="James.Duggan@va.gov"/>
    <s v="Wave 2"/>
    <n v="5"/>
    <s v="March_7"/>
    <x v="0"/>
    <n v="1"/>
  </r>
  <r>
    <n v="2058"/>
    <s v="VISN 06"/>
    <s v="Hampton"/>
    <x v="3"/>
    <s v="EMS Functional POC Back-up"/>
    <s v="Blevins"/>
    <s v="Mark"/>
    <s v="VHAHAMBleviM"/>
    <s v="757-722-9961 x 2098"/>
    <s v="Mark.Blevins@va.gov"/>
    <s v="Wave 2"/>
    <n v="1"/>
    <s v="March_7"/>
    <x v="0"/>
    <n v="1"/>
  </r>
  <r>
    <n v="2059"/>
    <s v="VISN 06"/>
    <s v="Hampton"/>
    <x v="3"/>
    <s v="EMS Functional POC Back-up"/>
    <s v="Gilliam"/>
    <s v="Willie"/>
    <s v="VHAHAMGilliW"/>
    <s v="757-722-9961 x 2255"/>
    <s v="Willie.Gilliam@va.gov"/>
    <s v="Wave 2"/>
    <n v="0"/>
    <s v="March_7"/>
    <x v="0"/>
    <n v="1"/>
  </r>
  <r>
    <n v="2060"/>
    <s v="VISN 06"/>
    <s v="Hampton"/>
    <x v="4"/>
    <s v="Primary FM Functional POC"/>
    <s v="Brown"/>
    <s v="Scott"/>
    <s v="VHAHAMBrowSc"/>
    <s v="757-728-3121"/>
    <s v="Scott.Brown@va.gov"/>
    <s v="Wave 2"/>
    <n v="5"/>
    <s v="March_7"/>
    <x v="0"/>
    <n v="1"/>
  </r>
  <r>
    <n v="2061"/>
    <s v="VISN 06"/>
    <s v="Hampton"/>
    <x v="4"/>
    <s v="FM Functional POC Back-up"/>
    <s v="Harlow"/>
    <s v="Jeff"/>
    <s v="VHAHAMharloJ"/>
    <s v="757-722-9961 x 3594"/>
    <s v="Jeffrey.harlow@va.gov"/>
    <s v="Wave 2"/>
    <n v="1"/>
    <s v="March_7"/>
    <x v="0"/>
    <n v="1"/>
  </r>
  <r>
    <n v="2062"/>
    <s v="VISN 06"/>
    <s v="Hampton"/>
    <x v="5"/>
    <s v="Primary PPM Functional POC"/>
    <s v="Talbird-Petes"/>
    <s v="Tina"/>
    <s v="VHAHAMTalbiT"/>
    <s v="757-722-9961 x 3133"/>
    <s v="Tina.Talbird-Petes@va.gov"/>
    <s v="Wave 2"/>
    <n v="11"/>
    <s v="March_7"/>
    <x v="9"/>
    <n v="1"/>
  </r>
  <r>
    <n v="2063"/>
    <s v="VISN 06"/>
    <s v="Hampton"/>
    <x v="5"/>
    <s v="PPM Functional POC Back-up"/>
    <s v="Dawson"/>
    <s v="Curtis"/>
    <s v="VHAHAMDawsoC"/>
    <s v="757-315-3924"/>
    <s v="Curtis.Dawson@va.gov"/>
    <s v="Wave 2"/>
    <n v="4"/>
    <s v="March_7"/>
    <x v="9"/>
    <n v="1"/>
  </r>
  <r>
    <n v="2064"/>
    <s v="VISN 06"/>
    <s v="Hampton"/>
    <x v="6"/>
    <s v="Primary IT Functional POC"/>
    <s v="Lemmie"/>
    <s v="Kirk"/>
    <s v="VHAHAMLemmiK"/>
    <s v="757-722-9961 x 3700"/>
    <s v="Kirk.Lemmie@va.gov"/>
    <s v="Wave 2"/>
    <n v="8"/>
    <s v="March_7"/>
    <x v="0"/>
    <n v="1"/>
  </r>
  <r>
    <n v="2065"/>
    <s v="VISN 06"/>
    <s v="Hampton"/>
    <x v="6"/>
    <s v="IT Functional POC Back-up"/>
    <s v="Brantley"/>
    <s v="Denny"/>
    <s v="VHAHAMBrantD"/>
    <s v="757-722-9961 x 3700"/>
    <s v="Denny.Brantley@va.gov"/>
    <s v="Wave 2"/>
    <n v="1"/>
    <s v="March_7"/>
    <x v="0"/>
    <n v="1"/>
  </r>
  <r>
    <n v="2066"/>
    <s v="VISN 06"/>
    <s v="Richmond"/>
    <x v="1"/>
    <s v="Site Lead"/>
    <s v="Hillmer"/>
    <s v="Kimberly"/>
    <s v="VHARICHillmk"/>
    <s v="804-675-5000 x 3828"/>
    <s v="Kimberly.Hillmer@va.gov"/>
    <s v="Wave 2"/>
    <n v="10"/>
    <s v="March_7"/>
    <x v="9"/>
    <n v="1"/>
  </r>
  <r>
    <n v="2067"/>
    <s v="VISN 06"/>
    <s v="Richmond"/>
    <x v="1"/>
    <s v="Site Lead Back-up"/>
    <s v="Mosher"/>
    <s v="Stephen"/>
    <s v="VHARICMosheS"/>
    <s v="804-675-5168"/>
    <s v="Stephen.Mosher@va.gov"/>
    <s v="Wave 2"/>
    <n v="5"/>
    <s v="March_7"/>
    <x v="0"/>
    <n v="1"/>
  </r>
  <r>
    <n v="2068"/>
    <s v="VISN 06"/>
    <s v="Richmond"/>
    <x v="2"/>
    <s v="Primary HTM Functional POC"/>
    <s v="Mosher"/>
    <s v="Stephen"/>
    <s v="VHARICMosheS"/>
    <s v="804-675-5168"/>
    <s v="Stephen.Mosher@va.gov"/>
    <s v="Wave 2"/>
    <n v="5"/>
    <s v="March_7"/>
    <x v="0"/>
    <n v="1"/>
  </r>
  <r>
    <n v="2069"/>
    <s v="VISN 06"/>
    <s v="Richmond"/>
    <x v="2"/>
    <s v="HTM Functional POC Back-up"/>
    <s v="Hillmer"/>
    <s v="Kimberly"/>
    <s v="VHARICHillmk"/>
    <s v="804-675-5000 x 3828"/>
    <s v="Kimberly.Hillmer@va.gov"/>
    <s v="Wave 2"/>
    <n v="10"/>
    <s v="March_7"/>
    <x v="9"/>
    <n v="1"/>
  </r>
  <r>
    <n v="2070"/>
    <s v="VISN 06"/>
    <s v="Richmond"/>
    <x v="3"/>
    <s v="Primary EMS Functional POC"/>
    <s v="Richardson"/>
    <s v="Brenda"/>
    <s v="VHARICRichaB1"/>
    <s v="804-675-6062"/>
    <s v="Brenda.Richardson3@va.gov"/>
    <s v="Wave 2"/>
    <n v="1"/>
    <s v="March_7"/>
    <x v="0"/>
    <n v="1"/>
  </r>
  <r>
    <n v="2071"/>
    <s v="VISN 06"/>
    <s v="Richmond"/>
    <x v="3"/>
    <s v="EMS Functional POC Back-up"/>
    <s v="Mcquilla"/>
    <s v="Ralph"/>
    <s v="VHARICMcQuiR"/>
    <s v="804-675-5137"/>
    <s v="Ralph.McQuilla@va.gov"/>
    <s v="Wave 2"/>
    <n v="0"/>
    <s v="March_7"/>
    <x v="0"/>
    <n v="1"/>
  </r>
  <r>
    <n v="2072"/>
    <s v="VISN 06"/>
    <s v="Richmond"/>
    <x v="4"/>
    <s v="Primary FM Functional POC"/>
    <s v="Dudley"/>
    <s v="James"/>
    <s v="VHARICDudleJ"/>
    <s v="804-675-5138"/>
    <s v="James.Dudley3@va.gov"/>
    <s v="Wave 2"/>
    <n v="1"/>
    <s v="March_7"/>
    <x v="0"/>
    <n v="1"/>
  </r>
  <r>
    <n v="2073"/>
    <s v="VISN 06"/>
    <s v="Richmond"/>
    <x v="4"/>
    <s v="FM Functional POC Back-up"/>
    <s v="Friedman"/>
    <s v="Dane"/>
    <s v="VHARICFriedD"/>
    <s v="804-675-5138"/>
    <s v="Dane.Friedman@va.gov"/>
    <s v="Wave 2"/>
    <n v="9"/>
    <s v="March_7"/>
    <x v="9"/>
    <n v="1"/>
  </r>
  <r>
    <n v="2074"/>
    <s v="VISN 06"/>
    <s v="Richmond"/>
    <x v="5"/>
    <s v="Primary PPM Functional POC"/>
    <s v="Buser"/>
    <s v="Kevin"/>
    <s v="VHARICBuserK"/>
    <s v="804-675-5090"/>
    <s v="Kevin.Buser@va.gov"/>
    <s v="Wave 2"/>
    <n v="1"/>
    <s v="March_7"/>
    <x v="0"/>
    <n v="1"/>
  </r>
  <r>
    <n v="2075"/>
    <s v="VISN 06"/>
    <s v="Richmond"/>
    <x v="5"/>
    <s v="PPM Functional POC Back-up"/>
    <s v="Arnold"/>
    <s v="Marlon"/>
    <s v="VHARICArnolM"/>
    <s v="804-675-5090"/>
    <s v="Marlon.Arnold@va.gov"/>
    <s v="Wave 2"/>
    <n v="2"/>
    <s v="March_7"/>
    <x v="0"/>
    <n v="1"/>
  </r>
  <r>
    <n v="2076"/>
    <s v="VISN 06"/>
    <s v="Richmond"/>
    <x v="6"/>
    <s v="Primary IT Functional POC"/>
    <s v="Dahlstrand"/>
    <s v="David"/>
    <s v="VHARICDahlsD"/>
    <s v="804-675-5615"/>
    <s v="David.Dahlstrand@va.gov"/>
    <s v="Wave 2"/>
    <n v="5"/>
    <s v="March_7"/>
    <x v="0"/>
    <n v="1"/>
  </r>
  <r>
    <n v="2077"/>
    <s v="VISN 06"/>
    <s v="Richmond"/>
    <x v="6"/>
    <s v="IT Functional POC Back-up"/>
    <s v="Doyle"/>
    <s v="John"/>
    <s v="VHARICDoyleJ1"/>
    <s v="804-675-6750"/>
    <s v="John.Doyle3@va.gov"/>
    <s v="Wave 2"/>
    <n v="1"/>
    <s v="March_7"/>
    <x v="0"/>
    <n v="1"/>
  </r>
  <r>
    <n v="2078"/>
    <s v="VISN 06"/>
    <s v="Salem"/>
    <x v="1"/>
    <s v="Site Lead"/>
    <s v="Carpenter"/>
    <s v="Eric"/>
    <s v="VHASAMCarpeE"/>
    <s v="540-982-2463 x 4126"/>
    <s v="Eric.carpenter@va.gov"/>
    <s v="Wave 2"/>
    <n v="7"/>
    <s v="March_7"/>
    <x v="0"/>
    <n v="1"/>
  </r>
  <r>
    <n v="2079"/>
    <s v="VISN 06"/>
    <s v="Salem"/>
    <x v="1"/>
    <s v="Site Lead Back-up"/>
    <s v="Cunningham"/>
    <s v="Michael"/>
    <s v="VHASAMCunnim"/>
    <s v="540-982-2463 x 2646"/>
    <s v="Michael.cunningham7@va.gov"/>
    <s v="Wave 2"/>
    <n v="8"/>
    <s v="March_7"/>
    <x v="0"/>
    <n v="1"/>
  </r>
  <r>
    <n v="2080"/>
    <s v="VISN 06"/>
    <s v="Salem"/>
    <x v="2"/>
    <s v="Primary HTM Functional POC"/>
    <s v="Wilder"/>
    <s v="Joseph"/>
    <s v="VHASAMWildeJ"/>
    <s v="540-982-2463 x 1672"/>
    <s v="Joseph.wilder@va.gov"/>
    <s v="Wave 2"/>
    <n v="8"/>
    <s v="March_7"/>
    <x v="9"/>
    <n v="1"/>
  </r>
  <r>
    <n v="2081"/>
    <s v="VISN 06"/>
    <s v="Salem"/>
    <x v="2"/>
    <s v="HTM Functional POC Back-up"/>
    <s v="Flanary"/>
    <s v="Karen"/>
    <s v="VHASAMFlanaK"/>
    <s v="540-982-2463 x 1676"/>
    <s v="Karen.flanary@va.gov"/>
    <s v="Wave 2"/>
    <n v="8"/>
    <s v="March_7"/>
    <x v="9"/>
    <n v="1"/>
  </r>
  <r>
    <n v="2082"/>
    <s v="VISN 06"/>
    <s v="Salem"/>
    <x v="2"/>
    <s v="HTM Functional POC Back-up"/>
    <s v="Brown"/>
    <s v="Robert"/>
    <s v="VHASAMBrownR"/>
    <s v="540-982-2463 x 1674"/>
    <s v="Robert.brown15@va.gov"/>
    <s v="Wave 2"/>
    <n v="0"/>
    <s v="March_7"/>
    <x v="0"/>
    <n v="1"/>
  </r>
  <r>
    <n v="2083"/>
    <s v="VISN 06"/>
    <s v="Salem"/>
    <x v="3"/>
    <s v="Primary EMS Functional POC"/>
    <s v="Mack"/>
    <s v="Naymon"/>
    <s v="VHASAMMackN"/>
    <s v="540-982-2463 x 2865"/>
    <s v="Naymon.mack@va.gov"/>
    <s v="Wave 2"/>
    <n v="0"/>
    <s v="March_7"/>
    <x v="0"/>
    <n v="1"/>
  </r>
  <r>
    <n v="2084"/>
    <s v="VISN 06"/>
    <s v="Salem"/>
    <x v="3"/>
    <s v="EMS Functional POC Back-up"/>
    <s v="Morris"/>
    <s v="Tanuel"/>
    <s v="VHASAMMorriT1"/>
    <s v="540-982-2463 x 2878"/>
    <s v="Tanuel.morris@va.gov"/>
    <s v="Wave 2"/>
    <n v="0"/>
    <s v="March_7"/>
    <x v="0"/>
    <n v="1"/>
  </r>
  <r>
    <n v="2085"/>
    <s v="VISN 06"/>
    <s v="Salem"/>
    <x v="4"/>
    <s v="Primary FM Functional POC"/>
    <s v="Carpenter"/>
    <s v="Eric"/>
    <s v="VHASAMCarpeE"/>
    <s v="540-982-2463 x 4126"/>
    <s v="Eric.carpenter@va.gov"/>
    <s v="Wave 2"/>
    <n v="7"/>
    <s v="March_7"/>
    <x v="0"/>
    <n v="1"/>
  </r>
  <r>
    <n v="2086"/>
    <s v="VISN 06"/>
    <s v="Salem"/>
    <x v="4"/>
    <s v="FM Functional POC Back-up"/>
    <s v="Fralin"/>
    <s v="Brian"/>
    <s v="VHASAMFraliB"/>
    <s v="540-982-2463 x 1247"/>
    <s v="Brian.fralin@va.gov"/>
    <s v="Wave 2"/>
    <n v="6"/>
    <s v="March_7"/>
    <x v="0"/>
    <n v="1"/>
  </r>
  <r>
    <n v="2087"/>
    <s v="VISN 06"/>
    <s v="Salem"/>
    <x v="5"/>
    <s v="Primary PPM Functional POC"/>
    <s v="Cunningham"/>
    <s v="Michael"/>
    <s v="VHASAMCunniM"/>
    <s v="540-982-2463 x 2646"/>
    <s v="Michael.cunningham7@va.gov"/>
    <s v="Wave 2"/>
    <n v="8"/>
    <s v="March_7"/>
    <x v="0"/>
    <n v="1"/>
  </r>
  <r>
    <n v="2088"/>
    <s v="VISN 06"/>
    <s v="Salem"/>
    <x v="5"/>
    <s v="PPM Functional POC Back-up"/>
    <s v="Burns"/>
    <s v="Benjamin"/>
    <s v="VHASAMBurnsB"/>
    <s v="540-982-2463 x 2966"/>
    <s v="Benjamin.Burns@va.gov "/>
    <s v="Wave 2"/>
    <n v="7"/>
    <s v="March_7"/>
    <x v="0"/>
    <n v="1"/>
  </r>
  <r>
    <n v="2089"/>
    <s v="VISN 06"/>
    <s v="Salem"/>
    <x v="6"/>
    <s v="Primary IT Functional POC"/>
    <s v="Poole"/>
    <s v="Steven"/>
    <s v="VHASAMPooleS"/>
    <s v="540-982-2463 x 4537"/>
    <s v="Steven.Poole@va.gov"/>
    <s v="Wave 2"/>
    <n v="1"/>
    <s v="March_7"/>
    <x v="0"/>
    <n v="1"/>
  </r>
  <r>
    <n v="2090"/>
    <s v="VISN 06"/>
    <s v="Salem"/>
    <x v="6"/>
    <s v="IT Functional POC Back-up"/>
    <s v="McAnnally"/>
    <s v="Paul"/>
    <s v="VHASAMMcannP"/>
    <s v="540-982-2463 x 5093"/>
    <s v="Paul.McAnnally@va.gov"/>
    <s v="Wave 2"/>
    <n v="0"/>
    <s v="March_7"/>
    <x v="0"/>
    <n v="1"/>
  </r>
  <r>
    <n v="2091"/>
    <s v="VISN 06"/>
    <s v="Salisbury"/>
    <x v="1"/>
    <s v="Site Lead"/>
    <s v="Green"/>
    <s v="Sharod"/>
    <s v="VHASBYGREENS1"/>
    <s v="704-638-9000 x 3498"/>
    <s v="SHAROD.GREEN@VA.GOV"/>
    <s v="Wave 2"/>
    <n v="7"/>
    <s v="March_7"/>
    <x v="9"/>
    <n v="1"/>
  </r>
  <r>
    <n v="2092"/>
    <s v="VISN 06"/>
    <s v="Salisbury"/>
    <x v="1"/>
    <s v="Site Lead Back-up"/>
    <s v="Forrest"/>
    <s v="Robert"/>
    <s v="VHASBYFORRER1"/>
    <s v="704-638-9000 x 3210"/>
    <s v="ROBERT.FORREST@VA.GOV"/>
    <s v="Wave 2"/>
    <n v="2"/>
    <s v="March_7"/>
    <x v="0"/>
    <n v="1"/>
  </r>
  <r>
    <n v="2093"/>
    <s v="VISN 06"/>
    <s v="Salisbury"/>
    <x v="2"/>
    <s v="Primary HTM Functional POC"/>
    <s v="Sledge"/>
    <s v="David"/>
    <s v="VHASBYSLEDGD"/>
    <s v="704-638-9000 x 3120"/>
    <s v="DAVID.SLEDGE2@VA.GOV"/>
    <s v="Wave 2"/>
    <n v="6"/>
    <s v="March_7"/>
    <x v="9"/>
    <n v="1"/>
  </r>
  <r>
    <n v="2094"/>
    <s v="VISN 06"/>
    <s v="Salisbury"/>
    <x v="2"/>
    <s v="HTM Functional POC Back-up"/>
    <s v="Monroe"/>
    <s v="Robert"/>
    <s v="VHASBYMONROR"/>
    <s v="704-638-9000 x 2221"/>
    <s v="ROBERT.MONROE@VA.GOV"/>
    <s v="Wave 2"/>
    <n v="6"/>
    <s v="March_7"/>
    <x v="9"/>
    <n v="1"/>
  </r>
  <r>
    <n v="2095"/>
    <s v="VISN 06"/>
    <s v="Salisbury"/>
    <x v="2"/>
    <s v="HTM Functional POC Back-up"/>
    <s v="Cherry"/>
    <s v="James"/>
    <s v="VHASBYCHERRJ"/>
    <s v="704-638-9000 x 2518"/>
    <s v="JAMES.CHERRY2@VA.GOV"/>
    <s v="Wave 2"/>
    <n v="2"/>
    <s v="March_7"/>
    <x v="0"/>
    <n v="1"/>
  </r>
  <r>
    <n v="2096"/>
    <s v="VISN 06"/>
    <s v="Salisbury"/>
    <x v="3"/>
    <s v="Primary EMS Functional POC"/>
    <s v="Hayes"/>
    <s v="Bruce"/>
    <s v="VHASBYHAYESB"/>
    <s v="704-638-9000 x 2094"/>
    <s v="BRUCE.HAYES@VA.GOV"/>
    <s v="Wave 2"/>
    <n v="0"/>
    <s v="March_7"/>
    <x v="0"/>
    <n v="1"/>
  </r>
  <r>
    <n v="2097"/>
    <s v="VISN 06"/>
    <s v="Salisbury"/>
    <x v="3"/>
    <s v="EMS Functional POC Back-up"/>
    <s v="Hodge"/>
    <s v="Laura"/>
    <s v="VHASBYHODGEL"/>
    <s v="704-638-9000 x 2191"/>
    <s v="LAURA.HODGE@VA.GOV"/>
    <s v="Wave 2"/>
    <n v="0"/>
    <s v="March_7"/>
    <x v="0"/>
    <n v="1"/>
  </r>
  <r>
    <n v="2098"/>
    <s v="VISN 06"/>
    <s v="Salisbury"/>
    <x v="4"/>
    <s v="Primary FM Functional POC"/>
    <s v="Laurer"/>
    <s v="Joseph"/>
    <s v="VHASBYLAUREJ"/>
    <s v="704-638-9000 x 2333"/>
    <s v="JOSEPH.LAURER@VA.GOV"/>
    <s v="Wave 2"/>
    <n v="5"/>
    <s v="March_7"/>
    <x v="9"/>
    <n v="1"/>
  </r>
  <r>
    <n v="2099"/>
    <s v="VISN 06"/>
    <s v="Salisbury"/>
    <x v="4"/>
    <s v="FM Functional POC Back-up"/>
    <s v="Barrier"/>
    <s v="Lonnie"/>
    <s v="VHASBYBARRIL"/>
    <s v="704-638-9000 x 2313"/>
    <s v="LONNIE.BARRIER@VA.GOV"/>
    <s v="Wave 2"/>
    <n v="10"/>
    <s v="March_7"/>
    <x v="0"/>
    <n v="1"/>
  </r>
  <r>
    <n v="2100"/>
    <s v="VISN 06"/>
    <s v="Salisbury"/>
    <x v="5"/>
    <s v="Primary PPM Functional POC"/>
    <s v="White"/>
    <s v="Stanley"/>
    <s v="VHASBYWHITES1"/>
    <s v="704-638-9000 x. 3202"/>
    <s v="STANLEY.WHITE2@VA.GOV"/>
    <s v="Wave 2"/>
    <n v="9"/>
    <s v="March_7"/>
    <x v="9"/>
    <n v="1"/>
  </r>
  <r>
    <n v="2101"/>
    <s v="VISN 06"/>
    <s v="Salisbury"/>
    <x v="5"/>
    <s v="PPM Functional POC Back-up"/>
    <s v="Williams"/>
    <s v="Mashonda"/>
    <s v="VHASBYWILLIM12"/>
    <s v="704-638-9000 x 4765"/>
    <s v="MASHONDA.WILLIAMS@VA.GOV"/>
    <s v="Wave 2"/>
    <n v="6"/>
    <s v="March_7"/>
    <x v="9"/>
    <n v="1"/>
  </r>
  <r>
    <n v="2102"/>
    <s v="VISN 06"/>
    <s v="Salisbury"/>
    <x v="6"/>
    <s v="Primary IT Functional POC"/>
    <s v="Clark"/>
    <s v="Deborah"/>
    <s v="VHASBYCLARKD"/>
    <s v="704-638-9000 x 4847"/>
    <s v="DEBORAH.CLARK6@VA.GOV"/>
    <s v="Wave 2"/>
    <n v="2"/>
    <s v="March_7"/>
    <x v="0"/>
    <n v="1"/>
  </r>
  <r>
    <n v="2103"/>
    <s v="VISN 06"/>
    <s v="Salisbury"/>
    <x v="6"/>
    <s v="IT Functional POC Back-up"/>
    <s v="Nash"/>
    <s v="Ken"/>
    <s v="VHASBYNASHK"/>
    <s v="704-638-9000 x 4853"/>
    <s v="KEN.NASH2@VA.GOV"/>
    <s v="Wave 2"/>
    <n v="1"/>
    <s v="March_7"/>
    <x v="0"/>
    <n v="1"/>
  </r>
  <r>
    <n v="2104"/>
    <s v="VISN 07"/>
    <s v="VISN Deployment Team"/>
    <x v="0"/>
    <s v="VISN Deployment Team Lead"/>
    <s v="Gaudio"/>
    <s v="James"/>
    <s v="Vhav07gaudij"/>
    <s v="(678) 924-5710"/>
    <s v="James.gaudio@va.gov"/>
    <s v="Wave 2"/>
    <n v="8"/>
    <s v="March_7"/>
    <x v="9"/>
    <n v="1"/>
  </r>
  <r>
    <n v="2105"/>
    <s v="VISN 07"/>
    <s v="VISN Deployment Team"/>
    <x v="0"/>
    <s v="Logistics"/>
    <s v="Townsend-Green"/>
    <s v="Linda"/>
    <s v="VHAV07TownsG"/>
    <s v="(678) 924-5754"/>
    <s v="Linda.townsend-green@va.gov"/>
    <s v="Wave 2"/>
    <n v="5"/>
    <s v="March_7"/>
    <x v="0"/>
    <n v="1"/>
  </r>
  <r>
    <n v="2106"/>
    <s v="VISN 07"/>
    <s v="VISN Deployment Team"/>
    <x v="0"/>
    <s v="HTM"/>
    <s v="Jensen"/>
    <s v="Kevin"/>
    <s v="VHACHAJenseK"/>
    <s v="(843) 789-6139"/>
    <s v="Kevin.jensen@va.gov"/>
    <s v="Wave 2"/>
    <n v="6"/>
    <s v="March_7"/>
    <x v="9"/>
    <n v="1"/>
  </r>
  <r>
    <n v="2107"/>
    <s v="VISN 07"/>
    <s v="VISN Deployment Team"/>
    <x v="0"/>
    <s v="CAM"/>
    <s v="Gaudio"/>
    <s v="James"/>
    <s v="Vhav07gaudij"/>
    <s v="(678) 924-5710"/>
    <s v="James.gaudio@va.gov"/>
    <s v="Wave 2"/>
    <n v="8"/>
    <s v="March_7"/>
    <x v="9"/>
    <n v="1"/>
  </r>
  <r>
    <n v="2108"/>
    <s v="VISN 07"/>
    <s v="VISN Deployment Team"/>
    <x v="0"/>
    <s v="EMS"/>
    <s v="Henrickson"/>
    <s v="Michael"/>
    <s v="VHACMSHenriM"/>
    <s v="(803) 776-4000 x 5752"/>
    <s v="Michael.henrickson@va.gov"/>
    <s v="Wave 2"/>
    <n v="1"/>
    <s v="March_7"/>
    <x v="0"/>
    <n v="1"/>
  </r>
  <r>
    <n v="2109"/>
    <s v="VISN 07"/>
    <s v="VISN Deployment Team"/>
    <x v="0"/>
    <s v="Engineering"/>
    <s v="Lyons"/>
    <s v="Tim"/>
    <s v="VHATUALyonsT"/>
    <s v="(205) 554-4593"/>
    <s v="Tim.lyons@va.gov"/>
    <s v="Wave 2"/>
    <n v="8"/>
    <s v="March_7"/>
    <x v="9"/>
    <n v="1"/>
  </r>
  <r>
    <n v="2110"/>
    <s v="VISN 07"/>
    <s v="VISN Deployment Team"/>
    <x v="0"/>
    <s v="OIT"/>
    <s v="Greer"/>
    <s v="Bill"/>
    <s v="VHABIRGreerW1"/>
    <s v="(205) 933-8101"/>
    <s v="William.Greer2@va.gov"/>
    <s v="Wave 2"/>
    <n v="0"/>
    <s v="March_7"/>
    <x v="0"/>
    <n v="1"/>
  </r>
  <r>
    <n v="2111"/>
    <s v="VISN 07"/>
    <s v="VISN Deployment Team"/>
    <x v="0"/>
    <s v="Fiscal"/>
    <s v="Schmitz"/>
    <s v="Brenda"/>
    <s v="VHAV07SchmiB"/>
    <s v="(678) 924-5731"/>
    <s v="Brenda.schmitz@va.gov"/>
    <s v="Wave 2"/>
    <n v="5"/>
    <s v="March_7"/>
    <x v="9"/>
    <n v="1"/>
  </r>
  <r>
    <n v="2112"/>
    <s v="VISN 07"/>
    <s v="VISN Deployment Team"/>
    <x v="0"/>
    <s v="HR"/>
    <s v="Blakeley"/>
    <s v="Claudia"/>
    <s v="VHAV07BlakeC"/>
    <s v="(678) 924-5738"/>
    <s v="Claudia.blakeley@va.gov"/>
    <s v="Wave 2"/>
    <n v="0"/>
    <s v="March_7"/>
    <x v="0"/>
    <n v="1"/>
  </r>
  <r>
    <n v="2113"/>
    <s v="VISN 07"/>
    <s v="VISN Deployment Team"/>
    <x v="0"/>
    <s v="Education"/>
    <s v="Mathews"/>
    <s v="Venis"/>
    <s v="VHANBOMatheV1"/>
    <s v="(770) 279-3427"/>
    <s v="Venis.Mathews2@va.gov"/>
    <s v="Wave 2"/>
    <n v="1"/>
    <s v="March_7"/>
    <x v="9"/>
    <n v="1"/>
  </r>
  <r>
    <n v="2114"/>
    <s v="VISN 07"/>
    <s v="Atlanta"/>
    <x v="1"/>
    <s v="Site Lead"/>
    <s v="Browning"/>
    <s v="Louisa"/>
    <s v="VHAATGBROWNL"/>
    <s v="404-321-6111 x4924"/>
    <s v="Louisa.Browning@va.gov"/>
    <s v="Wave 2"/>
    <n v="8"/>
    <s v="March_7"/>
    <x v="9"/>
    <n v="1"/>
  </r>
  <r>
    <n v="2115"/>
    <s v="VISN 07"/>
    <s v="Atlanta"/>
    <x v="1"/>
    <s v="Site Lead Back-up"/>
    <s v="Simmons"/>
    <s v="Cathy"/>
    <s v="VHAATGSIMMOC2"/>
    <s v="404-321-6111 x3027"/>
    <s v="Cathy.simmons@va.gov"/>
    <s v="Wave 2"/>
    <n v="8"/>
    <s v="March_7"/>
    <x v="0"/>
    <n v="1"/>
  </r>
  <r>
    <n v="2116"/>
    <s v="VISN 07"/>
    <s v="Atlanta"/>
    <x v="2"/>
    <s v="Primary HTM Functional POC"/>
    <s v="Cox"/>
    <s v="Michael"/>
    <s v="VHAATGCoxM"/>
    <s v="404-321-6111 x7633"/>
    <s v="Michael.cox@va.gov"/>
    <s v="Wave 2"/>
    <n v="10"/>
    <s v="March_7"/>
    <x v="9"/>
    <n v="1"/>
  </r>
  <r>
    <n v="2117"/>
    <s v="VISN 07"/>
    <s v="Atlanta"/>
    <x v="2"/>
    <s v="HTM Functional POC Back-up"/>
    <s v="Timm"/>
    <s v="Robert"/>
    <s v="VHAAATGTimmR"/>
    <s v="404-321-6111 x2790"/>
    <s v="Robert.timm@va.gov"/>
    <s v="Wave 2"/>
    <n v="1"/>
    <s v="March_7"/>
    <x v="0"/>
    <n v="1"/>
  </r>
  <r>
    <n v="2118"/>
    <s v="VISN 07"/>
    <s v="Atlanta"/>
    <x v="3"/>
    <s v="Primary EMS Functional POC"/>
    <s v="Mincey"/>
    <s v="Dale"/>
    <s v="VHAATGminced"/>
    <s v="404-321-6111 x7646"/>
    <s v="Dale.Mincey@va.gov"/>
    <s v="Wave 2"/>
    <n v="9"/>
    <s v="March_7"/>
    <x v="0"/>
    <n v="1"/>
  </r>
  <r>
    <n v="2119"/>
    <s v="VISN 07"/>
    <s v="Atlanta"/>
    <x v="3"/>
    <s v="EMS Functional POC Back-up"/>
    <s v="Gwaltney"/>
    <s v="Darryl"/>
    <s v="VHAATGgwaltd"/>
    <s v="404-321-6111 x7525"/>
    <s v="Darryl.Gwaltney@va.gov"/>
    <s v="Wave 2"/>
    <n v="0"/>
    <s v="March_7"/>
    <x v="0"/>
    <n v="1"/>
  </r>
  <r>
    <n v="2120"/>
    <s v="VISN 07"/>
    <s v="Atlanta"/>
    <x v="4"/>
    <s v="Primary FM Functional POC"/>
    <s v="Mindley"/>
    <s v="Damian"/>
    <s v="VHAATGMindlD"/>
    <s v="404-321-6111 x7660"/>
    <s v="Damian.mindley@va.gov"/>
    <s v="Wave 2"/>
    <n v="4"/>
    <s v="March_7"/>
    <x v="0"/>
    <n v="1"/>
  </r>
  <r>
    <n v="2121"/>
    <s v="VISN 07"/>
    <s v="Atlanta"/>
    <x v="4"/>
    <s v="FM Functional POC Back-up"/>
    <s v="Sawyer"/>
    <s v="Ricky"/>
    <s v="VHAATGSawyeR"/>
    <s v="404-321-6111 x7660"/>
    <s v="Ricky.sawyer@va.gov"/>
    <s v="Wave 2"/>
    <n v="7"/>
    <s v="March_7"/>
    <x v="9"/>
    <n v="1"/>
  </r>
  <r>
    <n v="2122"/>
    <s v="VISN 07"/>
    <s v="Atlanta"/>
    <x v="5"/>
    <s v="Primary PPM Functional POC"/>
    <s v="Simmons"/>
    <s v="Cathy"/>
    <s v="VHAATGSIMMOC2"/>
    <s v="404-321-6111 x3027"/>
    <s v="Cathy.simmons@va.gov"/>
    <s v="Wave 2"/>
    <n v="8"/>
    <s v="March_7"/>
    <x v="0"/>
    <n v="1"/>
  </r>
  <r>
    <n v="2123"/>
    <s v="VISN 07"/>
    <s v="Atlanta"/>
    <x v="5"/>
    <s v="PPM Functional POC Back-up"/>
    <s v="Browning"/>
    <s v="Louisa"/>
    <s v="VHAATGBROWNL"/>
    <s v="404-321-6111 x4924"/>
    <s v="Louisa.Browning@va.gov"/>
    <s v="Wave 2"/>
    <n v="8"/>
    <s v="March_7"/>
    <x v="9"/>
    <n v="1"/>
  </r>
  <r>
    <n v="2124"/>
    <s v="VISN 07"/>
    <s v="Atlanta"/>
    <x v="6"/>
    <s v="Primary IT Functional POC"/>
    <s v="Lynch"/>
    <s v="Anthony"/>
    <s v="VHAATGLynchA"/>
    <s v="404-321-6111 x1578"/>
    <s v="Anthony.lynch@va.gov"/>
    <s v="Wave 2"/>
    <n v="2"/>
    <s v="March_7"/>
    <x v="0"/>
    <n v="1"/>
  </r>
  <r>
    <n v="2125"/>
    <s v="VISN 07"/>
    <s v="Atlanta"/>
    <x v="6"/>
    <s v="IT Functional POC Back-up"/>
    <s v="Wisdom"/>
    <s v="Zende"/>
    <s v="VHAATGWisdoZ"/>
    <s v="404-321-6111 x7197"/>
    <s v="Zende.wisdom@va.gov  "/>
    <s v="Wave 2"/>
    <n v="2"/>
    <s v="March_7"/>
    <x v="0"/>
    <n v="1"/>
  </r>
  <r>
    <n v="2126"/>
    <s v="VISN 07"/>
    <s v="Birmingham"/>
    <x v="1"/>
    <s v="Site Lead"/>
    <s v="Raggio"/>
    <s v="Matthew"/>
    <s v="VHABIRRaggiM"/>
    <s v="205-933-8101 x 5252"/>
    <s v="Matthew.Raggio@va.gov"/>
    <s v="Wave 2"/>
    <n v="6"/>
    <s v="March_7"/>
    <x v="0"/>
    <n v="1"/>
  </r>
  <r>
    <n v="2127"/>
    <s v="VISN 07"/>
    <s v="Birmingham"/>
    <x v="1"/>
    <s v="Site Lead Back-up"/>
    <s v="Weeks"/>
    <s v="Erica"/>
    <s v="VHABIRWeeksE"/>
    <s v="205-933-8101 x 1350"/>
    <s v="Erica.Weeks@va.gov"/>
    <s v="Wave 2"/>
    <n v="9"/>
    <s v="March_7"/>
    <x v="9"/>
    <n v="1"/>
  </r>
  <r>
    <n v="2128"/>
    <s v="VISN 07"/>
    <s v="Birmingham"/>
    <x v="2"/>
    <s v="Primary HTM Functional POC"/>
    <s v="Raggio"/>
    <s v="Matthew"/>
    <s v="VHABIRRaggiM"/>
    <s v="205-933-8101 x 5252"/>
    <s v="Matthew.Raggio@va.gov"/>
    <s v="Wave 2"/>
    <n v="6"/>
    <s v="March_7"/>
    <x v="0"/>
    <n v="1"/>
  </r>
  <r>
    <n v="2129"/>
    <s v="VISN 07"/>
    <s v="Birmingham"/>
    <x v="2"/>
    <s v="HTM Functional POC Back-up"/>
    <s v="McQuitty"/>
    <s v="William"/>
    <s v="VHABIRMcQuiW"/>
    <s v="205-933-8101 x 4526"/>
    <s v="William.McQuitty@va.gov"/>
    <s v="Wave 2"/>
    <n v="2"/>
    <s v="March_7"/>
    <x v="0"/>
    <n v="1"/>
  </r>
  <r>
    <n v="2130"/>
    <s v="VISN 07"/>
    <s v="Birmingham"/>
    <x v="3"/>
    <s v="Primary EMS Functional POC"/>
    <s v="Irwin"/>
    <s v="David"/>
    <s v="VHABIRIrwinD"/>
    <s v="205-558-4717 x 5416"/>
    <s v="David.Irwin@va.gov"/>
    <s v="Wave 2"/>
    <n v="6"/>
    <s v="March_7"/>
    <x v="9"/>
    <n v="1"/>
  </r>
  <r>
    <n v="2131"/>
    <s v="VISN 07"/>
    <s v="Birmingham"/>
    <x v="3"/>
    <s v="EMS Functional POC Back-up"/>
    <s v="Singleterry"/>
    <s v="Andre"/>
    <s v="VHABIRSinglA"/>
    <s v="205-933-8101 x 6107"/>
    <s v="Andre.Singleterry@va.gov"/>
    <s v="Wave 2"/>
    <n v="8"/>
    <s v="March_7"/>
    <x v="9"/>
    <n v="1"/>
  </r>
  <r>
    <n v="2132"/>
    <s v="VISN 07"/>
    <s v="Birmingham"/>
    <x v="4"/>
    <s v="Primary FM Functional POC"/>
    <s v="Campbell"/>
    <s v="Jaymes"/>
    <s v="VHABIRCampbJ2"/>
    <s v="205-933-8101 x 5013"/>
    <s v="Jaymes.Campbell@va.gov"/>
    <s v="Wave 2"/>
    <n v="7"/>
    <s v="March_7"/>
    <x v="9"/>
    <n v="1"/>
  </r>
  <r>
    <n v="2133"/>
    <s v="VISN 07"/>
    <s v="Birmingham"/>
    <x v="4"/>
    <s v="FM Functional POC Back-up"/>
    <s v="Bugg"/>
    <s v="Randall"/>
    <s v="VHABIRBuggR"/>
    <s v="205-933-4481 x 5275"/>
    <s v="Randall.Bugg@va.gov"/>
    <s v="Wave 2"/>
    <n v="1"/>
    <s v="March_7"/>
    <x v="0"/>
    <n v="1"/>
  </r>
  <r>
    <n v="2134"/>
    <s v="VISN 07"/>
    <s v="Birmingham"/>
    <x v="5"/>
    <s v="Primary PPM Functional POC"/>
    <s v="Jones"/>
    <s v="Alfred"/>
    <s v="VHABIRJonesAT"/>
    <s v="205-933-8101 x 2937"/>
    <s v="Alfred.Jones2@va.gov"/>
    <s v="Wave 2"/>
    <n v="9"/>
    <s v="March_7"/>
    <x v="0"/>
    <n v="1"/>
  </r>
  <r>
    <n v="2135"/>
    <s v="VISN 07"/>
    <s v="Birmingham"/>
    <x v="5"/>
    <s v="PPM Functional POC Back-up"/>
    <s v="Turner"/>
    <s v="Caleb"/>
    <s v="VHABIRTurneC3"/>
    <s v="205-933-8101 x 5371"/>
    <s v="Caleb.Turner3@va.gov"/>
    <s v="Wave 2"/>
    <n v="2"/>
    <s v="March_7"/>
    <x v="0"/>
    <n v="1"/>
  </r>
  <r>
    <n v="2136"/>
    <s v="VISN 07"/>
    <s v="Birmingham"/>
    <x v="6"/>
    <s v="Primary IT Functional POC"/>
    <s v="Young"/>
    <s v="Christopher"/>
    <s v="VHABIRYounC"/>
    <s v="205-933-8101 x 1367"/>
    <s v="Christopher.Young7@va.gov"/>
    <s v="Wave 2"/>
    <n v="0"/>
    <s v="March_7"/>
    <x v="0"/>
    <n v="1"/>
  </r>
  <r>
    <n v="2137"/>
    <s v="VISN 07"/>
    <s v="Birmingham"/>
    <x v="6"/>
    <s v="IT Functional POC Back-up"/>
    <s v="Sturdivant"/>
    <s v="Mervin"/>
    <s v="VHABIRSturdM"/>
    <s v="205-933-8101 x 1334"/>
    <s v="Mervin.Sturdivant@va.gov"/>
    <s v="Wave 2"/>
    <n v="1"/>
    <s v="March_7"/>
    <x v="0"/>
    <n v="1"/>
  </r>
  <r>
    <n v="2138"/>
    <s v="VISN 07"/>
    <s v="Dublin"/>
    <x v="1"/>
    <s v="Site Lead"/>
    <s v="Deworth"/>
    <s v="Gerald"/>
    <s v="VHADUBDEWORG"/>
    <s v="478-272-1210 x 2902"/>
    <s v="Gerald.deworth@va.gov"/>
    <s v="Wave 2"/>
    <n v="1"/>
    <s v="March_7"/>
    <x v="9"/>
    <n v="1"/>
  </r>
  <r>
    <n v="2139"/>
    <s v="VISN 07"/>
    <s v="Dublin"/>
    <x v="1"/>
    <s v="Site Lead Back-up"/>
    <s v="Sullivan"/>
    <s v="Diane"/>
    <s v="VHADUBSULLID"/>
    <s v="478-272-1210 x 2902"/>
    <s v="Diane.sullivan@va.gov"/>
    <s v="Wave 2"/>
    <n v="5"/>
    <s v="March_7"/>
    <x v="9"/>
    <n v="1"/>
  </r>
  <r>
    <n v="2140"/>
    <s v="VISN 07"/>
    <s v="Dublin"/>
    <x v="2"/>
    <s v="Primary HTM Functional POC"/>
    <s v="Snelgrove"/>
    <s v="Michael"/>
    <s v="VHADUBSNELGM"/>
    <s v="478 272-1210 x 2889"/>
    <s v="Michael.snelgrove@va.gov"/>
    <s v="Wave 2"/>
    <n v="2"/>
    <s v="March_7"/>
    <x v="9"/>
    <n v="1"/>
  </r>
  <r>
    <n v="2141"/>
    <s v="VISN 07"/>
    <s v="Dublin"/>
    <x v="2"/>
    <s v="HTM Functional POC Back-up"/>
    <s v="Orlowsky"/>
    <s v="Alex"/>
    <s v="VHADUBORLOWA"/>
    <s v="478 272-1210 x 3129"/>
    <s v="Alexandra.orlowsky@va.gov"/>
    <s v="Wave 2"/>
    <n v="3"/>
    <s v="March_7"/>
    <x v="0"/>
    <n v="1"/>
  </r>
  <r>
    <n v="2142"/>
    <s v="VISN 07"/>
    <s v="Dublin"/>
    <x v="3"/>
    <s v="Primary EMS Functional POC"/>
    <s v="Baggett"/>
    <s v="Lee"/>
    <s v="VHADUBBAGGEL"/>
    <s v="478 277 2755"/>
    <s v="Walter.Baggett@va.gov"/>
    <s v="Wave 2"/>
    <n v="3"/>
    <s v="March_7"/>
    <x v="0"/>
    <n v="1"/>
  </r>
  <r>
    <n v="2143"/>
    <s v="VISN 07"/>
    <s v="Dublin"/>
    <x v="3"/>
    <s v="EMS Functional POC Back-up"/>
    <s v="Kraft"/>
    <s v="Edwin"/>
    <s v="VHADUBKRAFTE"/>
    <s v="478 277 2755"/>
    <s v="Edwin.Kraft@va.gov"/>
    <s v="Wave 2"/>
    <n v="0"/>
    <s v="March_7"/>
    <x v="0"/>
    <n v="1"/>
  </r>
  <r>
    <n v="2144"/>
    <s v="VISN 07"/>
    <s v="Dublin"/>
    <x v="4"/>
    <s v="Primary FM Functional POC"/>
    <s v="Williams"/>
    <s v="Fred"/>
    <s v="VHADUBWILLIF"/>
    <s v="478 272-1210 x 4355"/>
    <s v="Frederick.williams@va.gov"/>
    <s v="Wave 2"/>
    <n v="4"/>
    <s v="March_7"/>
    <x v="0"/>
    <n v="1"/>
  </r>
  <r>
    <n v="2145"/>
    <s v="VISN 07"/>
    <s v="Dublin"/>
    <x v="4"/>
    <s v="FM Functional POC Back-up"/>
    <s v="Marshall"/>
    <s v="Sandra"/>
    <s v="VHADUBMARSHS"/>
    <s v="478 272-1210 x 2640"/>
    <s v="Sandra.Marshall10@va.gov"/>
    <s v="Wave 2"/>
    <n v="1"/>
    <s v="March_7"/>
    <x v="0"/>
    <n v="1"/>
  </r>
  <r>
    <n v="2146"/>
    <s v="VISN 07"/>
    <s v="Dublin"/>
    <x v="5"/>
    <s v="Primary PPM Functional POC"/>
    <s v="Pennymon"/>
    <s v="Dennis"/>
    <s v="VHADUBPENNYD"/>
    <s v="478 272 1210 x 3046"/>
    <s v="Dennis.Pennymon@va.gov"/>
    <s v="Wave 2"/>
    <n v="3"/>
    <s v="March_7"/>
    <x v="0"/>
    <n v="1"/>
  </r>
  <r>
    <n v="2147"/>
    <s v="VISN 07"/>
    <s v="Dublin"/>
    <x v="5"/>
    <s v="PPM Functional POC Back-up"/>
    <s v="King"/>
    <s v="Anthony"/>
    <s v="VHADUBKingA2"/>
    <s v="478 272 1210 x 2612"/>
    <s v="Anthony.King3@va.gov"/>
    <s v="Wave 2"/>
    <n v="9"/>
    <s v="March_7"/>
    <x v="0"/>
    <n v="1"/>
  </r>
  <r>
    <n v="2148"/>
    <s v="VISN 07"/>
    <s v="Dublin"/>
    <x v="6"/>
    <s v="Primary IT Functional POC"/>
    <s v="Cowart"/>
    <s v="Mark"/>
    <s v="VHADUBCowarM"/>
    <s v="478-277-6799"/>
    <s v="Mark.Cowart@va.gov"/>
    <s v="Wave 2"/>
    <n v="4"/>
    <s v="March_7"/>
    <x v="0"/>
    <n v="1"/>
  </r>
  <r>
    <n v="2149"/>
    <s v="VISN 07"/>
    <s v="Dublin"/>
    <x v="6"/>
    <s v="IT Functional POC Back-up"/>
    <s v="Couey"/>
    <s v="Janet"/>
    <s v="VHADUBCoueyJ"/>
    <s v="478-277-2716"/>
    <s v="Janet.Couey@va.gov"/>
    <s v="Wave 2"/>
    <n v="1"/>
    <s v="March_7"/>
    <x v="0"/>
    <n v="1"/>
  </r>
  <r>
    <n v="2150"/>
    <s v="VISN 07"/>
    <s v="Central Alabama"/>
    <x v="1"/>
    <s v="Site Lead"/>
    <s v="Piper"/>
    <s v="William"/>
    <s v="VHACAVPiperW"/>
    <s v="334-272-4670 x 4870"/>
    <s v="William.Piper@va.gov"/>
    <s v="Wave 2"/>
    <n v="8"/>
    <s v="March_7"/>
    <x v="9"/>
    <n v="1"/>
  </r>
  <r>
    <n v="2151"/>
    <s v="VISN 07"/>
    <s v="Central Alabama"/>
    <x v="1"/>
    <s v="Site Lead Back-up"/>
    <s v="Hall"/>
    <s v="Nicholas"/>
    <s v="VHACAVHallN"/>
    <s v="334-727-0550 x 3289"/>
    <s v="Nicholas.Hall2@va.gov"/>
    <s v="Wave 2"/>
    <n v="5"/>
    <s v="March_7"/>
    <x v="0"/>
    <n v="1"/>
  </r>
  <r>
    <n v="2152"/>
    <s v="VISN 07"/>
    <s v="Central Alabama"/>
    <x v="2"/>
    <s v="Primary HTM Functional POC"/>
    <s v="Piper"/>
    <s v="William"/>
    <s v="VHACAVPiperW"/>
    <s v="334-272-4670 x 4870"/>
    <s v="William.Piper@va.gov"/>
    <s v="Wave 2"/>
    <n v="8"/>
    <s v="March_7"/>
    <x v="9"/>
    <n v="1"/>
  </r>
  <r>
    <n v="2153"/>
    <s v="VISN 07"/>
    <s v="Central Alabama"/>
    <x v="2"/>
    <s v="HTM Functional POC Back-up"/>
    <s v="Johnson"/>
    <s v="Donnell"/>
    <s v="VHACAVJohnsD2"/>
    <s v="334-272-4670 x 4866"/>
    <s v="Donnell.Johnson2@va.gov"/>
    <s v="Wave 2"/>
    <n v="4"/>
    <s v="March_7"/>
    <x v="9"/>
    <n v="1"/>
  </r>
  <r>
    <n v="2154"/>
    <s v="VISN 07"/>
    <s v="Central Alabama"/>
    <x v="3"/>
    <s v="EMS Functional POC Back-up"/>
    <s v="Morgan"/>
    <s v="Darrell"/>
    <s v="VHATUAMORGAD"/>
    <s v="334-272-4670 x 4624"/>
    <s v="Darrell.Morgan2@va.gov"/>
    <s v="Wave 2"/>
    <n v="2"/>
    <s v="March_7"/>
    <x v="0"/>
    <n v="1"/>
  </r>
  <r>
    <n v="2155"/>
    <s v="VISN 07"/>
    <s v="Central Alabama"/>
    <x v="3"/>
    <s v="EMS Functional POC Back-up"/>
    <s v="Perry"/>
    <s v="Clifford"/>
    <s v="VHACAVPerryC"/>
    <s v="334-727-0550 x 3667"/>
    <s v="Clifford.Perry@va.gov"/>
    <s v="Wave 2"/>
    <n v="1"/>
    <s v="March_7"/>
    <x v="0"/>
    <n v="1"/>
  </r>
  <r>
    <n v="2156"/>
    <s v="VISN 07"/>
    <s v="Central Alabama"/>
    <x v="4"/>
    <s v="Primary FM Functional POC"/>
    <s v="Sharpe"/>
    <s v="Nicole"/>
    <s v="VHACAVSharpN"/>
    <s v="334-260-4108"/>
    <s v="Nicole.Sharpe@va.gov"/>
    <s v="Wave 2"/>
    <n v="9"/>
    <s v="March_7"/>
    <x v="9"/>
    <n v="1"/>
  </r>
  <r>
    <n v="2157"/>
    <s v="VISN 07"/>
    <s v="Central Alabama"/>
    <x v="4"/>
    <s v="FM Functional POC Back-up"/>
    <s v="Hall"/>
    <s v="Nicholas"/>
    <s v="VHACAVHallN"/>
    <s v="334-727-0550 x 3289"/>
    <s v="Nicholas.Hall2@va.gov"/>
    <s v="Wave 2"/>
    <n v="5"/>
    <s v="March_7"/>
    <x v="0"/>
    <n v="1"/>
  </r>
  <r>
    <n v="2158"/>
    <s v="VISN 07"/>
    <s v="Central Alabama"/>
    <x v="5"/>
    <s v="Primary PPM Functional POC"/>
    <s v="Green"/>
    <s v="Darry"/>
    <s v="VHACAVGreenD"/>
    <s v="334-272-4670 x 2001"/>
    <s v="Darry.Green@va.gov"/>
    <s v="Wave 2"/>
    <n v="11"/>
    <s v="March_7"/>
    <x v="9"/>
    <n v="1"/>
  </r>
  <r>
    <n v="2159"/>
    <s v="VISN 07"/>
    <s v="Central Alabama"/>
    <x v="5"/>
    <s v="PPM Functional POC Back-up"/>
    <s v="Davis"/>
    <s v="Johnny"/>
    <s v="VHACAVDavisJ6"/>
    <s v="334-272-4670 x 4482"/>
    <s v="Johnny.Davis6@va.gov"/>
    <s v="Wave 2"/>
    <n v="1"/>
    <s v="March_7"/>
    <x v="0"/>
    <n v="1"/>
  </r>
  <r>
    <n v="2160"/>
    <s v="VISN 07"/>
    <s v="Central Alabama"/>
    <x v="6"/>
    <s v="Primary IT Functional POC"/>
    <s v="Magee"/>
    <s v="Elmarko"/>
    <s v="VHACAVMageeE"/>
    <s v="334-725-2532"/>
    <s v="Elmarko.Magee@va.gov"/>
    <s v="Wave 2"/>
    <n v="3"/>
    <s v="March_7"/>
    <x v="0"/>
    <n v="1"/>
  </r>
  <r>
    <n v="2161"/>
    <s v="VISN 07"/>
    <s v="Central Alabama"/>
    <x v="6"/>
    <s v="IT Functional POC Back-up"/>
    <s v="Henry"/>
    <s v="Robert"/>
    <s v="VHACAVHenryR"/>
    <s v="334-727-0550 x 3422"/>
    <s v="Robert.Henry3@va.gov"/>
    <s v="Wave 2"/>
    <n v="0"/>
    <s v="March_7"/>
    <x v="0"/>
    <n v="1"/>
  </r>
  <r>
    <n v="2162"/>
    <s v="VISN 07"/>
    <s v="Augusta"/>
    <x v="1"/>
    <s v="Site Lead"/>
    <s v="Koppen"/>
    <s v="Mark"/>
    <s v="VHAAUGKoppeM"/>
    <s v="(706) 733-0188 x 2871"/>
    <s v="Mark.Koppen@va.gov"/>
    <s v="Wave 2"/>
    <n v="8"/>
    <s v="March_7"/>
    <x v="0"/>
    <n v="1"/>
  </r>
  <r>
    <n v="2163"/>
    <s v="VISN 07"/>
    <s v="Augusta"/>
    <x v="1"/>
    <s v="Site Lead Back-up"/>
    <s v="Stenger"/>
    <s v="John"/>
    <s v="VHAAUGStengT"/>
    <s v="(706) 733-0188 x 1783/6700"/>
    <s v="John.Stenger@va.gov"/>
    <s v="Wave 2"/>
    <n v="7"/>
    <s v="March_7"/>
    <x v="0"/>
    <n v="1"/>
  </r>
  <r>
    <n v="2164"/>
    <s v="VISN 07"/>
    <s v="Augusta"/>
    <x v="2"/>
    <s v="Primary HTM Functional POC"/>
    <s v="Ackerman"/>
    <s v="Michael"/>
    <s v="VHAAUGAckerM"/>
    <s v="(706) 733-0188 x 3350"/>
    <s v="Michael.Ackerman@va.gov"/>
    <s v="Wave 2"/>
    <n v="11"/>
    <s v="March_7"/>
    <x v="9"/>
    <n v="1"/>
  </r>
  <r>
    <n v="2165"/>
    <s v="VISN 07"/>
    <s v="Augusta"/>
    <x v="2"/>
    <s v="HTM Functional POC Back-up"/>
    <s v="Payne"/>
    <s v="Wesley"/>
    <s v="VHAAUGPayneW"/>
    <s v="(706) 733-0188 x 3368"/>
    <s v="Wesley.Payne@va.gov"/>
    <s v="Wave 2"/>
    <n v="0"/>
    <s v="March_7"/>
    <x v="0"/>
    <n v="1"/>
  </r>
  <r>
    <n v="2166"/>
    <s v="VISN 07"/>
    <s v="Augusta"/>
    <x v="3"/>
    <s v="Primary EMS Functional POC"/>
    <s v="Van Horn"/>
    <s v="Russell"/>
    <s v="VHAAUGVanHoR"/>
    <s v="(706) 733-0188 x 3319"/>
    <s v="Russell.VanHorn@va.gov"/>
    <s v="Wave 2"/>
    <n v="7"/>
    <s v="March_7"/>
    <x v="9"/>
    <n v="1"/>
  </r>
  <r>
    <n v="2167"/>
    <s v="VISN 07"/>
    <s v="Augusta"/>
    <x v="3"/>
    <s v="EMS Functional POC Back-up"/>
    <s v="Thomas"/>
    <s v="Walter"/>
    <s v="VHAAUGWalteT4"/>
    <s v="(706) 733-0188 x 3319"/>
    <s v="Walter.Thomas4@va.gov"/>
    <s v="Wave 2"/>
    <n v="0"/>
    <s v="March_7"/>
    <x v="0"/>
    <n v="1"/>
  </r>
  <r>
    <n v="2168"/>
    <s v="VISN 07"/>
    <s v="Augusta"/>
    <x v="4"/>
    <s v="Primary FM Functional POC"/>
    <s v="Harris"/>
    <s v="Timothy"/>
    <s v="VHAAUGHarriT5"/>
    <s v="(706) 733-0188 x 3365/6053"/>
    <s v="Timothy.Harris2@va.gov"/>
    <s v="Wave 2"/>
    <n v="5"/>
    <s v="March_7"/>
    <x v="0"/>
    <n v="1"/>
  </r>
  <r>
    <n v="2169"/>
    <s v="VISN 07"/>
    <s v="Augusta"/>
    <x v="4"/>
    <s v="FM Functional POC Back-up"/>
    <s v="Payne"/>
    <s v="Wesley"/>
    <s v="VHAAUGPayneW"/>
    <s v="(706) 733-0188 x 3368"/>
    <s v="Wesley.Payne@va.gov"/>
    <s v="Wave 2"/>
    <n v="0"/>
    <s v="March_7"/>
    <x v="0"/>
    <n v="1"/>
  </r>
  <r>
    <n v="2170"/>
    <s v="VISN 07"/>
    <s v="Augusta"/>
    <x v="5"/>
    <s v="Primary PPM Functional POC"/>
    <s v="Fox"/>
    <s v="Mark"/>
    <s v="VHAAUGFoxM"/>
    <s v="(706) 733-0188 x 7829"/>
    <s v="Mark.Fox@va.gov"/>
    <s v="Wave 2"/>
    <n v="6"/>
    <s v="March_7"/>
    <x v="0"/>
    <n v="1"/>
  </r>
  <r>
    <n v="2171"/>
    <s v="VISN 07"/>
    <s v="Augusta"/>
    <x v="5"/>
    <s v="PPM Functional POC Back-up"/>
    <s v="Askew"/>
    <s v="Janice"/>
    <s v="VHAAUGAskewJ"/>
    <s v="(706) 733-0188 x 7169"/>
    <s v="Janice.Askew@va.gov"/>
    <s v="Wave 2"/>
    <n v="2"/>
    <s v="March_7"/>
    <x v="9"/>
    <n v="1"/>
  </r>
  <r>
    <n v="2172"/>
    <s v="VISN 07"/>
    <s v="Augusta"/>
    <x v="6"/>
    <s v="Primary IT Functional POC"/>
    <s v="Hedgepeth"/>
    <s v="Rick"/>
    <s v="VHAAUGHedgeR"/>
    <s v="(706) 733-0188 x 6750"/>
    <s v="Ricky.Hedgepeth@va.gov"/>
    <s v="Wave 2"/>
    <n v="1"/>
    <s v="March_7"/>
    <x v="0"/>
    <n v="1"/>
  </r>
  <r>
    <n v="2173"/>
    <s v="VISN 07"/>
    <s v="Augusta"/>
    <x v="6"/>
    <s v="IT Functional POC Back-up"/>
    <s v="Northington"/>
    <s v="Elizabeth"/>
    <s v="VHAAUGNorthE"/>
    <s v="(706) 733-0188 x 7637"/>
    <s v="Elizabeth.Northington@va.gov"/>
    <s v="Wave 2"/>
    <n v="9"/>
    <s v="March_7"/>
    <x v="9"/>
    <n v="1"/>
  </r>
  <r>
    <n v="2174"/>
    <s v="VISN 07"/>
    <s v="Charleston"/>
    <x v="1"/>
    <s v="Site Lead"/>
    <s v="Hensley"/>
    <s v="Anthony"/>
    <s v="VHACHAHenslA"/>
    <s v="843-789-7788"/>
    <s v="anthony.hensley@va.gov"/>
    <s v="Wave 2"/>
    <n v="9"/>
    <s v="March_7"/>
    <x v="0"/>
    <n v="1"/>
  </r>
  <r>
    <n v="2175"/>
    <s v="VISN 07"/>
    <s v="Charleston"/>
    <x v="1"/>
    <s v="Site Lead Back-up"/>
    <s v="Pinard"/>
    <s v="Randall"/>
    <s v="VHACHAPinarR"/>
    <s v="843-789-7789"/>
    <s v="randall.pinard@va.gov"/>
    <s v="Wave 2"/>
    <n v="9"/>
    <s v="March_7"/>
    <x v="0"/>
    <n v="1"/>
  </r>
  <r>
    <n v="2176"/>
    <s v="VISN 07"/>
    <s v="Charleston"/>
    <x v="2"/>
    <s v="Primary HTM Functional POC"/>
    <s v="Cross"/>
    <s v="Carl"/>
    <s v="VHACHACrossC"/>
    <s v="843-789-7005"/>
    <s v="Carl.Cross@va.gov"/>
    <s v="Wave 2"/>
    <n v="7"/>
    <s v="March_7"/>
    <x v="0"/>
    <n v="1"/>
  </r>
  <r>
    <n v="2177"/>
    <s v="VISN 07"/>
    <s v="Charleston"/>
    <x v="2"/>
    <s v="HTM Functional POC Back-up"/>
    <s v="McCaskill"/>
    <s v="Britton"/>
    <s v="VHACHAMcCasB"/>
    <s v="843-789-6046"/>
    <s v="Britton.McCaskill@va.gov"/>
    <s v="Wave 2"/>
    <n v="7"/>
    <s v="March_7"/>
    <x v="9"/>
    <n v="1"/>
  </r>
  <r>
    <n v="2178"/>
    <s v="VISN 07"/>
    <s v="Charleston"/>
    <x v="2"/>
    <s v="HTM Functional POC Back-up"/>
    <s v="Marsh"/>
    <s v="Lucas"/>
    <s v="VHACHAMarshL"/>
    <s v="843-789-7712"/>
    <s v="Lucas.Marsh@va.gov"/>
    <s v="Wave 2"/>
    <n v="2"/>
    <s v="March_7"/>
    <x v="9"/>
    <n v="1"/>
  </r>
  <r>
    <n v="2179"/>
    <s v="VISN 07"/>
    <s v="Charleston"/>
    <x v="2"/>
    <s v="HTM Functional POC Back-up"/>
    <s v="Tellis"/>
    <s v="Brandi"/>
    <s v="VHACHATelliB"/>
    <s v="843-789-6620"/>
    <s v="Brandi.Tellis@va.gov"/>
    <s v="Wave 2"/>
    <n v="1"/>
    <s v="March_7"/>
    <x v="9"/>
    <n v="1"/>
  </r>
  <r>
    <n v="2180"/>
    <s v="VISN 07"/>
    <s v="Charleston"/>
    <x v="3"/>
    <s v="Primary EMS Functional POC"/>
    <s v="Stenson"/>
    <s v="Darfet (Lee)"/>
    <s v="VHACHAStensD"/>
    <s v="843- 789-6157"/>
    <s v="darfet.stenson@va.gov"/>
    <s v="Wave 2"/>
    <n v="3"/>
    <s v="March_7"/>
    <x v="0"/>
    <n v="1"/>
  </r>
  <r>
    <n v="2181"/>
    <s v="VISN 07"/>
    <s v="Charleston"/>
    <x v="3"/>
    <s v="EMS Functional POC Back-up"/>
    <s v="Brewer"/>
    <s v="Justus"/>
    <s v="VHACHABreweJ"/>
    <s v="843-789-5464"/>
    <s v="justus.brewer@va.gov"/>
    <s v="Wave 2"/>
    <n v="3"/>
    <s v="March_7"/>
    <x v="0"/>
    <n v="1"/>
  </r>
  <r>
    <n v="2182"/>
    <s v="VISN 07"/>
    <s v="Charleston"/>
    <x v="4"/>
    <s v="Primary FM Functional POC "/>
    <s v="Watson"/>
    <s v="Herb"/>
    <s v="VHACHAWatsoH2"/>
    <s v="843-789-6783"/>
    <s v="Herbert.Watson2@va.gov"/>
    <s v="Wave 2"/>
    <n v="4"/>
    <s v="March_7"/>
    <x v="0"/>
    <n v="1"/>
  </r>
  <r>
    <n v="2183"/>
    <s v="VISN 07"/>
    <s v="Charleston"/>
    <x v="4"/>
    <s v="FM Functional POC Back-up"/>
    <s v="Kurowski"/>
    <s v="Mark"/>
    <s v="VHACHAKurowM"/>
    <s v="843-789-7772"/>
    <s v="Mark.kurowski@va.gov"/>
    <s v="Wave 2"/>
    <n v="6"/>
    <s v="March_7"/>
    <x v="0"/>
    <n v="1"/>
  </r>
  <r>
    <n v="2184"/>
    <s v="VISN 07"/>
    <s v="Charleston"/>
    <x v="4"/>
    <s v="FM Functional POC Back-up"/>
    <s v="Valdez"/>
    <s v="Juan"/>
    <s v="VHACHAValdeJ1"/>
    <s v="843-789-7386"/>
    <s v="Juan.valdez@va.gov"/>
    <s v="Wave 2"/>
    <n v="1"/>
    <s v="March_7"/>
    <x v="0"/>
    <n v="1"/>
  </r>
  <r>
    <n v="2185"/>
    <s v="VISN 07"/>
    <s v="Charleston"/>
    <x v="5"/>
    <s v="Primary PPM Functional POC"/>
    <s v="Turner"/>
    <s v="Beth"/>
    <s v="VHACHATurneB"/>
    <s v="843-789-6333"/>
    <s v="Beth.turner@va.gov"/>
    <s v="Wave 2"/>
    <n v="5"/>
    <s v="March_7"/>
    <x v="9"/>
    <n v="1"/>
  </r>
  <r>
    <n v="2186"/>
    <s v="VISN 07"/>
    <s v="Charleston"/>
    <x v="5"/>
    <s v="PPM Functional POC Back-up"/>
    <s v="Jackson"/>
    <s v="Brenda"/>
    <s v="VHACHAJacksB1"/>
    <s v="843-789-7070"/>
    <s v="brenda.jackson@va.gov"/>
    <s v="Wave 2"/>
    <n v="0"/>
    <s v="March_7"/>
    <x v="0"/>
    <n v="1"/>
  </r>
  <r>
    <n v="2187"/>
    <s v="VISN 07"/>
    <s v="Charleston"/>
    <x v="6"/>
    <s v="Primary IT Functional POC"/>
    <s v="Carter"/>
    <s v="David"/>
    <s v="VHACHACarteD"/>
    <s v="843-789-7121"/>
    <s v="david.carter4@va.gov"/>
    <s v="Wave 2"/>
    <n v="3"/>
    <s v="March_7"/>
    <x v="0"/>
    <n v="1"/>
  </r>
  <r>
    <n v="2188"/>
    <s v="VISN 07"/>
    <s v="Charleston"/>
    <x v="6"/>
    <s v="IT Functional POC Back-up"/>
    <s v="Porter"/>
    <s v="Mary Ann"/>
    <s v="VHACHAPorteM"/>
    <s v="843-789-7162"/>
    <s v="mary.porter2@va.gov"/>
    <s v="Wave 2"/>
    <n v="0"/>
    <s v="March_7"/>
    <x v="0"/>
    <n v="1"/>
  </r>
  <r>
    <n v="2189"/>
    <s v="VISN 07"/>
    <s v="Tuscaloosa"/>
    <x v="1"/>
    <s v="Site Lead"/>
    <s v="Jones"/>
    <s v="Adrienne"/>
    <s v="VhaTUAJonesAD"/>
    <s v="205 554-2063"/>
    <s v="Adrienne.jones2@va.gov"/>
    <s v="Wave 2"/>
    <n v="10"/>
    <s v="March_7"/>
    <x v="9"/>
    <n v="1"/>
  </r>
  <r>
    <n v="2190"/>
    <s v="VISN 07"/>
    <s v="Tuscaloosa"/>
    <x v="1"/>
    <s v="Site Lead Back-up"/>
    <s v="Leow"/>
    <s v="Josh"/>
    <s v="VhaTUALeowJ"/>
    <s v="205-554-2000 x 3283"/>
    <s v="Joshua.Leow@va.gov"/>
    <s v="Wave 2"/>
    <n v="7"/>
    <s v="March_7"/>
    <x v="0"/>
    <n v="1"/>
  </r>
  <r>
    <n v="2191"/>
    <s v="VISN 07"/>
    <s v="Tuscaloosa"/>
    <x v="2"/>
    <s v="Primary HTM Functional POC"/>
    <s v="Haynes"/>
    <s v="Dwayne"/>
    <s v="VhaTUAHayneD"/>
    <s v="205-554-2000 x 2667"/>
    <s v="Dwayne.Haynes@va.gov"/>
    <s v="Wave 2"/>
    <n v="8"/>
    <s v="March_7"/>
    <x v="0"/>
    <n v="1"/>
  </r>
  <r>
    <n v="2192"/>
    <s v="VISN 07"/>
    <s v="Tuscaloosa"/>
    <x v="3"/>
    <s v="Primary EMS Functional POC"/>
    <s v="Robinson"/>
    <s v="Tom"/>
    <s v="VhaTUARobinT"/>
    <s v="205-554-2000 x 3777"/>
    <s v="Tom.Robinson2@va.gov"/>
    <s v="Wave 2"/>
    <n v="4"/>
    <s v="March_7"/>
    <x v="9"/>
    <n v="1"/>
  </r>
  <r>
    <n v="2193"/>
    <s v="VISN 07"/>
    <s v="Tuscaloosa"/>
    <x v="4"/>
    <s v="Primary FM Functional POC"/>
    <s v="Jones"/>
    <s v="Adrienne"/>
    <s v="VhaTUAJonesAD"/>
    <s v="205-554-2063"/>
    <s v="Adrienne.Jones2@va.gov"/>
    <s v="Wave 2"/>
    <n v="10"/>
    <s v="March_7"/>
    <x v="9"/>
    <n v="1"/>
  </r>
  <r>
    <n v="2194"/>
    <s v="VISN 07"/>
    <s v="Tuscaloosa"/>
    <x v="5"/>
    <s v="Primary PPM Functional POC"/>
    <s v="Bauknight"/>
    <s v="Dawn"/>
    <s v="VhaBIRBauknD"/>
    <s v="205-554-2000 x 2237"/>
    <s v="Dawn.Bauknight@va.gov"/>
    <s v="Wave 2"/>
    <n v="8"/>
    <s v="March_7"/>
    <x v="9"/>
    <n v="1"/>
  </r>
  <r>
    <n v="2195"/>
    <s v="VISN 07"/>
    <s v="Tuscaloosa"/>
    <x v="6"/>
    <s v="Primary IT Functional POC"/>
    <s v="Lewis"/>
    <s v="Bryant"/>
    <s v="VhaTUALewisBC"/>
    <s v="205-554-2000 x 3660"/>
    <s v="Bryant.Lewis@va.gov"/>
    <s v="Wave 2"/>
    <n v="5"/>
    <s v="March_7"/>
    <x v="9"/>
    <n v="1"/>
  </r>
  <r>
    <n v="2196"/>
    <s v="VISN 07"/>
    <s v="Tuscaloosa"/>
    <x v="6"/>
    <s v="IT Functional POC Back-up"/>
    <s v="Day"/>
    <s v="Charles"/>
    <s v="VhaTUADayC"/>
    <s v="205-554-2000 x 4622"/>
    <s v="Charles.Day3@va.gov"/>
    <s v="Wave 2"/>
    <n v="6"/>
    <s v="March_7"/>
    <x v="9"/>
    <n v="1"/>
  </r>
  <r>
    <n v="2197"/>
    <s v="VISN 07"/>
    <s v="Columbia"/>
    <x v="1"/>
    <s v="Site Lead"/>
    <s v="Domann"/>
    <s v="Stan"/>
    <s v="VhacmsDomanS"/>
    <s v="(803) 695-6770"/>
    <s v="Stan.Domann@va.gov"/>
    <s v="Wave 2"/>
    <n v="10"/>
    <s v="March_7"/>
    <x v="9"/>
    <n v="1"/>
  </r>
  <r>
    <n v="2198"/>
    <s v="VISN 07"/>
    <s v="Columbia"/>
    <x v="1"/>
    <s v="Site Lead Back-up"/>
    <s v="Cook"/>
    <s v="James"/>
    <s v="VhacmsCookja"/>
    <s v="(803) 776-4000 x 7559"/>
    <s v="James.Cook8@va.gov"/>
    <s v="Wave 2"/>
    <n v="4"/>
    <s v="March_7"/>
    <x v="0"/>
    <n v="1"/>
  </r>
  <r>
    <n v="2199"/>
    <s v="VISN 07"/>
    <s v="Columbia"/>
    <x v="2"/>
    <s v="Primary HTM Functional POC"/>
    <s v="Shukla"/>
    <s v="Mahesh"/>
    <s v="VhacmsShuklM1"/>
    <s v="(803) 776-4000 x 7583"/>
    <s v="Mahesh.Shukla2@va.gov"/>
    <s v="Wave 2"/>
    <n v="1"/>
    <s v="March_7"/>
    <x v="9"/>
    <n v="1"/>
  </r>
  <r>
    <n v="2200"/>
    <s v="VISN 07"/>
    <s v="Columbia"/>
    <x v="2"/>
    <s v="HTM Functional POC Back-up"/>
    <s v="Johnson"/>
    <s v="Jerry"/>
    <s v="VhacmsJohnsJ1"/>
    <s v="(803) 776-4000 x 7580"/>
    <s v="Jerry.Johnson3@va.gov"/>
    <s v="Wave 2"/>
    <n v="1"/>
    <s v="March_7"/>
    <x v="0"/>
    <n v="1"/>
  </r>
  <r>
    <n v="2201"/>
    <s v="VISN 07"/>
    <s v="Columbia"/>
    <x v="2"/>
    <s v="HTM Functional POC Back-up"/>
    <s v="Masters"/>
    <s v="Russell"/>
    <s v="VhacmsMasteR"/>
    <s v="(803) 776-4000 x 4749"/>
    <s v="Russell.Masters@va.gov"/>
    <s v="Wave 2"/>
    <n v="0"/>
    <s v="March_7"/>
    <x v="0"/>
    <n v="1"/>
  </r>
  <r>
    <n v="2202"/>
    <s v="VISN 07"/>
    <s v="Columbia"/>
    <x v="3"/>
    <s v="Primary EMS Functional POC"/>
    <s v="Bonds"/>
    <s v="Lincoln"/>
    <s v="Vhacmsbondsl"/>
    <s v="(803) 776-4000 x 6808"/>
    <s v="Lincoln.Bonds@va.gov"/>
    <s v="Wave 2"/>
    <n v="3"/>
    <s v="March_7"/>
    <x v="0"/>
    <n v="1"/>
  </r>
  <r>
    <n v="2203"/>
    <s v="VISN 07"/>
    <s v="Columbia"/>
    <x v="3"/>
    <s v="EMS Functional POC Back-up"/>
    <s v="Perry"/>
    <s v="Patrice"/>
    <s v="Vhacmsperryp6"/>
    <s v="(803) 776-4000 x 6808"/>
    <s v="Patrice.Perry@va.gov"/>
    <s v="Wave 2"/>
    <n v="0"/>
    <s v="March_7"/>
    <x v="0"/>
    <n v="1"/>
  </r>
  <r>
    <n v="2204"/>
    <s v="VISN 07"/>
    <s v="Columbia"/>
    <x v="4"/>
    <s v="Primary FM Functional POC"/>
    <s v="Bagley"/>
    <s v="David"/>
    <s v="VhacmsBagleD"/>
    <s v="(803) 776-4000 x 4344"/>
    <s v="David.Bagley2@va.gov"/>
    <s v="Wave 2"/>
    <n v="10"/>
    <s v="March_7"/>
    <x v="0"/>
    <n v="1"/>
  </r>
  <r>
    <n v="2205"/>
    <s v="VISN 07"/>
    <s v="Columbia"/>
    <x v="4"/>
    <s v="FM Functional POC Back-up"/>
    <s v="Blackwell"/>
    <s v="Joseph"/>
    <s v="VhacmsBlackJW"/>
    <s v="(803) 776-4000 x 7589"/>
    <s v="Joseph.Blackwell@va.gov"/>
    <s v="Wave 2"/>
    <n v="4"/>
    <s v="March_7"/>
    <x v="0"/>
    <n v="1"/>
  </r>
  <r>
    <n v="2206"/>
    <s v="VISN 07"/>
    <s v="Columbia"/>
    <x v="5"/>
    <s v="Primary PPM Functional POC"/>
    <s v="Mahoney"/>
    <s v="Eathel"/>
    <s v="VhacmsMahonE"/>
    <s v="(803) 776-4000 x 6560"/>
    <s v="Eathel.Mahoney@va.gov"/>
    <s v="Wave 2"/>
    <n v="2"/>
    <s v="March_7"/>
    <x v="0"/>
    <n v="1"/>
  </r>
  <r>
    <n v="2207"/>
    <s v="VISN 07"/>
    <s v="Columbia"/>
    <x v="5"/>
    <s v="PPM Functional POC Back-up"/>
    <s v="Guice"/>
    <s v="Lynette"/>
    <s v="VhacmsGuiceL"/>
    <s v="(803) 776-4000 x 6492"/>
    <s v="Lynette.Guice@va.gov"/>
    <s v="Wave 2"/>
    <n v="0"/>
    <s v="March_7"/>
    <x v="0"/>
    <n v="1"/>
  </r>
  <r>
    <n v="2208"/>
    <s v="VISN 07"/>
    <s v="Columbia"/>
    <x v="6"/>
    <s v="Primary IT Funcational POC"/>
    <s v="Wells"/>
    <s v="Mark"/>
    <s v="VHAcmsWellsM"/>
    <s v="(803) 776-4000 x 6311"/>
    <s v="Mark.Wells4@va.gov"/>
    <s v="Wave 2"/>
    <n v="4"/>
    <s v="March_7"/>
    <x v="0"/>
    <n v="1"/>
  </r>
  <r>
    <n v="2209"/>
    <s v="VISN 07"/>
    <s v="Columbia"/>
    <x v="6"/>
    <s v="IT Functional POC Back-up"/>
    <s v="Tollin"/>
    <s v="Andrew"/>
    <s v="VhacmsTolliA"/>
    <s v="(803) 776-4000 x 6308"/>
    <s v="Andrew.Tollin@va.gov"/>
    <s v="Wave 2"/>
    <n v="0"/>
    <s v="March_7"/>
    <x v="0"/>
    <n v="1"/>
  </r>
  <r>
    <n v="2210"/>
    <s v="VISN 12"/>
    <s v="VISN Deployment Team"/>
    <x v="0"/>
    <s v="VISN Deployment Team Lead"/>
    <s v="Schopen"/>
    <s v="Robby"/>
    <s v="VHAMIWSchopR2"/>
    <s v="(414)844-4831"/>
    <s v="Robby.Schopen2@va.gov"/>
    <s v="Wave 2"/>
    <n v="7"/>
    <s v="March_7"/>
    <x v="9"/>
    <n v="1"/>
  </r>
  <r>
    <n v="2211"/>
    <s v="VISN 12"/>
    <s v="VISN Deployment Team"/>
    <x v="0"/>
    <s v="Logistics"/>
    <s v="Schopen"/>
    <s v="Robby"/>
    <s v="VHAMIWSchopR2"/>
    <s v="(414)844-4831"/>
    <s v="Robby.Schopen2@va.gov"/>
    <s v="Wave 2"/>
    <n v="7"/>
    <s v="March_7"/>
    <x v="9"/>
    <n v="1"/>
  </r>
  <r>
    <n v="2212"/>
    <s v="VISN 12"/>
    <s v="VISN Deployment Team"/>
    <x v="0"/>
    <s v="HTM"/>
    <s v="Houterman"/>
    <s v="Christian (Chris)"/>
    <s v="VHAMIWHouteC"/>
    <s v="(414) 384-2000 x 45186"/>
    <s v="Christian.Houterman@va.gov"/>
    <s v="Wave 2"/>
    <n v="2"/>
    <s v="March_7"/>
    <x v="9"/>
    <n v="1"/>
  </r>
  <r>
    <n v="2213"/>
    <s v="VISN 12"/>
    <s v="VISN Deployment Team"/>
    <x v="0"/>
    <s v="CAM"/>
    <s v="Cejka"/>
    <s v="James (Jim)"/>
    <s v="VHAHINCejkaJ"/>
    <s v="(708) 492-3932"/>
    <s v="James.Cejka@va.gov"/>
    <s v="Wave 2"/>
    <n v="0"/>
    <s v="March_7"/>
    <x v="0"/>
    <n v="1"/>
  </r>
  <r>
    <n v="2214"/>
    <s v="VISN 12"/>
    <s v="VISN Deployment Team"/>
    <x v="0"/>
    <s v="EMS"/>
    <s v="Aherne"/>
    <s v="Joseph (Joe)"/>
    <s v="VHAHINAhernJ"/>
    <s v="(708) 492-3935"/>
    <s v="Joseph.Aherne@va.gov"/>
    <s v="Wave 2"/>
    <n v="5"/>
    <s v="March_7"/>
    <x v="0"/>
    <n v="1"/>
  </r>
  <r>
    <n v="2215"/>
    <s v="VISN 12"/>
    <s v="VISN Deployment Team"/>
    <x v="0"/>
    <s v="Engineering"/>
    <s v="Berry"/>
    <s v="Douglas (Doug)"/>
    <s v="VHAHINBerryD"/>
    <s v="708-267-6138"/>
    <s v="Douglas.Berry@va.gov"/>
    <s v="Wave 2"/>
    <n v="1"/>
    <s v="March_7"/>
    <x v="0"/>
    <n v="1"/>
  </r>
  <r>
    <n v="2216"/>
    <s v="VISN 12"/>
    <s v="VISN Deployment Team"/>
    <x v="0"/>
    <s v="OIT"/>
    <s v="Fears"/>
    <s v="Jeffrey (Jeff)"/>
    <s v="VHAV12FearsJ"/>
    <s v="708-492-3987"/>
    <s v="Jeff.Fears@va.gov"/>
    <s v="Wave 2"/>
    <n v="1"/>
    <s v="March_7"/>
    <x v="0"/>
    <n v="1"/>
  </r>
  <r>
    <n v="2217"/>
    <s v="VISN 12"/>
    <s v="VISN Deployment Team"/>
    <x v="0"/>
    <s v="Fiscal (Ad Hoc)"/>
    <s v="Keyser"/>
    <s v="Jason"/>
    <s v="VHAMSCKeyseJ"/>
    <s v="414-384-2000 x 45371"/>
    <s v="Jason.Keyser@va.gov"/>
    <s v="Wave 2"/>
    <n v="5"/>
    <s v="March_7"/>
    <x v="0"/>
    <n v="1"/>
  </r>
  <r>
    <n v="2218"/>
    <s v="VISN 12"/>
    <s v="VISN Deployment Team"/>
    <x v="0"/>
    <s v="CDW "/>
    <s v="Wright"/>
    <s v="Samantha"/>
    <s v="VHAV12WrighS"/>
    <s v="630-240-7508"/>
    <s v="Samantha.Wright2@va.gov"/>
    <s v="Wave 2"/>
    <n v="0"/>
    <s v="March_7"/>
    <x v="0"/>
    <n v="1"/>
  </r>
  <r>
    <n v="2219"/>
    <s v="VISN 12"/>
    <s v="Tomah"/>
    <x v="1"/>
    <s v="Site Lead"/>
    <s v="Phillips"/>
    <s v="Annette"/>
    <s v="vhatomphilla"/>
    <s v="608-372-1150"/>
    <s v="Annette.phillips@va.gov"/>
    <s v="Wave 2"/>
    <n v="3"/>
    <s v="March_7"/>
    <x v="0"/>
    <n v="1"/>
  </r>
  <r>
    <n v="2220"/>
    <s v="VISN 12"/>
    <s v="Tomah"/>
    <x v="1"/>
    <s v="Site Lead Back-up"/>
    <s v="Brande"/>
    <s v="David"/>
    <s v="vhatombrandd"/>
    <s v="608-372-1149"/>
    <s v="David.brande@va.gov"/>
    <s v="Wave 2"/>
    <n v="10"/>
    <s v="March_7"/>
    <x v="9"/>
    <n v="1"/>
  </r>
  <r>
    <n v="2221"/>
    <s v="VISN 12"/>
    <s v="Tomah"/>
    <x v="2"/>
    <s v="Primary HTM Functional POC"/>
    <s v="Bieniek"/>
    <s v="Eugene"/>
    <s v="vhatombienie"/>
    <s v="608-372-3971 x 68320"/>
    <s v="Eugene.Bieniek@va.gov"/>
    <s v="Wave 2"/>
    <n v="8"/>
    <s v="March_7"/>
    <x v="9"/>
    <n v="1"/>
  </r>
  <r>
    <n v="2222"/>
    <s v="VISN 12"/>
    <s v="Tomah"/>
    <x v="2"/>
    <s v="HTM Functional POC Back-up"/>
    <s v="Ogle"/>
    <s v="Derek"/>
    <s v="vhatomogleD"/>
    <s v="608-372-1731"/>
    <s v="Derek.ogle@va.gov"/>
    <s v="Wave 2"/>
    <n v="4"/>
    <s v="March_7"/>
    <x v="0"/>
    <n v="1"/>
  </r>
  <r>
    <n v="2223"/>
    <s v="VISN 12"/>
    <s v="Tomah"/>
    <x v="3"/>
    <s v="Primary EMS Functional POC"/>
    <s v="Evanson"/>
    <s v="Jeffrey"/>
    <s v="vhatomevansj"/>
    <s v="608-372-3971 x 66080"/>
    <s v="Jeffrey.Evanson@va.gov"/>
    <s v="Wave 2"/>
    <n v="0"/>
    <s v="March_7"/>
    <x v="0"/>
    <n v="1"/>
  </r>
  <r>
    <n v="2224"/>
    <s v="VISN 12"/>
    <s v="Tomah"/>
    <x v="3"/>
    <s v="EMS Functional POC Back-up"/>
    <s v="Martin"/>
    <s v="Andrew"/>
    <s v="vhatommartia"/>
    <s v="608-372-3971 x 60157"/>
    <s v="Andrew.martin7@va.gov"/>
    <s v="Wave 2"/>
    <n v="6"/>
    <s v="March_7"/>
    <x v="0"/>
    <n v="1"/>
  </r>
  <r>
    <n v="2225"/>
    <s v="VISN 12"/>
    <s v="Tomah"/>
    <x v="4"/>
    <s v="Primary FM Functional POC"/>
    <s v="Adkins"/>
    <s v="Patricia"/>
    <s v="vhatomadkinp"/>
    <s v="608-372-3971 x 66096"/>
    <s v="Patricia.adkins2@va.gov"/>
    <s v="Wave 2"/>
    <n v="10"/>
    <s v="March_7"/>
    <x v="9"/>
    <n v="1"/>
  </r>
  <r>
    <n v="2226"/>
    <s v="VISN 12"/>
    <s v="Tomah"/>
    <x v="4"/>
    <s v="FM Functional POC Back-up"/>
    <s v="Braun"/>
    <s v="Christopher"/>
    <s v="vhatombraunc"/>
    <s v="608-372-1633"/>
    <s v="Christopher.braun@va.gov"/>
    <s v="Wave 2"/>
    <n v="2"/>
    <s v="March_7"/>
    <x v="0"/>
    <n v="1"/>
  </r>
  <r>
    <n v="2227"/>
    <s v="VISN 12"/>
    <s v="Tomah"/>
    <x v="5"/>
    <s v="Primary PPM Functional POC"/>
    <s v="Brande"/>
    <s v="David"/>
    <s v="vhatombrandd"/>
    <s v="608-372-1149"/>
    <s v="David.brande@va.gov"/>
    <s v="Wave 2"/>
    <n v="10"/>
    <s v="March_7"/>
    <x v="9"/>
    <n v="1"/>
  </r>
  <r>
    <n v="2228"/>
    <s v="VISN 12"/>
    <s v="Tomah"/>
    <x v="5"/>
    <s v="PPM Functional POC Back-up"/>
    <s v="Peterson"/>
    <s v="Makensie"/>
    <s v="vhatompeterm"/>
    <s v="608-372-1634"/>
    <s v="Makensie.peterson@va.gov"/>
    <s v="Wave 2"/>
    <n v="7"/>
    <s v="March_7"/>
    <x v="0"/>
    <n v="1"/>
  </r>
  <r>
    <n v="2229"/>
    <s v="VISN 12"/>
    <s v="Tomah"/>
    <x v="6"/>
    <s v="Primary IT Funcational POC"/>
    <s v="Smith"/>
    <s v="Brendan"/>
    <s v="vhatomsmithb"/>
    <s v="608-372-1124"/>
    <s v="Brendan.smith1@va.gov"/>
    <s v="Wave 2"/>
    <n v="6"/>
    <s v="March_7"/>
    <x v="9"/>
    <n v="1"/>
  </r>
  <r>
    <n v="2230"/>
    <s v="VISN 12"/>
    <s v="Tomah"/>
    <x v="6"/>
    <s v="IT Functional POC Back-up"/>
    <s v="Kyser"/>
    <s v="Scot"/>
    <s v="vhatomkysers"/>
    <s v="608-372-3971 x 66250"/>
    <s v="Scot.kyser@va.gov"/>
    <s v="Wave 2"/>
    <n v="5"/>
    <s v="March_7"/>
    <x v="0"/>
    <n v="1"/>
  </r>
  <r>
    <n v="2231"/>
    <s v="VISN 19"/>
    <s v="VISN Deployment Team"/>
    <x v="0"/>
    <s v="Logistics"/>
    <s v="Wood"/>
    <s v="James"/>
    <s v="VHAECHWoodJa"/>
    <s v="303-202-8184"/>
    <s v="James.wood3@va.gov"/>
    <s v="Wave 2"/>
    <n v="5"/>
    <s v="March_7"/>
    <x v="9"/>
    <n v="1"/>
  </r>
  <r>
    <n v="2232"/>
    <s v="VISN 19"/>
    <s v="VISN Deployment Team"/>
    <x v="0"/>
    <s v="HTM"/>
    <s v="Holland"/>
    <s v="Annette"/>
    <s v="vhachyhollaa"/>
    <s v="307-433-3763"/>
    <s v="Annette.holland@va.gov"/>
    <s v="Wave 2"/>
    <n v="2"/>
    <s v="March_7"/>
    <x v="0"/>
    <n v="1"/>
  </r>
  <r>
    <n v="2233"/>
    <s v="VISN 19"/>
    <s v="VISN Deployment Team"/>
    <x v="0"/>
    <s v="CAM"/>
    <s v="Eyre"/>
    <s v="David"/>
    <s v="VHAV19EyreD"/>
    <s v="303-202-8162"/>
    <s v="David.Eyre2@va.gov"/>
    <s v="Wave 2"/>
    <n v="0"/>
    <s v="March_7"/>
    <x v="0"/>
    <n v="1"/>
  </r>
  <r>
    <n v="2234"/>
    <s v="VISN 19"/>
    <s v="VISN Deployment Team"/>
    <x v="0"/>
    <s v="Engineering"/>
    <s v="Volz"/>
    <s v="Robert"/>
    <s v="VHAOMAVolzRo"/>
    <s v="402-506-1714"/>
    <s v="Robert.volz@va.gov"/>
    <s v="Wave 2"/>
    <n v="0"/>
    <s v="March_7"/>
    <x v="0"/>
    <n v="1"/>
  </r>
  <r>
    <n v="2235"/>
    <s v="VISN 19"/>
    <s v="VISN Deployment Team"/>
    <x v="0"/>
    <s v="OIT"/>
    <s v="Leonelli"/>
    <s v="Lisa"/>
    <s v="VHASLCLeoneL"/>
    <s v="801-584-5678"/>
    <s v="Lisa.Leonelli@va.gov"/>
    <s v="Wave 2"/>
    <n v="6"/>
    <s v="March_7"/>
    <x v="9"/>
    <n v="1"/>
  </r>
  <r>
    <n v="2236"/>
    <s v="VISN 19"/>
    <s v="VISN Deployment Team"/>
    <x v="0"/>
    <s v="Fiscal"/>
    <s v="VanderStek"/>
    <s v="Eliott"/>
    <s v="VHAV19VandeE"/>
    <s v="303-756-9279"/>
    <s v="Eliott.VanderStek@va.gov"/>
    <s v="Wave 2"/>
    <n v="0"/>
    <s v="March_7"/>
    <x v="0"/>
    <n v="1"/>
  </r>
  <r>
    <n v="2237"/>
    <s v="VISN 19"/>
    <s v="Grand Junction"/>
    <x v="1"/>
    <s v="Site Lead"/>
    <s v="Hewett"/>
    <s v="Steven"/>
    <s v="vhagrjhewets"/>
    <s v="(970) 242-0731 x 2039"/>
    <s v="Steven.Hewett@va.gov"/>
    <s v="Wave 2"/>
    <n v="10"/>
    <s v="March_7"/>
    <x v="9"/>
    <n v="1"/>
  </r>
  <r>
    <n v="2238"/>
    <s v="VISN 19"/>
    <s v="Grand Junction"/>
    <x v="1"/>
    <s v="Site Lead Back-up"/>
    <s v="Mestas"/>
    <s v="Norma"/>
    <s v="vhagrjmestan"/>
    <s v="(970) 242-0731 x 2539"/>
    <s v="Norma.mestas@va.gov"/>
    <s v="Wave 2"/>
    <n v="1"/>
    <s v="March_7"/>
    <x v="0"/>
    <n v="1"/>
  </r>
  <r>
    <n v="2239"/>
    <s v="VISN 19"/>
    <s v="Grand Junction"/>
    <x v="2"/>
    <s v="Primary HTM Functional POC"/>
    <s v="Peacook"/>
    <s v="Jan"/>
    <s v="vhagrjpeacoj"/>
    <s v="(970) 263-5070 x 5015"/>
    <s v="Jan.Peacock@va.gov"/>
    <s v="Wave 2"/>
    <n v="10"/>
    <s v="March_7"/>
    <x v="0"/>
    <n v="1"/>
  </r>
  <r>
    <n v="2240"/>
    <s v="VISN 19"/>
    <s v="Grand Junction"/>
    <x v="2"/>
    <s v="HTM Functional POC Back-up"/>
    <s v="Sparks"/>
    <s v="Frank"/>
    <s v="VHAGRJSparkF"/>
    <s v="(970) 263-5035"/>
    <s v="Frank.Sparks@va.gov"/>
    <s v="Wave 2"/>
    <n v="0"/>
    <s v="March_7"/>
    <x v="0"/>
    <n v="1"/>
  </r>
  <r>
    <n v="2241"/>
    <s v="VISN 19"/>
    <s v="Grand Junction"/>
    <x v="2"/>
    <s v="HTM Functional POC Back-up"/>
    <s v="Crickmer"/>
    <s v="Anna"/>
    <s v="vhagrjcricka"/>
    <s v="(970) 242-0731"/>
    <s v="Anna.Crickmer@va.gov"/>
    <s v="Wave 2"/>
    <n v="6"/>
    <s v="March_7"/>
    <x v="0"/>
    <n v="1"/>
  </r>
  <r>
    <n v="2242"/>
    <s v="VISN 19"/>
    <s v="Grand Junction"/>
    <x v="3"/>
    <s v="Primary EMS Functional POC"/>
    <s v="Hendley"/>
    <s v="Eugene"/>
    <s v="VHAGRJHendlE"/>
    <s v="(970) 242-0731 x 2559"/>
    <s v="Eugene.Hendley@va.gov"/>
    <s v="Wave 2"/>
    <n v="6"/>
    <s v="March_7"/>
    <x v="0"/>
    <n v="1"/>
  </r>
  <r>
    <n v="2243"/>
    <s v="VISN 19"/>
    <s v="Grand Junction"/>
    <x v="3"/>
    <s v="EMS Functional POC Back-up"/>
    <s v="Martin"/>
    <s v="Amber"/>
    <s v="vhagrjmartina"/>
    <s v="(970) 242-0731 x 2240"/>
    <s v="Amber.Martin@va.gov"/>
    <s v="Wave 2"/>
    <n v="1"/>
    <s v="March_7"/>
    <x v="0"/>
    <n v="1"/>
  </r>
  <r>
    <n v="2244"/>
    <s v="VISN 19"/>
    <s v="Grand Junction"/>
    <x v="4"/>
    <s v="Primary FM Functional POC"/>
    <s v="Murillo"/>
    <s v="Larry"/>
    <s v="vhagrjmurill"/>
    <s v="(970) 242-0731 x 12003"/>
    <s v="Larry.Murillo@va.gov"/>
    <s v="Wave 2"/>
    <n v="3"/>
    <s v="March_7"/>
    <x v="0"/>
    <n v="1"/>
  </r>
  <r>
    <n v="2245"/>
    <s v="VISN 19"/>
    <s v="Grand Junction"/>
    <x v="4"/>
    <s v="FM Functional POC Back-up"/>
    <s v="Benjamin"/>
    <s v="Jason"/>
    <s v="vhagrjbenjaj"/>
    <s v="(970) 242-0731 x 12001"/>
    <s v="Jason.Benjamin@va.gov"/>
    <s v="Wave 2"/>
    <n v="2"/>
    <s v="March_7"/>
    <x v="0"/>
    <n v="1"/>
  </r>
  <r>
    <n v="2246"/>
    <s v="VISN 19"/>
    <s v="Grand Junction"/>
    <x v="4"/>
    <s v="HTM Functional POC Back-up"/>
    <s v="Montoya"/>
    <s v="Juilana"/>
    <s v="VHAGRJMontoJ"/>
    <s v="(970) 242-0731 x 2052"/>
    <s v="Juliana.Montoya@va.gov"/>
    <s v="Wave 2"/>
    <n v="4"/>
    <s v="March_7"/>
    <x v="0"/>
    <n v="1"/>
  </r>
  <r>
    <n v="2247"/>
    <s v="VISN 19"/>
    <s v="Grand Junction"/>
    <x v="5"/>
    <s v="Primary PPM Functional POC"/>
    <s v="Sturgeon"/>
    <s v="Timothy"/>
    <s v="vhagrjsturgt"/>
    <s v="(970) 242-0731 x 1302"/>
    <s v="Timothy.Sturgeon@va.gov"/>
    <s v="Wave 2"/>
    <n v="6"/>
    <s v="March_7"/>
    <x v="0"/>
    <n v="1"/>
  </r>
  <r>
    <n v="2248"/>
    <s v="VISN 19"/>
    <s v="Grand Junction"/>
    <x v="5"/>
    <s v="PPM Functional POC Back-up"/>
    <s v="Hewett"/>
    <s v="Steven"/>
    <s v="vhagrjhewets"/>
    <s v="(970) 242-0731 x 2039"/>
    <s v="Steven.Hewett@va.gov"/>
    <s v="Wave 2"/>
    <n v="10"/>
    <s v="March_7"/>
    <x v="9"/>
    <n v="1"/>
  </r>
  <r>
    <n v="2249"/>
    <s v="VISN 19"/>
    <s v="Grand Junction"/>
    <x v="6"/>
    <s v="Primary IT Funcational POC"/>
    <s v="Giese"/>
    <s v="Noah"/>
    <s v="VHAGRJgiesen"/>
    <s v="(970) 263-5057"/>
    <s v="Noah.Giese@va.gov"/>
    <s v="Wave 2"/>
    <n v="0"/>
    <s v="March_7"/>
    <x v="0"/>
    <n v="1"/>
  </r>
  <r>
    <n v="2250"/>
    <s v="VISN 19"/>
    <s v="Grand Junction"/>
    <x v="6"/>
    <s v="IT Functional POC Back-up"/>
    <s v="Myers"/>
    <s v="Layne"/>
    <s v="vhagrjmyersl"/>
    <s v="(970) 863-5098"/>
    <s v="Layne.myers@va.gov"/>
    <s v="Wave 2"/>
    <n v="0"/>
    <s v="March_7"/>
    <x v="0"/>
    <n v="1"/>
  </r>
  <r>
    <n v="2251"/>
    <s v="VISN 06"/>
    <s v="VISN Deployment Team"/>
    <x v="0"/>
    <s v="HTM"/>
    <s v="Anderson-Jackson"/>
    <s v="LaTecia"/>
    <s v="VHAV06ANDERL"/>
    <s v="919-956-5541"/>
    <s v="LaTecia.Anderson-Jackson@va.gov"/>
    <s v="Wave 2"/>
    <n v="7"/>
    <s v="March_7"/>
    <x v="0"/>
    <n v="1"/>
  </r>
  <r>
    <n v="2252"/>
    <s v="VISN 07"/>
    <s v="Augusta"/>
    <x v="5"/>
    <s v="PPM Functional POC Back-up"/>
    <s v="Carter, III"/>
    <s v="George"/>
    <s v="VHAAUGCarteG1"/>
    <s v="(706) 733-0188 x 7166"/>
    <s v="george.carter3@va.gov"/>
    <s v="Wave 2"/>
    <n v="8"/>
    <s v="March_7"/>
    <x v="9"/>
    <n v="1"/>
  </r>
  <r>
    <n v="2253"/>
    <s v="VISN 07"/>
    <s v="Tuscaloosa"/>
    <x v="5"/>
    <s v="PPM Functional POC Back-up"/>
    <s v="Walker"/>
    <s v="Willie"/>
    <s v="VHABIRWalkeW"/>
    <s v="205-554-2000 x 2829"/>
    <s v="willie.walker2@va.gov"/>
    <s v="Wave 2"/>
    <n v="4"/>
    <s v="March_7"/>
    <x v="0"/>
    <n v="1"/>
  </r>
  <r>
    <n v="2254"/>
    <s v="VISN 07"/>
    <s v="Tuscaloosa"/>
    <x v="2"/>
    <s v="HTM Functional POC Back-up"/>
    <s v="Hutson"/>
    <s v="Sharon"/>
    <s v="VHATUAHutsoS"/>
    <s v="205-554-2000 x2319"/>
    <s v="Sharon.Hutson@va.gov"/>
    <s v="Wave 2"/>
    <n v="9"/>
    <s v="March_7"/>
    <x v="9"/>
    <n v="1"/>
  </r>
  <r>
    <n v="2255"/>
    <s v="VISN 07"/>
    <s v="Tuscaloosa"/>
    <x v="5"/>
    <s v="PPM Functional POC Back-up"/>
    <s v="Friscia"/>
    <s v="Karen"/>
    <s v="VHATUAfrisck"/>
    <s v="205-554-2993"/>
    <s v="karen.friscia@va.gov"/>
    <s v="Wave 2"/>
    <n v="6"/>
    <s v="March_7"/>
    <x v="9"/>
    <n v="1"/>
  </r>
  <r>
    <n v="2256"/>
    <s v="VISN 06"/>
    <s v="Fayetteville"/>
    <x v="5"/>
    <s v="PPM Functional POC Back-up"/>
    <s v="Mixon"/>
    <s v="Lindsey"/>
    <s v="VHAFNCMixonL"/>
    <s v="910-488-2120 Ext."/>
    <s v="Lindsey.Mixon@va.gov"/>
    <s v="Wave 2"/>
    <n v="1"/>
    <s v="March_7"/>
    <x v="0"/>
    <n v="1"/>
  </r>
  <r>
    <n v="2257"/>
    <s v="VISN 06"/>
    <s v="Fayetteville"/>
    <x v="5"/>
    <s v="PPM Functional POC Back-up"/>
    <s v="McLean"/>
    <s v="Veronica"/>
    <s v="VHAFNCMcLeaV2"/>
    <s v="910-475-6277"/>
    <s v="Veronica.McLean@va.gov"/>
    <s v="Wave 2"/>
    <n v="5"/>
    <s v="March_7"/>
    <x v="0"/>
    <n v="1"/>
  </r>
  <r>
    <n v="2258"/>
    <s v="VISN 07"/>
    <s v="Central Alabama"/>
    <x v="3"/>
    <s v="Primary EMS Functional POC"/>
    <s v="Mitchell"/>
    <s v="Debra"/>
    <s v="VHACAVMitchD"/>
    <s v="(334) 727-0550 x3616"/>
    <s v="Debra.Mitchell@va.gov"/>
    <s v="Wave 2"/>
    <n v="3"/>
    <s v="March_7"/>
    <x v="0"/>
    <n v="1"/>
  </r>
  <r>
    <n v="2259"/>
    <s v="VISN 07"/>
    <s v="Tuscaloosa"/>
    <x v="3"/>
    <s v="EMS Functional POC Back-up"/>
    <s v="Wyatt"/>
    <s v="Amy"/>
    <s v="vhatuawyatta"/>
    <s v="+1 (205) 554-2000 X3838"/>
    <s v="amy.wyatt@va.gov"/>
    <s v="Wave 2"/>
    <n v="1"/>
    <s v="March_7"/>
    <x v="0"/>
    <n v="1"/>
  </r>
  <r>
    <n v="2260"/>
    <s v="VISN 06"/>
    <s v="VISN Deployment Team"/>
    <x v="0"/>
    <s v="VISN Deployment Team Lead"/>
    <s v="Slade"/>
    <s v="Thomas"/>
    <s v="VHAV06SladeT"/>
    <s v="919-956-5541"/>
    <s v="Thomas.Slade@va.gov"/>
    <s v="Wave 2"/>
    <n v="7"/>
    <s v="Feb_28"/>
    <x v="10"/>
    <n v="1"/>
  </r>
  <r>
    <n v="2261"/>
    <s v="VISN 06"/>
    <s v="VISN Deployment Team"/>
    <x v="0"/>
    <s v="Logistics"/>
    <s v="Horne"/>
    <s v="David"/>
    <s v="VHAV06HorneD"/>
    <s v="919-956-5541"/>
    <s v="David.Horne2@va.gov"/>
    <s v="Wave 2"/>
    <n v="7"/>
    <s v="Feb_28"/>
    <x v="10"/>
    <n v="1"/>
  </r>
  <r>
    <n v="2262"/>
    <s v="VISN 06"/>
    <s v="VISN Deployment Team"/>
    <x v="0"/>
    <s v="HTM"/>
    <s v="Smith-Freshwater"/>
    <s v="Alicia"/>
    <s v="VHAHAMSmithA12345"/>
    <s v="919-956-5541"/>
    <s v="Alicia.Smith-Freshwater@va.gov"/>
    <s v="Wave 2"/>
    <n v="7"/>
    <s v="Feb_28"/>
    <x v="10"/>
    <n v="1"/>
  </r>
  <r>
    <n v="2263"/>
    <s v="VISN 06"/>
    <s v="VISN Deployment Team"/>
    <x v="0"/>
    <s v="CAM"/>
    <s v="Ellis"/>
    <s v="Kyle"/>
    <s v="VHADUREllisK"/>
    <s v="919-956-5541 x 402"/>
    <s v="Kyle.Ellis@va.gov"/>
    <s v="Wave 2"/>
    <n v="6"/>
    <s v="Feb_28"/>
    <x v="0"/>
    <n v="1"/>
  </r>
  <r>
    <n v="2264"/>
    <s v="VISN 06"/>
    <s v="VISN Deployment Team"/>
    <x v="0"/>
    <s v="OIT"/>
    <s v="Harris"/>
    <s v="Milton"/>
    <s v="VHAV06HarriM"/>
    <s v="919-956-5541"/>
    <s v="Milton.Harrison@va.gov"/>
    <s v="Wave 2"/>
    <n v="0"/>
    <s v="Feb_28"/>
    <x v="0"/>
    <n v="1"/>
  </r>
  <r>
    <n v="2265"/>
    <s v="VISN 06"/>
    <s v="VISN Deployment Team"/>
    <x v="0"/>
    <s v="Fiscal"/>
    <s v="Omotosho"/>
    <s v="Timothy"/>
    <s v="vhav06oomotorr"/>
    <s v="919-956-5541"/>
    <s v="Rotimi.Omotosho@va.gov"/>
    <s v="Wave 2"/>
    <n v="0"/>
    <s v="Feb_28"/>
    <x v="0"/>
    <n v="1"/>
  </r>
  <r>
    <n v="2266"/>
    <s v="VISN 06"/>
    <s v="VISN Deployment Team"/>
    <x v="0"/>
    <s v="Budget Analyst"/>
    <s v="Adams"/>
    <s v="Jeffrey "/>
    <s v="VHASAMAdamsJ"/>
    <s v="919-956-5541 x 204"/>
    <s v="Jeffrey.Adams2@va.gov"/>
    <s v="Wave 2"/>
    <n v="4"/>
    <s v="Feb_28"/>
    <x v="10"/>
    <n v="1"/>
  </r>
  <r>
    <n v="2267"/>
    <s v="VISN 06"/>
    <s v="Asheville"/>
    <x v="1"/>
    <s v="Site Lead"/>
    <s v="Robinson"/>
    <s v="Susan"/>
    <s v="VHAASHROBINS"/>
    <s v="(828)298-7911 x 5965"/>
    <s v="Susan.robinson2@va.gov"/>
    <s v="Wave 2"/>
    <n v="10"/>
    <s v="Feb_28"/>
    <x v="10"/>
    <n v="1"/>
  </r>
  <r>
    <n v="2268"/>
    <s v="VISN 06"/>
    <s v="Asheville"/>
    <x v="1"/>
    <s v="Site Lead Back-up"/>
    <s v="Reece"/>
    <s v="Joyce"/>
    <s v="VHAASHREECEJ"/>
    <s v="(828)298-7911 x 5135"/>
    <s v="Joyce.reece@va.gov"/>
    <s v="Wave 2"/>
    <n v="1"/>
    <s v="Feb_28"/>
    <x v="0"/>
    <n v="1"/>
  </r>
  <r>
    <n v="2269"/>
    <s v="VISN 06"/>
    <s v="Asheville"/>
    <x v="2"/>
    <s v="Primary HTM Functional POC"/>
    <s v="Armstrong"/>
    <s v="Paige"/>
    <s v="VHAASHARMSTP1"/>
    <s v="(828)298-7911 x 5994"/>
    <s v="Paige.armstrong@va.gov"/>
    <s v="Wave 2"/>
    <n v="8"/>
    <s v="Feb_28"/>
    <x v="0"/>
    <n v="1"/>
  </r>
  <r>
    <n v="2270"/>
    <s v="VISN 06"/>
    <s v="Asheville"/>
    <x v="2"/>
    <s v="HTM Functional POC Back-up"/>
    <s v="Morris"/>
    <s v="Doug"/>
    <s v="VHAASHMORRID"/>
    <s v="(828)298-7911 x 3670"/>
    <s v="Doug.morris@va.gov"/>
    <s v="Wave 2"/>
    <n v="1"/>
    <s v="Feb_28"/>
    <x v="0"/>
    <n v="1"/>
  </r>
  <r>
    <n v="2271"/>
    <s v="VISN 06"/>
    <s v="Asheville"/>
    <x v="3"/>
    <s v="Primary EMS Functional POC"/>
    <s v="McDonald"/>
    <s v="Horace"/>
    <s v="VHAASHMCDONH"/>
    <s v="(828)298-7911 x 1976"/>
    <s v="Horace.mcdonald@va.gov"/>
    <s v="Wave 2"/>
    <n v="0"/>
    <s v="Feb_28"/>
    <x v="0"/>
    <n v="1"/>
  </r>
  <r>
    <n v="2272"/>
    <s v="VISN 06"/>
    <s v="Asheville"/>
    <x v="3"/>
    <s v="EMS Functional POC Back-up"/>
    <s v="Richardson"/>
    <s v="Fred"/>
    <s v="VHAASHRICHAF"/>
    <s v="(828)298-7911 x 5416"/>
    <s v="Fred.richardson@va.gov"/>
    <s v="Wave 2"/>
    <n v="0"/>
    <s v="Feb_28"/>
    <x v="0"/>
    <n v="1"/>
  </r>
  <r>
    <n v="2273"/>
    <s v="VISN 06"/>
    <s v="Asheville"/>
    <x v="4"/>
    <s v="Primary FM Functional POC"/>
    <s v="Dorn"/>
    <s v=" Joey"/>
    <s v="VHAASHDORNJ"/>
    <s v="(828)298-7911 x 5281"/>
    <s v="Joseph.dorn@va.gov"/>
    <s v="Wave 2"/>
    <n v="5"/>
    <s v="Feb_28"/>
    <x v="0"/>
    <n v="1"/>
  </r>
  <r>
    <n v="2274"/>
    <s v="VISN 06"/>
    <s v="Asheville"/>
    <x v="4"/>
    <s v="FM Functional POC Back-up"/>
    <s v="Ramsey"/>
    <s v="Edwina"/>
    <s v="VHAASHRAMSEE"/>
    <s v="(828)298-7911 x 3661"/>
    <s v="Edwina.ramsey@va.gov"/>
    <s v="Wave 2"/>
    <n v="0"/>
    <s v="Feb_28"/>
    <x v="0"/>
    <n v="1"/>
  </r>
  <r>
    <n v="2275"/>
    <s v="VISN 06"/>
    <s v="Asheville"/>
    <x v="5"/>
    <s v="Primary PPM Functional POC"/>
    <s v="Parton"/>
    <s v="Jeff"/>
    <s v="VHAASHPARTOJ"/>
    <s v="(828)298-7911 x 5664"/>
    <s v="Jeffrey.parton2@va.gov"/>
    <s v="Wave 2"/>
    <n v="2"/>
    <s v="Feb_28"/>
    <x v="0"/>
    <n v="1"/>
  </r>
  <r>
    <n v="2276"/>
    <s v="VISN 06"/>
    <s v="Asheville"/>
    <x v="5"/>
    <s v="PPM Functional POC Back-up"/>
    <s v="Doggett"/>
    <s v="Jeff"/>
    <s v="VHAASHDOGGEJ"/>
    <s v="(828)298-7911 x 5746"/>
    <s v="Jeff.doggett@va.gov"/>
    <s v="Wave 2"/>
    <n v="0"/>
    <s v="Feb_28"/>
    <x v="0"/>
    <n v="1"/>
  </r>
  <r>
    <n v="2277"/>
    <s v="VISN 06"/>
    <s v="Asheville"/>
    <x v="6"/>
    <s v="Primary IT Functional POC"/>
    <s v="Johnson"/>
    <s v="Jeanette"/>
    <s v="VHAASHJOHNSJ3"/>
    <s v="(828)298-7911 x 4061"/>
    <s v="Jeanette.johnson3@va.gov"/>
    <s v="Wave 2"/>
    <n v="3"/>
    <s v="Feb_28"/>
    <x v="0"/>
    <n v="1"/>
  </r>
  <r>
    <n v="2278"/>
    <s v="VISN 06"/>
    <s v="Asheville"/>
    <x v="6"/>
    <s v="IT Functional POC Back-up"/>
    <s v="Ballew"/>
    <s v="Christopher"/>
    <s v="VHAASHBALLEC"/>
    <s v="(828)298-7911 x 1750"/>
    <s v="Christopher.ballew@va.gov"/>
    <s v="Wave 2"/>
    <n v="3"/>
    <s v="Feb_28"/>
    <x v="0"/>
    <n v="1"/>
  </r>
  <r>
    <n v="2279"/>
    <s v="VISN 06"/>
    <s v="Durham"/>
    <x v="1"/>
    <s v="Site Lead"/>
    <s v="Cox"/>
    <s v="Anna Maria"/>
    <s v="VHADURCoxA"/>
    <s v="919-416-5935"/>
    <s v="annamaria.cox@va.gov"/>
    <s v="Wave 2"/>
    <n v="5"/>
    <s v="Feb_28"/>
    <x v="10"/>
    <n v="1"/>
  </r>
  <r>
    <n v="2280"/>
    <s v="VISN 06"/>
    <s v="Durham"/>
    <x v="1"/>
    <s v="Site Lead Back-up"/>
    <s v="Korlewala"/>
    <s v="Korto"/>
    <s v="VHADURKorleK"/>
    <s v="919-286-0411 x 6450"/>
    <s v="Korto.korlewala@va.gov"/>
    <s v="Wave 2"/>
    <n v="0"/>
    <s v="Feb_28"/>
    <x v="0"/>
    <n v="1"/>
  </r>
  <r>
    <n v="2281"/>
    <s v="VISN 06"/>
    <s v="Durham"/>
    <x v="2"/>
    <s v="Primary HTM Functional POC"/>
    <s v="Atabong"/>
    <s v="Asonganyi"/>
    <s v="Vhadurataboa"/>
    <s v="919-286-0411 x 6035"/>
    <s v="Asonganyi.Atabong@va.gov"/>
    <s v="Wave 2"/>
    <n v="11"/>
    <s v="Feb_28"/>
    <x v="10"/>
    <n v="1"/>
  </r>
  <r>
    <n v="2282"/>
    <s v="VISN 06"/>
    <s v="Durham"/>
    <x v="2"/>
    <s v="HTM Functional POC Back-up"/>
    <s v="Hasan"/>
    <s v="Hammam"/>
    <s v="vhadurHasanH"/>
    <s v="919-286-0411 x 6477"/>
    <s v="hammam.hasan@va.gov"/>
    <s v="Wave 2"/>
    <n v="3"/>
    <s v="Feb_28"/>
    <x v="10"/>
    <n v="1"/>
  </r>
  <r>
    <n v="2283"/>
    <s v="VISN 06"/>
    <s v="Durham"/>
    <x v="3"/>
    <s v="Primary EMS Functional POC"/>
    <s v="Robinson"/>
    <s v="Jeffrey"/>
    <s v="VHADURRobinJ1"/>
    <s v="919-286-0411 x 6856"/>
    <s v="Jeffrey.robinson4@va.gov"/>
    <s v="Wave 2"/>
    <n v="0"/>
    <s v="Feb_28"/>
    <x v="0"/>
    <n v="1"/>
  </r>
  <r>
    <n v="2284"/>
    <s v="VISN 06"/>
    <s v="Durham"/>
    <x v="3"/>
    <s v="EMS Functional POC Back-up"/>
    <s v="Heard"/>
    <s v="Eric"/>
    <s v="VHADURHeardE"/>
    <s v="919-286-0411 x 6856"/>
    <s v="eric.heard@va.gov"/>
    <s v="Wave 2"/>
    <n v="0"/>
    <s v="Feb_28"/>
    <x v="0"/>
    <n v="1"/>
  </r>
  <r>
    <n v="2285"/>
    <s v="VISN 06"/>
    <s v="Durham"/>
    <x v="4"/>
    <s v="Primary FM Functional POC"/>
    <s v="Williams"/>
    <s v="Charles"/>
    <s v="VHADURWilliC2"/>
    <s v="919-286-0411 x 6471"/>
    <s v="Charles.williams007@va.gov"/>
    <s v="Wave 2"/>
    <n v="0"/>
    <s v="Feb_28"/>
    <x v="0"/>
    <n v="1"/>
  </r>
  <r>
    <n v="2286"/>
    <s v="VISN 06"/>
    <s v="Durham"/>
    <x v="4"/>
    <s v="FM Functional POC Back-up"/>
    <s v="Santago"/>
    <s v="Alexander"/>
    <s v="VHADURSantaA"/>
    <s v="919-286-0411 x 6483"/>
    <s v="Alexander.santago@va.gov"/>
    <s v="Wave 2"/>
    <n v="1"/>
    <s v="Feb_28"/>
    <x v="0"/>
    <n v="1"/>
  </r>
  <r>
    <n v="2287"/>
    <s v="VISN 06"/>
    <s v="Durham"/>
    <x v="5"/>
    <s v="Primary PPM Functional POC"/>
    <s v="Foley"/>
    <s v="Kristen"/>
    <s v="Vhadurfoleyk"/>
    <s v="919-286-0411 x 6454"/>
    <s v="Kristen.foley2@va.gov"/>
    <s v="Wave 2"/>
    <n v="5"/>
    <s v="Feb_28"/>
    <x v="0"/>
    <n v="1"/>
  </r>
  <r>
    <n v="2288"/>
    <s v="VISN 06"/>
    <s v="Durham"/>
    <x v="5"/>
    <s v="PPM Functional POC Back-up"/>
    <s v="Claus"/>
    <s v="James"/>
    <s v="VHADURClausJ"/>
    <s v="919-286-0411 x 5871"/>
    <s v="James.Claus@va.gov"/>
    <s v="Wave 2"/>
    <n v="5"/>
    <s v="Feb_28"/>
    <x v="10"/>
    <n v="1"/>
  </r>
  <r>
    <n v="2289"/>
    <s v="VISN 06"/>
    <s v="Durham"/>
    <x v="6"/>
    <s v="Primary IT Functional POC"/>
    <s v="Stanfield"/>
    <s v="Steve"/>
    <s v="vhadurstanfs"/>
    <s v="919-810-4569"/>
    <s v="Steve.stanfield@va.gov"/>
    <s v="Wave 2"/>
    <n v="2"/>
    <s v="Feb_28"/>
    <x v="0"/>
    <n v="1"/>
  </r>
  <r>
    <n v="2290"/>
    <s v="VISN 06"/>
    <s v="Durham"/>
    <x v="6"/>
    <s v="IT Functional POC Back-up"/>
    <s v="Crenshaw"/>
    <s v="Jonathan"/>
    <s v="Vhadurcrensj"/>
    <s v="919-521-3652"/>
    <s v="Jonathan.crenshaw@va.gov"/>
    <s v="Wave 2"/>
    <n v="1"/>
    <s v="Feb_28"/>
    <x v="0"/>
    <n v="1"/>
  </r>
  <r>
    <n v="2291"/>
    <s v="VISN 06"/>
    <s v="Fayetteville"/>
    <x v="1"/>
    <s v="Site Lead"/>
    <s v="Boyd"/>
    <s v="Sherron"/>
    <s v="VHAFNCBoydS"/>
    <s v="910-482-5274 x 5274"/>
    <s v="SHERRON.BOYD2@VA.GOV"/>
    <s v="Wave 2"/>
    <n v="3"/>
    <s v="Feb_28"/>
    <x v="0"/>
    <n v="1"/>
  </r>
  <r>
    <n v="2292"/>
    <s v="VISN 06"/>
    <s v="Fayetteville"/>
    <x v="1"/>
    <s v="Site Lead Back-up"/>
    <s v="Paylor"/>
    <s v="Tony"/>
    <s v="VHAFNCPayloT"/>
    <s v="910-488-2120 x 6574"/>
    <s v="Tony.paylor@va.gov"/>
    <s v="Wave 2"/>
    <n v="5"/>
    <s v="Feb_28"/>
    <x v="0"/>
    <n v="1"/>
  </r>
  <r>
    <n v="2293"/>
    <s v="VISN 06"/>
    <s v="Fayetteville"/>
    <x v="2"/>
    <s v="Primary HTM Functional POC"/>
    <s v="Bowen"/>
    <s v="Roscoe"/>
    <s v="VHAFNCBowenR"/>
    <s v="910-488-2120 x 7948"/>
    <s v="ROSCOE.BOWEN@VA.GOV"/>
    <s v="Wave 2"/>
    <n v="5"/>
    <s v="Feb_28"/>
    <x v="0"/>
    <n v="1"/>
  </r>
  <r>
    <n v="2294"/>
    <s v="VISN 06"/>
    <s v="Fayetteville"/>
    <x v="2"/>
    <s v="HTM Functional POC Back-up"/>
    <s v="Gardner"/>
    <s v="Gregory"/>
    <s v="VHAFNCGardnG"/>
    <s v="910-488-2120 x 5127"/>
    <s v="GREGORY.GARDNER3@VA.GOV"/>
    <s v="Wave 2"/>
    <n v="0"/>
    <s v="Feb_28"/>
    <x v="0"/>
    <n v="1"/>
  </r>
  <r>
    <n v="2295"/>
    <s v="VISN 06"/>
    <s v="Fayetteville"/>
    <x v="3"/>
    <s v="Primary EMS Functional POC"/>
    <s v="Sanchez"/>
    <s v="Pedro"/>
    <s v="VHAFNCSanchP"/>
    <s v="910-488-2120 x 5880"/>
    <s v="PEDRO.SANCHEZ@VA.GOV"/>
    <s v="Wave 2"/>
    <n v="2"/>
    <s v="Feb_28"/>
    <x v="0"/>
    <n v="1"/>
  </r>
  <r>
    <n v="2296"/>
    <s v="VISN 06"/>
    <s v="Fayetteville"/>
    <x v="3"/>
    <s v="EMS Functional POC Back-up"/>
    <s v="Fisher"/>
    <s v="Craig"/>
    <s v="VHAFNCFisheC1"/>
    <s v="910-488-2120 x 5444"/>
    <s v="CRAIG.FISHER@VA.GOV"/>
    <s v="Wave 2"/>
    <n v="1"/>
    <s v="Feb_28"/>
    <x v="0"/>
    <n v="1"/>
  </r>
  <r>
    <n v="2297"/>
    <s v="VISN 06"/>
    <s v="Fayetteville"/>
    <x v="4"/>
    <s v="Primary FM Functional POC"/>
    <s v="Gillis"/>
    <s v="Wendy"/>
    <s v="VHAFNCGilliW"/>
    <s v="910-488-2120 x 7933"/>
    <s v="WENDY.GILLIS@VA.GOV"/>
    <s v="Wave 2"/>
    <n v="4"/>
    <s v="Feb_28"/>
    <x v="0"/>
    <n v="1"/>
  </r>
  <r>
    <n v="2298"/>
    <s v="VISN 06"/>
    <s v="Fayetteville"/>
    <x v="4"/>
    <s v="FM Functional POC Back-up"/>
    <s v="Ragland"/>
    <s v="Joseph"/>
    <s v="VHAFNCRaglaJ"/>
    <s v="910-488-2120 x 5234"/>
    <s v="JOSEPH.RAGLAND@VA.GOV"/>
    <s v="Wave 2"/>
    <n v="8"/>
    <s v="Feb_28"/>
    <x v="0"/>
    <n v="1"/>
  </r>
  <r>
    <n v="2299"/>
    <s v="VISN 06"/>
    <s v="Fayetteville"/>
    <x v="5"/>
    <s v="Primary PPM Functional POC"/>
    <s v="Boyd"/>
    <s v="Sherron"/>
    <s v="VHAFNCBoydS"/>
    <s v="910-488-2120 x 5274"/>
    <s v="SHERRON.BOYD2@VA.GOV"/>
    <s v="Wave 2"/>
    <n v="3"/>
    <s v="Feb_28"/>
    <x v="0"/>
    <n v="1"/>
  </r>
  <r>
    <n v="2300"/>
    <s v="VISN 06"/>
    <s v="Fayetteville"/>
    <x v="5"/>
    <s v="PPM Functional POC Back-up"/>
    <s v="Paylor"/>
    <s v="Tony"/>
    <s v="VHAFNCPayloT"/>
    <s v="910-488-2120 x 6574"/>
    <s v="Tony.paylor@va.gov"/>
    <s v="Wave 2"/>
    <n v="5"/>
    <s v="Feb_28"/>
    <x v="0"/>
    <n v="1"/>
  </r>
  <r>
    <n v="2301"/>
    <s v="VISN 06"/>
    <s v="Fayetteville"/>
    <x v="6"/>
    <s v="Primary IT Functional POC"/>
    <s v="Grady"/>
    <s v="Mark"/>
    <s v="VHAFNCGradyM"/>
    <s v="910-488-2120 x 5001"/>
    <s v="MARK.GRADY@VA.GOV"/>
    <s v="Wave 2"/>
    <n v="6"/>
    <s v="Feb_28"/>
    <x v="10"/>
    <n v="1"/>
  </r>
  <r>
    <n v="2302"/>
    <s v="VISN 06"/>
    <s v="Fayetteville"/>
    <x v="6"/>
    <s v="IT Functional POC Back-up"/>
    <s v="Fay"/>
    <s v="Edward"/>
    <s v="VHAFNCFayE"/>
    <s v="910-488-2120 x 5025"/>
    <s v="EDWARD.FAY@VA.GOV"/>
    <s v="Wave 2"/>
    <n v="0"/>
    <s v="Feb_28"/>
    <x v="0"/>
    <n v="1"/>
  </r>
  <r>
    <n v="2303"/>
    <s v="VISN 06"/>
    <s v="Hampton"/>
    <x v="1"/>
    <s v="Site Lead"/>
    <s v="Kelly"/>
    <s v="James"/>
    <s v="VHAHAMKellyJ"/>
    <s v="757-722-9961 x 4733"/>
    <s v="James.kelly@va.gov"/>
    <s v="Wave 2"/>
    <n v="2"/>
    <s v="Feb_28"/>
    <x v="10"/>
    <n v="1"/>
  </r>
  <r>
    <n v="2304"/>
    <s v="VISN 06"/>
    <s v="Hampton"/>
    <x v="1"/>
    <s v="Site Lead Back-up"/>
    <s v="Marlowe"/>
    <s v="Kevin"/>
    <s v="VHAHAMMarloK"/>
    <s v="(757) 315-2566"/>
    <s v="Kevin.Marlowe@va.gov"/>
    <s v="Wave 2"/>
    <n v="1"/>
    <s v="Feb_28"/>
    <x v="0"/>
    <n v="1"/>
  </r>
  <r>
    <n v="2305"/>
    <s v="VISN 06"/>
    <s v="Hampton"/>
    <x v="2"/>
    <s v="Primary HTM Functional POC"/>
    <s v="Johnston"/>
    <s v="James"/>
    <s v="VHAHAMJohnsJ12"/>
    <s v="757-722-9961 x 2375"/>
    <s v="James.Johnston12@va.gov"/>
    <s v="Wave 2"/>
    <n v="3"/>
    <s v="Feb_28"/>
    <x v="0"/>
    <n v="1"/>
  </r>
  <r>
    <n v="2306"/>
    <s v="VISN 06"/>
    <s v="Hampton"/>
    <x v="2"/>
    <s v="HTM Functional POC Back-up"/>
    <s v="Jakimjuk"/>
    <s v="Alex"/>
    <s v="VHAHAMJakimA"/>
    <s v="757-722-9961 x 2608"/>
    <s v="Alexander.Jakimjuk@va.gov"/>
    <s v="Wave 2"/>
    <n v="3"/>
    <s v="Feb_28"/>
    <x v="0"/>
    <n v="1"/>
  </r>
  <r>
    <n v="2307"/>
    <s v="VISN 06"/>
    <s v="Hampton"/>
    <x v="3"/>
    <s v="Primary EMS Functional POC"/>
    <s v="Curling"/>
    <s v="Anthony"/>
    <s v="VHAHAMCurliA"/>
    <s v="757-722-9961 x 3608"/>
    <s v="Anthony.Curling@va.gov"/>
    <s v="Wave 2"/>
    <n v="1"/>
    <s v="Feb_28"/>
    <x v="0"/>
    <n v="1"/>
  </r>
  <r>
    <n v="2308"/>
    <s v="VISN 06"/>
    <s v="Hampton"/>
    <x v="3"/>
    <s v="Primary EMS Functional POC"/>
    <s v="Duggan"/>
    <s v="James"/>
    <s v="VHAHAMDuggaJ"/>
    <s v="757-722-9961 x 4156"/>
    <s v="James.Duggan@va.gov"/>
    <s v="Wave 2"/>
    <n v="5"/>
    <s v="Feb_28"/>
    <x v="0"/>
    <n v="1"/>
  </r>
  <r>
    <n v="2309"/>
    <s v="VISN 06"/>
    <s v="Hampton"/>
    <x v="3"/>
    <s v="EMS Functional POC Back-up"/>
    <s v="Blevins"/>
    <s v="Mark"/>
    <s v="VHAHAMBleviM"/>
    <s v="757-722-9961 x 2098"/>
    <s v="Mark.Blevins@va.gov"/>
    <s v="Wave 2"/>
    <n v="1"/>
    <s v="Feb_28"/>
    <x v="0"/>
    <n v="1"/>
  </r>
  <r>
    <n v="2310"/>
    <s v="VISN 06"/>
    <s v="Hampton"/>
    <x v="3"/>
    <s v="EMS Functional POC Back-up"/>
    <s v="Gilliam"/>
    <s v="Willie"/>
    <s v="VHAHAMGilliW"/>
    <s v="757-722-9961 x 2255"/>
    <s v="Willie.Gilliam@va.gov"/>
    <s v="Wave 2"/>
    <n v="0"/>
    <s v="Feb_28"/>
    <x v="0"/>
    <n v="1"/>
  </r>
  <r>
    <n v="2311"/>
    <s v="VISN 06"/>
    <s v="Hampton"/>
    <x v="4"/>
    <s v="Primary FM Functional POC"/>
    <s v="Brown"/>
    <s v="Scott"/>
    <s v="VHAHAMBrowSc"/>
    <s v="757-728-3121"/>
    <s v="Scott.Brown@va.gov"/>
    <s v="Wave 2"/>
    <n v="5"/>
    <s v="Feb_28"/>
    <x v="0"/>
    <n v="1"/>
  </r>
  <r>
    <n v="2312"/>
    <s v="VISN 06"/>
    <s v="Hampton"/>
    <x v="4"/>
    <s v="FM Functional POC Back-up"/>
    <s v="Harlow"/>
    <s v="Jeff"/>
    <s v="VHAHAMharloJ"/>
    <s v="757-722-9961 x 3594"/>
    <s v="Jeffrey.harlow@va.gov"/>
    <s v="Wave 2"/>
    <n v="1"/>
    <s v="Feb_28"/>
    <x v="10"/>
    <n v="1"/>
  </r>
  <r>
    <n v="2313"/>
    <s v="VISN 06"/>
    <s v="Hampton"/>
    <x v="5"/>
    <s v="Primary PPM Functional POC"/>
    <s v="Talbird-Petes"/>
    <s v="Tina"/>
    <s v="VHAHAMTalbiT"/>
    <s v="757-722-9961 x 3133"/>
    <s v="Tina.Talbird-Petes@va.gov"/>
    <s v="Wave 2"/>
    <n v="11"/>
    <s v="Feb_28"/>
    <x v="10"/>
    <n v="1"/>
  </r>
  <r>
    <n v="2314"/>
    <s v="VISN 06"/>
    <s v="Hampton"/>
    <x v="5"/>
    <s v="PPM Functional POC Back-up"/>
    <s v="Dawson"/>
    <s v="Curtis"/>
    <s v="VHAHAMDawsoC"/>
    <s v="757-315-3924"/>
    <s v="Curtis.Dawson@va.gov"/>
    <s v="Wave 2"/>
    <n v="4"/>
    <s v="Feb_28"/>
    <x v="0"/>
    <n v="1"/>
  </r>
  <r>
    <n v="2315"/>
    <s v="VISN 06"/>
    <s v="Hampton"/>
    <x v="6"/>
    <s v="Primary IT Functional POC"/>
    <s v="Lemmie"/>
    <s v="Kirk"/>
    <s v="VHAHAMLemmiK"/>
    <s v="757-722-9961 x 3700"/>
    <s v="Kirk.Lemmie@va.gov"/>
    <s v="Wave 2"/>
    <n v="8"/>
    <s v="Feb_28"/>
    <x v="10"/>
    <n v="1"/>
  </r>
  <r>
    <n v="2316"/>
    <s v="VISN 06"/>
    <s v="Hampton"/>
    <x v="6"/>
    <s v="IT Functional POC Back-up"/>
    <s v="Brantley"/>
    <s v="Denny"/>
    <s v="VHAHAMBrantD"/>
    <s v="757-722-9961 x 3700"/>
    <s v="Denny.Brantley@va.gov"/>
    <s v="Wave 2"/>
    <n v="1"/>
    <s v="Feb_28"/>
    <x v="0"/>
    <n v="1"/>
  </r>
  <r>
    <n v="2317"/>
    <s v="VISN 06"/>
    <s v="Richmond"/>
    <x v="1"/>
    <s v="Site Lead"/>
    <s v="Hillmer"/>
    <s v="Kimberly"/>
    <s v="VHARICHillmk"/>
    <s v="804-675-5000 x 3828"/>
    <s v="Kimberly.Hillmer@va.gov"/>
    <s v="Wave 2"/>
    <n v="10"/>
    <s v="Feb_28"/>
    <x v="10"/>
    <n v="1"/>
  </r>
  <r>
    <n v="2318"/>
    <s v="VISN 06"/>
    <s v="Richmond"/>
    <x v="1"/>
    <s v="Site Lead Back-up"/>
    <s v="Mosher"/>
    <s v="Stephen"/>
    <s v="VHARICMosheS"/>
    <s v="804-675-5168"/>
    <s v="Stephen.Mosher@va.gov"/>
    <s v="Wave 2"/>
    <n v="5"/>
    <s v="Feb_28"/>
    <x v="10"/>
    <n v="1"/>
  </r>
  <r>
    <n v="2319"/>
    <s v="VISN 06"/>
    <s v="Richmond"/>
    <x v="2"/>
    <s v="Primary HTM Functional POC"/>
    <s v="Mosher"/>
    <s v="Stephen"/>
    <s v="VHARICMosheS"/>
    <s v="804-675-5168"/>
    <s v="Stephen.Mosher@va.gov"/>
    <s v="Wave 2"/>
    <n v="5"/>
    <s v="Feb_28"/>
    <x v="10"/>
    <n v="1"/>
  </r>
  <r>
    <n v="2320"/>
    <s v="VISN 06"/>
    <s v="Richmond"/>
    <x v="2"/>
    <s v="HTM Functional POC Back-up"/>
    <s v="Hillmer"/>
    <s v="Kimberly"/>
    <s v="VHARICHillmk"/>
    <s v="804-675-5000 x 3828"/>
    <s v="Kimberly.Hillmer@va.gov"/>
    <s v="Wave 2"/>
    <n v="10"/>
    <s v="Feb_28"/>
    <x v="10"/>
    <n v="1"/>
  </r>
  <r>
    <n v="2321"/>
    <s v="VISN 06"/>
    <s v="Richmond"/>
    <x v="3"/>
    <s v="Primary EMS Functional POC"/>
    <s v="Richardson"/>
    <s v="Brenda"/>
    <s v="VHARICRichaB1"/>
    <s v="804-675-6062"/>
    <s v="Brenda.Richardson3@va.gov"/>
    <s v="Wave 2"/>
    <n v="1"/>
    <s v="Feb_28"/>
    <x v="0"/>
    <n v="1"/>
  </r>
  <r>
    <n v="2322"/>
    <s v="VISN 06"/>
    <s v="Richmond"/>
    <x v="3"/>
    <s v="EMS Functional POC Back-up"/>
    <s v="Mcquilla"/>
    <s v="Ralph"/>
    <s v="VHARICMcQuiR"/>
    <s v="804-675-5137"/>
    <s v="Ralph.McQuilla@va.gov"/>
    <s v="Wave 2"/>
    <n v="0"/>
    <s v="Feb_28"/>
    <x v="0"/>
    <n v="1"/>
  </r>
  <r>
    <n v="2323"/>
    <s v="VISN 06"/>
    <s v="Richmond"/>
    <x v="4"/>
    <s v="Primary FM Functional POC"/>
    <s v="Dudley"/>
    <s v="James"/>
    <s v="VHARICDudleJ"/>
    <s v="804-675-5138"/>
    <s v="James.Dudley3@va.gov"/>
    <s v="Wave 2"/>
    <n v="1"/>
    <s v="Feb_28"/>
    <x v="0"/>
    <n v="1"/>
  </r>
  <r>
    <n v="2324"/>
    <s v="VISN 06"/>
    <s v="Richmond"/>
    <x v="4"/>
    <s v="FM Functional POC Back-up"/>
    <s v="Friedman"/>
    <s v="Dane"/>
    <s v="VHARICFriedD"/>
    <s v="804-675-5138"/>
    <s v="Dane.Friedman@va.gov"/>
    <s v="Wave 2"/>
    <n v="9"/>
    <s v="Feb_28"/>
    <x v="0"/>
    <n v="1"/>
  </r>
  <r>
    <n v="2325"/>
    <s v="VISN 06"/>
    <s v="Richmond"/>
    <x v="5"/>
    <s v="Primary PPM Functional POC"/>
    <s v="Buser"/>
    <s v="Kevin"/>
    <s v="VHARICBuserK"/>
    <s v="804-675-5090"/>
    <s v="Kevin.Buser@va.gov"/>
    <s v="Wave 2"/>
    <n v="1"/>
    <s v="Feb_28"/>
    <x v="0"/>
    <n v="1"/>
  </r>
  <r>
    <n v="2326"/>
    <s v="VISN 06"/>
    <s v="Richmond"/>
    <x v="5"/>
    <s v="PPM Functional POC Back-up"/>
    <s v="Arnold"/>
    <s v="Marlon"/>
    <s v="VHARICArnolM"/>
    <s v="804-675-5090"/>
    <s v="Marlon.Arnold@va.gov"/>
    <s v="Wave 2"/>
    <n v="2"/>
    <s v="Feb_28"/>
    <x v="0"/>
    <n v="1"/>
  </r>
  <r>
    <n v="2327"/>
    <s v="VISN 06"/>
    <s v="Richmond"/>
    <x v="6"/>
    <s v="Primary IT Functional POC"/>
    <s v="Dahlstrand"/>
    <s v="David"/>
    <s v="VHARICDahlsD"/>
    <s v="804-675-5615"/>
    <s v="David.Dahlstrand@va.gov"/>
    <s v="Wave 2"/>
    <n v="5"/>
    <s v="Feb_28"/>
    <x v="10"/>
    <n v="1"/>
  </r>
  <r>
    <n v="2328"/>
    <s v="VISN 06"/>
    <s v="Richmond"/>
    <x v="6"/>
    <s v="IT Functional POC Back-up"/>
    <s v="Doyle"/>
    <s v="John"/>
    <s v="VHARICDoyleJ1"/>
    <s v="804-675-6750"/>
    <s v="John.Doyle3@va.gov"/>
    <s v="Wave 2"/>
    <n v="1"/>
    <s v="Feb_28"/>
    <x v="0"/>
    <n v="1"/>
  </r>
  <r>
    <n v="2329"/>
    <s v="VISN 06"/>
    <s v="Salem"/>
    <x v="1"/>
    <s v="Site Lead"/>
    <s v="Carpenter"/>
    <s v="Eric"/>
    <s v="VHASAMCarpeE"/>
    <s v="540-982-2463 x 4126"/>
    <s v="Eric.carpenter@va.gov"/>
    <s v="Wave 2"/>
    <n v="7"/>
    <s v="Feb_28"/>
    <x v="10"/>
    <n v="1"/>
  </r>
  <r>
    <n v="2330"/>
    <s v="VISN 06"/>
    <s v="Salem"/>
    <x v="1"/>
    <s v="Site Lead Back-up"/>
    <s v="Cunningham"/>
    <s v="Michael"/>
    <s v="VHASAMCunnim"/>
    <s v="540-982-2463 x 2646"/>
    <s v="Michael.cunningham7@va.gov"/>
    <s v="Wave 2"/>
    <n v="8"/>
    <s v="Feb_28"/>
    <x v="10"/>
    <n v="1"/>
  </r>
  <r>
    <n v="2331"/>
    <s v="VISN 06"/>
    <s v="Salem"/>
    <x v="2"/>
    <s v="Primary HTM Functional POC"/>
    <s v="Wilder"/>
    <s v="Joseph"/>
    <s v="VHASAMWildeJ"/>
    <s v="540-982-2463 x 1672"/>
    <s v="Joseph.wilder@va.gov"/>
    <s v="Wave 2"/>
    <n v="8"/>
    <s v="Feb_28"/>
    <x v="0"/>
    <n v="1"/>
  </r>
  <r>
    <n v="2332"/>
    <s v="VISN 06"/>
    <s v="Salem"/>
    <x v="2"/>
    <s v="HTM Functional POC Back-up"/>
    <s v="Flanary"/>
    <s v="Karen"/>
    <s v="VHASAMFlanaK"/>
    <s v="540-982-2463 x 1676"/>
    <s v="Karen.flanary@va.gov"/>
    <s v="Wave 2"/>
    <n v="8"/>
    <s v="Feb_28"/>
    <x v="10"/>
    <n v="1"/>
  </r>
  <r>
    <n v="2333"/>
    <s v="VISN 06"/>
    <s v="Salem"/>
    <x v="2"/>
    <s v="HTM Functional POC Back-up"/>
    <s v="Brown"/>
    <s v="Robert"/>
    <s v="VHASAMBrownR"/>
    <s v="540-982-2463 x 1674"/>
    <s v="Robert.brown15@va.gov"/>
    <s v="Wave 2"/>
    <n v="0"/>
    <s v="Feb_28"/>
    <x v="0"/>
    <n v="1"/>
  </r>
  <r>
    <n v="2334"/>
    <s v="VISN 06"/>
    <s v="Salem"/>
    <x v="3"/>
    <s v="Primary EMS Functional POC"/>
    <s v="Mack"/>
    <s v="Naymon"/>
    <s v="VHASAMMackN"/>
    <s v="540-982-2463 x 2865"/>
    <s v="Naymon.mack@va.gov"/>
    <s v="Wave 2"/>
    <n v="0"/>
    <s v="Feb_28"/>
    <x v="0"/>
    <n v="1"/>
  </r>
  <r>
    <n v="2335"/>
    <s v="VISN 06"/>
    <s v="Salem"/>
    <x v="3"/>
    <s v="EMS Functional POC Back-up"/>
    <s v="Morris"/>
    <s v="Tanuel"/>
    <s v="VHASAMMorriT1"/>
    <s v="540-982-2463 x 2878"/>
    <s v="Tanuel.morris@va.gov"/>
    <s v="Wave 2"/>
    <n v="0"/>
    <s v="Feb_28"/>
    <x v="0"/>
    <n v="1"/>
  </r>
  <r>
    <n v="2336"/>
    <s v="VISN 06"/>
    <s v="Salem"/>
    <x v="4"/>
    <s v="Primary FM Functional POC"/>
    <s v="Carpenter"/>
    <s v="Eric"/>
    <s v="VHASAMCarpeE"/>
    <s v="540-982-2463 x 4126"/>
    <s v="Eric.carpenter@va.gov"/>
    <s v="Wave 2"/>
    <n v="7"/>
    <s v="Feb_28"/>
    <x v="10"/>
    <n v="1"/>
  </r>
  <r>
    <n v="2337"/>
    <s v="VISN 06"/>
    <s v="Salem"/>
    <x v="4"/>
    <s v="FM Functional POC Back-up"/>
    <s v="Fralin"/>
    <s v="Brian"/>
    <s v="VHASAMFraliB"/>
    <s v="540-982-2463 x 1247"/>
    <s v="Brian.fralin@va.gov"/>
    <s v="Wave 2"/>
    <n v="6"/>
    <s v="Feb_28"/>
    <x v="10"/>
    <n v="1"/>
  </r>
  <r>
    <n v="2338"/>
    <s v="VISN 06"/>
    <s v="Salem"/>
    <x v="5"/>
    <s v="Primary PPM Functional POC"/>
    <s v="Cunningham"/>
    <s v="Michael"/>
    <s v="VHASAMCunniM"/>
    <s v="540-982-2463 x 2646"/>
    <s v="Michael.cunningham7@va.gov"/>
    <s v="Wave 2"/>
    <n v="8"/>
    <s v="Feb_28"/>
    <x v="10"/>
    <n v="1"/>
  </r>
  <r>
    <n v="2339"/>
    <s v="VISN 06"/>
    <s v="Salem"/>
    <x v="5"/>
    <s v="PPM Functional POC Back-up"/>
    <s v="Burns"/>
    <s v="Benjamin"/>
    <s v="VHASAMBurnsB"/>
    <s v="540-982-2463 x 2966"/>
    <s v="Benjamin.Burns@va.gov "/>
    <s v="Wave 2"/>
    <n v="7"/>
    <s v="Feb_28"/>
    <x v="10"/>
    <n v="1"/>
  </r>
  <r>
    <n v="2340"/>
    <s v="VISN 06"/>
    <s v="Salem"/>
    <x v="6"/>
    <s v="Primary IT Functional POC"/>
    <s v="Poole"/>
    <s v="Steven"/>
    <s v="VHASAMPooleS"/>
    <s v="540-982-2463 x 4537"/>
    <s v="Steven.Poole@va.gov"/>
    <s v="Wave 2"/>
    <n v="1"/>
    <s v="Feb_28"/>
    <x v="10"/>
    <n v="1"/>
  </r>
  <r>
    <n v="2341"/>
    <s v="VISN 06"/>
    <s v="Salem"/>
    <x v="6"/>
    <s v="IT Functional POC Back-up"/>
    <s v="McAnnally"/>
    <s v="Paul"/>
    <s v="VHASAMMcannP"/>
    <s v="540-982-2463 x 5093"/>
    <s v="Paul.McAnnally@va.gov"/>
    <s v="Wave 2"/>
    <n v="0"/>
    <s v="Feb_28"/>
    <x v="0"/>
    <n v="1"/>
  </r>
  <r>
    <n v="2342"/>
    <s v="VISN 06"/>
    <s v="Salisbury"/>
    <x v="1"/>
    <s v="Site Lead"/>
    <s v="Green"/>
    <s v="Sharod"/>
    <s v="VHASBYGREENS1"/>
    <s v="704-638-9000 x 3498"/>
    <s v="SHAROD.GREEN@VA.GOV"/>
    <s v="Wave 2"/>
    <n v="7"/>
    <s v="Feb_28"/>
    <x v="10"/>
    <n v="1"/>
  </r>
  <r>
    <n v="2343"/>
    <s v="VISN 06"/>
    <s v="Salisbury"/>
    <x v="1"/>
    <s v="Site Lead Back-up"/>
    <s v="Forrest"/>
    <s v="Robert"/>
    <s v="VHASBYFORRER1"/>
    <s v="704-638-9000 x 3210"/>
    <s v="ROBERT.FORREST@VA.GOV"/>
    <s v="Wave 2"/>
    <n v="2"/>
    <s v="Feb_28"/>
    <x v="10"/>
    <n v="1"/>
  </r>
  <r>
    <n v="2344"/>
    <s v="VISN 06"/>
    <s v="Salisbury"/>
    <x v="2"/>
    <s v="Primary HTM Functional POC"/>
    <s v="Sledge"/>
    <s v="David"/>
    <s v="VHASBYSLEDGD"/>
    <s v="704-638-9000 x 3120"/>
    <s v="DAVID.SLEDGE2@VA.GOV"/>
    <s v="Wave 2"/>
    <n v="6"/>
    <s v="Feb_28"/>
    <x v="0"/>
    <n v="1"/>
  </r>
  <r>
    <n v="2345"/>
    <s v="VISN 06"/>
    <s v="Salisbury"/>
    <x v="2"/>
    <s v="HTM Functional POC Back-up"/>
    <s v="Monroe"/>
    <s v="Robert"/>
    <s v="VHASBYMONROR"/>
    <s v="704-638-9000 x 2221"/>
    <s v="ROBERT.MONROE@VA.GOV"/>
    <s v="Wave 2"/>
    <n v="6"/>
    <s v="Feb_28"/>
    <x v="10"/>
    <n v="1"/>
  </r>
  <r>
    <n v="2346"/>
    <s v="VISN 06"/>
    <s v="Salisbury"/>
    <x v="2"/>
    <s v="HTM Functional POC Back-up"/>
    <s v="Cherry"/>
    <s v="James"/>
    <s v="VHASBYCHERRJ"/>
    <s v="704-638-9000 x 2518"/>
    <s v="JAMES.CHERRY2@VA.GOV"/>
    <s v="Wave 2"/>
    <n v="2"/>
    <s v="Feb_28"/>
    <x v="10"/>
    <n v="1"/>
  </r>
  <r>
    <n v="2347"/>
    <s v="VISN 06"/>
    <s v="Salisbury"/>
    <x v="3"/>
    <s v="Primary EMS Functional POC"/>
    <s v="Hayes"/>
    <s v="Bruce"/>
    <s v="VHASBYHAYESB"/>
    <s v="704-638-9000 x 2094"/>
    <s v="BRUCE.HAYES@VA.GOV"/>
    <s v="Wave 2"/>
    <n v="0"/>
    <s v="Feb_28"/>
    <x v="0"/>
    <n v="1"/>
  </r>
  <r>
    <n v="2348"/>
    <s v="VISN 06"/>
    <s v="Salisbury"/>
    <x v="3"/>
    <s v="EMS Functional POC Back-up"/>
    <s v="Hodge"/>
    <s v="Laura"/>
    <s v="VHASBYHODGEL"/>
    <s v="704-638-9000 x 2191"/>
    <s v="LAURA.HODGE@VA.GOV"/>
    <s v="Wave 2"/>
    <n v="0"/>
    <s v="Feb_28"/>
    <x v="0"/>
    <n v="1"/>
  </r>
  <r>
    <n v="2349"/>
    <s v="VISN 06"/>
    <s v="Salisbury"/>
    <x v="4"/>
    <s v="Primary FM Functional POC"/>
    <s v="Laurer"/>
    <s v="Joseph"/>
    <s v="VHASBYLAUREJ"/>
    <s v="704-638-9000 x 2333"/>
    <s v="JOSEPH.LAURER@VA.GOV"/>
    <s v="Wave 2"/>
    <n v="5"/>
    <s v="Feb_28"/>
    <x v="10"/>
    <n v="1"/>
  </r>
  <r>
    <n v="2350"/>
    <s v="VISN 06"/>
    <s v="Salisbury"/>
    <x v="4"/>
    <s v="FM Functional POC Back-up"/>
    <s v="Barrier"/>
    <s v="Lonnie"/>
    <s v="VHASBYBARRIL"/>
    <s v="704-638-9000 x 2313"/>
    <s v="LONNIE.BARRIER@VA.GOV"/>
    <s v="Wave 2"/>
    <n v="10"/>
    <s v="Feb_28"/>
    <x v="10"/>
    <n v="1"/>
  </r>
  <r>
    <n v="2351"/>
    <s v="VISN 06"/>
    <s v="Salisbury"/>
    <x v="5"/>
    <s v="Primary PPM Functional POC"/>
    <s v="White"/>
    <s v="Stanley"/>
    <s v="VHASBYWHITES1"/>
    <s v="704-638-9000 x. 3202"/>
    <s v="STANLEY.WHITE2@VA.GOV"/>
    <s v="Wave 2"/>
    <n v="9"/>
    <s v="Feb_28"/>
    <x v="10"/>
    <n v="1"/>
  </r>
  <r>
    <n v="2352"/>
    <s v="VISN 06"/>
    <s v="Salisbury"/>
    <x v="5"/>
    <s v="PPM Functional POC Back-up"/>
    <s v="Williams"/>
    <s v="Mashonda"/>
    <s v="VHASBYWILLIM12"/>
    <s v="704-638-9000 x 4765"/>
    <s v="MASHONDA.WILLIAMS@VA.GOV"/>
    <s v="Wave 2"/>
    <n v="6"/>
    <s v="Feb_28"/>
    <x v="0"/>
    <n v="1"/>
  </r>
  <r>
    <n v="2353"/>
    <s v="VISN 06"/>
    <s v="Salisbury"/>
    <x v="6"/>
    <s v="Primary IT Functional POC"/>
    <s v="Clark"/>
    <s v="Deborah"/>
    <s v="VHASBYCLARKD"/>
    <s v="704-638-9000 x 4847"/>
    <s v="DEBORAH.CLARK6@VA.GOV"/>
    <s v="Wave 2"/>
    <n v="2"/>
    <s v="Feb_28"/>
    <x v="0"/>
    <n v="1"/>
  </r>
  <r>
    <n v="2354"/>
    <s v="VISN 06"/>
    <s v="Salisbury"/>
    <x v="6"/>
    <s v="IT Functional POC Back-up"/>
    <s v="Nash"/>
    <s v="Ken"/>
    <s v="VHASBYNASHK"/>
    <s v="704-638-9000 x 4853"/>
    <s v="KEN.NASH2@VA.GOV"/>
    <s v="Wave 2"/>
    <n v="1"/>
    <s v="Feb_28"/>
    <x v="0"/>
    <n v="1"/>
  </r>
  <r>
    <n v="2355"/>
    <s v="VISN 07"/>
    <s v="VISN Deployment Team"/>
    <x v="0"/>
    <s v="VISN Deployment Team Lead"/>
    <s v="Gaudio"/>
    <s v="James"/>
    <s v="Vhav07gaudij"/>
    <s v="(678) 924-5710"/>
    <s v="James.gaudio@va.gov"/>
    <s v="Wave 2"/>
    <n v="8"/>
    <s v="Feb_28"/>
    <x v="10"/>
    <n v="1"/>
  </r>
  <r>
    <n v="2356"/>
    <s v="VISN 07"/>
    <s v="VISN Deployment Team"/>
    <x v="0"/>
    <s v="Logistics"/>
    <s v="Townsend-Green"/>
    <s v="Linda"/>
    <s v="VHAV07TownsG"/>
    <s v="(678) 924-5754"/>
    <s v="Linda.townsend-green@va.gov"/>
    <s v="Wave 2"/>
    <n v="5"/>
    <s v="Feb_28"/>
    <x v="10"/>
    <n v="1"/>
  </r>
  <r>
    <n v="2357"/>
    <s v="VISN 07"/>
    <s v="VISN Deployment Team"/>
    <x v="0"/>
    <s v="HTM"/>
    <s v="Jensen"/>
    <s v="Kevin"/>
    <s v="VHACHAJenseK"/>
    <s v="(843) 789-6139"/>
    <s v="Kevin.jensen@va.gov"/>
    <s v="Wave 2"/>
    <n v="6"/>
    <s v="Feb_28"/>
    <x v="10"/>
    <n v="1"/>
  </r>
  <r>
    <n v="2358"/>
    <s v="VISN 07"/>
    <s v="VISN Deployment Team"/>
    <x v="0"/>
    <s v="CAM"/>
    <s v="Gaudio"/>
    <s v="James"/>
    <s v="Vhav07gaudij"/>
    <s v="(678) 924-5710"/>
    <s v="James.gaudio@va.gov"/>
    <s v="Wave 2"/>
    <n v="8"/>
    <s v="Feb_28"/>
    <x v="10"/>
    <n v="1"/>
  </r>
  <r>
    <n v="2359"/>
    <s v="VISN 07"/>
    <s v="VISN Deployment Team"/>
    <x v="0"/>
    <s v="EMS"/>
    <s v="Henrickson"/>
    <s v="Michael"/>
    <s v="VHACMSHenriM"/>
    <s v="(803) 776-4000 x 5752"/>
    <s v="Michael.henrickson@va.gov"/>
    <s v="Wave 2"/>
    <n v="1"/>
    <s v="Feb_28"/>
    <x v="0"/>
    <n v="1"/>
  </r>
  <r>
    <n v="2360"/>
    <s v="VISN 07"/>
    <s v="VISN Deployment Team"/>
    <x v="0"/>
    <s v="Engineering"/>
    <s v="Lyons"/>
    <s v="Tim"/>
    <s v="VHATUALyonsT"/>
    <s v="(205) 554-4593"/>
    <s v="Tim.lyons@va.gov"/>
    <s v="Wave 2"/>
    <n v="8"/>
    <s v="Feb_28"/>
    <x v="10"/>
    <n v="1"/>
  </r>
  <r>
    <n v="2361"/>
    <s v="VISN 07"/>
    <s v="VISN Deployment Team"/>
    <x v="0"/>
    <s v="OIT"/>
    <s v="Greer"/>
    <s v="Bill"/>
    <s v="VHABIRGreerW1"/>
    <s v="(205) 933-8101"/>
    <s v="William.Greer2@va.gov"/>
    <s v="Wave 2"/>
    <n v="0"/>
    <s v="Feb_28"/>
    <x v="0"/>
    <n v="1"/>
  </r>
  <r>
    <n v="2362"/>
    <s v="VISN 07"/>
    <s v="VISN Deployment Team"/>
    <x v="0"/>
    <s v="Fiscal"/>
    <s v="Schmitz"/>
    <s v="Brenda"/>
    <s v="VHAV07SchmiB"/>
    <s v="(678) 924-5731"/>
    <s v="Brenda.schmitz@va.gov"/>
    <s v="Wave 2"/>
    <n v="5"/>
    <s v="Feb_28"/>
    <x v="0"/>
    <n v="1"/>
  </r>
  <r>
    <n v="2363"/>
    <s v="VISN 07"/>
    <s v="VISN Deployment Team"/>
    <x v="0"/>
    <s v="HR"/>
    <s v="Blakeley"/>
    <s v="Claudia"/>
    <s v="VHAV07BlakeC"/>
    <s v="(678) 924-5738"/>
    <s v="Claudia.blakeley@va.gov"/>
    <s v="Wave 2"/>
    <n v="0"/>
    <s v="Feb_28"/>
    <x v="0"/>
    <n v="1"/>
  </r>
  <r>
    <n v="2364"/>
    <s v="VISN 07"/>
    <s v="VISN Deployment Team"/>
    <x v="0"/>
    <s v="Education"/>
    <s v="Mathews"/>
    <s v="Venis"/>
    <s v="VHANBOMatheV1"/>
    <s v="(770) 279-3427"/>
    <s v="Venis.Mathews2@va.gov"/>
    <s v="Wave 2"/>
    <n v="1"/>
    <s v="Feb_28"/>
    <x v="0"/>
    <n v="1"/>
  </r>
  <r>
    <n v="2365"/>
    <s v="VISN 07"/>
    <s v="Atlanta"/>
    <x v="1"/>
    <s v="Site Lead"/>
    <s v="Browning"/>
    <s v="Louisa"/>
    <s v="VHAATGBROWNL"/>
    <s v="404-321-6111 x4924"/>
    <s v="Louisa.Browning@va.gov"/>
    <s v="Wave 2"/>
    <n v="8"/>
    <s v="Feb_28"/>
    <x v="0"/>
    <n v="1"/>
  </r>
  <r>
    <n v="2366"/>
    <s v="VISN 07"/>
    <s v="Atlanta"/>
    <x v="1"/>
    <s v="Site Lead Back-up"/>
    <s v="Simmons"/>
    <s v="Cathy"/>
    <s v="VHAATGSIMMOC2"/>
    <s v="404-321-6111 x3027"/>
    <s v="Cathy.simmons@va.gov"/>
    <s v="Wave 2"/>
    <n v="8"/>
    <s v="Feb_28"/>
    <x v="10"/>
    <n v="1"/>
  </r>
  <r>
    <n v="2367"/>
    <s v="VISN 07"/>
    <s v="Atlanta"/>
    <x v="2"/>
    <s v="Primary HTM Functional POC"/>
    <s v="Cox"/>
    <s v="Michael"/>
    <s v="VHAATGCoxM"/>
    <s v="404-321-6111 x7633"/>
    <s v="Michael.cox@va.gov"/>
    <s v="Wave 2"/>
    <n v="10"/>
    <s v="Feb_28"/>
    <x v="10"/>
    <n v="1"/>
  </r>
  <r>
    <n v="2368"/>
    <s v="VISN 07"/>
    <s v="Atlanta"/>
    <x v="2"/>
    <s v="HTM Functional POC Back-up"/>
    <s v="Timm"/>
    <s v="Robert"/>
    <s v="VHAAATGTimmR"/>
    <s v="404-321-6111 x2790"/>
    <s v="Robert.timm@va.gov"/>
    <s v="Wave 2"/>
    <n v="1"/>
    <s v="Feb_28"/>
    <x v="0"/>
    <n v="1"/>
  </r>
  <r>
    <n v="2369"/>
    <s v="VISN 07"/>
    <s v="Atlanta"/>
    <x v="3"/>
    <s v="Primary EMS Functional POC"/>
    <s v="Mincey"/>
    <s v="Dale"/>
    <s v="VHAATGminced"/>
    <s v="404-321-6111 x7646"/>
    <s v="Dale.Mincey@va.gov"/>
    <s v="Wave 2"/>
    <n v="9"/>
    <s v="Feb_28"/>
    <x v="10"/>
    <n v="1"/>
  </r>
  <r>
    <n v="2370"/>
    <s v="VISN 07"/>
    <s v="Atlanta"/>
    <x v="3"/>
    <s v="EMS Functional POC Back-up"/>
    <s v="Gwaltney"/>
    <s v="Darryl"/>
    <s v="VHAATGgwaltd"/>
    <s v="404-321-6111 x7525"/>
    <s v="Darryl.Gwaltney@va.gov"/>
    <s v="Wave 2"/>
    <n v="0"/>
    <s v="Feb_28"/>
    <x v="0"/>
    <n v="1"/>
  </r>
  <r>
    <n v="2371"/>
    <s v="VISN 07"/>
    <s v="Atlanta"/>
    <x v="4"/>
    <s v="Primary FM Functional POC"/>
    <s v="Mindley"/>
    <s v="Damian"/>
    <s v="VHAATGMindlD"/>
    <s v="404-321-6111 x7660"/>
    <s v="Damian.mindley@va.gov"/>
    <s v="Wave 2"/>
    <n v="4"/>
    <s v="Feb_28"/>
    <x v="10"/>
    <n v="1"/>
  </r>
  <r>
    <n v="2372"/>
    <s v="VISN 07"/>
    <s v="Atlanta"/>
    <x v="4"/>
    <s v="FM Functional POC Back-up"/>
    <s v="Sawyer"/>
    <s v="Ricky"/>
    <s v="VHAATGSawyeR"/>
    <s v="404-321-6111 x7660"/>
    <s v="Ricky.sawyer@va.gov"/>
    <s v="Wave 2"/>
    <n v="7"/>
    <s v="Feb_28"/>
    <x v="10"/>
    <n v="1"/>
  </r>
  <r>
    <n v="2373"/>
    <s v="VISN 07"/>
    <s v="Atlanta"/>
    <x v="5"/>
    <s v="Primary PPM Functional POC"/>
    <s v="Simmons"/>
    <s v="Cathy"/>
    <s v="VHAATGSIMMOC2"/>
    <s v="404-321-6111 x3027"/>
    <s v="Cathy.simmons@va.gov"/>
    <s v="Wave 2"/>
    <n v="8"/>
    <s v="Feb_28"/>
    <x v="10"/>
    <n v="1"/>
  </r>
  <r>
    <n v="2374"/>
    <s v="VISN 07"/>
    <s v="Atlanta"/>
    <x v="5"/>
    <s v="PPM Functional POC Back-up"/>
    <s v="Browning"/>
    <s v="Louisa"/>
    <s v="VHAATGBROWNL"/>
    <s v="404-321-6111 x4924"/>
    <s v="Louisa.Browning@va.gov"/>
    <s v="Wave 2"/>
    <n v="8"/>
    <s v="Feb_28"/>
    <x v="0"/>
    <n v="1"/>
  </r>
  <r>
    <n v="2375"/>
    <s v="VISN 07"/>
    <s v="Atlanta"/>
    <x v="6"/>
    <s v="Primary IT Functional POC"/>
    <s v="Lynch"/>
    <s v="Anthony"/>
    <s v="VHAATGLynchA"/>
    <s v="404-321-6111 x1578"/>
    <s v="Anthony.lynch@va.gov"/>
    <s v="Wave 2"/>
    <n v="2"/>
    <s v="Feb_28"/>
    <x v="10"/>
    <n v="1"/>
  </r>
  <r>
    <n v="2376"/>
    <s v="VISN 07"/>
    <s v="Atlanta"/>
    <x v="6"/>
    <s v="IT Functional POC Back-up"/>
    <s v="Wisdom"/>
    <s v="Zende"/>
    <s v="VHAATGWisdoZ"/>
    <s v="404-321-6111 x7197"/>
    <s v="Zende.wisdom@va.gov  "/>
    <s v="Wave 2"/>
    <n v="2"/>
    <s v="Feb_28"/>
    <x v="10"/>
    <n v="1"/>
  </r>
  <r>
    <n v="2377"/>
    <s v="VISN 07"/>
    <s v="Birmingham"/>
    <x v="1"/>
    <s v="Site Lead"/>
    <s v="Raggio"/>
    <s v="Matthew"/>
    <s v="VHABIRRaggiM"/>
    <s v="205-933-8101 x 5252"/>
    <s v="Matthew.Raggio@va.gov"/>
    <s v="Wave 2"/>
    <n v="6"/>
    <s v="Feb_28"/>
    <x v="10"/>
    <n v="1"/>
  </r>
  <r>
    <n v="2378"/>
    <s v="VISN 07"/>
    <s v="Birmingham"/>
    <x v="1"/>
    <s v="Site Lead Back-up"/>
    <s v="Weeks"/>
    <s v="Erica"/>
    <s v="VHABIRWeeksE"/>
    <s v="205-933-8101 x 1350"/>
    <s v="Erica.Weeks@va.gov"/>
    <s v="Wave 2"/>
    <n v="9"/>
    <s v="Feb_28"/>
    <x v="10"/>
    <n v="1"/>
  </r>
  <r>
    <n v="2379"/>
    <s v="VISN 07"/>
    <s v="Birmingham"/>
    <x v="2"/>
    <s v="Primary HTM Functional POC"/>
    <s v="Raggio"/>
    <s v="Matthew"/>
    <s v="VHABIRRaggiM"/>
    <s v="205-933-8101 x 5252"/>
    <s v="Matthew.Raggio@va.gov"/>
    <s v="Wave 2"/>
    <n v="6"/>
    <s v="Feb_28"/>
    <x v="10"/>
    <n v="1"/>
  </r>
  <r>
    <n v="2380"/>
    <s v="VISN 07"/>
    <s v="Birmingham"/>
    <x v="2"/>
    <s v="HTM Functional POC Back-up"/>
    <s v="McQuitty"/>
    <s v="William"/>
    <s v="VHABIRMcQuiW"/>
    <s v="205-933-8101 x 4526"/>
    <s v="William.McQuitty@va.gov"/>
    <s v="Wave 2"/>
    <n v="2"/>
    <s v="Feb_28"/>
    <x v="0"/>
    <n v="1"/>
  </r>
  <r>
    <n v="2381"/>
    <s v="VISN 07"/>
    <s v="Birmingham"/>
    <x v="3"/>
    <s v="Primary EMS Functional POC"/>
    <s v="Irwin"/>
    <s v="David"/>
    <s v="VHABIRIrwinD"/>
    <s v="205-558-4717 x 5416"/>
    <s v="David.Irwin@va.gov"/>
    <s v="Wave 2"/>
    <n v="6"/>
    <s v="Feb_28"/>
    <x v="10"/>
    <n v="1"/>
  </r>
  <r>
    <n v="2382"/>
    <s v="VISN 07"/>
    <s v="Birmingham"/>
    <x v="3"/>
    <s v="EMS Functional POC Back-up"/>
    <s v="Singleterry"/>
    <s v="Andre"/>
    <s v="VHABIRSinglA"/>
    <s v="205-933-8101 x 6107"/>
    <s v="Andre.Singleterry@va.gov"/>
    <s v="Wave 2"/>
    <n v="8"/>
    <s v="Feb_28"/>
    <x v="10"/>
    <n v="1"/>
  </r>
  <r>
    <n v="2383"/>
    <s v="VISN 07"/>
    <s v="Birmingham"/>
    <x v="4"/>
    <s v="Primary FM Functional POC"/>
    <s v="Campbell"/>
    <s v="Jaymes"/>
    <s v="VHABIRCampbJ2"/>
    <s v="205-933-8101 x 5013"/>
    <s v="Jaymes.Campbell@va.gov"/>
    <s v="Wave 2"/>
    <n v="7"/>
    <s v="Feb_28"/>
    <x v="0"/>
    <n v="1"/>
  </r>
  <r>
    <n v="2384"/>
    <s v="VISN 07"/>
    <s v="Birmingham"/>
    <x v="4"/>
    <s v="FM Functional POC Back-up"/>
    <s v="Bugg"/>
    <s v="Randall"/>
    <s v="VHABIRBuggR"/>
    <s v="205-933-4481 x 5275"/>
    <s v="Randall.Bugg@va.gov"/>
    <s v="Wave 2"/>
    <n v="1"/>
    <s v="Feb_28"/>
    <x v="0"/>
    <n v="1"/>
  </r>
  <r>
    <n v="2385"/>
    <s v="VISN 07"/>
    <s v="Birmingham"/>
    <x v="5"/>
    <s v="Primary PPM Functional POC"/>
    <s v="Jones"/>
    <s v="Alfred"/>
    <s v="VHABIRJonesAT"/>
    <s v="205-933-8101 x 2937"/>
    <s v="Alfred.Jones2@va.gov"/>
    <s v="Wave 2"/>
    <n v="9"/>
    <s v="Feb_28"/>
    <x v="10"/>
    <n v="1"/>
  </r>
  <r>
    <n v="2386"/>
    <s v="VISN 07"/>
    <s v="Birmingham"/>
    <x v="5"/>
    <s v="PPM Functional POC Back-up"/>
    <s v="Turner"/>
    <s v="Caleb"/>
    <s v="VHABIRTurneC3"/>
    <s v="205-933-8101 x 5371"/>
    <s v="Caleb.Turner3@va.gov"/>
    <s v="Wave 2"/>
    <n v="2"/>
    <s v="Feb_28"/>
    <x v="10"/>
    <n v="1"/>
  </r>
  <r>
    <n v="2387"/>
    <s v="VISN 07"/>
    <s v="Birmingham"/>
    <x v="6"/>
    <s v="Primary IT Functional POC"/>
    <s v="Young"/>
    <s v="Christopher"/>
    <s v="VHABIRYounC"/>
    <s v="205-933-8101 x 1367"/>
    <s v="Christopher.Young7@va.gov"/>
    <s v="Wave 2"/>
    <n v="0"/>
    <s v="Feb_28"/>
    <x v="0"/>
    <n v="1"/>
  </r>
  <r>
    <n v="2388"/>
    <s v="VISN 07"/>
    <s v="Birmingham"/>
    <x v="6"/>
    <s v="IT Functional POC Back-up"/>
    <s v="Sturdivant"/>
    <s v="Mervin"/>
    <s v="VHABIRSturdM"/>
    <s v="205-933-8101 x 1334"/>
    <s v="Mervin.Sturdivant@va.gov"/>
    <s v="Wave 2"/>
    <n v="1"/>
    <s v="Feb_28"/>
    <x v="0"/>
    <n v="1"/>
  </r>
  <r>
    <n v="2389"/>
    <s v="VISN 07"/>
    <s v="Dublin"/>
    <x v="1"/>
    <s v="Site Lead"/>
    <s v="Deworth"/>
    <s v="Gerald"/>
    <s v="VHADUBDEWORG"/>
    <s v="478-272-1210 x 2902"/>
    <s v="Gerald.deworth@va.gov"/>
    <s v="Wave 2"/>
    <n v="1"/>
    <s v="Feb_28"/>
    <x v="0"/>
    <n v="1"/>
  </r>
  <r>
    <n v="2390"/>
    <s v="VISN 07"/>
    <s v="Dublin"/>
    <x v="1"/>
    <s v="Site Lead Back-up"/>
    <s v="Sullivan"/>
    <s v="Diane"/>
    <s v="VHADUBSULLID"/>
    <s v="478-272-1210 x 2902"/>
    <s v="Diane.sullivan@va.gov"/>
    <s v="Wave 2"/>
    <n v="5"/>
    <s v="Feb_28"/>
    <x v="10"/>
    <n v="1"/>
  </r>
  <r>
    <n v="2391"/>
    <s v="VISN 07"/>
    <s v="Dublin"/>
    <x v="2"/>
    <s v="Primary HTM Functional POC"/>
    <s v="Snelgrove"/>
    <s v="Michael"/>
    <s v="VHADUBSNELGM"/>
    <s v="478 272-1210 x 2889"/>
    <s v="Michael.snelgrove@va.gov"/>
    <s v="Wave 2"/>
    <n v="2"/>
    <s v="Feb_28"/>
    <x v="10"/>
    <n v="1"/>
  </r>
  <r>
    <n v="2392"/>
    <s v="VISN 07"/>
    <s v="Dublin"/>
    <x v="2"/>
    <s v="HTM Functional POC Back-up"/>
    <s v="Orlowsky"/>
    <s v="Alex"/>
    <s v="VHADUBORLOWA"/>
    <s v="478 272-1210 x 3129"/>
    <s v="Alexandra.orlowsky@va.gov"/>
    <s v="Wave 2"/>
    <n v="3"/>
    <s v="Feb_28"/>
    <x v="0"/>
    <n v="1"/>
  </r>
  <r>
    <n v="2393"/>
    <s v="VISN 07"/>
    <s v="Dublin"/>
    <x v="3"/>
    <s v="Primary EMS Functional POC"/>
    <s v="Baggett"/>
    <s v="Lee"/>
    <s v="VHADUBBAGGEL"/>
    <s v="478 277 2755"/>
    <s v="Walter.Baggett@va.gov"/>
    <s v="Wave 2"/>
    <n v="3"/>
    <s v="Feb_28"/>
    <x v="0"/>
    <n v="1"/>
  </r>
  <r>
    <n v="2394"/>
    <s v="VISN 07"/>
    <s v="Dublin"/>
    <x v="3"/>
    <s v="EMS Functional POC Back-up"/>
    <s v="Kraft"/>
    <s v="Edwin"/>
    <s v="VHADUBKRAFTE"/>
    <s v="478 277 2755"/>
    <s v="Edwin.Kraft@va.gov"/>
    <s v="Wave 2"/>
    <n v="0"/>
    <s v="Feb_28"/>
    <x v="0"/>
    <n v="1"/>
  </r>
  <r>
    <n v="2395"/>
    <s v="VISN 07"/>
    <s v="Dublin"/>
    <x v="4"/>
    <s v="Primary FM Functional POC"/>
    <s v="Williams"/>
    <s v="Fred"/>
    <s v="VHADUBWILLIF"/>
    <s v="478 272-1210 x 4355"/>
    <s v="Frederick.williams@va.gov"/>
    <s v="Wave 2"/>
    <n v="4"/>
    <s v="Feb_28"/>
    <x v="10"/>
    <n v="1"/>
  </r>
  <r>
    <n v="2396"/>
    <s v="VISN 07"/>
    <s v="Dublin"/>
    <x v="4"/>
    <s v="FM Functional POC Back-up"/>
    <s v="Marshall"/>
    <s v="Sandra"/>
    <s v="VHADUBMARSHS"/>
    <s v="478 272-1210 x 2640"/>
    <s v="Sandra.Marshall10@va.gov"/>
    <s v="Wave 2"/>
    <n v="1"/>
    <s v="Feb_28"/>
    <x v="0"/>
    <n v="1"/>
  </r>
  <r>
    <n v="2397"/>
    <s v="VISN 07"/>
    <s v="Dublin"/>
    <x v="5"/>
    <s v="Primary PPM Functional POC"/>
    <s v="Pennymon"/>
    <s v="Dennis"/>
    <s v="VHADUBPENNYD"/>
    <s v="478 272 1210 x 3046"/>
    <s v="Dennis.Pennymon@va.gov"/>
    <s v="Wave 2"/>
    <n v="3"/>
    <s v="Feb_28"/>
    <x v="0"/>
    <n v="1"/>
  </r>
  <r>
    <n v="2398"/>
    <s v="VISN 07"/>
    <s v="Dublin"/>
    <x v="5"/>
    <s v="PPM Functional POC Back-up"/>
    <s v="King"/>
    <s v="Anthony"/>
    <s v="VHADUBKingA2"/>
    <s v="478 272 1210 x 2612"/>
    <s v="Anthony.King3@va.gov"/>
    <s v="Wave 2"/>
    <n v="9"/>
    <s v="Feb_28"/>
    <x v="0"/>
    <n v="1"/>
  </r>
  <r>
    <n v="2399"/>
    <s v="VISN 07"/>
    <s v="Dublin"/>
    <x v="6"/>
    <s v="Primary IT Functional POC"/>
    <s v="Cowart"/>
    <s v="Mark"/>
    <s v="VHADUBCowarM"/>
    <s v="478-277-6799"/>
    <s v="Mark.Cowart@va.gov"/>
    <s v="Wave 2"/>
    <n v="4"/>
    <s v="Feb_28"/>
    <x v="10"/>
    <n v="1"/>
  </r>
  <r>
    <n v="2400"/>
    <s v="VISN 07"/>
    <s v="Dublin"/>
    <x v="6"/>
    <s v="IT Functional POC Back-up"/>
    <s v="Couey"/>
    <s v="Janet"/>
    <s v="VHADUBCoueyJ"/>
    <s v="478-277-2716"/>
    <s v="Janet.Couey@va.gov"/>
    <s v="Wave 2"/>
    <n v="1"/>
    <s v="Feb_28"/>
    <x v="0"/>
    <n v="1"/>
  </r>
  <r>
    <n v="2401"/>
    <s v="VISN 07"/>
    <s v="Central Alabama"/>
    <x v="1"/>
    <s v="Site Lead"/>
    <s v="Piper"/>
    <s v="William"/>
    <s v="VHACAVPiperW"/>
    <s v="334-272-4670 x 4870"/>
    <s v="William.Piper@va.gov"/>
    <s v="Wave 2"/>
    <n v="8"/>
    <s v="Feb_28"/>
    <x v="10"/>
    <n v="1"/>
  </r>
  <r>
    <n v="2402"/>
    <s v="VISN 07"/>
    <s v="Central Alabama"/>
    <x v="1"/>
    <s v="Site Lead Back-up"/>
    <s v="Hall"/>
    <s v="Nicholas"/>
    <s v="VHACAVHallN"/>
    <s v="334-727-0550 x 3289"/>
    <s v="Nicholas.Hall2@va.gov"/>
    <s v="Wave 2"/>
    <n v="5"/>
    <s v="Feb_28"/>
    <x v="0"/>
    <n v="1"/>
  </r>
  <r>
    <n v="2403"/>
    <s v="VISN 07"/>
    <s v="Central Alabama"/>
    <x v="2"/>
    <s v="Primary HTM Functional POC"/>
    <s v="Piper"/>
    <s v="William"/>
    <s v="VHACAVPiperW"/>
    <s v="334-272-4670 x 4870"/>
    <s v="William.Piper@va.gov"/>
    <s v="Wave 2"/>
    <n v="8"/>
    <s v="Feb_28"/>
    <x v="10"/>
    <n v="1"/>
  </r>
  <r>
    <n v="2404"/>
    <s v="VISN 07"/>
    <s v="Central Alabama"/>
    <x v="2"/>
    <s v="HTM Functional POC Back-up"/>
    <s v="Johnson"/>
    <s v="Donnell"/>
    <s v="VHACAVJohnsD2"/>
    <s v="334-272-4670 x 4866"/>
    <s v="Donnell.Johnson2@va.gov"/>
    <s v="Wave 2"/>
    <n v="4"/>
    <s v="Feb_28"/>
    <x v="10"/>
    <n v="1"/>
  </r>
  <r>
    <n v="2405"/>
    <s v="VISN 07"/>
    <s v="Central Alabama"/>
    <x v="3"/>
    <s v="EMS Functional POC Back-up"/>
    <s v="Morgan"/>
    <s v="Darrell"/>
    <s v="VHATUAMORGAD"/>
    <s v="334-272-4670 x 4624"/>
    <s v="Darrell.Morgan2@va.gov"/>
    <s v="Wave 2"/>
    <n v="2"/>
    <s v="Feb_28"/>
    <x v="0"/>
    <n v="1"/>
  </r>
  <r>
    <n v="2406"/>
    <s v="VISN 07"/>
    <s v="Central Alabama"/>
    <x v="3"/>
    <s v="EMS Functional POC Back-up"/>
    <s v="Perry"/>
    <s v="Clifford"/>
    <s v="VHACAVPerryC"/>
    <s v="334-727-0550 x 3667"/>
    <s v="Clifford.Perry@va.gov"/>
    <s v="Wave 2"/>
    <n v="1"/>
    <s v="Feb_28"/>
    <x v="0"/>
    <n v="1"/>
  </r>
  <r>
    <n v="2407"/>
    <s v="VISN 07"/>
    <s v="Central Alabama"/>
    <x v="4"/>
    <s v="Primary FM Functional POC"/>
    <s v="Sharpe"/>
    <s v="Nicole"/>
    <s v="VHACAVSharpN"/>
    <s v="334-260-4108"/>
    <s v="Nicole.Sharpe@va.gov"/>
    <s v="Wave 2"/>
    <n v="9"/>
    <s v="Feb_28"/>
    <x v="10"/>
    <n v="1"/>
  </r>
  <r>
    <n v="2408"/>
    <s v="VISN 07"/>
    <s v="Central Alabama"/>
    <x v="4"/>
    <s v="FM Functional POC Back-up"/>
    <s v="Hall"/>
    <s v="Nicholas"/>
    <s v="VHACAVHallN"/>
    <s v="334-727-0550 x 3289"/>
    <s v="Nicholas.Hall2@va.gov"/>
    <s v="Wave 2"/>
    <n v="5"/>
    <s v="Feb_28"/>
    <x v="0"/>
    <n v="1"/>
  </r>
  <r>
    <n v="2409"/>
    <s v="VISN 07"/>
    <s v="Central Alabama"/>
    <x v="5"/>
    <s v="Primary PPM Functional POC"/>
    <s v="Green"/>
    <s v="Darry"/>
    <s v="VHACAVGreenD"/>
    <s v="334-272-4670 x 2001"/>
    <s v="Darry.Green@va.gov"/>
    <s v="Wave 2"/>
    <n v="11"/>
    <s v="Feb_28"/>
    <x v="10"/>
    <n v="1"/>
  </r>
  <r>
    <n v="2410"/>
    <s v="VISN 07"/>
    <s v="Central Alabama"/>
    <x v="5"/>
    <s v="PPM Functional POC Back-up"/>
    <s v="Davis"/>
    <s v="Johnny"/>
    <s v="VHACAVDavisJ6"/>
    <s v="334-272-4670 x 4482"/>
    <s v="Johnny.Davis6@va.gov"/>
    <s v="Wave 2"/>
    <n v="1"/>
    <s v="Feb_28"/>
    <x v="0"/>
    <n v="1"/>
  </r>
  <r>
    <n v="2411"/>
    <s v="VISN 07"/>
    <s v="Central Alabama"/>
    <x v="6"/>
    <s v="Primary IT Functional POC"/>
    <s v="Magee"/>
    <s v="Elmarko"/>
    <s v="VHACAVMageeE"/>
    <s v="334-725-2532"/>
    <s v="Elmarko.Magee@va.gov"/>
    <s v="Wave 2"/>
    <n v="3"/>
    <s v="Feb_28"/>
    <x v="0"/>
    <n v="1"/>
  </r>
  <r>
    <n v="2412"/>
    <s v="VISN 07"/>
    <s v="Central Alabama"/>
    <x v="6"/>
    <s v="IT Functional POC Back-up"/>
    <s v="Henry"/>
    <s v="Robert"/>
    <s v="VHACAVHenryR"/>
    <s v="334-727-0550 x 3422"/>
    <s v="Robert.Henry3@va.gov"/>
    <s v="Wave 2"/>
    <n v="0"/>
    <s v="Feb_28"/>
    <x v="0"/>
    <n v="1"/>
  </r>
  <r>
    <n v="2413"/>
    <s v="VISN 07"/>
    <s v="Augusta"/>
    <x v="1"/>
    <s v="Site Lead"/>
    <s v="Koppen"/>
    <s v="Mark"/>
    <s v="VHAAUGKoppeM"/>
    <s v="(706) 733-0188 x 2871"/>
    <s v="Mark.Koppen@va.gov"/>
    <s v="Wave 2"/>
    <n v="8"/>
    <s v="Feb_28"/>
    <x v="10"/>
    <n v="1"/>
  </r>
  <r>
    <n v="2414"/>
    <s v="VISN 07"/>
    <s v="Augusta"/>
    <x v="1"/>
    <s v="Site Lead Back-up"/>
    <s v="Stenger"/>
    <s v="John"/>
    <s v="VHAAUGStengT"/>
    <s v="(706) 733-0188 x 1783/6700"/>
    <s v="John.Stenger@va.gov"/>
    <s v="Wave 2"/>
    <n v="7"/>
    <s v="Feb_28"/>
    <x v="0"/>
    <n v="1"/>
  </r>
  <r>
    <n v="2415"/>
    <s v="VISN 07"/>
    <s v="Augusta"/>
    <x v="2"/>
    <s v="Primary HTM Functional POC"/>
    <s v="Ackerman"/>
    <s v="Michael"/>
    <s v="VHAAUGAckerM"/>
    <s v="(706) 733-0188 x 3350"/>
    <s v="Michael.Ackerman@va.gov"/>
    <s v="Wave 2"/>
    <n v="11"/>
    <s v="Feb_28"/>
    <x v="10"/>
    <n v="1"/>
  </r>
  <r>
    <n v="2416"/>
    <s v="VISN 07"/>
    <s v="Augusta"/>
    <x v="2"/>
    <s v="HTM Functional POC Back-up"/>
    <s v="Payne"/>
    <s v="Wesley"/>
    <s v="VHAAUGPayneW"/>
    <s v="(706) 733-0188 x 3368"/>
    <s v="Wesley.Payne@va.gov"/>
    <s v="Wave 2"/>
    <n v="0"/>
    <s v="Feb_28"/>
    <x v="0"/>
    <n v="1"/>
  </r>
  <r>
    <n v="2417"/>
    <s v="VISN 07"/>
    <s v="Augusta"/>
    <x v="3"/>
    <s v="Primary EMS Functional POC"/>
    <s v="Van Horn"/>
    <s v="Russell"/>
    <s v="VHAAUGVanHoR"/>
    <s v="(706) 733-0188 x 3319"/>
    <s v="Russell.VanHorn@va.gov"/>
    <s v="Wave 2"/>
    <n v="7"/>
    <s v="Feb_28"/>
    <x v="10"/>
    <n v="1"/>
  </r>
  <r>
    <n v="2418"/>
    <s v="VISN 07"/>
    <s v="Augusta"/>
    <x v="3"/>
    <s v="EMS Functional POC Back-up"/>
    <s v="Thomas"/>
    <s v="Walter"/>
    <s v="VHAAUGWalteT4"/>
    <s v="(706) 733-0188 x 3319"/>
    <s v="Walter.Thomas4@va.gov"/>
    <s v="Wave 2"/>
    <n v="0"/>
    <s v="Feb_28"/>
    <x v="0"/>
    <n v="1"/>
  </r>
  <r>
    <n v="2419"/>
    <s v="VISN 07"/>
    <s v="Augusta"/>
    <x v="4"/>
    <s v="Primary FM Functional POC"/>
    <s v="Harris"/>
    <s v="Timothy"/>
    <s v="VHAAUGHarriT5"/>
    <s v="(706) 733-0188 x 3365/6053"/>
    <s v="Timothy.Harris2@va.gov"/>
    <s v="Wave 2"/>
    <n v="5"/>
    <s v="Feb_28"/>
    <x v="0"/>
    <n v="1"/>
  </r>
  <r>
    <n v="2420"/>
    <s v="VISN 07"/>
    <s v="Augusta"/>
    <x v="4"/>
    <s v="FM Functional POC Back-up"/>
    <s v="Payne"/>
    <s v="Wesley"/>
    <s v="VHAAUGPayneW"/>
    <s v="(706) 733-0188 x 3368"/>
    <s v="Wesley.Payne@va.gov"/>
    <s v="Wave 2"/>
    <n v="0"/>
    <s v="Feb_28"/>
    <x v="0"/>
    <n v="1"/>
  </r>
  <r>
    <n v="2421"/>
    <s v="VISN 07"/>
    <s v="Augusta"/>
    <x v="5"/>
    <s v="Primary PPM Functional POC"/>
    <s v="Fox"/>
    <s v="Mark"/>
    <s v="VHAAUGFoxM"/>
    <s v="(706) 733-0188 x 7829"/>
    <s v="Mark.Fox@va.gov"/>
    <s v="Wave 2"/>
    <n v="6"/>
    <s v="Feb_28"/>
    <x v="10"/>
    <n v="1"/>
  </r>
  <r>
    <n v="2422"/>
    <s v="VISN 07"/>
    <s v="Augusta"/>
    <x v="5"/>
    <s v="PPM Functional POC Back-up"/>
    <s v="Askew"/>
    <s v="Janice"/>
    <s v="VHAAUGAskewJ"/>
    <s v="(706) 733-0188 x 7169"/>
    <s v="Janice.Askew@va.gov"/>
    <s v="Wave 2"/>
    <n v="2"/>
    <s v="Feb_28"/>
    <x v="0"/>
    <n v="1"/>
  </r>
  <r>
    <n v="2423"/>
    <s v="VISN 07"/>
    <s v="Augusta"/>
    <x v="6"/>
    <s v="Primary IT Functional POC"/>
    <s v="Hedgepeth"/>
    <s v="Rick"/>
    <s v="VHAAUGHedgeR"/>
    <s v="(706) 733-0188 x 6750"/>
    <s v="Ricky.Hedgepeth@va.gov"/>
    <s v="Wave 2"/>
    <n v="1"/>
    <s v="Feb_28"/>
    <x v="0"/>
    <n v="1"/>
  </r>
  <r>
    <n v="2424"/>
    <s v="VISN 07"/>
    <s v="Augusta"/>
    <x v="6"/>
    <s v="IT Functional POC Back-up"/>
    <s v="Northington"/>
    <s v="Elizabeth"/>
    <s v="VHAAUGNorthE"/>
    <s v="(706) 733-0188 x 7637"/>
    <s v="Elizabeth.Northington@va.gov"/>
    <s v="Wave 2"/>
    <n v="9"/>
    <s v="Feb_28"/>
    <x v="10"/>
    <n v="1"/>
  </r>
  <r>
    <n v="2425"/>
    <s v="VISN 07"/>
    <s v="Charleston"/>
    <x v="1"/>
    <s v="Site Lead"/>
    <s v="Hensley"/>
    <s v="Anthony"/>
    <s v="VHACHAHenslA"/>
    <s v="843-789-7788"/>
    <s v="anthony.hensley@va.gov"/>
    <s v="Wave 2"/>
    <n v="9"/>
    <s v="Feb_28"/>
    <x v="10"/>
    <n v="1"/>
  </r>
  <r>
    <n v="2426"/>
    <s v="VISN 07"/>
    <s v="Charleston"/>
    <x v="1"/>
    <s v="Site Lead Back-up"/>
    <s v="Pinard"/>
    <s v="Randall"/>
    <s v="VHACHAPinarR"/>
    <s v="843-789-7789"/>
    <s v="randall.pinard@va.gov"/>
    <s v="Wave 2"/>
    <n v="9"/>
    <s v="Feb_28"/>
    <x v="10"/>
    <n v="1"/>
  </r>
  <r>
    <n v="2427"/>
    <s v="VISN 07"/>
    <s v="Charleston"/>
    <x v="2"/>
    <s v="Primary HTM Functional POC"/>
    <s v="Cross"/>
    <s v="Carl"/>
    <s v="VHACHACrossC"/>
    <s v="843-789-7005"/>
    <s v="Carl.Cross@va.gov"/>
    <s v="Wave 2"/>
    <n v="7"/>
    <s v="Feb_28"/>
    <x v="10"/>
    <n v="1"/>
  </r>
  <r>
    <n v="2428"/>
    <s v="VISN 07"/>
    <s v="Charleston"/>
    <x v="2"/>
    <s v="HTM Functional POC Back-up"/>
    <s v="McCaskill"/>
    <s v="Britton"/>
    <s v="VHACHAMcCasB"/>
    <s v="843-789-6046"/>
    <s v="Britton.McCaskill@va.gov"/>
    <s v="Wave 2"/>
    <n v="7"/>
    <s v="Feb_28"/>
    <x v="10"/>
    <n v="1"/>
  </r>
  <r>
    <n v="2429"/>
    <s v="VISN 07"/>
    <s v="Charleston"/>
    <x v="2"/>
    <s v="HTM Functional POC Back-up"/>
    <s v="Marsh"/>
    <s v="Lucas"/>
    <s v="VHACHAMarshL"/>
    <s v="843-789-7712"/>
    <s v="Lucas.Marsh@va.gov"/>
    <s v="Wave 2"/>
    <n v="2"/>
    <s v="Feb_28"/>
    <x v="10"/>
    <n v="1"/>
  </r>
  <r>
    <n v="2430"/>
    <s v="VISN 07"/>
    <s v="Charleston"/>
    <x v="2"/>
    <s v="HTM Functional POC Back-up"/>
    <s v="Tellis"/>
    <s v="Brandi"/>
    <s v="VHACHATelliB"/>
    <s v="843-789-6620"/>
    <s v="Brandi.Tellis@va.gov"/>
    <s v="Wave 2"/>
    <n v="1"/>
    <s v="Feb_28"/>
    <x v="0"/>
    <n v="1"/>
  </r>
  <r>
    <n v="2431"/>
    <s v="VISN 07"/>
    <s v="Charleston"/>
    <x v="3"/>
    <s v="Primary EMS Functional POC"/>
    <s v="Stenson"/>
    <s v="Darfet (Lee)"/>
    <s v="VHACHAStensD"/>
    <s v="843- 789-6157"/>
    <s v="darfet.stenson@va.gov"/>
    <s v="Wave 2"/>
    <n v="3"/>
    <s v="Feb_28"/>
    <x v="0"/>
    <n v="1"/>
  </r>
  <r>
    <n v="2432"/>
    <s v="VISN 07"/>
    <s v="Charleston"/>
    <x v="3"/>
    <s v="EMS Functional POC Back-up"/>
    <s v="Brewer"/>
    <s v="Justus"/>
    <s v="VHACHABreweJ"/>
    <s v="843-789-5464"/>
    <s v="justus.brewer@va.gov"/>
    <s v="Wave 2"/>
    <n v="3"/>
    <s v="Feb_28"/>
    <x v="10"/>
    <n v="1"/>
  </r>
  <r>
    <n v="2433"/>
    <s v="VISN 07"/>
    <s v="Charleston"/>
    <x v="4"/>
    <s v="Primary FM Functional POC "/>
    <s v="Watson"/>
    <s v="Herb"/>
    <s v="VHACHAWatsoH2"/>
    <s v="843-789-6783"/>
    <s v="Herbert.Watson2@va.gov"/>
    <s v="Wave 2"/>
    <n v="4"/>
    <s v="Feb_28"/>
    <x v="10"/>
    <n v="1"/>
  </r>
  <r>
    <n v="2434"/>
    <s v="VISN 07"/>
    <s v="Charleston"/>
    <x v="4"/>
    <s v="FM Functional POC Back-up"/>
    <s v="Kurowski"/>
    <s v="Mark"/>
    <s v="VHACHAKurowM"/>
    <s v="843-789-7772"/>
    <s v="Mark.kurowski@va.gov"/>
    <s v="Wave 2"/>
    <n v="6"/>
    <s v="Feb_28"/>
    <x v="0"/>
    <n v="1"/>
  </r>
  <r>
    <n v="2435"/>
    <s v="VISN 07"/>
    <s v="Charleston"/>
    <x v="4"/>
    <s v="FM Functional POC Back-up"/>
    <s v="Valdez"/>
    <s v="Juan"/>
    <s v="VHACHAValdeJ1"/>
    <s v="843-789-7386"/>
    <s v="Juan.valdez@va.gov"/>
    <s v="Wave 2"/>
    <n v="1"/>
    <s v="Feb_28"/>
    <x v="10"/>
    <n v="1"/>
  </r>
  <r>
    <n v="2436"/>
    <s v="VISN 07"/>
    <s v="Charleston"/>
    <x v="5"/>
    <s v="Primary PPM Functional POC"/>
    <s v="Turner"/>
    <s v="Beth"/>
    <s v="VHACHATurneB"/>
    <s v="843-789-6333"/>
    <s v="Beth.turner@va.gov"/>
    <s v="Wave 2"/>
    <n v="5"/>
    <s v="Feb_28"/>
    <x v="10"/>
    <n v="1"/>
  </r>
  <r>
    <n v="2437"/>
    <s v="VISN 07"/>
    <s v="Charleston"/>
    <x v="5"/>
    <s v="PPM Functional POC Back-up"/>
    <s v="Jackson"/>
    <s v="Brenda"/>
    <s v="VHACHAJacksB1"/>
    <s v="843-789-7070"/>
    <s v="brenda.jackson@va.gov"/>
    <s v="Wave 2"/>
    <n v="0"/>
    <s v="Feb_28"/>
    <x v="0"/>
    <n v="1"/>
  </r>
  <r>
    <n v="2438"/>
    <s v="VISN 07"/>
    <s v="Charleston"/>
    <x v="6"/>
    <s v="Primary IT Functional POC"/>
    <s v="Carter"/>
    <s v="David"/>
    <s v="VHACHACarteD"/>
    <s v="843-789-7121"/>
    <s v="david.carter4@va.gov"/>
    <s v="Wave 2"/>
    <n v="3"/>
    <s v="Feb_28"/>
    <x v="10"/>
    <n v="1"/>
  </r>
  <r>
    <n v="2439"/>
    <s v="VISN 07"/>
    <s v="Charleston"/>
    <x v="6"/>
    <s v="IT Functional POC Back-up"/>
    <s v="Porter"/>
    <s v="Mary Ann"/>
    <s v="VHACHAPorteM"/>
    <s v="843-789-7162"/>
    <s v="mary.porter2@va.gov"/>
    <s v="Wave 2"/>
    <n v="0"/>
    <s v="Feb_28"/>
    <x v="0"/>
    <n v="1"/>
  </r>
  <r>
    <n v="2440"/>
    <s v="VISN 07"/>
    <s v="Tuscaloosa"/>
    <x v="1"/>
    <s v="Site Lead"/>
    <s v="Jones"/>
    <s v="Adrienne"/>
    <s v="VhaTUAJonesAD"/>
    <s v="205 554-2063"/>
    <s v="Adrienne.jones2@va.gov"/>
    <s v="Wave 2"/>
    <n v="10"/>
    <s v="Feb_28"/>
    <x v="10"/>
    <n v="1"/>
  </r>
  <r>
    <n v="2441"/>
    <s v="VISN 07"/>
    <s v="Tuscaloosa"/>
    <x v="1"/>
    <s v="Site Lead Back-up"/>
    <s v="Leow"/>
    <s v="Josh"/>
    <s v="VhaTUALeowJ"/>
    <s v="205-554-2000 x 3283"/>
    <s v="Joshua.Leow@va.gov"/>
    <s v="Wave 2"/>
    <n v="7"/>
    <s v="Feb_28"/>
    <x v="0"/>
    <n v="1"/>
  </r>
  <r>
    <n v="2442"/>
    <s v="VISN 07"/>
    <s v="Tuscaloosa"/>
    <x v="2"/>
    <s v="Primary HTM Functional POC"/>
    <s v="Haynes"/>
    <s v="Dwayne"/>
    <s v="VhaTUAHayneD"/>
    <s v="205-554-2000 x 2667"/>
    <s v="Dwayne.Haynes@va.gov"/>
    <s v="Wave 2"/>
    <n v="8"/>
    <s v="Feb_28"/>
    <x v="10"/>
    <n v="1"/>
  </r>
  <r>
    <n v="2443"/>
    <s v="VISN 07"/>
    <s v="Tuscaloosa"/>
    <x v="3"/>
    <s v="Primary EMS Functional POC"/>
    <s v="Robinson"/>
    <s v="Tom"/>
    <s v="VhaTUARobinT"/>
    <s v="205-554-2000 x 3777"/>
    <s v="Tom.Robinson2@va.gov"/>
    <s v="Wave 2"/>
    <n v="4"/>
    <s v="Feb_28"/>
    <x v="10"/>
    <n v="1"/>
  </r>
  <r>
    <n v="2444"/>
    <s v="VISN 07"/>
    <s v="Tuscaloosa"/>
    <x v="4"/>
    <s v="Primary FM Functional POC"/>
    <s v="Jones"/>
    <s v="Adrienne"/>
    <s v="VhaTUAJonesAD"/>
    <s v="205-554-2063"/>
    <s v="Adrienne.Jones2@va.gov"/>
    <s v="Wave 2"/>
    <n v="10"/>
    <s v="Feb_28"/>
    <x v="10"/>
    <n v="1"/>
  </r>
  <r>
    <n v="2445"/>
    <s v="VISN 07"/>
    <s v="Tuscaloosa"/>
    <x v="5"/>
    <s v="Primary PPM Functional POC"/>
    <s v="Bauknight"/>
    <s v="Dawn"/>
    <s v="VhaBIRBauknD"/>
    <s v="205-554-2000 x 2237"/>
    <s v="Dawn.Bauknight@va.gov"/>
    <s v="Wave 2"/>
    <n v="8"/>
    <s v="Feb_28"/>
    <x v="10"/>
    <n v="1"/>
  </r>
  <r>
    <n v="2446"/>
    <s v="VISN 07"/>
    <s v="Tuscaloosa"/>
    <x v="6"/>
    <s v="Primary IT Functional POC"/>
    <s v="Lewis"/>
    <s v="Bryant"/>
    <s v="VhaTUALewisBC"/>
    <s v="205-554-2000 x 3660"/>
    <s v="Bryant.Lewis@va.gov"/>
    <s v="Wave 2"/>
    <n v="5"/>
    <s v="Feb_28"/>
    <x v="0"/>
    <n v="1"/>
  </r>
  <r>
    <n v="2447"/>
    <s v="VISN 07"/>
    <s v="Tuscaloosa"/>
    <x v="6"/>
    <s v="IT Functional POC Back-up"/>
    <s v="Day"/>
    <s v="Charles"/>
    <s v="VhaTUADayC"/>
    <s v="205-554-2000 x 4622"/>
    <s v="Charles.Day3@va.gov"/>
    <s v="Wave 2"/>
    <n v="6"/>
    <s v="Feb_28"/>
    <x v="0"/>
    <n v="1"/>
  </r>
  <r>
    <n v="2448"/>
    <s v="VISN 07"/>
    <s v="Columbia"/>
    <x v="1"/>
    <s v="Site Lead"/>
    <s v="Domann"/>
    <s v="Stan"/>
    <s v="VhacmsDomanS"/>
    <s v="(803) 695-6770"/>
    <s v="Stan.Domann@va.gov"/>
    <s v="Wave 2"/>
    <n v="10"/>
    <s v="Feb_28"/>
    <x v="10"/>
    <n v="1"/>
  </r>
  <r>
    <n v="2449"/>
    <s v="VISN 07"/>
    <s v="Columbia"/>
    <x v="1"/>
    <s v="Site Lead Back-up"/>
    <s v="Cook"/>
    <s v="James"/>
    <s v="VhacmsCookja"/>
    <s v="(803) 776-4000 x 7559"/>
    <s v="James.Cook8@va.gov"/>
    <s v="Wave 2"/>
    <n v="4"/>
    <s v="Feb_28"/>
    <x v="0"/>
    <n v="1"/>
  </r>
  <r>
    <n v="2450"/>
    <s v="VISN 07"/>
    <s v="Columbia"/>
    <x v="2"/>
    <s v="Primary HTM Functional POC"/>
    <s v="Shukla"/>
    <s v="Mahesh"/>
    <s v="VhacmsShuklM1"/>
    <s v="(803) 776-4000 x 7583"/>
    <s v="Mahesh.Shukla2@va.gov"/>
    <s v="Wave 2"/>
    <n v="1"/>
    <s v="Feb_28"/>
    <x v="0"/>
    <n v="1"/>
  </r>
  <r>
    <n v="2451"/>
    <s v="VISN 07"/>
    <s v="Columbia"/>
    <x v="2"/>
    <s v="HTM Functional POC Back-up"/>
    <s v="Johnson"/>
    <s v="Jerry"/>
    <s v="VhacmsJohnsJ1"/>
    <s v="(803) 776-4000 x 7580"/>
    <s v="Jerry.Johnson3@va.gov"/>
    <s v="Wave 2"/>
    <n v="1"/>
    <s v="Feb_28"/>
    <x v="0"/>
    <n v="1"/>
  </r>
  <r>
    <n v="2452"/>
    <s v="VISN 07"/>
    <s v="Columbia"/>
    <x v="2"/>
    <s v="HTM Functional POC Back-up"/>
    <s v="Masters"/>
    <s v="Russell"/>
    <s v="VhacmsMasteR"/>
    <s v="(803) 776-4000 x 4749"/>
    <s v="Russell.Masters@va.gov"/>
    <s v="Wave 2"/>
    <n v="0"/>
    <s v="Feb_28"/>
    <x v="0"/>
    <n v="1"/>
  </r>
  <r>
    <n v="2453"/>
    <s v="VISN 07"/>
    <s v="Columbia"/>
    <x v="3"/>
    <s v="Primary EMS Functional POC"/>
    <s v="Bonds"/>
    <s v="Lincoln"/>
    <s v="Vhacmsbondsl"/>
    <s v="(803) 776-4000 x 6808"/>
    <s v="Lincoln.Bonds@va.gov"/>
    <s v="Wave 2"/>
    <n v="3"/>
    <s v="Feb_28"/>
    <x v="0"/>
    <n v="1"/>
  </r>
  <r>
    <n v="2454"/>
    <s v="VISN 07"/>
    <s v="Columbia"/>
    <x v="3"/>
    <s v="EMS Functional POC Back-up"/>
    <s v="Perry"/>
    <s v="Patrice"/>
    <s v="Vhacmsperryp6"/>
    <s v="(803) 776-4000 x 6808"/>
    <s v="Patrice.Perry@va.gov"/>
    <s v="Wave 2"/>
    <n v="0"/>
    <s v="Feb_28"/>
    <x v="0"/>
    <n v="1"/>
  </r>
  <r>
    <n v="2455"/>
    <s v="VISN 07"/>
    <s v="Columbia"/>
    <x v="4"/>
    <s v="Primary FM Functional POC"/>
    <s v="Bagley"/>
    <s v="David"/>
    <s v="VhacmsBagleD"/>
    <s v="(803) 776-4000 x 4344"/>
    <s v="David.Bagley2@va.gov"/>
    <s v="Wave 2"/>
    <n v="10"/>
    <s v="Feb_28"/>
    <x v="10"/>
    <n v="1"/>
  </r>
  <r>
    <n v="2456"/>
    <s v="VISN 07"/>
    <s v="Columbia"/>
    <x v="4"/>
    <s v="FM Functional POC Back-up"/>
    <s v="Blackwell"/>
    <s v="Joseph"/>
    <s v="VhacmsBlackJW"/>
    <s v="(803) 776-4000 x 7589"/>
    <s v="Joseph.Blackwell@va.gov"/>
    <s v="Wave 2"/>
    <n v="4"/>
    <s v="Feb_28"/>
    <x v="0"/>
    <n v="1"/>
  </r>
  <r>
    <n v="2457"/>
    <s v="VISN 07"/>
    <s v="Columbia"/>
    <x v="5"/>
    <s v="Primary PPM Functional POC"/>
    <s v="Mahoney"/>
    <s v="Eathel"/>
    <s v="VhacmsMahonE"/>
    <s v="(803) 776-4000 x 6560"/>
    <s v="Eathel.Mahoney@va.gov"/>
    <s v="Wave 2"/>
    <n v="2"/>
    <s v="Feb_28"/>
    <x v="10"/>
    <n v="1"/>
  </r>
  <r>
    <n v="2458"/>
    <s v="VISN 07"/>
    <s v="Columbia"/>
    <x v="5"/>
    <s v="PPM Functional POC Back-up"/>
    <s v="Guice"/>
    <s v="Lynette"/>
    <s v="VhacmsGuiceL"/>
    <s v="(803) 776-4000 x 6492"/>
    <s v="Lynette.Guice@va.gov"/>
    <s v="Wave 2"/>
    <n v="0"/>
    <s v="Feb_28"/>
    <x v="0"/>
    <n v="1"/>
  </r>
  <r>
    <n v="2459"/>
    <s v="VISN 07"/>
    <s v="Columbia"/>
    <x v="6"/>
    <s v="Primary IT Funcational POC"/>
    <s v="Wells"/>
    <s v="Mark"/>
    <s v="VHAcmsWellsM"/>
    <s v="(803) 776-4000 x 6311"/>
    <s v="Mark.Wells4@va.gov"/>
    <s v="Wave 2"/>
    <n v="4"/>
    <s v="Feb_28"/>
    <x v="0"/>
    <n v="1"/>
  </r>
  <r>
    <n v="2460"/>
    <s v="VISN 07"/>
    <s v="Columbia"/>
    <x v="6"/>
    <s v="IT Functional POC Back-up"/>
    <s v="Tollin"/>
    <s v="Andrew"/>
    <s v="VhacmsTolliA"/>
    <s v="(803) 776-4000 x 6308"/>
    <s v="Andrew.Tollin@va.gov"/>
    <s v="Wave 2"/>
    <n v="0"/>
    <s v="Feb_28"/>
    <x v="0"/>
    <n v="1"/>
  </r>
  <r>
    <n v="2461"/>
    <s v="VISN 12"/>
    <s v="VISN Deployment Team"/>
    <x v="0"/>
    <s v="VISN Deployment Team Lead"/>
    <s v="Schopen"/>
    <s v="Robby"/>
    <s v="VHAMIWSchopR2"/>
    <s v="(414)844-4831"/>
    <s v="Robby.Schopen2@va.gov"/>
    <s v="Wave 2"/>
    <n v="7"/>
    <s v="Feb_28"/>
    <x v="10"/>
    <n v="1"/>
  </r>
  <r>
    <n v="2462"/>
    <s v="VISN 12"/>
    <s v="VISN Deployment Team"/>
    <x v="0"/>
    <s v="Logistics"/>
    <s v="Schopen"/>
    <s v="Robby"/>
    <s v="VHAMIWSchopR2"/>
    <s v="(414)844-4831"/>
    <s v="Robby.Schopen2@va.gov"/>
    <s v="Wave 2"/>
    <n v="7"/>
    <s v="Feb_28"/>
    <x v="10"/>
    <n v="1"/>
  </r>
  <r>
    <n v="2463"/>
    <s v="VISN 12"/>
    <s v="VISN Deployment Team"/>
    <x v="0"/>
    <s v="HTM"/>
    <s v="Houterman"/>
    <s v="Christian (Chris)"/>
    <s v="VHAMIWHouteC"/>
    <s v="(414) 384-2000 x 45186"/>
    <s v="Christian.Houterman@va.gov"/>
    <s v="Wave 2"/>
    <n v="2"/>
    <s v="Feb_28"/>
    <x v="10"/>
    <n v="1"/>
  </r>
  <r>
    <n v="2464"/>
    <s v="VISN 12"/>
    <s v="VISN Deployment Team"/>
    <x v="0"/>
    <s v="CAM"/>
    <s v="Cejka"/>
    <s v="James (Jim)"/>
    <s v="VHAHINCejkaJ"/>
    <s v="(708) 492-3932"/>
    <s v="James.Cejka@va.gov"/>
    <s v="Wave 2"/>
    <n v="0"/>
    <s v="Feb_28"/>
    <x v="0"/>
    <n v="1"/>
  </r>
  <r>
    <n v="2465"/>
    <s v="VISN 12"/>
    <s v="VISN Deployment Team"/>
    <x v="0"/>
    <s v="EMS"/>
    <s v="Aherne"/>
    <s v="Joseph (Joe)"/>
    <s v="VHAHINAhernJ"/>
    <s v="(708) 492-3935"/>
    <s v="Joseph.Aherne@va.gov"/>
    <s v="Wave 2"/>
    <n v="5"/>
    <s v="Feb_28"/>
    <x v="0"/>
    <n v="1"/>
  </r>
  <r>
    <n v="2466"/>
    <s v="VISN 12"/>
    <s v="VISN Deployment Team"/>
    <x v="0"/>
    <s v="Engineering"/>
    <s v="Berry"/>
    <s v="Douglas (Doug)"/>
    <s v="VHAHINBerryD"/>
    <s v="708-267-6138"/>
    <s v="Douglas.Berry@va.gov"/>
    <s v="Wave 2"/>
    <n v="1"/>
    <s v="Feb_28"/>
    <x v="10"/>
    <n v="1"/>
  </r>
  <r>
    <n v="2467"/>
    <s v="VISN 12"/>
    <s v="VISN Deployment Team"/>
    <x v="0"/>
    <s v="OIT"/>
    <s v="Fears"/>
    <s v="Jeffrey (Jeff)"/>
    <s v="VHAV12FearsJ"/>
    <s v="708-492-3987"/>
    <s v="Jeff.Fears@va.gov"/>
    <s v="Wave 2"/>
    <n v="1"/>
    <s v="Feb_28"/>
    <x v="0"/>
    <n v="1"/>
  </r>
  <r>
    <n v="2468"/>
    <s v="VISN 12"/>
    <s v="VISN Deployment Team"/>
    <x v="0"/>
    <s v="Fiscal (Ad Hoc)"/>
    <s v="Keyser"/>
    <s v="Jason"/>
    <s v="VHAMSCKeyseJ"/>
    <s v="414-384-2000 x 45371"/>
    <s v="Jason.Keyser@va.gov"/>
    <s v="Wave 2"/>
    <n v="5"/>
    <s v="Feb_28"/>
    <x v="10"/>
    <n v="1"/>
  </r>
  <r>
    <n v="2469"/>
    <s v="VISN 12"/>
    <s v="VISN Deployment Team"/>
    <x v="0"/>
    <s v="CDW "/>
    <s v="Wright"/>
    <s v="Samantha"/>
    <s v="VHAV12WrighS"/>
    <s v="630-240-7508"/>
    <s v="Samantha.Wright2@va.gov"/>
    <s v="Wave 2"/>
    <n v="0"/>
    <s v="Feb_28"/>
    <x v="0"/>
    <n v="1"/>
  </r>
  <r>
    <n v="2470"/>
    <s v="VISN 12"/>
    <s v="Tomah"/>
    <x v="1"/>
    <s v="Site Lead"/>
    <s v="Phillips"/>
    <s v="Annette"/>
    <s v="vhatomphilla"/>
    <s v="608-372-1150"/>
    <s v="Annette.phillips@va.gov"/>
    <s v="Wave 2"/>
    <n v="3"/>
    <s v="Feb_28"/>
    <x v="10"/>
    <n v="1"/>
  </r>
  <r>
    <n v="2471"/>
    <s v="VISN 12"/>
    <s v="Tomah"/>
    <x v="1"/>
    <s v="Site Lead Back-up"/>
    <s v="Brande"/>
    <s v="David"/>
    <s v="vhatombrandd"/>
    <s v="608-372-1149"/>
    <s v="David.brande@va.gov"/>
    <s v="Wave 2"/>
    <n v="10"/>
    <s v="Feb_28"/>
    <x v="0"/>
    <n v="1"/>
  </r>
  <r>
    <n v="2472"/>
    <s v="VISN 12"/>
    <s v="Tomah"/>
    <x v="2"/>
    <s v="Primary HTM Functional POC"/>
    <s v="Bieniek"/>
    <s v="Eugene"/>
    <s v="vhatombienie"/>
    <s v="608-372-3971 x 68320"/>
    <s v="Eugene.Bieniek@va.gov"/>
    <s v="Wave 2"/>
    <n v="8"/>
    <s v="Feb_28"/>
    <x v="10"/>
    <n v="1"/>
  </r>
  <r>
    <n v="2473"/>
    <s v="VISN 12"/>
    <s v="Tomah"/>
    <x v="2"/>
    <s v="HTM Functional POC Back-up"/>
    <s v="Ogle"/>
    <s v="Derek"/>
    <s v="vhatomogleD"/>
    <s v="608-372-1731"/>
    <s v="Derek.ogle@va.gov"/>
    <s v="Wave 2"/>
    <n v="4"/>
    <s v="Feb_28"/>
    <x v="0"/>
    <n v="1"/>
  </r>
  <r>
    <n v="2474"/>
    <s v="VISN 12"/>
    <s v="Tomah"/>
    <x v="3"/>
    <s v="Primary EMS Functional POC"/>
    <s v="Evanson"/>
    <s v="Jeffrey"/>
    <s v="vhatomevansj"/>
    <s v="608-372-3971 x 66080"/>
    <s v="Jeffrey.Evanson@va.gov"/>
    <s v="Wave 2"/>
    <n v="0"/>
    <s v="Feb_28"/>
    <x v="0"/>
    <n v="1"/>
  </r>
  <r>
    <n v="2475"/>
    <s v="VISN 12"/>
    <s v="Tomah"/>
    <x v="3"/>
    <s v="EMS Functional POC Back-up"/>
    <s v="Martin"/>
    <s v="Andrew"/>
    <s v="vhatommartia"/>
    <s v="608-372-3971 x 60157"/>
    <s v="Andrew.martin7@va.gov"/>
    <s v="Wave 2"/>
    <n v="6"/>
    <s v="Feb_28"/>
    <x v="0"/>
    <n v="1"/>
  </r>
  <r>
    <n v="2476"/>
    <s v="VISN 12"/>
    <s v="Tomah"/>
    <x v="4"/>
    <s v="Primary FM Functional POC"/>
    <s v="Adkins"/>
    <s v="Patricia"/>
    <s v="vhatomadkinp"/>
    <s v="608-372-3971 x 66096"/>
    <s v="Patricia.adkins2@va.gov"/>
    <s v="Wave 2"/>
    <n v="10"/>
    <s v="Feb_28"/>
    <x v="0"/>
    <n v="1"/>
  </r>
  <r>
    <n v="2477"/>
    <s v="VISN 12"/>
    <s v="Tomah"/>
    <x v="4"/>
    <s v="FM Functional POC Back-up"/>
    <s v="Braun"/>
    <s v="Christopher"/>
    <s v="vhatombraunc"/>
    <s v="608-372-1633"/>
    <s v="Christopher.braun@va.gov"/>
    <s v="Wave 2"/>
    <n v="2"/>
    <s v="Feb_28"/>
    <x v="0"/>
    <n v="1"/>
  </r>
  <r>
    <n v="2478"/>
    <s v="VISN 12"/>
    <s v="Tomah"/>
    <x v="5"/>
    <s v="Primary PPM Functional POC"/>
    <s v="Brande"/>
    <s v="David"/>
    <s v="vhatombrandd"/>
    <s v="608-372-1149"/>
    <s v="David.brande@va.gov"/>
    <s v="Wave 2"/>
    <n v="10"/>
    <s v="Feb_28"/>
    <x v="0"/>
    <n v="1"/>
  </r>
  <r>
    <n v="2479"/>
    <s v="VISN 12"/>
    <s v="Tomah"/>
    <x v="5"/>
    <s v="PPM Functional POC Back-up"/>
    <s v="Peterson"/>
    <s v="Makensie"/>
    <s v="vhatompeterm"/>
    <s v="608-372-1634"/>
    <s v="Makensie.peterson@va.gov"/>
    <s v="Wave 2"/>
    <n v="7"/>
    <s v="Feb_28"/>
    <x v="10"/>
    <n v="1"/>
  </r>
  <r>
    <n v="2480"/>
    <s v="VISN 12"/>
    <s v="Tomah"/>
    <x v="6"/>
    <s v="Primary IT Funcational POC"/>
    <s v="Smith"/>
    <s v="Brendan"/>
    <s v="vhatomsmithb"/>
    <s v="608-372-1124"/>
    <s v="Brendan.smith1@va.gov"/>
    <s v="Wave 2"/>
    <n v="6"/>
    <s v="Feb_28"/>
    <x v="10"/>
    <n v="1"/>
  </r>
  <r>
    <n v="2481"/>
    <s v="VISN 12"/>
    <s v="Tomah"/>
    <x v="6"/>
    <s v="IT Functional POC Back-up"/>
    <s v="Kyser"/>
    <s v="Scot"/>
    <s v="vhatomkysers"/>
    <s v="608-372-3971 x 66250"/>
    <s v="Scot.kyser@va.gov"/>
    <s v="Wave 2"/>
    <n v="5"/>
    <s v="Feb_28"/>
    <x v="0"/>
    <n v="1"/>
  </r>
  <r>
    <n v="2482"/>
    <s v="VISN 19"/>
    <s v="VISN Deployment Team"/>
    <x v="0"/>
    <s v="Logistics"/>
    <s v="Wood"/>
    <s v="James"/>
    <s v="VHAECHWoodJa"/>
    <s v="303-202-8184"/>
    <s v="James.wood3@va.gov"/>
    <s v="Wave 2"/>
    <n v="5"/>
    <s v="Feb_28"/>
    <x v="0"/>
    <n v="1"/>
  </r>
  <r>
    <n v="2483"/>
    <s v="VISN 19"/>
    <s v="VISN Deployment Team"/>
    <x v="0"/>
    <s v="HTM"/>
    <s v="Holland"/>
    <s v="Annette"/>
    <s v="vhachyhollaa"/>
    <s v="307-433-3763"/>
    <s v="Annette.holland@va.gov"/>
    <s v="Wave 2"/>
    <n v="2"/>
    <s v="Feb_28"/>
    <x v="0"/>
    <n v="1"/>
  </r>
  <r>
    <n v="2484"/>
    <s v="VISN 19"/>
    <s v="VISN Deployment Team"/>
    <x v="0"/>
    <s v="CAM"/>
    <s v="Eyre"/>
    <s v="David"/>
    <s v="VHAV19EyreD"/>
    <s v="303-202-8162"/>
    <s v="David.Eyre2@va.gov"/>
    <s v="Wave 2"/>
    <n v="0"/>
    <s v="Feb_28"/>
    <x v="0"/>
    <n v="1"/>
  </r>
  <r>
    <n v="2485"/>
    <s v="VISN 19"/>
    <s v="VISN Deployment Team"/>
    <x v="0"/>
    <s v="Engineering"/>
    <s v="Volz"/>
    <s v="Robert"/>
    <s v="VHAOMAVolzRo"/>
    <s v="402-506-1714"/>
    <s v="Robert.volz@va.gov"/>
    <s v="Wave 2"/>
    <n v="0"/>
    <s v="Feb_28"/>
    <x v="0"/>
    <n v="1"/>
  </r>
  <r>
    <n v="2486"/>
    <s v="VISN 19"/>
    <s v="VISN Deployment Team"/>
    <x v="0"/>
    <s v="OIT"/>
    <s v="Leonelli"/>
    <s v="Lisa"/>
    <s v="VHASLCLeoneL"/>
    <s v="801-584-5678"/>
    <s v="Lisa.Leonelli@va.gov"/>
    <s v="Wave 2"/>
    <n v="6"/>
    <s v="Feb_28"/>
    <x v="10"/>
    <n v="1"/>
  </r>
  <r>
    <n v="2487"/>
    <s v="VISN 19"/>
    <s v="VISN Deployment Team"/>
    <x v="0"/>
    <s v="Fiscal"/>
    <s v="VanderStek"/>
    <s v="Eliott"/>
    <s v="VHAV19VandeE"/>
    <s v="303-756-9279"/>
    <s v="Eliott.VanderStek@va.gov"/>
    <s v="Wave 2"/>
    <n v="0"/>
    <s v="Feb_28"/>
    <x v="0"/>
    <n v="1"/>
  </r>
  <r>
    <n v="2488"/>
    <s v="VISN 19"/>
    <s v="Grand Junction"/>
    <x v="1"/>
    <s v="Site Lead"/>
    <s v="Hewett"/>
    <s v="Steven"/>
    <s v="vhagrjhewets"/>
    <s v="(970) 242-0731 x 2039"/>
    <s v="Steven.Hewett@va.gov"/>
    <s v="Wave 2"/>
    <n v="10"/>
    <s v="Feb_28"/>
    <x v="10"/>
    <n v="1"/>
  </r>
  <r>
    <n v="2489"/>
    <s v="VISN 19"/>
    <s v="Grand Junction"/>
    <x v="1"/>
    <s v="Site Lead Back-up"/>
    <s v="Mestas"/>
    <s v="Norma"/>
    <s v="vhagrjmestan"/>
    <s v="(970) 242-0731 x 2539"/>
    <s v="Norma.mestas@va.gov"/>
    <s v="Wave 2"/>
    <n v="1"/>
    <s v="Feb_28"/>
    <x v="0"/>
    <n v="1"/>
  </r>
  <r>
    <n v="2490"/>
    <s v="VISN 19"/>
    <s v="Grand Junction"/>
    <x v="2"/>
    <s v="Primary HTM Functional POC"/>
    <s v="Peacook"/>
    <s v="Jan"/>
    <s v="vhagrjpeacoj"/>
    <s v="(970) 263-5070 x 5015"/>
    <s v="Jan.Peacock@va.gov"/>
    <s v="Wave 2"/>
    <n v="10"/>
    <s v="Feb_28"/>
    <x v="10"/>
    <n v="1"/>
  </r>
  <r>
    <n v="2491"/>
    <s v="VISN 19"/>
    <s v="Grand Junction"/>
    <x v="2"/>
    <s v="HTM Functional POC Back-up"/>
    <s v="Sparks"/>
    <s v="Frank"/>
    <s v="VHAGRJSparkF"/>
    <s v="(970) 263-5035"/>
    <s v="Frank.Sparks@va.gov"/>
    <s v="Wave 2"/>
    <n v="0"/>
    <s v="Feb_28"/>
    <x v="0"/>
    <n v="1"/>
  </r>
  <r>
    <n v="2492"/>
    <s v="VISN 19"/>
    <s v="Grand Junction"/>
    <x v="2"/>
    <s v="HTM Functional POC Back-up"/>
    <s v="Crickmer"/>
    <s v="Anna"/>
    <s v="vhagrjcricka"/>
    <s v="(970) 242-0731"/>
    <s v="Anna.Crickmer@va.gov"/>
    <s v="Wave 2"/>
    <n v="6"/>
    <s v="Feb_28"/>
    <x v="10"/>
    <n v="1"/>
  </r>
  <r>
    <n v="2493"/>
    <s v="VISN 19"/>
    <s v="Grand Junction"/>
    <x v="3"/>
    <s v="Primary EMS Functional POC"/>
    <s v="Hendley"/>
    <s v="Eugene"/>
    <s v="VHAGRJHendlE"/>
    <s v="(970) 242-0731 x 2559"/>
    <s v="Eugene.Hendley@va.gov"/>
    <s v="Wave 2"/>
    <n v="6"/>
    <s v="Feb_28"/>
    <x v="0"/>
    <n v="1"/>
  </r>
  <r>
    <n v="2494"/>
    <s v="VISN 19"/>
    <s v="Grand Junction"/>
    <x v="3"/>
    <s v="EMS Functional POC Back-up"/>
    <s v="Martin"/>
    <s v="Amber"/>
    <s v="vhagrjmartina"/>
    <s v="(970) 242-0731 x 2240"/>
    <s v="Amber.Martin@va.gov"/>
    <s v="Wave 2"/>
    <n v="1"/>
    <s v="Feb_28"/>
    <x v="10"/>
    <n v="1"/>
  </r>
  <r>
    <n v="2495"/>
    <s v="VISN 19"/>
    <s v="Grand Junction"/>
    <x v="4"/>
    <s v="Primary FM Functional POC"/>
    <s v="Murillo"/>
    <s v="Larry"/>
    <s v="vhagrjmurill"/>
    <s v="(970) 242-0731 x 12003"/>
    <s v="Larry.Murillo@va.gov"/>
    <s v="Wave 2"/>
    <n v="3"/>
    <s v="Feb_28"/>
    <x v="0"/>
    <n v="1"/>
  </r>
  <r>
    <n v="2496"/>
    <s v="VISN 19"/>
    <s v="Grand Junction"/>
    <x v="4"/>
    <s v="FM Functional POC Back-up"/>
    <s v="Benjamin"/>
    <s v="Jason"/>
    <s v="vhagrjbenjaj"/>
    <s v="(970) 242-0731 x 12001"/>
    <s v="Jason.Benjamin@va.gov"/>
    <s v="Wave 2"/>
    <n v="2"/>
    <s v="Feb_28"/>
    <x v="10"/>
    <n v="1"/>
  </r>
  <r>
    <n v="2497"/>
    <s v="VISN 19"/>
    <s v="Grand Junction"/>
    <x v="4"/>
    <s v="HTM Functional POC Back-up"/>
    <s v="Montoya"/>
    <s v="Juilana"/>
    <s v="VHAGRJMontoJ"/>
    <s v="(970) 242-0731 x 2052"/>
    <s v="Juliana.Montoya@va.gov"/>
    <s v="Wave 2"/>
    <n v="4"/>
    <s v="Feb_28"/>
    <x v="10"/>
    <n v="1"/>
  </r>
  <r>
    <n v="2498"/>
    <s v="VISN 19"/>
    <s v="Grand Junction"/>
    <x v="5"/>
    <s v="Primary PPM Functional POC"/>
    <s v="Sturgeon"/>
    <s v="Timothy"/>
    <s v="vhagrjsturgt"/>
    <s v="(970) 242-0731 x 1302"/>
    <s v="Timothy.Sturgeon@va.gov"/>
    <s v="Wave 2"/>
    <n v="6"/>
    <s v="Feb_28"/>
    <x v="0"/>
    <n v="1"/>
  </r>
  <r>
    <n v="2499"/>
    <s v="VISN 19"/>
    <s v="Grand Junction"/>
    <x v="5"/>
    <s v="PPM Functional POC Back-up"/>
    <s v="Hewett"/>
    <s v="Steven"/>
    <s v="vhagrjhewets"/>
    <s v="(970) 242-0731 x 2039"/>
    <s v="Steven.Hewett@va.gov"/>
    <s v="Wave 2"/>
    <n v="10"/>
    <s v="Feb_28"/>
    <x v="10"/>
    <n v="1"/>
  </r>
  <r>
    <n v="2500"/>
    <s v="VISN 19"/>
    <s v="Grand Junction"/>
    <x v="6"/>
    <s v="Primary IT Funcational POC"/>
    <s v="Giese"/>
    <s v="Noah"/>
    <s v="VHAGRJgiesen"/>
    <s v="(970) 263-5057"/>
    <s v="Noah.Giese@va.gov"/>
    <s v="Wave 2"/>
    <n v="0"/>
    <s v="Feb_28"/>
    <x v="0"/>
    <n v="1"/>
  </r>
  <r>
    <n v="2501"/>
    <s v="VISN 19"/>
    <s v="Grand Junction"/>
    <x v="6"/>
    <s v="IT Functional POC Back-up"/>
    <s v="Myers"/>
    <s v="Layne"/>
    <s v="vhagrjmyersl"/>
    <s v="(970) 863-5098"/>
    <s v="Layne.myers@va.gov"/>
    <s v="Wave 2"/>
    <n v="0"/>
    <s v="Feb_28"/>
    <x v="0"/>
    <n v="1"/>
  </r>
  <r>
    <n v="2502"/>
    <s v="VISN 06"/>
    <s v="VISN Deployment Team"/>
    <x v="0"/>
    <s v="HTM"/>
    <s v="Anderson-Jackson"/>
    <s v="LaTecia"/>
    <s v="VHAV06ANDERL"/>
    <s v="919-956-5541"/>
    <s v="LaTecia.Anderson-Jackson@va.gov"/>
    <s v="Wave 2"/>
    <n v="7"/>
    <s v="Feb_28"/>
    <x v="10"/>
    <n v="1"/>
  </r>
  <r>
    <n v="2503"/>
    <s v="VISN 07"/>
    <s v="Augusta"/>
    <x v="5"/>
    <s v="PPM Functional POC Back-up"/>
    <s v="Carter, III"/>
    <s v="George"/>
    <s v="VHAAUGCarteG1"/>
    <s v="(706) 733-0188 x 7166"/>
    <s v="george.carter3@va.gov"/>
    <s v="Wave 2"/>
    <n v="8"/>
    <s v="Feb_28"/>
    <x v="0"/>
    <n v="1"/>
  </r>
  <r>
    <n v="2504"/>
    <s v="VISN 07"/>
    <s v="Tuscaloosa"/>
    <x v="5"/>
    <s v="PPM Functional POC Back-up"/>
    <s v="Walker"/>
    <s v="Willie"/>
    <s v="VHABIRWalkeW"/>
    <s v="205-554-2000 x 2829"/>
    <s v="willie.walker2@va.gov"/>
    <s v="Wave 2"/>
    <n v="4"/>
    <s v="Feb_28"/>
    <x v="10"/>
    <n v="1"/>
  </r>
  <r>
    <n v="2505"/>
    <s v="VISN 07"/>
    <s v="Tuscaloosa"/>
    <x v="2"/>
    <s v="HTM Functional POC Back-up"/>
    <s v="Hutson"/>
    <s v="Sharon"/>
    <s v="VHATUAHutsoS"/>
    <s v="205-554-2000 x2319"/>
    <s v="Sharon.Hutson@va.gov"/>
    <s v="Wave 2"/>
    <n v="9"/>
    <s v="Feb_28"/>
    <x v="10"/>
    <n v="1"/>
  </r>
  <r>
    <n v="2506"/>
    <s v="VISN 07"/>
    <s v="Tuscaloosa"/>
    <x v="5"/>
    <s v="PPM Functional POC Back-up"/>
    <s v="Friscia"/>
    <s v="Karen"/>
    <s v="VHATUAfrisck"/>
    <s v="205-554-2993"/>
    <s v="karen.friscia@va.gov"/>
    <s v="Wave 2"/>
    <n v="6"/>
    <s v="Feb_28"/>
    <x v="10"/>
    <n v="1"/>
  </r>
  <r>
    <n v="2507"/>
    <s v="VISN 06"/>
    <s v="Fayetteville"/>
    <x v="5"/>
    <s v="PPM Functional POC Back-up"/>
    <s v="Mixon"/>
    <s v="Lindsey"/>
    <s v="VHAFNCMixonL"/>
    <s v="910-488-2120 Ext."/>
    <s v="Lindsey.Mixon@va.gov"/>
    <s v="Wave 2"/>
    <n v="1"/>
    <s v="Feb_28"/>
    <x v="0"/>
    <n v="1"/>
  </r>
  <r>
    <n v="2508"/>
    <s v="VISN 06"/>
    <s v="Fayetteville"/>
    <x v="5"/>
    <s v="PPM Functional POC Back-up"/>
    <s v="McLean"/>
    <s v="Veronica"/>
    <s v="VHAFNCMcLeaV2"/>
    <s v="910-475-6277"/>
    <s v="Veronica.McLean@va.gov"/>
    <s v="Wave 2"/>
    <n v="5"/>
    <s v="Feb_28"/>
    <x v="0"/>
    <n v="1"/>
  </r>
  <r>
    <n v="2509"/>
    <s v="VISN 07"/>
    <s v="Central Alabama"/>
    <x v="3"/>
    <s v="Primary EMS Functional POC"/>
    <s v="Mitchell"/>
    <s v="Debra"/>
    <s v="VHACAVMitchD"/>
    <s v="(334) 727-0550 x3616"/>
    <s v="Debra.Mitchell@va.gov"/>
    <s v="Wave 2"/>
    <n v="3"/>
    <s v="Feb_28"/>
    <x v="0"/>
    <n v="1"/>
  </r>
  <r>
    <n v="2510"/>
    <s v="VISN 07"/>
    <s v="Tuscaloosa"/>
    <x v="3"/>
    <s v="EMS Functional POC Back-up"/>
    <s v="Wyatt"/>
    <s v="Amy"/>
    <s v="vhatuawyatta"/>
    <s v="+1 (205) 554-2000 X3838"/>
    <s v="amy.wyatt@va.gov"/>
    <s v="Wave 2"/>
    <n v="1"/>
    <s v="Feb_28"/>
    <x v="0"/>
    <n v="1"/>
  </r>
  <r>
    <n v="2511"/>
    <s v="VISN 06"/>
    <s v="VISN Deployment Team"/>
    <x v="0"/>
    <s v="VISN Deployment Team Lead"/>
    <s v="Slade"/>
    <s v="Thomas"/>
    <s v="VHAV06SladeT"/>
    <s v="919-956-5541"/>
    <s v="Thomas.Slade@va.gov"/>
    <s v="Wave 2"/>
    <n v="7"/>
    <s v="Feb_21"/>
    <x v="11"/>
    <n v="1"/>
  </r>
  <r>
    <n v="2512"/>
    <s v="VISN 06"/>
    <s v="VISN Deployment Team"/>
    <x v="0"/>
    <s v="Logistics"/>
    <s v="Horne"/>
    <s v="David"/>
    <s v="VHAV06HorneD"/>
    <s v="919-956-5541"/>
    <s v="David.Horne2@va.gov"/>
    <s v="Wave 2"/>
    <n v="7"/>
    <s v="Feb_21"/>
    <x v="11"/>
    <n v="1"/>
  </r>
  <r>
    <n v="2513"/>
    <s v="VISN 06"/>
    <s v="VISN Deployment Team"/>
    <x v="0"/>
    <s v="HTM"/>
    <s v="Smith-Freshwater"/>
    <s v="Alicia"/>
    <s v="VHAHAMSmithA12345"/>
    <s v="919-956-5541"/>
    <s v="Alicia.Smith-Freshwater@va.gov"/>
    <s v="Wave 2"/>
    <n v="7"/>
    <s v="Feb_21"/>
    <x v="11"/>
    <n v="1"/>
  </r>
  <r>
    <n v="2514"/>
    <s v="VISN 06"/>
    <s v="VISN Deployment Team"/>
    <x v="0"/>
    <s v="CAM"/>
    <s v="Ellis"/>
    <s v="Kyle"/>
    <s v="VHADUREllisK"/>
    <s v="919-956-5541 x 402"/>
    <s v="Kyle.Ellis@va.gov"/>
    <s v="Wave 2"/>
    <n v="6"/>
    <s v="Feb_21"/>
    <x v="0"/>
    <n v="1"/>
  </r>
  <r>
    <n v="2515"/>
    <s v="VISN 06"/>
    <s v="VISN Deployment Team"/>
    <x v="0"/>
    <s v="OIT"/>
    <s v="Harris"/>
    <s v="Milton"/>
    <s v="VHAV06HarriM"/>
    <s v="919-956-5541"/>
    <s v="Milton.Harrison@va.gov"/>
    <s v="Wave 2"/>
    <n v="0"/>
    <s v="Feb_21"/>
    <x v="0"/>
    <n v="1"/>
  </r>
  <r>
    <n v="2516"/>
    <s v="VISN 06"/>
    <s v="VISN Deployment Team"/>
    <x v="0"/>
    <s v="Fiscal"/>
    <s v="Omotosho"/>
    <s v="Timothy"/>
    <s v="vhav06oomotorr"/>
    <s v="919-956-5541"/>
    <s v="Rotimi.Omotosho@va.gov"/>
    <s v="Wave 2"/>
    <n v="0"/>
    <s v="Feb_21"/>
    <x v="0"/>
    <n v="1"/>
  </r>
  <r>
    <n v="2517"/>
    <s v="VISN 06"/>
    <s v="VISN Deployment Team"/>
    <x v="0"/>
    <s v="Budget Analyst"/>
    <s v="Adams"/>
    <s v="Jeffrey "/>
    <s v="VHASAMAdamsJ"/>
    <s v="919-956-5541 x 204"/>
    <s v="Jeffrey.Adams2@va.gov"/>
    <s v="Wave 2"/>
    <n v="4"/>
    <s v="Feb_21"/>
    <x v="0"/>
    <n v="1"/>
  </r>
  <r>
    <n v="2518"/>
    <s v="VISN 06"/>
    <s v="Asheville"/>
    <x v="1"/>
    <s v="Site Lead"/>
    <s v="Robinson"/>
    <s v="Susan"/>
    <s v="VHAASHROBINS"/>
    <s v="(828)298-7911 x 5965"/>
    <s v="Susan.robinson2@va.gov"/>
    <s v="Wave 2"/>
    <n v="10"/>
    <s v="Feb_21"/>
    <x v="11"/>
    <n v="1"/>
  </r>
  <r>
    <n v="2519"/>
    <s v="VISN 06"/>
    <s v="Asheville"/>
    <x v="1"/>
    <s v="Site Lead Back-up"/>
    <s v="Reece"/>
    <s v="Joyce"/>
    <s v="VHAASHREECEJ"/>
    <s v="(828)298-7911 x 5135"/>
    <s v="Joyce.reece@va.gov"/>
    <s v="Wave 2"/>
    <n v="1"/>
    <s v="Feb_21"/>
    <x v="0"/>
    <n v="1"/>
  </r>
  <r>
    <n v="2520"/>
    <s v="VISN 06"/>
    <s v="Asheville"/>
    <x v="2"/>
    <s v="Primary HTM Functional POC"/>
    <s v="Armstrong"/>
    <s v="Paige"/>
    <s v="VHAASHARMSTP1"/>
    <s v="(828)298-7911 x 5994"/>
    <s v="Paige.armstrong@va.gov"/>
    <s v="Wave 2"/>
    <n v="8"/>
    <s v="Feb_21"/>
    <x v="11"/>
    <n v="1"/>
  </r>
  <r>
    <n v="2521"/>
    <s v="VISN 06"/>
    <s v="Asheville"/>
    <x v="2"/>
    <s v="HTM Functional POC Back-up"/>
    <s v="Morris"/>
    <s v="Doug"/>
    <s v="VHAASHMORRID"/>
    <s v="(828)298-7911 x 3670"/>
    <s v="Doug.morris@va.gov"/>
    <s v="Wave 2"/>
    <n v="1"/>
    <s v="Feb_21"/>
    <x v="0"/>
    <n v="1"/>
  </r>
  <r>
    <n v="2522"/>
    <s v="VISN 06"/>
    <s v="Asheville"/>
    <x v="3"/>
    <s v="Primary EMS Functional POC"/>
    <s v="McDonald"/>
    <s v="Horace"/>
    <s v="VHAASHMCDONH"/>
    <s v="(828)298-7911 x 1976"/>
    <s v="Horace.mcdonald@va.gov"/>
    <s v="Wave 2"/>
    <n v="0"/>
    <s v="Feb_21"/>
    <x v="0"/>
    <n v="1"/>
  </r>
  <r>
    <n v="2523"/>
    <s v="VISN 06"/>
    <s v="Asheville"/>
    <x v="3"/>
    <s v="EMS Functional POC Back-up"/>
    <s v="Richardson"/>
    <s v="Fred"/>
    <s v="VHAASHRICHAF"/>
    <s v="(828)298-7911 x 5416"/>
    <s v="Fred.richardson@va.gov"/>
    <s v="Wave 2"/>
    <n v="0"/>
    <s v="Feb_21"/>
    <x v="0"/>
    <n v="1"/>
  </r>
  <r>
    <n v="2524"/>
    <s v="VISN 06"/>
    <s v="Asheville"/>
    <x v="4"/>
    <s v="Primary FM Functional POC"/>
    <s v="Dorn"/>
    <s v=" Joey"/>
    <s v="VHAASHDORNJ"/>
    <s v="(828)298-7911 x 5281"/>
    <s v="Joseph.dorn@va.gov"/>
    <s v="Wave 2"/>
    <n v="5"/>
    <s v="Feb_21"/>
    <x v="0"/>
    <n v="1"/>
  </r>
  <r>
    <n v="2525"/>
    <s v="VISN 06"/>
    <s v="Asheville"/>
    <x v="4"/>
    <s v="FM Functional POC Back-up"/>
    <s v="Ramsey"/>
    <s v="Edwina"/>
    <s v="VHAASHRAMSEE"/>
    <s v="(828)298-7911 x 3661"/>
    <s v="Edwina.ramsey@va.gov"/>
    <s v="Wave 2"/>
    <n v="0"/>
    <s v="Feb_21"/>
    <x v="0"/>
    <n v="1"/>
  </r>
  <r>
    <n v="2526"/>
    <s v="VISN 06"/>
    <s v="Asheville"/>
    <x v="5"/>
    <s v="Primary PPM Functional POC"/>
    <s v="Parton"/>
    <s v="Jeff"/>
    <s v="VHAASHPARTOJ"/>
    <s v="(828)298-7911 x 5664"/>
    <s v="Jeffrey.parton2@va.gov"/>
    <s v="Wave 2"/>
    <n v="2"/>
    <s v="Feb_21"/>
    <x v="0"/>
    <n v="1"/>
  </r>
  <r>
    <n v="2527"/>
    <s v="VISN 06"/>
    <s v="Asheville"/>
    <x v="5"/>
    <s v="PPM Functional POC Back-up"/>
    <s v="Doggett"/>
    <s v="Jeff"/>
    <s v="VHAASHDOGGEJ"/>
    <s v="(828)298-7911 x 5746"/>
    <s v="Jeff.doggett@va.gov"/>
    <s v="Wave 2"/>
    <n v="0"/>
    <s v="Feb_21"/>
    <x v="0"/>
    <n v="1"/>
  </r>
  <r>
    <n v="2528"/>
    <s v="VISN 06"/>
    <s v="Asheville"/>
    <x v="6"/>
    <s v="Primary IT Functional POC"/>
    <s v="Johnson"/>
    <s v="Jeanette"/>
    <s v="VHAASHJOHNSJ3"/>
    <s v="(828)298-7911 x 4061"/>
    <s v="Jeanette.johnson3@va.gov"/>
    <s v="Wave 2"/>
    <n v="3"/>
    <s v="Feb_21"/>
    <x v="0"/>
    <n v="1"/>
  </r>
  <r>
    <n v="2529"/>
    <s v="VISN 06"/>
    <s v="Asheville"/>
    <x v="6"/>
    <s v="IT Functional POC Back-up"/>
    <s v="Ballew"/>
    <s v="Christopher"/>
    <s v="VHAASHBALLEC"/>
    <s v="(828)298-7911 x 1750"/>
    <s v="Christopher.ballew@va.gov"/>
    <s v="Wave 2"/>
    <n v="3"/>
    <s v="Feb_21"/>
    <x v="0"/>
    <n v="1"/>
  </r>
  <r>
    <n v="2530"/>
    <s v="VISN 06"/>
    <s v="Durham"/>
    <x v="1"/>
    <s v="Site Lead"/>
    <s v="Cox"/>
    <s v="Anna Maria"/>
    <s v="VHADURCoxA"/>
    <s v="919-416-5935"/>
    <s v="annamaria.cox@va.gov"/>
    <s v="Wave 2"/>
    <n v="5"/>
    <s v="Feb_21"/>
    <x v="0"/>
    <n v="1"/>
  </r>
  <r>
    <n v="2531"/>
    <s v="VISN 06"/>
    <s v="Durham"/>
    <x v="1"/>
    <s v="Site Lead Back-up"/>
    <s v="Korlewala"/>
    <s v="Korto"/>
    <s v="VHADURKorleK"/>
    <s v="919-286-0411 x 6450"/>
    <s v="Korto.korlewala@va.gov"/>
    <s v="Wave 2"/>
    <n v="0"/>
    <s v="Feb_21"/>
    <x v="0"/>
    <n v="1"/>
  </r>
  <r>
    <n v="2532"/>
    <s v="VISN 06"/>
    <s v="Durham"/>
    <x v="2"/>
    <s v="Primary HTM Functional POC"/>
    <s v="Atabong"/>
    <s v="Asonganyi"/>
    <s v="Vhadurataboa"/>
    <s v="919-286-0411 x 6035"/>
    <s v="Asonganyi.Atabong@va.gov"/>
    <s v="Wave 2"/>
    <n v="11"/>
    <s v="Feb_21"/>
    <x v="11"/>
    <n v="1"/>
  </r>
  <r>
    <n v="2533"/>
    <s v="VISN 06"/>
    <s v="Durham"/>
    <x v="2"/>
    <s v="HTM Functional POC Back-up"/>
    <s v="Hasan"/>
    <s v="Hammam"/>
    <s v="vhadurHasanH"/>
    <s v="919-286-0411 x 6477"/>
    <s v="hammam.hasan@va.gov"/>
    <s v="Wave 2"/>
    <n v="3"/>
    <s v="Feb_21"/>
    <x v="11"/>
    <n v="1"/>
  </r>
  <r>
    <n v="2534"/>
    <s v="VISN 06"/>
    <s v="Durham"/>
    <x v="3"/>
    <s v="Primary EMS Functional POC"/>
    <s v="Robinson"/>
    <s v="Jeffrey"/>
    <s v="VHADURRobinJ1"/>
    <s v="919-286-0411 x 6856"/>
    <s v="Jeffrey.robinson4@va.gov"/>
    <s v="Wave 2"/>
    <n v="0"/>
    <s v="Feb_21"/>
    <x v="0"/>
    <n v="1"/>
  </r>
  <r>
    <n v="2535"/>
    <s v="VISN 06"/>
    <s v="Durham"/>
    <x v="3"/>
    <s v="EMS Functional POC Back-up"/>
    <s v="Heard"/>
    <s v="Eric"/>
    <s v="VHADURHeardE"/>
    <s v="919-286-0411 x 6856"/>
    <s v="eric.heard@va.gov"/>
    <s v="Wave 2"/>
    <n v="0"/>
    <s v="Feb_21"/>
    <x v="0"/>
    <n v="1"/>
  </r>
  <r>
    <n v="2536"/>
    <s v="VISN 06"/>
    <s v="Durham"/>
    <x v="4"/>
    <s v="Primary FM Functional POC"/>
    <s v="Williams"/>
    <s v="Charles"/>
    <s v="VHADURWilliC2"/>
    <s v="919-286-0411 x 6471"/>
    <s v="Charles.williams007@va.gov"/>
    <s v="Wave 2"/>
    <n v="0"/>
    <s v="Feb_21"/>
    <x v="0"/>
    <n v="1"/>
  </r>
  <r>
    <n v="2537"/>
    <s v="VISN 06"/>
    <s v="Durham"/>
    <x v="4"/>
    <s v="FM Functional POC Back-up"/>
    <s v="Santago"/>
    <s v="Alexander"/>
    <s v="VHADURSantaA"/>
    <s v="919-286-0411 x 6483"/>
    <s v="Alexander.santago@va.gov"/>
    <s v="Wave 2"/>
    <n v="1"/>
    <s v="Feb_21"/>
    <x v="11"/>
    <n v="1"/>
  </r>
  <r>
    <n v="2538"/>
    <s v="VISN 06"/>
    <s v="Durham"/>
    <x v="5"/>
    <s v="Primary PPM Functional POC"/>
    <s v="Foley"/>
    <s v="Kristen"/>
    <s v="Vhadurfoleyk"/>
    <s v="919-286-0411 x 6454"/>
    <s v="Kristen.foley2@va.gov"/>
    <s v="Wave 2"/>
    <n v="5"/>
    <s v="Feb_21"/>
    <x v="0"/>
    <n v="1"/>
  </r>
  <r>
    <n v="2539"/>
    <s v="VISN 06"/>
    <s v="Durham"/>
    <x v="5"/>
    <s v="PPM Functional POC Back-up"/>
    <s v="Claus"/>
    <s v="James"/>
    <s v="VHADURClausJ"/>
    <s v="919-286-0411 x 5871"/>
    <s v="James.Claus@va.gov"/>
    <s v="Wave 2"/>
    <n v="5"/>
    <s v="Feb_21"/>
    <x v="0"/>
    <n v="1"/>
  </r>
  <r>
    <n v="2540"/>
    <s v="VISN 06"/>
    <s v="Durham"/>
    <x v="6"/>
    <s v="Primary IT Functional POC"/>
    <s v="Stanfield"/>
    <s v="Steve"/>
    <s v="vhadurstanfs"/>
    <s v="919-810-4569"/>
    <s v="Steve.stanfield@va.gov"/>
    <s v="Wave 2"/>
    <n v="2"/>
    <s v="Feb_21"/>
    <x v="0"/>
    <n v="1"/>
  </r>
  <r>
    <n v="2541"/>
    <s v="VISN 06"/>
    <s v="Durham"/>
    <x v="6"/>
    <s v="IT Functional POC Back-up"/>
    <s v="Crenshaw"/>
    <s v="Jonathan"/>
    <s v="Vhadurcrensj"/>
    <s v="919-521-3652"/>
    <s v="Jonathan.crenshaw@va.gov"/>
    <s v="Wave 2"/>
    <n v="1"/>
    <s v="Feb_21"/>
    <x v="0"/>
    <n v="1"/>
  </r>
  <r>
    <n v="2542"/>
    <s v="VISN 06"/>
    <s v="Fayetteville"/>
    <x v="1"/>
    <s v="Site Lead"/>
    <s v="Boyd"/>
    <s v="Sherron"/>
    <s v="VHAFNCBoydS"/>
    <s v="910-482-5274 x 5274"/>
    <s v="SHERRON.BOYD2@VA.GOV"/>
    <s v="Wave 2"/>
    <n v="3"/>
    <s v="Feb_21"/>
    <x v="11"/>
    <n v="1"/>
  </r>
  <r>
    <n v="2543"/>
    <s v="VISN 06"/>
    <s v="Fayetteville"/>
    <x v="1"/>
    <s v="Site Lead Back-up"/>
    <s v="Paylor"/>
    <s v="Tony"/>
    <s v="VHAFNCPayloT"/>
    <s v="910-488-2120 x 6574"/>
    <s v="Tony.paylor@va.gov"/>
    <s v="Wave 2"/>
    <n v="5"/>
    <s v="Feb_21"/>
    <x v="0"/>
    <n v="1"/>
  </r>
  <r>
    <n v="2544"/>
    <s v="VISN 06"/>
    <s v="Fayetteville"/>
    <x v="2"/>
    <s v="Primary HTM Functional POC"/>
    <s v="Bowen"/>
    <s v="Roscoe"/>
    <s v="VHAFNCBowenR"/>
    <s v="910-488-2120 x 7948"/>
    <s v="ROSCOE.BOWEN@VA.GOV"/>
    <s v="Wave 2"/>
    <n v="5"/>
    <s v="Feb_21"/>
    <x v="0"/>
    <n v="1"/>
  </r>
  <r>
    <n v="2545"/>
    <s v="VISN 06"/>
    <s v="Fayetteville"/>
    <x v="2"/>
    <s v="HTM Functional POC Back-up"/>
    <s v="Gardner"/>
    <s v="Gregory"/>
    <s v="VHAFNCGardnG"/>
    <s v="910-488-2120 x 5127"/>
    <s v="GREGORY.GARDNER3@VA.GOV"/>
    <s v="Wave 2"/>
    <n v="0"/>
    <s v="Feb_21"/>
    <x v="0"/>
    <n v="1"/>
  </r>
  <r>
    <n v="2546"/>
    <s v="VISN 06"/>
    <s v="Fayetteville"/>
    <x v="3"/>
    <s v="Primary EMS Functional POC"/>
    <s v="Sanchez"/>
    <s v="Pedro"/>
    <s v="VHAFNCSanchP"/>
    <s v="910-488-2120 x 5880"/>
    <s v="PEDRO.SANCHEZ@VA.GOV"/>
    <s v="Wave 2"/>
    <n v="2"/>
    <s v="Feb_21"/>
    <x v="11"/>
    <n v="1"/>
  </r>
  <r>
    <n v="2547"/>
    <s v="VISN 06"/>
    <s v="Fayetteville"/>
    <x v="3"/>
    <s v="EMS Functional POC Back-up"/>
    <s v="Fisher"/>
    <s v="Craig"/>
    <s v="VHAFNCFisheC1"/>
    <s v="910-488-2120 x 5444"/>
    <s v="CRAIG.FISHER@VA.GOV"/>
    <s v="Wave 2"/>
    <n v="1"/>
    <s v="Feb_21"/>
    <x v="0"/>
    <n v="1"/>
  </r>
  <r>
    <n v="2548"/>
    <s v="VISN 06"/>
    <s v="Fayetteville"/>
    <x v="4"/>
    <s v="Primary FM Functional POC"/>
    <s v="Gillis"/>
    <s v="Wendy"/>
    <s v="VHAFNCGilliW"/>
    <s v="910-488-2120 x 7933"/>
    <s v="WENDY.GILLIS@VA.GOV"/>
    <s v="Wave 2"/>
    <n v="4"/>
    <s v="Feb_21"/>
    <x v="0"/>
    <n v="1"/>
  </r>
  <r>
    <n v="2549"/>
    <s v="VISN 06"/>
    <s v="Fayetteville"/>
    <x v="4"/>
    <s v="FM Functional POC Back-up"/>
    <s v="Ragland"/>
    <s v="Joseph"/>
    <s v="VHAFNCRaglaJ"/>
    <s v="910-488-2120 x 5234"/>
    <s v="JOSEPH.RAGLAND@VA.GOV"/>
    <s v="Wave 2"/>
    <n v="8"/>
    <s v="Feb_21"/>
    <x v="0"/>
    <n v="1"/>
  </r>
  <r>
    <n v="2550"/>
    <s v="VISN 06"/>
    <s v="Fayetteville"/>
    <x v="5"/>
    <s v="Primary PPM Functional POC"/>
    <s v="Boyd"/>
    <s v="Sherron"/>
    <s v="VHAFNCBoydS"/>
    <s v="910-488-2120 x 5274"/>
    <s v="SHERRON.BOYD2@VA.GOV"/>
    <s v="Wave 2"/>
    <n v="3"/>
    <s v="Feb_21"/>
    <x v="11"/>
    <n v="1"/>
  </r>
  <r>
    <n v="2551"/>
    <s v="VISN 06"/>
    <s v="Fayetteville"/>
    <x v="5"/>
    <s v="PPM Functional POC Back-up"/>
    <s v="Paylor"/>
    <s v="Tony"/>
    <s v="VHAFNCPayloT"/>
    <s v="910-488-2120 x 6574"/>
    <s v="Tony.paylor@va.gov"/>
    <s v="Wave 2"/>
    <n v="5"/>
    <s v="Feb_21"/>
    <x v="0"/>
    <n v="1"/>
  </r>
  <r>
    <n v="2552"/>
    <s v="VISN 06"/>
    <s v="Fayetteville"/>
    <x v="6"/>
    <s v="Primary IT Functional POC"/>
    <s v="Grady"/>
    <s v="Mark"/>
    <s v="VHAFNCGradyM"/>
    <s v="910-488-2120 x 5001"/>
    <s v="MARK.GRADY@VA.GOV"/>
    <s v="Wave 2"/>
    <n v="6"/>
    <s v="Feb_21"/>
    <x v="11"/>
    <n v="1"/>
  </r>
  <r>
    <n v="2553"/>
    <s v="VISN 06"/>
    <s v="Fayetteville"/>
    <x v="6"/>
    <s v="IT Functional POC Back-up"/>
    <s v="Fay"/>
    <s v="Edward"/>
    <s v="VHAFNCFayE"/>
    <s v="910-488-2120 x 5025"/>
    <s v="EDWARD.FAY@VA.GOV"/>
    <s v="Wave 2"/>
    <n v="0"/>
    <s v="Feb_21"/>
    <x v="0"/>
    <n v="1"/>
  </r>
  <r>
    <n v="2554"/>
    <s v="VISN 06"/>
    <s v="Hampton"/>
    <x v="1"/>
    <s v="Site Lead"/>
    <s v="Kelly"/>
    <s v="James"/>
    <s v="VHAHAMKellyJ"/>
    <s v="757-722-9961 x 4733"/>
    <s v="James.kelly@va.gov"/>
    <s v="Wave 2"/>
    <n v="2"/>
    <s v="Feb_21"/>
    <x v="0"/>
    <n v="1"/>
  </r>
  <r>
    <n v="2555"/>
    <s v="VISN 06"/>
    <s v="Hampton"/>
    <x v="1"/>
    <s v="Site Lead Back-up"/>
    <s v="Marlowe"/>
    <s v="Kevin"/>
    <s v="VHAHAMMarloK"/>
    <s v="(757) 315-2566"/>
    <s v="Kevin.Marlowe@va.gov"/>
    <s v="Wave 2"/>
    <n v="1"/>
    <s v="Feb_21"/>
    <x v="11"/>
    <n v="1"/>
  </r>
  <r>
    <n v="2556"/>
    <s v="VISN 06"/>
    <s v="Hampton"/>
    <x v="2"/>
    <s v="Primary HTM Functional POC"/>
    <s v="Johnston"/>
    <s v="James"/>
    <s v="VHAHAMJohnsJ12"/>
    <s v="757-722-9961 x 2375"/>
    <s v="James.Johnston12@va.gov"/>
    <s v="Wave 2"/>
    <n v="3"/>
    <s v="Feb_21"/>
    <x v="0"/>
    <n v="1"/>
  </r>
  <r>
    <n v="2557"/>
    <s v="VISN 06"/>
    <s v="Hampton"/>
    <x v="2"/>
    <s v="HTM Functional POC Back-up"/>
    <s v="Jakimjuk"/>
    <s v="Alex"/>
    <s v="VHAHAMJakimA"/>
    <s v="757-722-9961 x 2608"/>
    <s v="Alexander.Jakimjuk@va.gov"/>
    <s v="Wave 2"/>
    <n v="3"/>
    <s v="Feb_21"/>
    <x v="0"/>
    <n v="1"/>
  </r>
  <r>
    <n v="2558"/>
    <s v="VISN 06"/>
    <s v="Hampton"/>
    <x v="3"/>
    <s v="Primary EMS Functional POC"/>
    <s v="Curling"/>
    <s v="Anthony"/>
    <s v="VHAHAMCurliA"/>
    <s v="757-722-9961 x 3608"/>
    <s v="Anthony.Curling@va.gov"/>
    <s v="Wave 2"/>
    <n v="1"/>
    <s v="Feb_21"/>
    <x v="0"/>
    <n v="1"/>
  </r>
  <r>
    <n v="2559"/>
    <s v="VISN 06"/>
    <s v="Hampton"/>
    <x v="3"/>
    <s v="Primary EMS Functional POC"/>
    <s v="Duggan"/>
    <s v="James"/>
    <s v="VHAHAMDuggaJ"/>
    <s v="757-722-9961 x 4156"/>
    <s v="James.Duggan@va.gov"/>
    <s v="Wave 2"/>
    <n v="5"/>
    <s v="Feb_21"/>
    <x v="0"/>
    <n v="1"/>
  </r>
  <r>
    <n v="2560"/>
    <s v="VISN 06"/>
    <s v="Hampton"/>
    <x v="3"/>
    <s v="EMS Functional POC Back-up"/>
    <s v="Blevins"/>
    <s v="Mark"/>
    <s v="VHAHAMBleviM"/>
    <s v="757-722-9961 x 2098"/>
    <s v="Mark.Blevins@va.gov"/>
    <s v="Wave 2"/>
    <n v="1"/>
    <s v="Feb_21"/>
    <x v="0"/>
    <n v="1"/>
  </r>
  <r>
    <n v="2561"/>
    <s v="VISN 06"/>
    <s v="Hampton"/>
    <x v="3"/>
    <s v="EMS Functional POC Back-up"/>
    <s v="Gilliam"/>
    <s v="Willie"/>
    <s v="VHAHAMGilliW"/>
    <s v="757-722-9961 x 2255"/>
    <s v="Willie.Gilliam@va.gov"/>
    <s v="Wave 2"/>
    <n v="0"/>
    <s v="Feb_21"/>
    <x v="0"/>
    <n v="1"/>
  </r>
  <r>
    <n v="2562"/>
    <s v="VISN 06"/>
    <s v="Hampton"/>
    <x v="4"/>
    <s v="Primary FM Functional POC"/>
    <s v="Brown"/>
    <s v="Scott"/>
    <s v="VHAHAMBrowSc"/>
    <s v="757-728-3121"/>
    <s v="Scott.Brown@va.gov"/>
    <s v="Wave 2"/>
    <n v="5"/>
    <s v="Feb_21"/>
    <x v="11"/>
    <n v="1"/>
  </r>
  <r>
    <n v="2563"/>
    <s v="VISN 06"/>
    <s v="Hampton"/>
    <x v="4"/>
    <s v="FM Functional POC Back-up"/>
    <s v="Harlow"/>
    <s v="Jeff"/>
    <s v="VHAHAMharloJ"/>
    <s v="757-722-9961 x 3594"/>
    <s v="Jeffrey.harlow@va.gov"/>
    <s v="Wave 2"/>
    <n v="1"/>
    <s v="Feb_21"/>
    <x v="0"/>
    <n v="1"/>
  </r>
  <r>
    <n v="2564"/>
    <s v="VISN 06"/>
    <s v="Hampton"/>
    <x v="5"/>
    <s v="Primary PPM Functional POC"/>
    <s v="Talbird-Petes"/>
    <s v="Tina"/>
    <s v="VHAHAMTalbiT"/>
    <s v="757-722-9961 x 3133"/>
    <s v="Tina.Talbird-Petes@va.gov"/>
    <s v="Wave 2"/>
    <n v="11"/>
    <s v="Feb_21"/>
    <x v="11"/>
    <n v="1"/>
  </r>
  <r>
    <n v="2565"/>
    <s v="VISN 06"/>
    <s v="Hampton"/>
    <x v="5"/>
    <s v="PPM Functional POC Back-up"/>
    <s v="Dawson"/>
    <s v="Curtis"/>
    <s v="VHAHAMDawsoC"/>
    <s v="757-315-3924"/>
    <s v="Curtis.Dawson@va.gov"/>
    <s v="Wave 2"/>
    <n v="4"/>
    <s v="Feb_21"/>
    <x v="0"/>
    <n v="1"/>
  </r>
  <r>
    <n v="2566"/>
    <s v="VISN 06"/>
    <s v="Hampton"/>
    <x v="6"/>
    <s v="Primary IT Functional POC"/>
    <s v="Lemmie"/>
    <s v="Kirk"/>
    <s v="VHAHAMLemmiK"/>
    <s v="757-722-9961 x 3700"/>
    <s v="Kirk.Lemmie@va.gov"/>
    <s v="Wave 2"/>
    <n v="8"/>
    <s v="Feb_21"/>
    <x v="11"/>
    <n v="1"/>
  </r>
  <r>
    <n v="2567"/>
    <s v="VISN 06"/>
    <s v="Hampton"/>
    <x v="6"/>
    <s v="IT Functional POC Back-up"/>
    <s v="Brantley"/>
    <s v="Denny"/>
    <s v="VHAHAMBrantD"/>
    <s v="757-722-9961 x 3700"/>
    <s v="Denny.Brantley@va.gov"/>
    <s v="Wave 2"/>
    <n v="1"/>
    <s v="Feb_21"/>
    <x v="0"/>
    <n v="1"/>
  </r>
  <r>
    <n v="2568"/>
    <s v="VISN 06"/>
    <s v="Richmond"/>
    <x v="1"/>
    <s v="Site Lead"/>
    <s v="Hillmer"/>
    <s v="Kimberly"/>
    <s v="VHARICHillmk"/>
    <s v="804-675-5000 x 3828"/>
    <s v="Kimberly.Hillmer@va.gov"/>
    <s v="Wave 2"/>
    <n v="10"/>
    <s v="Feb_21"/>
    <x v="11"/>
    <n v="1"/>
  </r>
  <r>
    <n v="2569"/>
    <s v="VISN 06"/>
    <s v="Richmond"/>
    <x v="1"/>
    <s v="Site Lead Back-up"/>
    <s v="Mosher"/>
    <s v="Stephen"/>
    <s v="VHARICMosheS"/>
    <s v="804-675-5168"/>
    <s v="Stephen.Mosher@va.gov"/>
    <s v="Wave 2"/>
    <n v="5"/>
    <s v="Feb_21"/>
    <x v="11"/>
    <n v="1"/>
  </r>
  <r>
    <n v="2570"/>
    <s v="VISN 06"/>
    <s v="Richmond"/>
    <x v="2"/>
    <s v="Primary HTM Functional POC"/>
    <s v="Mosher"/>
    <s v="Stephen"/>
    <s v="VHARICMosheS"/>
    <s v="804-675-5168"/>
    <s v="Stephen.Mosher@va.gov"/>
    <s v="Wave 2"/>
    <n v="5"/>
    <s v="Feb_21"/>
    <x v="11"/>
    <n v="1"/>
  </r>
  <r>
    <n v="2571"/>
    <s v="VISN 06"/>
    <s v="Richmond"/>
    <x v="2"/>
    <s v="HTM Functional POC Back-up"/>
    <s v="Hillmer"/>
    <s v="Kimberly"/>
    <s v="VHARICHillmk"/>
    <s v="804-675-5000 x 3828"/>
    <s v="Kimberly.Hillmer@va.gov"/>
    <s v="Wave 2"/>
    <n v="10"/>
    <s v="Feb_21"/>
    <x v="11"/>
    <n v="1"/>
  </r>
  <r>
    <n v="2572"/>
    <s v="VISN 06"/>
    <s v="Richmond"/>
    <x v="3"/>
    <s v="Primary EMS Functional POC"/>
    <s v="Richardson"/>
    <s v="Brenda"/>
    <s v="VHARICRichaB1"/>
    <s v="804-675-6062"/>
    <s v="Brenda.Richardson3@va.gov"/>
    <s v="Wave 2"/>
    <n v="1"/>
    <s v="Feb_21"/>
    <x v="0"/>
    <n v="1"/>
  </r>
  <r>
    <n v="2573"/>
    <s v="VISN 06"/>
    <s v="Richmond"/>
    <x v="3"/>
    <s v="EMS Functional POC Back-up"/>
    <s v="Mcquilla"/>
    <s v="Ralph"/>
    <s v="VHARICMcQuiR"/>
    <s v="804-675-5137"/>
    <s v="Ralph.McQuilla@va.gov"/>
    <s v="Wave 2"/>
    <n v="0"/>
    <s v="Feb_21"/>
    <x v="0"/>
    <n v="1"/>
  </r>
  <r>
    <n v="2574"/>
    <s v="VISN 06"/>
    <s v="Richmond"/>
    <x v="4"/>
    <s v="Primary FM Functional POC"/>
    <s v="Dudley"/>
    <s v="James"/>
    <s v="VHARICDudleJ"/>
    <s v="804-675-5138"/>
    <s v="James.Dudley3@va.gov"/>
    <s v="Wave 2"/>
    <n v="1"/>
    <s v="Feb_21"/>
    <x v="0"/>
    <n v="1"/>
  </r>
  <r>
    <n v="2575"/>
    <s v="VISN 06"/>
    <s v="Richmond"/>
    <x v="4"/>
    <s v="FM Functional POC Back-up"/>
    <s v="Friedman"/>
    <s v="Dane"/>
    <s v="VHARICFriedD"/>
    <s v="804-675-5138"/>
    <s v="Dane.Friedman@va.gov"/>
    <s v="Wave 2"/>
    <n v="9"/>
    <s v="Feb_21"/>
    <x v="11"/>
    <n v="1"/>
  </r>
  <r>
    <n v="2576"/>
    <s v="VISN 06"/>
    <s v="Richmond"/>
    <x v="5"/>
    <s v="Primary PPM Functional POC"/>
    <s v="Buser"/>
    <s v="Kevin"/>
    <s v="VHARICBuserK"/>
    <s v="804-675-5090"/>
    <s v="Kevin.Buser@va.gov"/>
    <s v="Wave 2"/>
    <n v="1"/>
    <s v="Feb_21"/>
    <x v="11"/>
    <n v="1"/>
  </r>
  <r>
    <n v="2577"/>
    <s v="VISN 06"/>
    <s v="Richmond"/>
    <x v="5"/>
    <s v="PPM Functional POC Back-up"/>
    <s v="Arnold"/>
    <s v="Marlon"/>
    <s v="VHARICArnolM"/>
    <s v="804-675-5090"/>
    <s v="Marlon.Arnold@va.gov"/>
    <s v="Wave 2"/>
    <n v="2"/>
    <s v="Feb_21"/>
    <x v="11"/>
    <n v="1"/>
  </r>
  <r>
    <n v="2578"/>
    <s v="VISN 06"/>
    <s v="Richmond"/>
    <x v="6"/>
    <s v="Primary IT Functional POC"/>
    <s v="Dahlstrand"/>
    <s v="David"/>
    <s v="VHARICDahlsD"/>
    <s v="804-675-5615"/>
    <s v="David.Dahlstrand@va.gov"/>
    <s v="Wave 2"/>
    <n v="5"/>
    <s v="Feb_21"/>
    <x v="0"/>
    <n v="1"/>
  </r>
  <r>
    <n v="2579"/>
    <s v="VISN 06"/>
    <s v="Richmond"/>
    <x v="6"/>
    <s v="IT Functional POC Back-up"/>
    <s v="Doyle"/>
    <s v="John"/>
    <s v="VHARICDoyleJ1"/>
    <s v="804-675-6750"/>
    <s v="John.Doyle3@va.gov"/>
    <s v="Wave 2"/>
    <n v="1"/>
    <s v="Feb_21"/>
    <x v="0"/>
    <n v="1"/>
  </r>
  <r>
    <n v="2580"/>
    <s v="VISN 06"/>
    <s v="Salem"/>
    <x v="1"/>
    <s v="Site Lead"/>
    <s v="Carpenter"/>
    <s v="Eric"/>
    <s v="VHASAMCarpeE"/>
    <s v="540-982-2463 x 4126"/>
    <s v="Eric.carpenter@va.gov"/>
    <s v="Wave 2"/>
    <n v="7"/>
    <s v="Feb_21"/>
    <x v="0"/>
    <n v="1"/>
  </r>
  <r>
    <n v="2581"/>
    <s v="VISN 06"/>
    <s v="Salem"/>
    <x v="1"/>
    <s v="Site Lead Back-up"/>
    <s v="Cunningham"/>
    <s v="Michael"/>
    <s v="VHASAMCunnim"/>
    <s v="540-982-2463 x 2646"/>
    <s v="Michael.cunningham7@va.gov"/>
    <s v="Wave 2"/>
    <n v="8"/>
    <s v="Feb_21"/>
    <x v="0"/>
    <n v="1"/>
  </r>
  <r>
    <n v="2582"/>
    <s v="VISN 06"/>
    <s v="Salem"/>
    <x v="2"/>
    <s v="Primary HTM Functional POC"/>
    <s v="Wilder"/>
    <s v="Joseph"/>
    <s v="VHASAMWildeJ"/>
    <s v="540-982-2463 x 1672"/>
    <s v="Joseph.wilder@va.gov"/>
    <s v="Wave 2"/>
    <n v="8"/>
    <s v="Feb_21"/>
    <x v="11"/>
    <n v="1"/>
  </r>
  <r>
    <n v="2583"/>
    <s v="VISN 06"/>
    <s v="Salem"/>
    <x v="2"/>
    <s v="HTM Functional POC Back-up"/>
    <s v="Flanary"/>
    <s v="Karen"/>
    <s v="VHASAMFlanaK"/>
    <s v="540-982-2463 x 1676"/>
    <s v="Karen.flanary@va.gov"/>
    <s v="Wave 2"/>
    <n v="8"/>
    <s v="Feb_21"/>
    <x v="0"/>
    <n v="1"/>
  </r>
  <r>
    <n v="2584"/>
    <s v="VISN 06"/>
    <s v="Salem"/>
    <x v="2"/>
    <s v="HTM Functional POC Back-up"/>
    <s v="Brown"/>
    <s v="Robert"/>
    <s v="VHASAMBrownR"/>
    <s v="540-982-2463 x 1674"/>
    <s v="Robert.brown15@va.gov"/>
    <s v="Wave 2"/>
    <n v="0"/>
    <s v="Feb_21"/>
    <x v="0"/>
    <n v="1"/>
  </r>
  <r>
    <n v="2585"/>
    <s v="VISN 06"/>
    <s v="Salem"/>
    <x v="3"/>
    <s v="Primary EMS Functional POC"/>
    <s v="Mack"/>
    <s v="Naymon"/>
    <s v="VHASAMMackN"/>
    <s v="540-982-2463 x 2865"/>
    <s v="Naymon.mack@va.gov"/>
    <s v="Wave 2"/>
    <n v="0"/>
    <s v="Feb_21"/>
    <x v="0"/>
    <n v="1"/>
  </r>
  <r>
    <n v="2586"/>
    <s v="VISN 06"/>
    <s v="Salem"/>
    <x v="3"/>
    <s v="EMS Functional POC Back-up"/>
    <s v="Morris"/>
    <s v="Tanuel"/>
    <s v="VHASAMMorriT1"/>
    <s v="540-982-2463 x 2878"/>
    <s v="Tanuel.morris@va.gov"/>
    <s v="Wave 2"/>
    <n v="0"/>
    <s v="Feb_21"/>
    <x v="0"/>
    <n v="1"/>
  </r>
  <r>
    <n v="2587"/>
    <s v="VISN 06"/>
    <s v="Salem"/>
    <x v="4"/>
    <s v="Primary FM Functional POC"/>
    <s v="Carpenter"/>
    <s v="Eric"/>
    <s v="VHASAMCarpeE"/>
    <s v="540-982-2463 x 4126"/>
    <s v="Eric.carpenter@va.gov"/>
    <s v="Wave 2"/>
    <n v="7"/>
    <s v="Feb_21"/>
    <x v="0"/>
    <n v="1"/>
  </r>
  <r>
    <n v="2588"/>
    <s v="VISN 06"/>
    <s v="Salem"/>
    <x v="4"/>
    <s v="FM Functional POC Back-up"/>
    <s v="Fralin"/>
    <s v="Brian"/>
    <s v="VHASAMFraliB"/>
    <s v="540-982-2463 x 1247"/>
    <s v="Brian.fralin@va.gov"/>
    <s v="Wave 2"/>
    <n v="6"/>
    <s v="Feb_21"/>
    <x v="11"/>
    <n v="1"/>
  </r>
  <r>
    <n v="2589"/>
    <s v="VISN 06"/>
    <s v="Salem"/>
    <x v="5"/>
    <s v="Primary PPM Functional POC"/>
    <s v="Cunningham"/>
    <s v="Michael"/>
    <s v="VHASAMCunniM"/>
    <s v="540-982-2463 x 2646"/>
    <s v="Michael.cunningham7@va.gov"/>
    <s v="Wave 2"/>
    <n v="8"/>
    <s v="Feb_21"/>
    <x v="0"/>
    <n v="1"/>
  </r>
  <r>
    <n v="2590"/>
    <s v="VISN 06"/>
    <s v="Salem"/>
    <x v="5"/>
    <s v="PPM Functional POC Back-up"/>
    <s v="Burns"/>
    <s v="Benjamin"/>
    <s v="VHASAMBurnsB"/>
    <s v="540-982-2463 x 2966"/>
    <s v="Benjamin.Burns@va.gov "/>
    <s v="Wave 2"/>
    <n v="7"/>
    <s v="Feb_21"/>
    <x v="11"/>
    <n v="1"/>
  </r>
  <r>
    <n v="2591"/>
    <s v="VISN 06"/>
    <s v="Salem"/>
    <x v="6"/>
    <s v="Primary IT Functional POC"/>
    <s v="Poole"/>
    <s v="Steven"/>
    <s v="VHASAMPooleS"/>
    <s v="540-982-2463 x 4537"/>
    <s v="Steven.Poole@va.gov"/>
    <s v="Wave 2"/>
    <n v="1"/>
    <s v="Feb_21"/>
    <x v="0"/>
    <n v="1"/>
  </r>
  <r>
    <n v="2592"/>
    <s v="VISN 06"/>
    <s v="Salem"/>
    <x v="6"/>
    <s v="IT Functional POC Back-up"/>
    <s v="McAnnally"/>
    <s v="Paul"/>
    <s v="VHASAMMcannP"/>
    <s v="540-982-2463 x 5093"/>
    <s v="Paul.McAnnally@va.gov"/>
    <s v="Wave 2"/>
    <n v="0"/>
    <s v="Feb_21"/>
    <x v="0"/>
    <n v="1"/>
  </r>
  <r>
    <n v="2593"/>
    <s v="VISN 06"/>
    <s v="Salisbury"/>
    <x v="1"/>
    <s v="Site Lead"/>
    <s v="Green"/>
    <s v="Sharod"/>
    <s v="VHASBYGREENS1"/>
    <s v="704-638-9000 x 3498"/>
    <s v="SHAROD.GREEN@VA.GOV"/>
    <s v="Wave 2"/>
    <n v="7"/>
    <s v="Feb_21"/>
    <x v="0"/>
    <n v="1"/>
  </r>
  <r>
    <n v="2594"/>
    <s v="VISN 06"/>
    <s v="Salisbury"/>
    <x v="1"/>
    <s v="Site Lead Back-up"/>
    <s v="Forrest"/>
    <s v="Robert"/>
    <s v="VHASBYFORRER1"/>
    <s v="704-638-9000 x 3210"/>
    <s v="ROBERT.FORREST@VA.GOV"/>
    <s v="Wave 2"/>
    <n v="2"/>
    <s v="Feb_21"/>
    <x v="11"/>
    <n v="1"/>
  </r>
  <r>
    <n v="2595"/>
    <s v="VISN 06"/>
    <s v="Salisbury"/>
    <x v="2"/>
    <s v="Primary HTM Functional POC"/>
    <s v="Sledge"/>
    <s v="David"/>
    <s v="VHASBYSLEDGD"/>
    <s v="704-638-9000 x 3120"/>
    <s v="DAVID.SLEDGE2@VA.GOV"/>
    <s v="Wave 2"/>
    <n v="6"/>
    <s v="Feb_21"/>
    <x v="11"/>
    <n v="1"/>
  </r>
  <r>
    <n v="2596"/>
    <s v="VISN 06"/>
    <s v="Salisbury"/>
    <x v="2"/>
    <s v="HTM Functional POC Back-up"/>
    <s v="Monroe"/>
    <s v="Robert"/>
    <s v="VHASBYMONROR"/>
    <s v="704-638-9000 x 2221"/>
    <s v="ROBERT.MONROE@VA.GOV"/>
    <s v="Wave 2"/>
    <n v="6"/>
    <s v="Feb_21"/>
    <x v="11"/>
    <n v="1"/>
  </r>
  <r>
    <n v="2597"/>
    <s v="VISN 06"/>
    <s v="Salisbury"/>
    <x v="2"/>
    <s v="HTM Functional POC Back-up"/>
    <s v="Cherry"/>
    <s v="James"/>
    <s v="VHASBYCHERRJ"/>
    <s v="704-638-9000 x 2518"/>
    <s v="JAMES.CHERRY2@VA.GOV"/>
    <s v="Wave 2"/>
    <n v="2"/>
    <s v="Feb_21"/>
    <x v="0"/>
    <n v="1"/>
  </r>
  <r>
    <n v="2598"/>
    <s v="VISN 06"/>
    <s v="Salisbury"/>
    <x v="3"/>
    <s v="Primary EMS Functional POC"/>
    <s v="Hayes"/>
    <s v="Bruce"/>
    <s v="VHASBYHAYESB"/>
    <s v="704-638-9000 x 2094"/>
    <s v="BRUCE.HAYES@VA.GOV"/>
    <s v="Wave 2"/>
    <n v="0"/>
    <s v="Feb_21"/>
    <x v="0"/>
    <n v="1"/>
  </r>
  <r>
    <n v="2599"/>
    <s v="VISN 06"/>
    <s v="Salisbury"/>
    <x v="3"/>
    <s v="EMS Functional POC Back-up"/>
    <s v="Hodge"/>
    <s v="Laura"/>
    <s v="VHASBYHODGEL"/>
    <s v="704-638-9000 x 2191"/>
    <s v="LAURA.HODGE@VA.GOV"/>
    <s v="Wave 2"/>
    <n v="0"/>
    <s v="Feb_21"/>
    <x v="0"/>
    <n v="1"/>
  </r>
  <r>
    <n v="2600"/>
    <s v="VISN 06"/>
    <s v="Salisbury"/>
    <x v="4"/>
    <s v="Primary FM Functional POC"/>
    <s v="Laurer"/>
    <s v="Joseph"/>
    <s v="VHASBYLAUREJ"/>
    <s v="704-638-9000 x 2333"/>
    <s v="JOSEPH.LAURER@VA.GOV"/>
    <s v="Wave 2"/>
    <n v="5"/>
    <s v="Feb_21"/>
    <x v="0"/>
    <n v="1"/>
  </r>
  <r>
    <n v="2601"/>
    <s v="VISN 06"/>
    <s v="Salisbury"/>
    <x v="4"/>
    <s v="FM Functional POC Back-up"/>
    <s v="Barrier"/>
    <s v="Lonnie"/>
    <s v="VHASBYBARRIL"/>
    <s v="704-638-9000 x 2313"/>
    <s v="LONNIE.BARRIER@VA.GOV"/>
    <s v="Wave 2"/>
    <n v="10"/>
    <s v="Feb_21"/>
    <x v="11"/>
    <n v="1"/>
  </r>
  <r>
    <n v="2602"/>
    <s v="VISN 06"/>
    <s v="Salisbury"/>
    <x v="5"/>
    <s v="Primary PPM Functional POC"/>
    <s v="White"/>
    <s v="Stanley"/>
    <s v="VHASBYWHITES1"/>
    <s v="704-638-9000 x. 3202"/>
    <s v="STANLEY.WHITE2@VA.GOV"/>
    <s v="Wave 2"/>
    <n v="9"/>
    <s v="Feb_21"/>
    <x v="11"/>
    <n v="1"/>
  </r>
  <r>
    <n v="2603"/>
    <s v="VISN 06"/>
    <s v="Salisbury"/>
    <x v="5"/>
    <s v="PPM Functional POC Back-up"/>
    <s v="Williams"/>
    <s v="Mashonda"/>
    <s v="VHASBYWILLIM12"/>
    <s v="704-638-9000 x 4765"/>
    <s v="MASHONDA.WILLIAMS@VA.GOV"/>
    <s v="Wave 2"/>
    <n v="6"/>
    <s v="Feb_21"/>
    <x v="11"/>
    <n v="1"/>
  </r>
  <r>
    <n v="2604"/>
    <s v="VISN 06"/>
    <s v="Salisbury"/>
    <x v="6"/>
    <s v="Primary IT Functional POC"/>
    <s v="Clark"/>
    <s v="Deborah"/>
    <s v="VHASBYCLARKD"/>
    <s v="704-638-9000 x 4847"/>
    <s v="DEBORAH.CLARK6@VA.GOV"/>
    <s v="Wave 2"/>
    <n v="2"/>
    <s v="Feb_21"/>
    <x v="11"/>
    <n v="1"/>
  </r>
  <r>
    <n v="2605"/>
    <s v="VISN 06"/>
    <s v="Salisbury"/>
    <x v="6"/>
    <s v="IT Functional POC Back-up"/>
    <s v="Nash"/>
    <s v="Ken"/>
    <s v="VHASBYNASHK"/>
    <s v="704-638-9000 x 4853"/>
    <s v="KEN.NASH2@VA.GOV"/>
    <s v="Wave 2"/>
    <n v="1"/>
    <s v="Feb_21"/>
    <x v="11"/>
    <n v="1"/>
  </r>
  <r>
    <n v="2606"/>
    <s v="VISN 07"/>
    <s v="VISN Deployment Team"/>
    <x v="0"/>
    <s v="VISN Deployment Team Lead"/>
    <s v="Gaudio"/>
    <s v="James"/>
    <s v="Vhav07gaudij"/>
    <s v="(678) 924-5710"/>
    <s v="James.gaudio@va.gov"/>
    <s v="Wave 2"/>
    <n v="8"/>
    <s v="Feb_21"/>
    <x v="11"/>
    <n v="1"/>
  </r>
  <r>
    <n v="2607"/>
    <s v="VISN 07"/>
    <s v="VISN Deployment Team"/>
    <x v="0"/>
    <s v="Logistics"/>
    <s v="Townsend-Green"/>
    <s v="Linda"/>
    <s v="VHAV07TownsG"/>
    <s v="(678) 924-5754"/>
    <s v="Linda.townsend-green@va.gov"/>
    <s v="Wave 2"/>
    <n v="5"/>
    <s v="Feb_21"/>
    <x v="0"/>
    <n v="1"/>
  </r>
  <r>
    <n v="2608"/>
    <s v="VISN 07"/>
    <s v="VISN Deployment Team"/>
    <x v="0"/>
    <s v="HTM"/>
    <s v="Jensen"/>
    <s v="Kevin"/>
    <s v="VHACHAJenseK"/>
    <s v="(843) 789-6139"/>
    <s v="Kevin.jensen@va.gov"/>
    <s v="Wave 2"/>
    <n v="6"/>
    <s v="Feb_21"/>
    <x v="11"/>
    <n v="1"/>
  </r>
  <r>
    <n v="2609"/>
    <s v="VISN 07"/>
    <s v="VISN Deployment Team"/>
    <x v="0"/>
    <s v="CAM"/>
    <s v="Gaudio"/>
    <s v="James"/>
    <s v="Vhav07gaudij"/>
    <s v="(678) 924-5710"/>
    <s v="James.gaudio@va.gov"/>
    <s v="Wave 2"/>
    <n v="8"/>
    <s v="Feb_21"/>
    <x v="11"/>
    <n v="1"/>
  </r>
  <r>
    <n v="2610"/>
    <s v="VISN 07"/>
    <s v="VISN Deployment Team"/>
    <x v="0"/>
    <s v="EMS"/>
    <s v="Henrickson"/>
    <s v="Michael"/>
    <s v="VHACMSHenriM"/>
    <s v="(803) 776-4000 x 5752"/>
    <s v="Michael.henrickson@va.gov"/>
    <s v="Wave 2"/>
    <n v="1"/>
    <s v="Feb_21"/>
    <x v="0"/>
    <n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B2:D15" firstHeaderRow="1" firstDataRow="2" firstDataCol="1"/>
  <pivotFields count="15">
    <pivotField showAll="0"/>
    <pivotField showAll="0">
      <items count="5">
        <item x="0"/>
        <item x="1"/>
        <item x="2"/>
        <item x="3"/>
        <item t="default"/>
      </items>
    </pivotField>
    <pivotField showAll="0"/>
    <pivotField axis="axisCol" showAll="0">
      <items count="8">
        <item x="3"/>
        <item h="1" x="4"/>
        <item h="1" x="2"/>
        <item h="1" x="6"/>
        <item h="1" x="5"/>
        <item h="1" x="1"/>
        <item h="1" x="0"/>
        <item t="default"/>
      </items>
    </pivotField>
    <pivotField showAll="0"/>
    <pivotField showAll="0"/>
    <pivotField showAll="0"/>
    <pivotField showAll="0"/>
    <pivotField showAll="0"/>
    <pivotField showAll="0"/>
    <pivotField showAll="0"/>
    <pivotField showAll="0"/>
    <pivotField showAll="0"/>
    <pivotField axis="axisRow" dataField="1" showAll="0">
      <items count="13">
        <item x="11"/>
        <item x="10"/>
        <item x="9"/>
        <item x="8"/>
        <item x="7"/>
        <item x="6"/>
        <item x="5"/>
        <item x="4"/>
        <item x="3"/>
        <item x="2"/>
        <item x="1"/>
        <item h="1" x="0"/>
        <item t="default"/>
      </items>
    </pivotField>
    <pivotField showAll="0"/>
  </pivotFields>
  <rowFields count="1">
    <field x="13"/>
  </rowFields>
  <rowItems count="12">
    <i>
      <x/>
    </i>
    <i>
      <x v="1"/>
    </i>
    <i>
      <x v="2"/>
    </i>
    <i>
      <x v="3"/>
    </i>
    <i>
      <x v="4"/>
    </i>
    <i>
      <x v="5"/>
    </i>
    <i>
      <x v="6"/>
    </i>
    <i>
      <x v="7"/>
    </i>
    <i>
      <x v="8"/>
    </i>
    <i>
      <x v="9"/>
    </i>
    <i>
      <x v="10"/>
    </i>
    <i t="grand">
      <x/>
    </i>
  </rowItems>
  <colFields count="1">
    <field x="3"/>
  </colFields>
  <colItems count="2">
    <i>
      <x/>
    </i>
    <i t="grand">
      <x/>
    </i>
  </colItems>
  <dataFields count="1">
    <dataField name="Count of MeetingNumber" fld="13" subtotal="count" baseField="0" baseItem="0"/>
  </dataFields>
  <formats count="3">
    <format dxfId="72">
      <pivotArea type="all" dataOnly="0" outline="0" fieldPosition="0"/>
    </format>
    <format dxfId="16">
      <pivotArea type="all" dataOnly="0" outline="0" fieldPosition="0"/>
    </format>
    <format dxfId="15">
      <pivotArea type="all" dataOnly="0" outline="0" fieldPosition="0"/>
    </format>
  </formats>
  <chartFormats count="27">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series="1">
      <pivotArea type="data" outline="0" fieldPosition="0">
        <references count="2">
          <reference field="4294967294" count="1" selected="0">
            <x v="0"/>
          </reference>
          <reference field="13" count="1" selected="0">
            <x v="4"/>
          </reference>
        </references>
      </pivotArea>
    </chartFormat>
    <chartFormat chart="0" format="5" series="1">
      <pivotArea type="data" outline="0" fieldPosition="0">
        <references count="2">
          <reference field="4294967294" count="1" selected="0">
            <x v="0"/>
          </reference>
          <reference field="13" count="1" selected="0">
            <x v="5"/>
          </reference>
        </references>
      </pivotArea>
    </chartFormat>
    <chartFormat chart="0" format="6" series="1">
      <pivotArea type="data" outline="0" fieldPosition="0">
        <references count="2">
          <reference field="4294967294" count="1" selected="0">
            <x v="0"/>
          </reference>
          <reference field="13" count="1" selected="0">
            <x v="6"/>
          </reference>
        </references>
      </pivotArea>
    </chartFormat>
    <chartFormat chart="0" format="7" series="1">
      <pivotArea type="data" outline="0" fieldPosition="0">
        <references count="2">
          <reference field="4294967294" count="1" selected="0">
            <x v="0"/>
          </reference>
          <reference field="13" count="1" selected="0">
            <x v="7"/>
          </reference>
        </references>
      </pivotArea>
    </chartFormat>
    <chartFormat chart="0" format="8" series="1">
      <pivotArea type="data" outline="0" fieldPosition="0">
        <references count="2">
          <reference field="4294967294" count="1" selected="0">
            <x v="0"/>
          </reference>
          <reference field="13" count="1" selected="0">
            <x v="8"/>
          </reference>
        </references>
      </pivotArea>
    </chartFormat>
    <chartFormat chart="0" format="9" series="1">
      <pivotArea type="data" outline="0" fieldPosition="0">
        <references count="2">
          <reference field="4294967294" count="1" selected="0">
            <x v="0"/>
          </reference>
          <reference field="13" count="1" selected="0">
            <x v="9"/>
          </reference>
        </references>
      </pivotArea>
    </chartFormat>
    <chartFormat chart="0" format="10" series="1">
      <pivotArea type="data" outline="0" fieldPosition="0">
        <references count="2">
          <reference field="4294967294" count="1" selected="0">
            <x v="0"/>
          </reference>
          <reference field="13" count="1" selected="0">
            <x v="10"/>
          </reference>
        </references>
      </pivotArea>
    </chartFormat>
    <chartFormat chart="0" format="12" series="1">
      <pivotArea type="data" outline="0" fieldPosition="0">
        <references count="2">
          <reference field="4294967294" count="1" selected="0">
            <x v="0"/>
          </reference>
          <reference field="13" count="1" selected="0">
            <x v="11"/>
          </reference>
        </references>
      </pivotArea>
    </chartFormat>
    <chartFormat chart="0" format="13" series="1">
      <pivotArea type="data" outline="0" fieldPosition="0">
        <references count="2">
          <reference field="4294967294" count="1" selected="0">
            <x v="0"/>
          </reference>
          <reference field="3" count="1" selected="0">
            <x v="0"/>
          </reference>
        </references>
      </pivotArea>
    </chartFormat>
    <chartFormat chart="0" format="14" series="1">
      <pivotArea type="data" outline="0" fieldPosition="0">
        <references count="2">
          <reference field="4294967294" count="1" selected="0">
            <x v="0"/>
          </reference>
          <reference field="3" count="1" selected="0">
            <x v="1"/>
          </reference>
        </references>
      </pivotArea>
    </chartFormat>
    <chartFormat chart="0" format="15" series="1">
      <pivotArea type="data" outline="0" fieldPosition="0">
        <references count="2">
          <reference field="4294967294" count="1" selected="0">
            <x v="0"/>
          </reference>
          <reference field="3" count="1" selected="0">
            <x v="2"/>
          </reference>
        </references>
      </pivotArea>
    </chartFormat>
    <chartFormat chart="0" format="16" series="1">
      <pivotArea type="data" outline="0" fieldPosition="0">
        <references count="2">
          <reference field="4294967294" count="1" selected="0">
            <x v="0"/>
          </reference>
          <reference field="3" count="1" selected="0">
            <x v="3"/>
          </reference>
        </references>
      </pivotArea>
    </chartFormat>
    <chartFormat chart="0" format="17" series="1">
      <pivotArea type="data" outline="0" fieldPosition="0">
        <references count="2">
          <reference field="4294967294" count="1" selected="0">
            <x v="0"/>
          </reference>
          <reference field="3" count="1" selected="0">
            <x v="4"/>
          </reference>
        </references>
      </pivotArea>
    </chartFormat>
    <chartFormat chart="0" format="18" series="1">
      <pivotArea type="data" outline="0" fieldPosition="0">
        <references count="2">
          <reference field="4294967294" count="1" selected="0">
            <x v="0"/>
          </reference>
          <reference field="3" count="1" selected="0">
            <x v="5"/>
          </reference>
        </references>
      </pivotArea>
    </chartFormat>
    <chartFormat chart="0" format="19" series="1">
      <pivotArea type="data" outline="0" fieldPosition="0">
        <references count="2">
          <reference field="4294967294" count="1" selected="0">
            <x v="0"/>
          </reference>
          <reference field="3" count="1" selected="0">
            <x v="6"/>
          </reference>
        </references>
      </pivotArea>
    </chartFormat>
    <chartFormat chart="0" format="20">
      <pivotArea type="data" outline="0" fieldPosition="0">
        <references count="3">
          <reference field="4294967294" count="1" selected="0">
            <x v="0"/>
          </reference>
          <reference field="3" count="1" selected="0">
            <x v="0"/>
          </reference>
          <reference field="13" count="1" selected="0">
            <x v="10"/>
          </reference>
        </references>
      </pivotArea>
    </chartFormat>
    <chartFormat chart="0" format="21">
      <pivotArea type="data" outline="0" fieldPosition="0">
        <references count="3">
          <reference field="4294967294" count="1" selected="0">
            <x v="0"/>
          </reference>
          <reference field="3" count="1" selected="0">
            <x v="1"/>
          </reference>
          <reference field="13" count="1" selected="0">
            <x v="10"/>
          </reference>
        </references>
      </pivotArea>
    </chartFormat>
    <chartFormat chart="0" format="22">
      <pivotArea type="data" outline="0" fieldPosition="0">
        <references count="3">
          <reference field="4294967294" count="1" selected="0">
            <x v="0"/>
          </reference>
          <reference field="3" count="1" selected="0">
            <x v="2"/>
          </reference>
          <reference field="13" count="1" selected="0">
            <x v="10"/>
          </reference>
        </references>
      </pivotArea>
    </chartFormat>
    <chartFormat chart="0" format="23">
      <pivotArea type="data" outline="0" fieldPosition="0">
        <references count="3">
          <reference field="4294967294" count="1" selected="0">
            <x v="0"/>
          </reference>
          <reference field="3" count="1" selected="0">
            <x v="3"/>
          </reference>
          <reference field="13" count="1" selected="0">
            <x v="10"/>
          </reference>
        </references>
      </pivotArea>
    </chartFormat>
    <chartFormat chart="0" format="24">
      <pivotArea type="data" outline="0" fieldPosition="0">
        <references count="3">
          <reference field="4294967294" count="1" selected="0">
            <x v="0"/>
          </reference>
          <reference field="3" count="1" selected="0">
            <x v="4"/>
          </reference>
          <reference field="13" count="1" selected="0">
            <x v="10"/>
          </reference>
        </references>
      </pivotArea>
    </chartFormat>
    <chartFormat chart="0" format="25">
      <pivotArea type="data" outline="0" fieldPosition="0">
        <references count="3">
          <reference field="4294967294" count="1" selected="0">
            <x v="0"/>
          </reference>
          <reference field="3" count="1" selected="0">
            <x v="5"/>
          </reference>
          <reference field="13" count="1" selected="0">
            <x v="10"/>
          </reference>
        </references>
      </pivotArea>
    </chartFormat>
    <chartFormat chart="0" format="26">
      <pivotArea type="data" outline="0" fieldPosition="0">
        <references count="3">
          <reference field="4294967294" count="1" selected="0">
            <x v="0"/>
          </reference>
          <reference field="3" count="1" selected="0">
            <x v="6"/>
          </reference>
          <reference field="13" count="1" selected="0">
            <x v="10"/>
          </reference>
        </references>
      </pivotArea>
    </chartFormat>
    <chartFormat chart="0" format="27">
      <pivotArea type="data" outline="0" fieldPosition="0">
        <references count="3">
          <reference field="4294967294" count="1" selected="0">
            <x v="0"/>
          </reference>
          <reference field="3" count="1" selected="0">
            <x v="3"/>
          </reference>
          <reference field="13" count="1" selected="0">
            <x v="2"/>
          </reference>
        </references>
      </pivotArea>
    </chartFormat>
  </chart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F7:G19" firstHeaderRow="1" firstDataRow="1" firstDataCol="1" rowPageCount="1" colPageCount="1"/>
  <pivotFields count="15">
    <pivotField showAll="0"/>
    <pivotField showAll="0"/>
    <pivotField showAll="0"/>
    <pivotField axis="axisPage" showAll="0">
      <items count="8">
        <item x="3"/>
        <item x="4"/>
        <item x="2"/>
        <item x="6"/>
        <item x="5"/>
        <item x="1"/>
        <item x="0"/>
        <item t="default"/>
      </items>
    </pivotField>
    <pivotField showAll="0"/>
    <pivotField showAll="0"/>
    <pivotField showAll="0"/>
    <pivotField showAll="0"/>
    <pivotField showAll="0"/>
    <pivotField showAll="0"/>
    <pivotField showAll="0"/>
    <pivotField showAll="0"/>
    <pivotField showAll="0"/>
    <pivotField axis="axisRow" dataField="1" showAll="0">
      <items count="13">
        <item x="11"/>
        <item x="10"/>
        <item x="9"/>
        <item x="8"/>
        <item x="7"/>
        <item x="6"/>
        <item x="5"/>
        <item x="4"/>
        <item x="3"/>
        <item x="2"/>
        <item x="1"/>
        <item h="1" x="0"/>
        <item t="default"/>
      </items>
    </pivotField>
    <pivotField showAll="0"/>
  </pivotFields>
  <rowFields count="1">
    <field x="13"/>
  </rowFields>
  <rowItems count="12">
    <i>
      <x/>
    </i>
    <i>
      <x v="1"/>
    </i>
    <i>
      <x v="2"/>
    </i>
    <i>
      <x v="3"/>
    </i>
    <i>
      <x v="4"/>
    </i>
    <i>
      <x v="5"/>
    </i>
    <i>
      <x v="6"/>
    </i>
    <i>
      <x v="7"/>
    </i>
    <i>
      <x v="8"/>
    </i>
    <i>
      <x v="9"/>
    </i>
    <i>
      <x v="10"/>
    </i>
    <i t="grand">
      <x/>
    </i>
  </rowItems>
  <colItems count="1">
    <i/>
  </colItems>
  <pageFields count="1">
    <pageField fld="3" item="0" hier="-1"/>
  </pageFields>
  <dataFields count="1">
    <dataField name="Count of MeetingNumber" fld="13" subtotal="count" baseField="0" baseItem="0"/>
  </dataFields>
  <formats count="2">
    <format dxfId="61">
      <pivotArea type="all" dataOnly="0" outline="0" fieldPosition="0"/>
    </format>
    <format dxfId="60">
      <pivotArea type="all" dataOnly="0" outline="0" fieldPosition="0"/>
    </format>
  </formats>
  <chartFormats count="13">
    <chartFormat chart="0" format="0" series="1">
      <pivotArea type="data" outline="0" fieldPosition="0">
        <references count="1">
          <reference field="13" count="1" selected="0">
            <x v="0"/>
          </reference>
        </references>
      </pivotArea>
    </chartFormat>
    <chartFormat chart="0" format="1" series="1">
      <pivotArea type="data" outline="0" fieldPosition="0">
        <references count="1">
          <reference field="13" count="1" selected="0">
            <x v="1"/>
          </reference>
        </references>
      </pivotArea>
    </chartFormat>
    <chartFormat chart="0" format="2" series="1">
      <pivotArea type="data" outline="0" fieldPosition="0">
        <references count="1">
          <reference field="13" count="1" selected="0">
            <x v="2"/>
          </reference>
        </references>
      </pivotArea>
    </chartFormat>
    <chartFormat chart="0" format="3" series="1">
      <pivotArea type="data" outline="0" fieldPosition="0">
        <references count="1">
          <reference field="13" count="1" selected="0">
            <x v="3"/>
          </reference>
        </references>
      </pivotArea>
    </chartFormat>
    <chartFormat chart="0" format="4" series="1">
      <pivotArea type="data" outline="0" fieldPosition="0">
        <references count="1">
          <reference field="13" count="1" selected="0">
            <x v="4"/>
          </reference>
        </references>
      </pivotArea>
    </chartFormat>
    <chartFormat chart="0" format="5" series="1">
      <pivotArea type="data" outline="0" fieldPosition="0">
        <references count="1">
          <reference field="13" count="1" selected="0">
            <x v="5"/>
          </reference>
        </references>
      </pivotArea>
    </chartFormat>
    <chartFormat chart="0" format="6" series="1">
      <pivotArea type="data" outline="0" fieldPosition="0">
        <references count="1">
          <reference field="13" count="1" selected="0">
            <x v="6"/>
          </reference>
        </references>
      </pivotArea>
    </chartFormat>
    <chartFormat chart="0" format="7" series="1">
      <pivotArea type="data" outline="0" fieldPosition="0">
        <references count="1">
          <reference field="13" count="1" selected="0">
            <x v="7"/>
          </reference>
        </references>
      </pivotArea>
    </chartFormat>
    <chartFormat chart="0" format="8" series="1">
      <pivotArea type="data" outline="0" fieldPosition="0">
        <references count="1">
          <reference field="13" count="1" selected="0">
            <x v="8"/>
          </reference>
        </references>
      </pivotArea>
    </chartFormat>
    <chartFormat chart="0" format="9" series="1">
      <pivotArea type="data" outline="0" fieldPosition="0">
        <references count="1">
          <reference field="13" count="1" selected="0">
            <x v="9"/>
          </reference>
        </references>
      </pivotArea>
    </chartFormat>
    <chartFormat chart="0" format="11" series="1">
      <pivotArea type="data" outline="0" fieldPosition="0">
        <references count="1">
          <reference field="4294967294" count="1" selected="0">
            <x v="0"/>
          </reference>
        </references>
      </pivotArea>
    </chartFormat>
    <chartFormat chart="1" format="1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7"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I22:J34" firstHeaderRow="1" firstDataRow="1" firstDataCol="1" rowPageCount="1" colPageCount="1"/>
  <pivotFields count="15">
    <pivotField showAll="0"/>
    <pivotField showAll="0"/>
    <pivotField showAll="0"/>
    <pivotField axis="axisPage" showAll="0">
      <items count="8">
        <item x="3"/>
        <item x="4"/>
        <item x="2"/>
        <item x="6"/>
        <item x="5"/>
        <item x="1"/>
        <item x="0"/>
        <item t="default"/>
      </items>
    </pivotField>
    <pivotField showAll="0"/>
    <pivotField showAll="0"/>
    <pivotField showAll="0"/>
    <pivotField showAll="0"/>
    <pivotField showAll="0"/>
    <pivotField showAll="0"/>
    <pivotField showAll="0"/>
    <pivotField showAll="0"/>
    <pivotField showAll="0"/>
    <pivotField axis="axisRow" dataField="1" showAll="0">
      <items count="13">
        <item x="11"/>
        <item x="10"/>
        <item x="9"/>
        <item x="8"/>
        <item x="7"/>
        <item x="6"/>
        <item x="5"/>
        <item x="4"/>
        <item x="3"/>
        <item x="2"/>
        <item x="1"/>
        <item h="1" x="0"/>
        <item t="default"/>
      </items>
    </pivotField>
    <pivotField showAll="0"/>
  </pivotFields>
  <rowFields count="1">
    <field x="13"/>
  </rowFields>
  <rowItems count="12">
    <i>
      <x/>
    </i>
    <i>
      <x v="1"/>
    </i>
    <i>
      <x v="2"/>
    </i>
    <i>
      <x v="3"/>
    </i>
    <i>
      <x v="4"/>
    </i>
    <i>
      <x v="5"/>
    </i>
    <i>
      <x v="6"/>
    </i>
    <i>
      <x v="7"/>
    </i>
    <i>
      <x v="8"/>
    </i>
    <i>
      <x v="9"/>
    </i>
    <i>
      <x v="10"/>
    </i>
    <i t="grand">
      <x/>
    </i>
  </rowItems>
  <colItems count="1">
    <i/>
  </colItems>
  <pageFields count="1">
    <pageField fld="3" item="3" hier="-1"/>
  </pageFields>
  <dataFields count="1">
    <dataField name="Count of MeetingNumber" fld="13" subtotal="count" baseField="0" baseItem="0"/>
  </dataFields>
  <formats count="2">
    <format dxfId="63">
      <pivotArea type="all" dataOnly="0" outline="0" fieldPosition="0"/>
    </format>
    <format dxfId="62">
      <pivotArea type="all" dataOnly="0" outline="0" fieldPosition="0"/>
    </format>
  </formats>
  <chartFormats count="13">
    <chartFormat chart="0" format="0" series="1">
      <pivotArea type="data" outline="0" fieldPosition="0">
        <references count="1">
          <reference field="13" count="1" selected="0">
            <x v="0"/>
          </reference>
        </references>
      </pivotArea>
    </chartFormat>
    <chartFormat chart="0" format="1" series="1">
      <pivotArea type="data" outline="0" fieldPosition="0">
        <references count="1">
          <reference field="13" count="1" selected="0">
            <x v="1"/>
          </reference>
        </references>
      </pivotArea>
    </chartFormat>
    <chartFormat chart="0" format="2" series="1">
      <pivotArea type="data" outline="0" fieldPosition="0">
        <references count="1">
          <reference field="13" count="1" selected="0">
            <x v="2"/>
          </reference>
        </references>
      </pivotArea>
    </chartFormat>
    <chartFormat chart="0" format="3" series="1">
      <pivotArea type="data" outline="0" fieldPosition="0">
        <references count="1">
          <reference field="13" count="1" selected="0">
            <x v="3"/>
          </reference>
        </references>
      </pivotArea>
    </chartFormat>
    <chartFormat chart="0" format="4" series="1">
      <pivotArea type="data" outline="0" fieldPosition="0">
        <references count="1">
          <reference field="13" count="1" selected="0">
            <x v="4"/>
          </reference>
        </references>
      </pivotArea>
    </chartFormat>
    <chartFormat chart="0" format="5" series="1">
      <pivotArea type="data" outline="0" fieldPosition="0">
        <references count="1">
          <reference field="13" count="1" selected="0">
            <x v="5"/>
          </reference>
        </references>
      </pivotArea>
    </chartFormat>
    <chartFormat chart="0" format="6" series="1">
      <pivotArea type="data" outline="0" fieldPosition="0">
        <references count="1">
          <reference field="13" count="1" selected="0">
            <x v="6"/>
          </reference>
        </references>
      </pivotArea>
    </chartFormat>
    <chartFormat chart="0" format="7" series="1">
      <pivotArea type="data" outline="0" fieldPosition="0">
        <references count="1">
          <reference field="13" count="1" selected="0">
            <x v="7"/>
          </reference>
        </references>
      </pivotArea>
    </chartFormat>
    <chartFormat chart="0" format="8" series="1">
      <pivotArea type="data" outline="0" fieldPosition="0">
        <references count="1">
          <reference field="13" count="1" selected="0">
            <x v="8"/>
          </reference>
        </references>
      </pivotArea>
    </chartFormat>
    <chartFormat chart="0" format="9" series="1">
      <pivotArea type="data" outline="0" fieldPosition="0">
        <references count="1">
          <reference field="13" count="1" selected="0">
            <x v="9"/>
          </reference>
        </references>
      </pivotArea>
    </chartFormat>
    <chartFormat chart="0" format="11" series="1">
      <pivotArea type="data" outline="0" fieldPosition="0">
        <references count="1">
          <reference field="4294967294" count="1" selected="0">
            <x v="0"/>
          </reference>
        </references>
      </pivotArea>
    </chartFormat>
    <chartFormat chart="1" format="1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2"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C7:D19" firstHeaderRow="1" firstDataRow="1" firstDataCol="1" rowPageCount="1" colPageCount="1"/>
  <pivotFields count="15">
    <pivotField showAll="0"/>
    <pivotField showAll="0"/>
    <pivotField showAll="0"/>
    <pivotField axis="axisPage" showAll="0">
      <items count="8">
        <item x="3"/>
        <item x="4"/>
        <item x="2"/>
        <item x="6"/>
        <item x="5"/>
        <item x="1"/>
        <item x="0"/>
        <item t="default"/>
      </items>
    </pivotField>
    <pivotField showAll="0"/>
    <pivotField showAll="0"/>
    <pivotField showAll="0"/>
    <pivotField showAll="0"/>
    <pivotField showAll="0"/>
    <pivotField showAll="0"/>
    <pivotField showAll="0"/>
    <pivotField showAll="0"/>
    <pivotField showAll="0"/>
    <pivotField axis="axisRow" dataField="1" showAll="0">
      <items count="13">
        <item x="11"/>
        <item x="10"/>
        <item x="9"/>
        <item x="8"/>
        <item x="7"/>
        <item x="6"/>
        <item x="5"/>
        <item x="4"/>
        <item x="3"/>
        <item x="2"/>
        <item x="1"/>
        <item h="1" x="0"/>
        <item t="default"/>
      </items>
    </pivotField>
    <pivotField showAll="0"/>
  </pivotFields>
  <rowFields count="1">
    <field x="13"/>
  </rowFields>
  <rowItems count="12">
    <i>
      <x/>
    </i>
    <i>
      <x v="1"/>
    </i>
    <i>
      <x v="2"/>
    </i>
    <i>
      <x v="3"/>
    </i>
    <i>
      <x v="4"/>
    </i>
    <i>
      <x v="5"/>
    </i>
    <i>
      <x v="6"/>
    </i>
    <i>
      <x v="7"/>
    </i>
    <i>
      <x v="8"/>
    </i>
    <i>
      <x v="9"/>
    </i>
    <i>
      <x v="10"/>
    </i>
    <i t="grand">
      <x/>
    </i>
  </rowItems>
  <colItems count="1">
    <i/>
  </colItems>
  <pageFields count="1">
    <pageField fld="3" item="4" hier="-1"/>
  </pageFields>
  <dataFields count="1">
    <dataField name="Count of MeetingNumber" fld="13" subtotal="count" baseField="0" baseItem="0"/>
  </dataFields>
  <formats count="2">
    <format dxfId="65">
      <pivotArea type="all" dataOnly="0" outline="0" fieldPosition="0"/>
    </format>
    <format dxfId="64">
      <pivotArea type="all" dataOnly="0" outline="0" fieldPosition="0"/>
    </format>
  </formats>
  <chartFormats count="1">
    <chartFormat chart="2" format="0" series="1">
      <pivotArea type="data" outline="0" fieldPosition="0">
        <references count="1">
          <reference field="4294967294" count="1" selected="0">
            <x v="0"/>
          </reference>
        </references>
      </pivotArea>
    </chartFormat>
  </chart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C22:D34" firstHeaderRow="1" firstDataRow="1" firstDataCol="1" rowPageCount="1" colPageCount="1"/>
  <pivotFields count="15">
    <pivotField showAll="0"/>
    <pivotField showAll="0"/>
    <pivotField showAll="0"/>
    <pivotField axis="axisPage" showAll="0">
      <items count="8">
        <item x="3"/>
        <item x="4"/>
        <item x="2"/>
        <item x="6"/>
        <item x="5"/>
        <item x="1"/>
        <item x="0"/>
        <item t="default"/>
      </items>
    </pivotField>
    <pivotField showAll="0"/>
    <pivotField showAll="0"/>
    <pivotField showAll="0"/>
    <pivotField showAll="0"/>
    <pivotField showAll="0"/>
    <pivotField showAll="0"/>
    <pivotField showAll="0"/>
    <pivotField showAll="0"/>
    <pivotField showAll="0"/>
    <pivotField axis="axisRow" dataField="1" showAll="0">
      <items count="13">
        <item x="11"/>
        <item x="10"/>
        <item x="9"/>
        <item x="8"/>
        <item x="7"/>
        <item x="6"/>
        <item x="5"/>
        <item x="4"/>
        <item x="3"/>
        <item x="2"/>
        <item x="1"/>
        <item h="1" x="0"/>
        <item t="default"/>
      </items>
    </pivotField>
    <pivotField showAll="0"/>
  </pivotFields>
  <rowFields count="1">
    <field x="13"/>
  </rowFields>
  <rowItems count="12">
    <i>
      <x/>
    </i>
    <i>
      <x v="1"/>
    </i>
    <i>
      <x v="2"/>
    </i>
    <i>
      <x v="3"/>
    </i>
    <i>
      <x v="4"/>
    </i>
    <i>
      <x v="5"/>
    </i>
    <i>
      <x v="6"/>
    </i>
    <i>
      <x v="7"/>
    </i>
    <i>
      <x v="8"/>
    </i>
    <i>
      <x v="9"/>
    </i>
    <i>
      <x v="10"/>
    </i>
    <i t="grand">
      <x/>
    </i>
  </rowItems>
  <colItems count="1">
    <i/>
  </colItems>
  <pageFields count="1">
    <pageField fld="3" item="1" hier="-1"/>
  </pageFields>
  <dataFields count="1">
    <dataField name="Count of MeetingNumber" fld="13" subtotal="count" baseField="0" baseItem="0"/>
  </dataFields>
  <formats count="2">
    <format dxfId="67">
      <pivotArea type="all" dataOnly="0" outline="0" fieldPosition="0"/>
    </format>
    <format dxfId="66">
      <pivotArea type="all" dataOnly="0" outline="0" fieldPosition="0"/>
    </format>
  </formats>
  <chartFormats count="13">
    <chartFormat chart="0" format="0" series="1">
      <pivotArea type="data" outline="0" fieldPosition="0">
        <references count="1">
          <reference field="13" count="1" selected="0">
            <x v="0"/>
          </reference>
        </references>
      </pivotArea>
    </chartFormat>
    <chartFormat chart="0" format="1" series="1">
      <pivotArea type="data" outline="0" fieldPosition="0">
        <references count="1">
          <reference field="13" count="1" selected="0">
            <x v="1"/>
          </reference>
        </references>
      </pivotArea>
    </chartFormat>
    <chartFormat chart="0" format="2" series="1">
      <pivotArea type="data" outline="0" fieldPosition="0">
        <references count="1">
          <reference field="13" count="1" selected="0">
            <x v="2"/>
          </reference>
        </references>
      </pivotArea>
    </chartFormat>
    <chartFormat chart="0" format="3" series="1">
      <pivotArea type="data" outline="0" fieldPosition="0">
        <references count="1">
          <reference field="13" count="1" selected="0">
            <x v="3"/>
          </reference>
        </references>
      </pivotArea>
    </chartFormat>
    <chartFormat chart="0" format="4" series="1">
      <pivotArea type="data" outline="0" fieldPosition="0">
        <references count="1">
          <reference field="13" count="1" selected="0">
            <x v="4"/>
          </reference>
        </references>
      </pivotArea>
    </chartFormat>
    <chartFormat chart="0" format="5" series="1">
      <pivotArea type="data" outline="0" fieldPosition="0">
        <references count="1">
          <reference field="13" count="1" selected="0">
            <x v="5"/>
          </reference>
        </references>
      </pivotArea>
    </chartFormat>
    <chartFormat chart="0" format="6" series="1">
      <pivotArea type="data" outline="0" fieldPosition="0">
        <references count="1">
          <reference field="13" count="1" selected="0">
            <x v="6"/>
          </reference>
        </references>
      </pivotArea>
    </chartFormat>
    <chartFormat chart="0" format="7" series="1">
      <pivotArea type="data" outline="0" fieldPosition="0">
        <references count="1">
          <reference field="13" count="1" selected="0">
            <x v="7"/>
          </reference>
        </references>
      </pivotArea>
    </chartFormat>
    <chartFormat chart="0" format="8" series="1">
      <pivotArea type="data" outline="0" fieldPosition="0">
        <references count="1">
          <reference field="13" count="1" selected="0">
            <x v="8"/>
          </reference>
        </references>
      </pivotArea>
    </chartFormat>
    <chartFormat chart="0" format="9" series="1">
      <pivotArea type="data" outline="0" fieldPosition="0">
        <references count="1">
          <reference field="13" count="1" selected="0">
            <x v="9"/>
          </reference>
        </references>
      </pivotArea>
    </chartFormat>
    <chartFormat chart="0" format="11" series="1">
      <pivotArea type="data" outline="0" fieldPosition="0">
        <references count="1">
          <reference field="4294967294" count="1" selected="0">
            <x v="0"/>
          </reference>
        </references>
      </pivotArea>
    </chartFormat>
    <chartFormat chart="1" format="1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6"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F22:G34" firstHeaderRow="1" firstDataRow="1" firstDataCol="1" rowPageCount="1" colPageCount="1"/>
  <pivotFields count="15">
    <pivotField showAll="0"/>
    <pivotField showAll="0"/>
    <pivotField showAll="0"/>
    <pivotField axis="axisPage" showAll="0">
      <items count="8">
        <item x="3"/>
        <item x="4"/>
        <item x="2"/>
        <item x="6"/>
        <item x="5"/>
        <item x="1"/>
        <item x="0"/>
        <item t="default"/>
      </items>
    </pivotField>
    <pivotField showAll="0"/>
    <pivotField showAll="0"/>
    <pivotField showAll="0"/>
    <pivotField showAll="0"/>
    <pivotField showAll="0"/>
    <pivotField showAll="0"/>
    <pivotField showAll="0"/>
    <pivotField showAll="0"/>
    <pivotField showAll="0"/>
    <pivotField axis="axisRow" dataField="1" showAll="0">
      <items count="13">
        <item x="11"/>
        <item x="10"/>
        <item x="9"/>
        <item x="8"/>
        <item x="7"/>
        <item x="6"/>
        <item x="5"/>
        <item x="4"/>
        <item x="3"/>
        <item x="2"/>
        <item x="1"/>
        <item h="1" x="0"/>
        <item t="default"/>
      </items>
    </pivotField>
    <pivotField showAll="0"/>
  </pivotFields>
  <rowFields count="1">
    <field x="13"/>
  </rowFields>
  <rowItems count="12">
    <i>
      <x/>
    </i>
    <i>
      <x v="1"/>
    </i>
    <i>
      <x v="2"/>
    </i>
    <i>
      <x v="3"/>
    </i>
    <i>
      <x v="4"/>
    </i>
    <i>
      <x v="5"/>
    </i>
    <i>
      <x v="6"/>
    </i>
    <i>
      <x v="7"/>
    </i>
    <i>
      <x v="8"/>
    </i>
    <i>
      <x v="9"/>
    </i>
    <i>
      <x v="10"/>
    </i>
    <i t="grand">
      <x/>
    </i>
  </rowItems>
  <colItems count="1">
    <i/>
  </colItems>
  <pageFields count="1">
    <pageField fld="3" item="2" hier="-1"/>
  </pageFields>
  <dataFields count="1">
    <dataField name="Count of MeetingNumber" fld="13" subtotal="count" baseField="0" baseItem="0"/>
  </dataFields>
  <formats count="2">
    <format dxfId="69">
      <pivotArea type="all" dataOnly="0" outline="0" fieldPosition="0"/>
    </format>
    <format dxfId="68">
      <pivotArea type="all" dataOnly="0" outline="0" fieldPosition="0"/>
    </format>
  </formats>
  <chartFormats count="13">
    <chartFormat chart="0" format="0" series="1">
      <pivotArea type="data" outline="0" fieldPosition="0">
        <references count="1">
          <reference field="13" count="1" selected="0">
            <x v="0"/>
          </reference>
        </references>
      </pivotArea>
    </chartFormat>
    <chartFormat chart="0" format="1" series="1">
      <pivotArea type="data" outline="0" fieldPosition="0">
        <references count="1">
          <reference field="13" count="1" selected="0">
            <x v="1"/>
          </reference>
        </references>
      </pivotArea>
    </chartFormat>
    <chartFormat chart="0" format="2" series="1">
      <pivotArea type="data" outline="0" fieldPosition="0">
        <references count="1">
          <reference field="13" count="1" selected="0">
            <x v="2"/>
          </reference>
        </references>
      </pivotArea>
    </chartFormat>
    <chartFormat chart="0" format="3" series="1">
      <pivotArea type="data" outline="0" fieldPosition="0">
        <references count="1">
          <reference field="13" count="1" selected="0">
            <x v="3"/>
          </reference>
        </references>
      </pivotArea>
    </chartFormat>
    <chartFormat chart="0" format="4" series="1">
      <pivotArea type="data" outline="0" fieldPosition="0">
        <references count="1">
          <reference field="13" count="1" selected="0">
            <x v="4"/>
          </reference>
        </references>
      </pivotArea>
    </chartFormat>
    <chartFormat chart="0" format="5" series="1">
      <pivotArea type="data" outline="0" fieldPosition="0">
        <references count="1">
          <reference field="13" count="1" selected="0">
            <x v="5"/>
          </reference>
        </references>
      </pivotArea>
    </chartFormat>
    <chartFormat chart="0" format="6" series="1">
      <pivotArea type="data" outline="0" fieldPosition="0">
        <references count="1">
          <reference field="13" count="1" selected="0">
            <x v="6"/>
          </reference>
        </references>
      </pivotArea>
    </chartFormat>
    <chartFormat chart="0" format="7" series="1">
      <pivotArea type="data" outline="0" fieldPosition="0">
        <references count="1">
          <reference field="13" count="1" selected="0">
            <x v="7"/>
          </reference>
        </references>
      </pivotArea>
    </chartFormat>
    <chartFormat chart="0" format="8" series="1">
      <pivotArea type="data" outline="0" fieldPosition="0">
        <references count="1">
          <reference field="13" count="1" selected="0">
            <x v="8"/>
          </reference>
        </references>
      </pivotArea>
    </chartFormat>
    <chartFormat chart="0" format="9" series="1">
      <pivotArea type="data" outline="0" fieldPosition="0">
        <references count="1">
          <reference field="13" count="1" selected="0">
            <x v="9"/>
          </reference>
        </references>
      </pivotArea>
    </chartFormat>
    <chartFormat chart="0" format="11" series="1">
      <pivotArea type="data" outline="0" fieldPosition="0">
        <references count="1">
          <reference field="4294967294" count="1" selected="0">
            <x v="0"/>
          </reference>
        </references>
      </pivotArea>
    </chartFormat>
    <chartFormat chart="1" format="1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4" cacheId="2"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3">
  <location ref="I7:J18" firstHeaderRow="1" firstDataRow="1" firstDataCol="1" rowPageCount="1" colPageCount="1"/>
  <pivotFields count="15">
    <pivotField showAll="0"/>
    <pivotField showAll="0"/>
    <pivotField showAll="0"/>
    <pivotField axis="axisPage" showAll="0">
      <items count="8">
        <item x="3"/>
        <item x="4"/>
        <item x="2"/>
        <item x="6"/>
        <item x="5"/>
        <item x="1"/>
        <item x="0"/>
        <item t="default"/>
      </items>
    </pivotField>
    <pivotField showAll="0"/>
    <pivotField showAll="0"/>
    <pivotField showAll="0"/>
    <pivotField showAll="0"/>
    <pivotField showAll="0"/>
    <pivotField showAll="0"/>
    <pivotField showAll="0"/>
    <pivotField showAll="0"/>
    <pivotField showAll="0"/>
    <pivotField axis="axisRow" dataField="1" showAll="0">
      <items count="13">
        <item x="11"/>
        <item x="10"/>
        <item x="9"/>
        <item x="8"/>
        <item x="7"/>
        <item x="6"/>
        <item x="5"/>
        <item x="4"/>
        <item x="3"/>
        <item x="2"/>
        <item h="1" x="1"/>
        <item h="1" x="0"/>
        <item t="default"/>
      </items>
    </pivotField>
    <pivotField showAll="0"/>
  </pivotFields>
  <rowFields count="1">
    <field x="13"/>
  </rowFields>
  <rowItems count="11">
    <i>
      <x/>
    </i>
    <i>
      <x v="1"/>
    </i>
    <i>
      <x v="2"/>
    </i>
    <i>
      <x v="3"/>
    </i>
    <i>
      <x v="4"/>
    </i>
    <i>
      <x v="5"/>
    </i>
    <i>
      <x v="6"/>
    </i>
    <i>
      <x v="7"/>
    </i>
    <i>
      <x v="8"/>
    </i>
    <i>
      <x v="9"/>
    </i>
    <i t="grand">
      <x/>
    </i>
  </rowItems>
  <colItems count="1">
    <i/>
  </colItems>
  <pageFields count="1">
    <pageField fld="3" item="5" hier="-1"/>
  </pageFields>
  <dataFields count="1">
    <dataField name="Count of MeetingNumber" fld="13" subtotal="count" baseField="0" baseItem="0"/>
  </dataFields>
  <formats count="2">
    <format dxfId="71">
      <pivotArea type="all" dataOnly="0" outline="0" fieldPosition="0"/>
    </format>
    <format dxfId="70">
      <pivotArea type="all" dataOnly="0" outline="0" fieldPosition="0"/>
    </format>
  </formats>
  <chartFormats count="13">
    <chartFormat chart="0" format="0" series="1">
      <pivotArea type="data" outline="0" fieldPosition="0">
        <references count="1">
          <reference field="13" count="1" selected="0">
            <x v="0"/>
          </reference>
        </references>
      </pivotArea>
    </chartFormat>
    <chartFormat chart="0" format="1" series="1">
      <pivotArea type="data" outline="0" fieldPosition="0">
        <references count="1">
          <reference field="13" count="1" selected="0">
            <x v="1"/>
          </reference>
        </references>
      </pivotArea>
    </chartFormat>
    <chartFormat chart="0" format="2" series="1">
      <pivotArea type="data" outline="0" fieldPosition="0">
        <references count="1">
          <reference field="13" count="1" selected="0">
            <x v="2"/>
          </reference>
        </references>
      </pivotArea>
    </chartFormat>
    <chartFormat chart="0" format="3" series="1">
      <pivotArea type="data" outline="0" fieldPosition="0">
        <references count="1">
          <reference field="13" count="1" selected="0">
            <x v="3"/>
          </reference>
        </references>
      </pivotArea>
    </chartFormat>
    <chartFormat chart="0" format="4" series="1">
      <pivotArea type="data" outline="0" fieldPosition="0">
        <references count="1">
          <reference field="13" count="1" selected="0">
            <x v="4"/>
          </reference>
        </references>
      </pivotArea>
    </chartFormat>
    <chartFormat chart="0" format="5" series="1">
      <pivotArea type="data" outline="0" fieldPosition="0">
        <references count="1">
          <reference field="13" count="1" selected="0">
            <x v="5"/>
          </reference>
        </references>
      </pivotArea>
    </chartFormat>
    <chartFormat chart="0" format="6" series="1">
      <pivotArea type="data" outline="0" fieldPosition="0">
        <references count="1">
          <reference field="13" count="1" selected="0">
            <x v="6"/>
          </reference>
        </references>
      </pivotArea>
    </chartFormat>
    <chartFormat chart="0" format="7" series="1">
      <pivotArea type="data" outline="0" fieldPosition="0">
        <references count="1">
          <reference field="13" count="1" selected="0">
            <x v="7"/>
          </reference>
        </references>
      </pivotArea>
    </chartFormat>
    <chartFormat chart="0" format="8" series="1">
      <pivotArea type="data" outline="0" fieldPosition="0">
        <references count="1">
          <reference field="13" count="1" selected="0">
            <x v="8"/>
          </reference>
        </references>
      </pivotArea>
    </chartFormat>
    <chartFormat chart="0" format="9" series="1">
      <pivotArea type="data" outline="0" fieldPosition="0">
        <references count="1">
          <reference field="13" count="1" selected="0">
            <x v="9"/>
          </reference>
        </references>
      </pivotArea>
    </chartFormat>
    <chartFormat chart="0" format="11" series="1">
      <pivotArea type="data" outline="0" fieldPosition="0">
        <references count="1">
          <reference field="4294967294" count="1" selected="0">
            <x v="0"/>
          </reference>
        </references>
      </pivotArea>
    </chartFormat>
    <chartFormat chart="1" format="11"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8.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B2:M25" firstHeaderRow="0" firstDataRow="1" firstDataCol="1"/>
  <pivotFields count="22">
    <pivotField axis="axisRow" showAll="0">
      <items count="5">
        <item x="0"/>
        <item h="1" x="1"/>
        <item h="1" x="2"/>
        <item h="1" x="3"/>
        <item t="default"/>
      </items>
    </pivotField>
    <pivotField axis="axisRow" showAll="0">
      <items count="19">
        <item x="1"/>
        <item h="1" x="8"/>
        <item h="1" x="12"/>
        <item h="1" x="9"/>
        <item h="1" x="11"/>
        <item h="1" x="13"/>
        <item h="1" x="15"/>
        <item h="1" x="10"/>
        <item x="2"/>
        <item h="1" x="3"/>
        <item h="1" x="17"/>
        <item h="1" x="4"/>
        <item h="1" x="5"/>
        <item h="1" x="6"/>
        <item x="7"/>
        <item h="1" x="16"/>
        <item h="1" x="14"/>
        <item h="1" x="0"/>
        <item t="default"/>
      </items>
    </pivotField>
    <pivotField axis="axisRow" showAll="0">
      <items count="8">
        <item x="3"/>
        <item x="4"/>
        <item x="2"/>
        <item x="6"/>
        <item x="5"/>
        <item x="1"/>
        <item h="1" x="0"/>
        <item t="default"/>
      </items>
    </pivotField>
    <pivotField showAll="0"/>
    <pivotField showAll="0"/>
    <pivotField showAll="0"/>
    <pivotField showAll="0"/>
    <pivotField showAll="0"/>
    <pivotField showAll="0"/>
    <pivotField showAll="0"/>
    <pivotField showAll="0"/>
    <pivotField dataField="1" showAll="0" defaultSubtotal="0">
      <items count="2">
        <item x="1"/>
        <item x="0"/>
      </items>
    </pivotField>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s>
  <rowFields count="3">
    <field x="0"/>
    <field x="1"/>
    <field x="2"/>
  </rowFields>
  <rowItems count="23">
    <i>
      <x/>
    </i>
    <i r="1">
      <x/>
    </i>
    <i r="2">
      <x/>
    </i>
    <i r="2">
      <x v="1"/>
    </i>
    <i r="2">
      <x v="2"/>
    </i>
    <i r="2">
      <x v="3"/>
    </i>
    <i r="2">
      <x v="4"/>
    </i>
    <i r="2">
      <x v="5"/>
    </i>
    <i r="1">
      <x v="8"/>
    </i>
    <i r="2">
      <x/>
    </i>
    <i r="2">
      <x v="1"/>
    </i>
    <i r="2">
      <x v="2"/>
    </i>
    <i r="2">
      <x v="3"/>
    </i>
    <i r="2">
      <x v="4"/>
    </i>
    <i r="2">
      <x v="5"/>
    </i>
    <i r="1">
      <x v="14"/>
    </i>
    <i r="2">
      <x/>
    </i>
    <i r="2">
      <x v="1"/>
    </i>
    <i r="2">
      <x v="2"/>
    </i>
    <i r="2">
      <x v="3"/>
    </i>
    <i r="2">
      <x v="4"/>
    </i>
    <i r="2">
      <x v="5"/>
    </i>
    <i t="grand">
      <x/>
    </i>
  </rowItems>
  <colFields count="1">
    <field x="-2"/>
  </colFields>
  <colItems count="11">
    <i>
      <x/>
    </i>
    <i i="1">
      <x v="1"/>
    </i>
    <i i="2">
      <x v="2"/>
    </i>
    <i i="3">
      <x v="3"/>
    </i>
    <i i="4">
      <x v="4"/>
    </i>
    <i i="5">
      <x v="5"/>
    </i>
    <i i="6">
      <x v="6"/>
    </i>
    <i i="7">
      <x v="7"/>
    </i>
    <i i="8">
      <x v="8"/>
    </i>
    <i i="9">
      <x v="9"/>
    </i>
    <i i="10">
      <x v="10"/>
    </i>
  </colItems>
  <dataFields count="11">
    <dataField name="Count of May_2" fld="11" subtotal="count" baseField="0" baseItem="0"/>
    <dataField name="Count of April_25" fld="12" subtotal="count" baseField="0" baseItem="0"/>
    <dataField name="Count of April_18" fld="13" subtotal="count" baseField="0" baseItem="0"/>
    <dataField name="Count of April_11" fld="14" subtotal="count" baseField="0" baseItem="0"/>
    <dataField name="Count of April_4" fld="15" subtotal="count" baseField="0" baseItem="0"/>
    <dataField name="Count of March_28" fld="16" subtotal="count" baseField="0" baseItem="0"/>
    <dataField name="Count of March_21" fld="17" subtotal="count" baseField="0" baseItem="0"/>
    <dataField name="Count of March_14" fld="18" subtotal="count" baseField="0" baseItem="0"/>
    <dataField name="Count of March_7" fld="19" subtotal="count" baseField="0" baseItem="0"/>
    <dataField name="Count of Feb_28" fld="20" subtotal="count" baseField="0" baseItem="0"/>
    <dataField name="Count of Feb_21" fld="21" subtotal="count" baseField="0" baseItem="0"/>
  </dataFields>
  <formats count="4">
    <format dxfId="57">
      <pivotArea type="all" dataOnly="0" outline="0" fieldPosition="0"/>
    </format>
    <format dxfId="56">
      <pivotArea type="all" dataOnly="0" outline="0" fieldPosition="0"/>
    </format>
    <format dxfId="55">
      <pivotArea type="all" dataOnly="0" outline="0" fieldPosition="0"/>
    </format>
    <format dxfId="54">
      <pivotArea type="all" dataOnly="0" outline="0" fieldPosition="0"/>
    </format>
  </formats>
  <chartFormats count="11">
    <chartFormat chart="0" format="0" series="1">
      <pivotArea type="data" outline="0" fieldPosition="0">
        <references count="1">
          <reference field="4294967294" count="1" selected="0">
            <x v="10"/>
          </reference>
        </references>
      </pivotArea>
    </chartFormat>
    <chartFormat chart="0" format="1" series="1">
      <pivotArea type="data" outline="0" fieldPosition="0">
        <references count="1">
          <reference field="4294967294" count="1" selected="0">
            <x v="9"/>
          </reference>
        </references>
      </pivotArea>
    </chartFormat>
    <chartFormat chart="0" format="2" series="1">
      <pivotArea type="data" outline="0" fieldPosition="0">
        <references count="1">
          <reference field="4294967294" count="1" selected="0">
            <x v="8"/>
          </reference>
        </references>
      </pivotArea>
    </chartFormat>
    <chartFormat chart="0" format="3" series="1">
      <pivotArea type="data" outline="0" fieldPosition="0">
        <references count="1">
          <reference field="4294967294" count="1" selected="0">
            <x v="7"/>
          </reference>
        </references>
      </pivotArea>
    </chartFormat>
    <chartFormat chart="0" format="4" series="1">
      <pivotArea type="data" outline="0" fieldPosition="0">
        <references count="1">
          <reference field="4294967294" count="1" selected="0">
            <x v="6"/>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4"/>
          </reference>
        </references>
      </pivotArea>
    </chartFormat>
    <chartFormat chart="0" format="7" series="1">
      <pivotArea type="data" outline="0" fieldPosition="0">
        <references count="1">
          <reference field="4294967294" count="1" selected="0">
            <x v="3"/>
          </reference>
        </references>
      </pivotArea>
    </chartFormat>
    <chartFormat chart="0" format="8" series="1">
      <pivotArea type="data" outline="0" fieldPosition="0">
        <references count="1">
          <reference field="4294967294" count="1" selected="0">
            <x v="2"/>
          </reference>
        </references>
      </pivotArea>
    </chartFormat>
    <chartFormat chart="0" format="9" series="1">
      <pivotArea type="data" outline="0" fieldPosition="0">
        <references count="1">
          <reference field="4294967294" count="1" selected="0">
            <x v="1"/>
          </reference>
        </references>
      </pivotArea>
    </chartFormat>
    <chartFormat chart="0" format="10"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9.xml><?xml version="1.0" encoding="utf-8"?>
<pivotTableDefinition xmlns="http://schemas.openxmlformats.org/spreadsheetml/2006/main" name="PivotTable5" cacheId="1"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B2:J17" firstHeaderRow="1" firstDataRow="4" firstDataCol="1"/>
  <pivotFields count="15">
    <pivotField showAll="0"/>
    <pivotField axis="axisCol" showAll="0">
      <items count="5">
        <item x="0"/>
        <item h="1" x="1"/>
        <item h="1" x="2"/>
        <item h="1" x="3"/>
        <item t="default"/>
      </items>
    </pivotField>
    <pivotField axis="axisCol" showAll="0">
      <items count="19">
        <item h="1" x="1"/>
        <item h="1" x="8"/>
        <item h="1" x="12"/>
        <item h="1" x="9"/>
        <item h="1" x="11"/>
        <item h="1" x="13"/>
        <item h="1" x="15"/>
        <item h="1" x="10"/>
        <item h="1" x="2"/>
        <item h="1" x="3"/>
        <item h="1" x="17"/>
        <item h="1" x="4"/>
        <item h="1" x="5"/>
        <item h="1" x="6"/>
        <item x="7"/>
        <item h="1" x="16"/>
        <item h="1" x="14"/>
        <item h="1" x="0"/>
        <item t="default"/>
      </items>
    </pivotField>
    <pivotField axis="axisCol" showAll="0">
      <items count="8">
        <item x="3"/>
        <item x="4"/>
        <item x="2"/>
        <item x="6"/>
        <item x="5"/>
        <item x="1"/>
        <item h="1" x="0"/>
        <item t="default"/>
      </items>
    </pivotField>
    <pivotField showAll="0"/>
    <pivotField showAll="0"/>
    <pivotField showAll="0"/>
    <pivotField showAll="0"/>
    <pivotField showAll="0"/>
    <pivotField showAll="0"/>
    <pivotField showAll="0"/>
    <pivotField showAll="0"/>
    <pivotField showAll="0"/>
    <pivotField axis="axisRow" dataField="1" showAll="0">
      <items count="13">
        <item x="11"/>
        <item x="10"/>
        <item x="9"/>
        <item x="8"/>
        <item x="7"/>
        <item x="6"/>
        <item x="5"/>
        <item x="4"/>
        <item x="3"/>
        <item x="2"/>
        <item x="1"/>
        <item h="1" x="0"/>
        <item t="default"/>
      </items>
    </pivotField>
    <pivotField showAll="0"/>
  </pivotFields>
  <rowFields count="1">
    <field x="13"/>
  </rowFields>
  <rowItems count="12">
    <i>
      <x/>
    </i>
    <i>
      <x v="1"/>
    </i>
    <i>
      <x v="2"/>
    </i>
    <i>
      <x v="3"/>
    </i>
    <i>
      <x v="4"/>
    </i>
    <i>
      <x v="5"/>
    </i>
    <i>
      <x v="6"/>
    </i>
    <i>
      <x v="7"/>
    </i>
    <i>
      <x v="8"/>
    </i>
    <i>
      <x v="9"/>
    </i>
    <i>
      <x v="10"/>
    </i>
    <i t="grand">
      <x/>
    </i>
  </rowItems>
  <colFields count="3">
    <field x="1"/>
    <field x="2"/>
    <field x="3"/>
  </colFields>
  <colItems count="8">
    <i>
      <x/>
      <x v="14"/>
      <x v="1"/>
    </i>
    <i r="2">
      <x v="2"/>
    </i>
    <i r="2">
      <x v="3"/>
    </i>
    <i r="2">
      <x v="4"/>
    </i>
    <i r="2">
      <x v="5"/>
    </i>
    <i t="default" r="1">
      <x v="14"/>
    </i>
    <i t="default">
      <x/>
    </i>
    <i t="grand">
      <x/>
    </i>
  </colItems>
  <dataFields count="1">
    <dataField name="Count of MeetingNumber" fld="13" subtotal="count" baseField="0" baseItem="0"/>
  </dataFields>
  <formats count="3">
    <format dxfId="59">
      <pivotArea type="all" dataOnly="0" outline="0" fieldPosition="0"/>
    </format>
    <format dxfId="58">
      <pivotArea type="all" dataOnly="0" outline="0" fieldPosition="0"/>
    </format>
    <format dxfId="14">
      <pivotArea type="all" dataOnly="0" outline="0" fieldPosition="0"/>
    </format>
  </formats>
  <chartFormats count="119">
    <chartFormat chart="0" format="1" series="1">
      <pivotArea type="data" outline="0" fieldPosition="0">
        <references count="2">
          <reference field="4294967294" count="1" selected="0">
            <x v="0"/>
          </reference>
          <reference field="13" count="1" selected="0">
            <x v="0"/>
          </reference>
        </references>
      </pivotArea>
    </chartFormat>
    <chartFormat chart="0" format="2" series="1">
      <pivotArea type="data" outline="0" fieldPosition="0">
        <references count="2">
          <reference field="4294967294" count="1" selected="0">
            <x v="0"/>
          </reference>
          <reference field="13" count="1" selected="0">
            <x v="1"/>
          </reference>
        </references>
      </pivotArea>
    </chartFormat>
    <chartFormat chart="0" format="3" series="1">
      <pivotArea type="data" outline="0" fieldPosition="0">
        <references count="2">
          <reference field="4294967294" count="1" selected="0">
            <x v="0"/>
          </reference>
          <reference field="13" count="1" selected="0">
            <x v="2"/>
          </reference>
        </references>
      </pivotArea>
    </chartFormat>
    <chartFormat chart="0" format="4" series="1">
      <pivotArea type="data" outline="0" fieldPosition="0">
        <references count="2">
          <reference field="4294967294" count="1" selected="0">
            <x v="0"/>
          </reference>
          <reference field="13" count="1" selected="0">
            <x v="3"/>
          </reference>
        </references>
      </pivotArea>
    </chartFormat>
    <chartFormat chart="0" format="5" series="1">
      <pivotArea type="data" outline="0" fieldPosition="0">
        <references count="2">
          <reference field="4294967294" count="1" selected="0">
            <x v="0"/>
          </reference>
          <reference field="13" count="1" selected="0">
            <x v="4"/>
          </reference>
        </references>
      </pivotArea>
    </chartFormat>
    <chartFormat chart="0" format="6" series="1">
      <pivotArea type="data" outline="0" fieldPosition="0">
        <references count="2">
          <reference field="4294967294" count="1" selected="0">
            <x v="0"/>
          </reference>
          <reference field="13" count="1" selected="0">
            <x v="5"/>
          </reference>
        </references>
      </pivotArea>
    </chartFormat>
    <chartFormat chart="0" format="7" series="1">
      <pivotArea type="data" outline="0" fieldPosition="0">
        <references count="2">
          <reference field="4294967294" count="1" selected="0">
            <x v="0"/>
          </reference>
          <reference field="13" count="1" selected="0">
            <x v="6"/>
          </reference>
        </references>
      </pivotArea>
    </chartFormat>
    <chartFormat chart="0" format="8" series="1">
      <pivotArea type="data" outline="0" fieldPosition="0">
        <references count="2">
          <reference field="4294967294" count="1" selected="0">
            <x v="0"/>
          </reference>
          <reference field="13" count="1" selected="0">
            <x v="7"/>
          </reference>
        </references>
      </pivotArea>
    </chartFormat>
    <chartFormat chart="0" format="9" series="1">
      <pivotArea type="data" outline="0" fieldPosition="0">
        <references count="2">
          <reference field="4294967294" count="1" selected="0">
            <x v="0"/>
          </reference>
          <reference field="13" count="1" selected="0">
            <x v="8"/>
          </reference>
        </references>
      </pivotArea>
    </chartFormat>
    <chartFormat chart="0" format="10" series="1">
      <pivotArea type="data" outline="0" fieldPosition="0">
        <references count="2">
          <reference field="4294967294" count="1" selected="0">
            <x v="0"/>
          </reference>
          <reference field="13" count="1" selected="0">
            <x v="9"/>
          </reference>
        </references>
      </pivotArea>
    </chartFormat>
    <chartFormat chart="0" format="11" series="1">
      <pivotArea type="data" outline="0" fieldPosition="0">
        <references count="2">
          <reference field="4294967294" count="1" selected="0">
            <x v="0"/>
          </reference>
          <reference field="13" count="1" selected="0">
            <x v="10"/>
          </reference>
        </references>
      </pivotArea>
    </chartFormat>
    <chartFormat chart="0" format="13" series="1">
      <pivotArea type="data" outline="0" fieldPosition="0">
        <references count="2">
          <reference field="4294967294" count="1" selected="0">
            <x v="0"/>
          </reference>
          <reference field="13" count="1" selected="0">
            <x v="11"/>
          </reference>
        </references>
      </pivotArea>
    </chartFormat>
    <chartFormat chart="0" format="14" series="1">
      <pivotArea type="data" outline="0" fieldPosition="0">
        <references count="4">
          <reference field="4294967294" count="1" selected="0">
            <x v="0"/>
          </reference>
          <reference field="1" count="1" selected="0">
            <x v="0"/>
          </reference>
          <reference field="2" count="1" selected="0">
            <x v="9"/>
          </reference>
          <reference field="3" count="1" selected="0">
            <x v="1"/>
          </reference>
        </references>
      </pivotArea>
    </chartFormat>
    <chartFormat chart="0" format="15" series="1">
      <pivotArea type="data" outline="0" fieldPosition="0">
        <references count="4">
          <reference field="4294967294" count="1" selected="0">
            <x v="0"/>
          </reference>
          <reference field="1" count="1" selected="0">
            <x v="0"/>
          </reference>
          <reference field="2" count="1" selected="0">
            <x v="9"/>
          </reference>
          <reference field="3" count="1" selected="0">
            <x v="2"/>
          </reference>
        </references>
      </pivotArea>
    </chartFormat>
    <chartFormat chart="0" format="16" series="1">
      <pivotArea type="data" outline="0" fieldPosition="0">
        <references count="4">
          <reference field="4294967294" count="1" selected="0">
            <x v="0"/>
          </reference>
          <reference field="1" count="1" selected="0">
            <x v="0"/>
          </reference>
          <reference field="2" count="1" selected="0">
            <x v="9"/>
          </reference>
          <reference field="3" count="1" selected="0">
            <x v="3"/>
          </reference>
        </references>
      </pivotArea>
    </chartFormat>
    <chartFormat chart="0" format="17" series="1">
      <pivotArea type="data" outline="0" fieldPosition="0">
        <references count="4">
          <reference field="4294967294" count="1" selected="0">
            <x v="0"/>
          </reference>
          <reference field="1" count="1" selected="0">
            <x v="0"/>
          </reference>
          <reference field="2" count="1" selected="0">
            <x v="9"/>
          </reference>
          <reference field="3" count="1" selected="0">
            <x v="4"/>
          </reference>
        </references>
      </pivotArea>
    </chartFormat>
    <chartFormat chart="0" format="18" series="1">
      <pivotArea type="data" outline="0" fieldPosition="0">
        <references count="4">
          <reference field="4294967294" count="1" selected="0">
            <x v="0"/>
          </reference>
          <reference field="1" count="1" selected="0">
            <x v="0"/>
          </reference>
          <reference field="2" count="1" selected="0">
            <x v="9"/>
          </reference>
          <reference field="3" count="1" selected="0">
            <x v="5"/>
          </reference>
        </references>
      </pivotArea>
    </chartFormat>
    <chartFormat chart="0" format="19" series="1">
      <pivotArea type="data" outline="0" fieldPosition="0">
        <references count="4">
          <reference field="4294967294" count="1" selected="0">
            <x v="0"/>
          </reference>
          <reference field="1" count="1" selected="0">
            <x v="0"/>
          </reference>
          <reference field="2" count="1" selected="0">
            <x v="11"/>
          </reference>
          <reference field="3" count="1" selected="0">
            <x v="0"/>
          </reference>
        </references>
      </pivotArea>
    </chartFormat>
    <chartFormat chart="0" format="20" series="1">
      <pivotArea type="data" outline="0" fieldPosition="0">
        <references count="4">
          <reference field="4294967294" count="1" selected="0">
            <x v="0"/>
          </reference>
          <reference field="1" count="1" selected="0">
            <x v="0"/>
          </reference>
          <reference field="2" count="1" selected="0">
            <x v="11"/>
          </reference>
          <reference field="3" count="1" selected="0">
            <x v="1"/>
          </reference>
        </references>
      </pivotArea>
    </chartFormat>
    <chartFormat chart="0" format="21" series="1">
      <pivotArea type="data" outline="0" fieldPosition="0">
        <references count="4">
          <reference field="4294967294" count="1" selected="0">
            <x v="0"/>
          </reference>
          <reference field="1" count="1" selected="0">
            <x v="0"/>
          </reference>
          <reference field="2" count="1" selected="0">
            <x v="11"/>
          </reference>
          <reference field="3" count="1" selected="0">
            <x v="2"/>
          </reference>
        </references>
      </pivotArea>
    </chartFormat>
    <chartFormat chart="0" format="22" series="1">
      <pivotArea type="data" outline="0" fieldPosition="0">
        <references count="4">
          <reference field="4294967294" count="1" selected="0">
            <x v="0"/>
          </reference>
          <reference field="1" count="1" selected="0">
            <x v="0"/>
          </reference>
          <reference field="2" count="1" selected="0">
            <x v="11"/>
          </reference>
          <reference field="3" count="1" selected="0">
            <x v="3"/>
          </reference>
        </references>
      </pivotArea>
    </chartFormat>
    <chartFormat chart="0" format="23" series="1">
      <pivotArea type="data" outline="0" fieldPosition="0">
        <references count="4">
          <reference field="4294967294" count="1" selected="0">
            <x v="0"/>
          </reference>
          <reference field="1" count="1" selected="0">
            <x v="0"/>
          </reference>
          <reference field="2" count="1" selected="0">
            <x v="11"/>
          </reference>
          <reference field="3" count="1" selected="0">
            <x v="4"/>
          </reference>
        </references>
      </pivotArea>
    </chartFormat>
    <chartFormat chart="0" format="24" series="1">
      <pivotArea type="data" outline="0" fieldPosition="0">
        <references count="4">
          <reference field="4294967294" count="1" selected="0">
            <x v="0"/>
          </reference>
          <reference field="1" count="1" selected="0">
            <x v="0"/>
          </reference>
          <reference field="2" count="1" selected="0">
            <x v="11"/>
          </reference>
          <reference field="3" count="1" selected="0">
            <x v="5"/>
          </reference>
        </references>
      </pivotArea>
    </chartFormat>
    <chartFormat chart="0" format="25" series="1">
      <pivotArea type="data" outline="0" fieldPosition="0">
        <references count="4">
          <reference field="4294967294" count="1" selected="0">
            <x v="0"/>
          </reference>
          <reference field="1" count="1" selected="0">
            <x v="0"/>
          </reference>
          <reference field="2" count="1" selected="0">
            <x v="12"/>
          </reference>
          <reference field="3" count="1" selected="0">
            <x v="0"/>
          </reference>
        </references>
      </pivotArea>
    </chartFormat>
    <chartFormat chart="0" format="26" series="1">
      <pivotArea type="data" outline="0" fieldPosition="0">
        <references count="4">
          <reference field="4294967294" count="1" selected="0">
            <x v="0"/>
          </reference>
          <reference field="1" count="1" selected="0">
            <x v="0"/>
          </reference>
          <reference field="2" count="1" selected="0">
            <x v="12"/>
          </reference>
          <reference field="3" count="1" selected="0">
            <x v="1"/>
          </reference>
        </references>
      </pivotArea>
    </chartFormat>
    <chartFormat chart="0" format="27" series="1">
      <pivotArea type="data" outline="0" fieldPosition="0">
        <references count="4">
          <reference field="4294967294" count="1" selected="0">
            <x v="0"/>
          </reference>
          <reference field="1" count="1" selected="0">
            <x v="0"/>
          </reference>
          <reference field="2" count="1" selected="0">
            <x v="12"/>
          </reference>
          <reference field="3" count="1" selected="0">
            <x v="2"/>
          </reference>
        </references>
      </pivotArea>
    </chartFormat>
    <chartFormat chart="0" format="28" series="1">
      <pivotArea type="data" outline="0" fieldPosition="0">
        <references count="4">
          <reference field="4294967294" count="1" selected="0">
            <x v="0"/>
          </reference>
          <reference field="1" count="1" selected="0">
            <x v="0"/>
          </reference>
          <reference field="2" count="1" selected="0">
            <x v="12"/>
          </reference>
          <reference field="3" count="1" selected="0">
            <x v="3"/>
          </reference>
        </references>
      </pivotArea>
    </chartFormat>
    <chartFormat chart="0" format="29" series="1">
      <pivotArea type="data" outline="0" fieldPosition="0">
        <references count="4">
          <reference field="4294967294" count="1" selected="0">
            <x v="0"/>
          </reference>
          <reference field="1" count="1" selected="0">
            <x v="0"/>
          </reference>
          <reference field="2" count="1" selected="0">
            <x v="12"/>
          </reference>
          <reference field="3" count="1" selected="0">
            <x v="4"/>
          </reference>
        </references>
      </pivotArea>
    </chartFormat>
    <chartFormat chart="0" format="30" series="1">
      <pivotArea type="data" outline="0" fieldPosition="0">
        <references count="4">
          <reference field="4294967294" count="1" selected="0">
            <x v="0"/>
          </reference>
          <reference field="1" count="1" selected="0">
            <x v="0"/>
          </reference>
          <reference field="2" count="1" selected="0">
            <x v="12"/>
          </reference>
          <reference field="3" count="1" selected="0">
            <x v="5"/>
          </reference>
        </references>
      </pivotArea>
    </chartFormat>
    <chartFormat chart="0" format="31" series="1">
      <pivotArea type="data" outline="0" fieldPosition="0">
        <references count="4">
          <reference field="4294967294" count="1" selected="0">
            <x v="0"/>
          </reference>
          <reference field="1" count="1" selected="0">
            <x v="0"/>
          </reference>
          <reference field="2" count="1" selected="0">
            <x v="13"/>
          </reference>
          <reference field="3" count="1" selected="0">
            <x v="0"/>
          </reference>
        </references>
      </pivotArea>
    </chartFormat>
    <chartFormat chart="0" format="32" series="1">
      <pivotArea type="data" outline="0" fieldPosition="0">
        <references count="4">
          <reference field="4294967294" count="1" selected="0">
            <x v="0"/>
          </reference>
          <reference field="1" count="1" selected="0">
            <x v="0"/>
          </reference>
          <reference field="2" count="1" selected="0">
            <x v="13"/>
          </reference>
          <reference field="3" count="1" selected="0">
            <x v="1"/>
          </reference>
        </references>
      </pivotArea>
    </chartFormat>
    <chartFormat chart="0" format="33" series="1">
      <pivotArea type="data" outline="0" fieldPosition="0">
        <references count="4">
          <reference field="4294967294" count="1" selected="0">
            <x v="0"/>
          </reference>
          <reference field="1" count="1" selected="0">
            <x v="0"/>
          </reference>
          <reference field="2" count="1" selected="0">
            <x v="13"/>
          </reference>
          <reference field="3" count="1" selected="0">
            <x v="2"/>
          </reference>
        </references>
      </pivotArea>
    </chartFormat>
    <chartFormat chart="0" format="34" series="1">
      <pivotArea type="data" outline="0" fieldPosition="0">
        <references count="4">
          <reference field="4294967294" count="1" selected="0">
            <x v="0"/>
          </reference>
          <reference field="1" count="1" selected="0">
            <x v="0"/>
          </reference>
          <reference field="2" count="1" selected="0">
            <x v="13"/>
          </reference>
          <reference field="3" count="1" selected="0">
            <x v="3"/>
          </reference>
        </references>
      </pivotArea>
    </chartFormat>
    <chartFormat chart="0" format="35" series="1">
      <pivotArea type="data" outline="0" fieldPosition="0">
        <references count="4">
          <reference field="4294967294" count="1" selected="0">
            <x v="0"/>
          </reference>
          <reference field="1" count="1" selected="0">
            <x v="0"/>
          </reference>
          <reference field="2" count="1" selected="0">
            <x v="13"/>
          </reference>
          <reference field="3" count="1" selected="0">
            <x v="4"/>
          </reference>
        </references>
      </pivotArea>
    </chartFormat>
    <chartFormat chart="0" format="36" series="1">
      <pivotArea type="data" outline="0" fieldPosition="0">
        <references count="4">
          <reference field="4294967294" count="1" selected="0">
            <x v="0"/>
          </reference>
          <reference field="1" count="1" selected="0">
            <x v="0"/>
          </reference>
          <reference field="2" count="1" selected="0">
            <x v="13"/>
          </reference>
          <reference field="3" count="1" selected="0">
            <x v="5"/>
          </reference>
        </references>
      </pivotArea>
    </chartFormat>
    <chartFormat chart="0" format="37" series="1">
      <pivotArea type="data" outline="0" fieldPosition="0">
        <references count="4">
          <reference field="4294967294" count="1" selected="0">
            <x v="0"/>
          </reference>
          <reference field="1" count="1" selected="0">
            <x v="0"/>
          </reference>
          <reference field="2" count="1" selected="0">
            <x v="14"/>
          </reference>
          <reference field="3" count="1" selected="0">
            <x v="0"/>
          </reference>
        </references>
      </pivotArea>
    </chartFormat>
    <chartFormat chart="0" format="38" series="1">
      <pivotArea type="data" outline="0" fieldPosition="0">
        <references count="4">
          <reference field="4294967294" count="1" selected="0">
            <x v="0"/>
          </reference>
          <reference field="1" count="1" selected="0">
            <x v="0"/>
          </reference>
          <reference field="2" count="1" selected="0">
            <x v="14"/>
          </reference>
          <reference field="3" count="1" selected="0">
            <x v="1"/>
          </reference>
        </references>
      </pivotArea>
    </chartFormat>
    <chartFormat chart="0" format="39" series="1">
      <pivotArea type="data" outline="0" fieldPosition="0">
        <references count="4">
          <reference field="4294967294" count="1" selected="0">
            <x v="0"/>
          </reference>
          <reference field="1" count="1" selected="0">
            <x v="0"/>
          </reference>
          <reference field="2" count="1" selected="0">
            <x v="14"/>
          </reference>
          <reference field="3" count="1" selected="0">
            <x v="2"/>
          </reference>
        </references>
      </pivotArea>
    </chartFormat>
    <chartFormat chart="0" format="40" series="1">
      <pivotArea type="data" outline="0" fieldPosition="0">
        <references count="4">
          <reference field="4294967294" count="1" selected="0">
            <x v="0"/>
          </reference>
          <reference field="1" count="1" selected="0">
            <x v="0"/>
          </reference>
          <reference field="2" count="1" selected="0">
            <x v="14"/>
          </reference>
          <reference field="3" count="1" selected="0">
            <x v="3"/>
          </reference>
        </references>
      </pivotArea>
    </chartFormat>
    <chartFormat chart="0" format="41" series="1">
      <pivotArea type="data" outline="0" fieldPosition="0">
        <references count="4">
          <reference field="4294967294" count="1" selected="0">
            <x v="0"/>
          </reference>
          <reference field="1" count="1" selected="0">
            <x v="0"/>
          </reference>
          <reference field="2" count="1" selected="0">
            <x v="14"/>
          </reference>
          <reference field="3" count="1" selected="0">
            <x v="4"/>
          </reference>
        </references>
      </pivotArea>
    </chartFormat>
    <chartFormat chart="0" format="42" series="1">
      <pivotArea type="data" outline="0" fieldPosition="0">
        <references count="4">
          <reference field="4294967294" count="1" selected="0">
            <x v="0"/>
          </reference>
          <reference field="1" count="1" selected="0">
            <x v="0"/>
          </reference>
          <reference field="2" count="1" selected="0">
            <x v="14"/>
          </reference>
          <reference field="3" count="1" selected="0">
            <x v="5"/>
          </reference>
        </references>
      </pivotArea>
    </chartFormat>
    <chartFormat chart="0" format="43" series="1">
      <pivotArea type="data" outline="0" fieldPosition="0">
        <references count="4">
          <reference field="4294967294" count="1" selected="0">
            <x v="0"/>
          </reference>
          <reference field="1" count="1" selected="0">
            <x v="0"/>
          </reference>
          <reference field="2" count="1" selected="0">
            <x v="17"/>
          </reference>
          <reference field="3" count="1" selected="0">
            <x v="6"/>
          </reference>
        </references>
      </pivotArea>
    </chartFormat>
    <chartFormat chart="0" format="44" series="1">
      <pivotArea type="data" outline="0" fieldPosition="0">
        <references count="4">
          <reference field="4294967294" count="1" selected="0">
            <x v="0"/>
          </reference>
          <reference field="1" count="1" selected="0">
            <x v="1"/>
          </reference>
          <reference field="2" count="1" selected="0">
            <x v="1"/>
          </reference>
          <reference field="3" count="1" selected="0">
            <x v="0"/>
          </reference>
        </references>
      </pivotArea>
    </chartFormat>
    <chartFormat chart="0" format="45" series="1">
      <pivotArea type="data" outline="0" fieldPosition="0">
        <references count="4">
          <reference field="4294967294" count="1" selected="0">
            <x v="0"/>
          </reference>
          <reference field="1" count="1" selected="0">
            <x v="1"/>
          </reference>
          <reference field="2" count="1" selected="0">
            <x v="1"/>
          </reference>
          <reference field="3" count="1" selected="0">
            <x v="1"/>
          </reference>
        </references>
      </pivotArea>
    </chartFormat>
    <chartFormat chart="0" format="46" series="1">
      <pivotArea type="data" outline="0" fieldPosition="0">
        <references count="4">
          <reference field="4294967294" count="1" selected="0">
            <x v="0"/>
          </reference>
          <reference field="1" count="1" selected="0">
            <x v="1"/>
          </reference>
          <reference field="2" count="1" selected="0">
            <x v="1"/>
          </reference>
          <reference field="3" count="1" selected="0">
            <x v="2"/>
          </reference>
        </references>
      </pivotArea>
    </chartFormat>
    <chartFormat chart="0" format="47" series="1">
      <pivotArea type="data" outline="0" fieldPosition="0">
        <references count="4">
          <reference field="4294967294" count="1" selected="0">
            <x v="0"/>
          </reference>
          <reference field="1" count="1" selected="0">
            <x v="1"/>
          </reference>
          <reference field="2" count="1" selected="0">
            <x v="1"/>
          </reference>
          <reference field="3" count="1" selected="0">
            <x v="3"/>
          </reference>
        </references>
      </pivotArea>
    </chartFormat>
    <chartFormat chart="0" format="48" series="1">
      <pivotArea type="data" outline="0" fieldPosition="0">
        <references count="4">
          <reference field="4294967294" count="1" selected="0">
            <x v="0"/>
          </reference>
          <reference field="1" count="1" selected="0">
            <x v="1"/>
          </reference>
          <reference field="2" count="1" selected="0">
            <x v="1"/>
          </reference>
          <reference field="3" count="1" selected="0">
            <x v="4"/>
          </reference>
        </references>
      </pivotArea>
    </chartFormat>
    <chartFormat chart="0" format="49" series="1">
      <pivotArea type="data" outline="0" fieldPosition="0">
        <references count="4">
          <reference field="4294967294" count="1" selected="0">
            <x v="0"/>
          </reference>
          <reference field="1" count="1" selected="0">
            <x v="1"/>
          </reference>
          <reference field="2" count="1" selected="0">
            <x v="1"/>
          </reference>
          <reference field="3" count="1" selected="0">
            <x v="5"/>
          </reference>
        </references>
      </pivotArea>
    </chartFormat>
    <chartFormat chart="0" format="50" series="1">
      <pivotArea type="data" outline="0" fieldPosition="0">
        <references count="4">
          <reference field="4294967294" count="1" selected="0">
            <x v="0"/>
          </reference>
          <reference field="1" count="1" selected="0">
            <x v="1"/>
          </reference>
          <reference field="2" count="1" selected="0">
            <x v="2"/>
          </reference>
          <reference field="3" count="1" selected="0">
            <x v="0"/>
          </reference>
        </references>
      </pivotArea>
    </chartFormat>
    <chartFormat chart="0" format="51" series="1">
      <pivotArea type="data" outline="0" fieldPosition="0">
        <references count="4">
          <reference field="4294967294" count="1" selected="0">
            <x v="0"/>
          </reference>
          <reference field="1" count="1" selected="0">
            <x v="1"/>
          </reference>
          <reference field="2" count="1" selected="0">
            <x v="2"/>
          </reference>
          <reference field="3" count="1" selected="0">
            <x v="1"/>
          </reference>
        </references>
      </pivotArea>
    </chartFormat>
    <chartFormat chart="0" format="52" series="1">
      <pivotArea type="data" outline="0" fieldPosition="0">
        <references count="4">
          <reference field="4294967294" count="1" selected="0">
            <x v="0"/>
          </reference>
          <reference field="1" count="1" selected="0">
            <x v="1"/>
          </reference>
          <reference field="2" count="1" selected="0">
            <x v="2"/>
          </reference>
          <reference field="3" count="1" selected="0">
            <x v="2"/>
          </reference>
        </references>
      </pivotArea>
    </chartFormat>
    <chartFormat chart="0" format="53" series="1">
      <pivotArea type="data" outline="0" fieldPosition="0">
        <references count="4">
          <reference field="4294967294" count="1" selected="0">
            <x v="0"/>
          </reference>
          <reference field="1" count="1" selected="0">
            <x v="1"/>
          </reference>
          <reference field="2" count="1" selected="0">
            <x v="2"/>
          </reference>
          <reference field="3" count="1" selected="0">
            <x v="3"/>
          </reference>
        </references>
      </pivotArea>
    </chartFormat>
    <chartFormat chart="0" format="54" series="1">
      <pivotArea type="data" outline="0" fieldPosition="0">
        <references count="4">
          <reference field="4294967294" count="1" selected="0">
            <x v="0"/>
          </reference>
          <reference field="1" count="1" selected="0">
            <x v="1"/>
          </reference>
          <reference field="2" count="1" selected="0">
            <x v="2"/>
          </reference>
          <reference field="3" count="1" selected="0">
            <x v="4"/>
          </reference>
        </references>
      </pivotArea>
    </chartFormat>
    <chartFormat chart="0" format="55" series="1">
      <pivotArea type="data" outline="0" fieldPosition="0">
        <references count="4">
          <reference field="4294967294" count="1" selected="0">
            <x v="0"/>
          </reference>
          <reference field="1" count="1" selected="0">
            <x v="1"/>
          </reference>
          <reference field="2" count="1" selected="0">
            <x v="2"/>
          </reference>
          <reference field="3" count="1" selected="0">
            <x v="5"/>
          </reference>
        </references>
      </pivotArea>
    </chartFormat>
    <chartFormat chart="0" format="56" series="1">
      <pivotArea type="data" outline="0" fieldPosition="0">
        <references count="4">
          <reference field="4294967294" count="1" selected="0">
            <x v="0"/>
          </reference>
          <reference field="1" count="1" selected="0">
            <x v="1"/>
          </reference>
          <reference field="2" count="1" selected="0">
            <x v="3"/>
          </reference>
          <reference field="3" count="1" selected="0">
            <x v="0"/>
          </reference>
        </references>
      </pivotArea>
    </chartFormat>
    <chartFormat chart="0" format="57" series="1">
      <pivotArea type="data" outline="0" fieldPosition="0">
        <references count="4">
          <reference field="4294967294" count="1" selected="0">
            <x v="0"/>
          </reference>
          <reference field="1" count="1" selected="0">
            <x v="1"/>
          </reference>
          <reference field="2" count="1" selected="0">
            <x v="3"/>
          </reference>
          <reference field="3" count="1" selected="0">
            <x v="1"/>
          </reference>
        </references>
      </pivotArea>
    </chartFormat>
    <chartFormat chart="0" format="58" series="1">
      <pivotArea type="data" outline="0" fieldPosition="0">
        <references count="4">
          <reference field="4294967294" count="1" selected="0">
            <x v="0"/>
          </reference>
          <reference field="1" count="1" selected="0">
            <x v="1"/>
          </reference>
          <reference field="2" count="1" selected="0">
            <x v="3"/>
          </reference>
          <reference field="3" count="1" selected="0">
            <x v="2"/>
          </reference>
        </references>
      </pivotArea>
    </chartFormat>
    <chartFormat chart="0" format="59" series="1">
      <pivotArea type="data" outline="0" fieldPosition="0">
        <references count="4">
          <reference field="4294967294" count="1" selected="0">
            <x v="0"/>
          </reference>
          <reference field="1" count="1" selected="0">
            <x v="1"/>
          </reference>
          <reference field="2" count="1" selected="0">
            <x v="3"/>
          </reference>
          <reference field="3" count="1" selected="0">
            <x v="3"/>
          </reference>
        </references>
      </pivotArea>
    </chartFormat>
    <chartFormat chart="0" format="60" series="1">
      <pivotArea type="data" outline="0" fieldPosition="0">
        <references count="4">
          <reference field="4294967294" count="1" selected="0">
            <x v="0"/>
          </reference>
          <reference field="1" count="1" selected="0">
            <x v="1"/>
          </reference>
          <reference field="2" count="1" selected="0">
            <x v="3"/>
          </reference>
          <reference field="3" count="1" selected="0">
            <x v="4"/>
          </reference>
        </references>
      </pivotArea>
    </chartFormat>
    <chartFormat chart="0" format="61" series="1">
      <pivotArea type="data" outline="0" fieldPosition="0">
        <references count="4">
          <reference field="4294967294" count="1" selected="0">
            <x v="0"/>
          </reference>
          <reference field="1" count="1" selected="0">
            <x v="1"/>
          </reference>
          <reference field="2" count="1" selected="0">
            <x v="3"/>
          </reference>
          <reference field="3" count="1" selected="0">
            <x v="5"/>
          </reference>
        </references>
      </pivotArea>
    </chartFormat>
    <chartFormat chart="0" format="62" series="1">
      <pivotArea type="data" outline="0" fieldPosition="0">
        <references count="4">
          <reference field="4294967294" count="1" selected="0">
            <x v="0"/>
          </reference>
          <reference field="1" count="1" selected="0">
            <x v="1"/>
          </reference>
          <reference field="2" count="1" selected="0">
            <x v="4"/>
          </reference>
          <reference field="3" count="1" selected="0">
            <x v="0"/>
          </reference>
        </references>
      </pivotArea>
    </chartFormat>
    <chartFormat chart="0" format="63" series="1">
      <pivotArea type="data" outline="0" fieldPosition="0">
        <references count="4">
          <reference field="4294967294" count="1" selected="0">
            <x v="0"/>
          </reference>
          <reference field="1" count="1" selected="0">
            <x v="1"/>
          </reference>
          <reference field="2" count="1" selected="0">
            <x v="4"/>
          </reference>
          <reference field="3" count="1" selected="0">
            <x v="1"/>
          </reference>
        </references>
      </pivotArea>
    </chartFormat>
    <chartFormat chart="0" format="64" series="1">
      <pivotArea type="data" outline="0" fieldPosition="0">
        <references count="4">
          <reference field="4294967294" count="1" selected="0">
            <x v="0"/>
          </reference>
          <reference field="1" count="1" selected="0">
            <x v="1"/>
          </reference>
          <reference field="2" count="1" selected="0">
            <x v="4"/>
          </reference>
          <reference field="3" count="1" selected="0">
            <x v="2"/>
          </reference>
        </references>
      </pivotArea>
    </chartFormat>
    <chartFormat chart="0" format="65" series="1">
      <pivotArea type="data" outline="0" fieldPosition="0">
        <references count="4">
          <reference field="4294967294" count="1" selected="0">
            <x v="0"/>
          </reference>
          <reference field="1" count="1" selected="0">
            <x v="1"/>
          </reference>
          <reference field="2" count="1" selected="0">
            <x v="4"/>
          </reference>
          <reference field="3" count="1" selected="0">
            <x v="3"/>
          </reference>
        </references>
      </pivotArea>
    </chartFormat>
    <chartFormat chart="0" format="66" series="1">
      <pivotArea type="data" outline="0" fieldPosition="0">
        <references count="4">
          <reference field="4294967294" count="1" selected="0">
            <x v="0"/>
          </reference>
          <reference field="1" count="1" selected="0">
            <x v="1"/>
          </reference>
          <reference field="2" count="1" selected="0">
            <x v="4"/>
          </reference>
          <reference field="3" count="1" selected="0">
            <x v="4"/>
          </reference>
        </references>
      </pivotArea>
    </chartFormat>
    <chartFormat chart="0" format="67" series="1">
      <pivotArea type="data" outline="0" fieldPosition="0">
        <references count="4">
          <reference field="4294967294" count="1" selected="0">
            <x v="0"/>
          </reference>
          <reference field="1" count="1" selected="0">
            <x v="1"/>
          </reference>
          <reference field="2" count="1" selected="0">
            <x v="4"/>
          </reference>
          <reference field="3" count="1" selected="0">
            <x v="5"/>
          </reference>
        </references>
      </pivotArea>
    </chartFormat>
    <chartFormat chart="0" format="68" series="1">
      <pivotArea type="data" outline="0" fieldPosition="0">
        <references count="4">
          <reference field="4294967294" count="1" selected="0">
            <x v="0"/>
          </reference>
          <reference field="1" count="1" selected="0">
            <x v="1"/>
          </reference>
          <reference field="2" count="1" selected="0">
            <x v="5"/>
          </reference>
          <reference field="3" count="1" selected="0">
            <x v="0"/>
          </reference>
        </references>
      </pivotArea>
    </chartFormat>
    <chartFormat chart="0" format="69" series="1">
      <pivotArea type="data" outline="0" fieldPosition="0">
        <references count="4">
          <reference field="4294967294" count="1" selected="0">
            <x v="0"/>
          </reference>
          <reference field="1" count="1" selected="0">
            <x v="1"/>
          </reference>
          <reference field="2" count="1" selected="0">
            <x v="5"/>
          </reference>
          <reference field="3" count="1" selected="0">
            <x v="1"/>
          </reference>
        </references>
      </pivotArea>
    </chartFormat>
    <chartFormat chart="0" format="70" series="1">
      <pivotArea type="data" outline="0" fieldPosition="0">
        <references count="4">
          <reference field="4294967294" count="1" selected="0">
            <x v="0"/>
          </reference>
          <reference field="1" count="1" selected="0">
            <x v="1"/>
          </reference>
          <reference field="2" count="1" selected="0">
            <x v="5"/>
          </reference>
          <reference field="3" count="1" selected="0">
            <x v="2"/>
          </reference>
        </references>
      </pivotArea>
    </chartFormat>
    <chartFormat chart="0" format="71" series="1">
      <pivotArea type="data" outline="0" fieldPosition="0">
        <references count="4">
          <reference field="4294967294" count="1" selected="0">
            <x v="0"/>
          </reference>
          <reference field="1" count="1" selected="0">
            <x v="1"/>
          </reference>
          <reference field="2" count="1" selected="0">
            <x v="5"/>
          </reference>
          <reference field="3" count="1" selected="0">
            <x v="3"/>
          </reference>
        </references>
      </pivotArea>
    </chartFormat>
    <chartFormat chart="0" format="72" series="1">
      <pivotArea type="data" outline="0" fieldPosition="0">
        <references count="4">
          <reference field="4294967294" count="1" selected="0">
            <x v="0"/>
          </reference>
          <reference field="1" count="1" selected="0">
            <x v="1"/>
          </reference>
          <reference field="2" count="1" selected="0">
            <x v="5"/>
          </reference>
          <reference field="3" count="1" selected="0">
            <x v="4"/>
          </reference>
        </references>
      </pivotArea>
    </chartFormat>
    <chartFormat chart="0" format="73" series="1">
      <pivotArea type="data" outline="0" fieldPosition="0">
        <references count="4">
          <reference field="4294967294" count="1" selected="0">
            <x v="0"/>
          </reference>
          <reference field="1" count="1" selected="0">
            <x v="1"/>
          </reference>
          <reference field="2" count="1" selected="0">
            <x v="5"/>
          </reference>
          <reference field="3" count="1" selected="0">
            <x v="5"/>
          </reference>
        </references>
      </pivotArea>
    </chartFormat>
    <chartFormat chart="0" format="74" series="1">
      <pivotArea type="data" outline="0" fieldPosition="0">
        <references count="4">
          <reference field="4294967294" count="1" selected="0">
            <x v="0"/>
          </reference>
          <reference field="1" count="1" selected="0">
            <x v="1"/>
          </reference>
          <reference field="2" count="1" selected="0">
            <x v="6"/>
          </reference>
          <reference field="3" count="1" selected="0">
            <x v="0"/>
          </reference>
        </references>
      </pivotArea>
    </chartFormat>
    <chartFormat chart="0" format="75" series="1">
      <pivotArea type="data" outline="0" fieldPosition="0">
        <references count="4">
          <reference field="4294967294" count="1" selected="0">
            <x v="0"/>
          </reference>
          <reference field="1" count="1" selected="0">
            <x v="1"/>
          </reference>
          <reference field="2" count="1" selected="0">
            <x v="6"/>
          </reference>
          <reference field="3" count="1" selected="0">
            <x v="1"/>
          </reference>
        </references>
      </pivotArea>
    </chartFormat>
    <chartFormat chart="0" format="76" series="1">
      <pivotArea type="data" outline="0" fieldPosition="0">
        <references count="4">
          <reference field="4294967294" count="1" selected="0">
            <x v="0"/>
          </reference>
          <reference field="1" count="1" selected="0">
            <x v="1"/>
          </reference>
          <reference field="2" count="1" selected="0">
            <x v="6"/>
          </reference>
          <reference field="3" count="1" selected="0">
            <x v="2"/>
          </reference>
        </references>
      </pivotArea>
    </chartFormat>
    <chartFormat chart="0" format="77" series="1">
      <pivotArea type="data" outline="0" fieldPosition="0">
        <references count="4">
          <reference field="4294967294" count="1" selected="0">
            <x v="0"/>
          </reference>
          <reference field="1" count="1" selected="0">
            <x v="1"/>
          </reference>
          <reference field="2" count="1" selected="0">
            <x v="6"/>
          </reference>
          <reference field="3" count="1" selected="0">
            <x v="3"/>
          </reference>
        </references>
      </pivotArea>
    </chartFormat>
    <chartFormat chart="0" format="78" series="1">
      <pivotArea type="data" outline="0" fieldPosition="0">
        <references count="4">
          <reference field="4294967294" count="1" selected="0">
            <x v="0"/>
          </reference>
          <reference field="1" count="1" selected="0">
            <x v="1"/>
          </reference>
          <reference field="2" count="1" selected="0">
            <x v="6"/>
          </reference>
          <reference field="3" count="1" selected="0">
            <x v="4"/>
          </reference>
        </references>
      </pivotArea>
    </chartFormat>
    <chartFormat chart="0" format="79" series="1">
      <pivotArea type="data" outline="0" fieldPosition="0">
        <references count="4">
          <reference field="4294967294" count="1" selected="0">
            <x v="0"/>
          </reference>
          <reference field="1" count="1" selected="0">
            <x v="1"/>
          </reference>
          <reference field="2" count="1" selected="0">
            <x v="6"/>
          </reference>
          <reference field="3" count="1" selected="0">
            <x v="5"/>
          </reference>
        </references>
      </pivotArea>
    </chartFormat>
    <chartFormat chart="0" format="80" series="1">
      <pivotArea type="data" outline="0" fieldPosition="0">
        <references count="4">
          <reference field="4294967294" count="1" selected="0">
            <x v="0"/>
          </reference>
          <reference field="1" count="1" selected="0">
            <x v="1"/>
          </reference>
          <reference field="2" count="1" selected="0">
            <x v="7"/>
          </reference>
          <reference field="3" count="1" selected="0">
            <x v="0"/>
          </reference>
        </references>
      </pivotArea>
    </chartFormat>
    <chartFormat chart="0" format="81" series="1">
      <pivotArea type="data" outline="0" fieldPosition="0">
        <references count="4">
          <reference field="4294967294" count="1" selected="0">
            <x v="0"/>
          </reference>
          <reference field="1" count="1" selected="0">
            <x v="1"/>
          </reference>
          <reference field="2" count="1" selected="0">
            <x v="7"/>
          </reference>
          <reference field="3" count="1" selected="0">
            <x v="1"/>
          </reference>
        </references>
      </pivotArea>
    </chartFormat>
    <chartFormat chart="0" format="82" series="1">
      <pivotArea type="data" outline="0" fieldPosition="0">
        <references count="4">
          <reference field="4294967294" count="1" selected="0">
            <x v="0"/>
          </reference>
          <reference field="1" count="1" selected="0">
            <x v="1"/>
          </reference>
          <reference field="2" count="1" selected="0">
            <x v="7"/>
          </reference>
          <reference field="3" count="1" selected="0">
            <x v="2"/>
          </reference>
        </references>
      </pivotArea>
    </chartFormat>
    <chartFormat chart="0" format="83" series="1">
      <pivotArea type="data" outline="0" fieldPosition="0">
        <references count="4">
          <reference field="4294967294" count="1" selected="0">
            <x v="0"/>
          </reference>
          <reference field="1" count="1" selected="0">
            <x v="1"/>
          </reference>
          <reference field="2" count="1" selected="0">
            <x v="7"/>
          </reference>
          <reference field="3" count="1" selected="0">
            <x v="3"/>
          </reference>
        </references>
      </pivotArea>
    </chartFormat>
    <chartFormat chart="0" format="84" series="1">
      <pivotArea type="data" outline="0" fieldPosition="0">
        <references count="4">
          <reference field="4294967294" count="1" selected="0">
            <x v="0"/>
          </reference>
          <reference field="1" count="1" selected="0">
            <x v="1"/>
          </reference>
          <reference field="2" count="1" selected="0">
            <x v="7"/>
          </reference>
          <reference field="3" count="1" selected="0">
            <x v="4"/>
          </reference>
        </references>
      </pivotArea>
    </chartFormat>
    <chartFormat chart="0" format="85" series="1">
      <pivotArea type="data" outline="0" fieldPosition="0">
        <references count="4">
          <reference field="4294967294" count="1" selected="0">
            <x v="0"/>
          </reference>
          <reference field="1" count="1" selected="0">
            <x v="1"/>
          </reference>
          <reference field="2" count="1" selected="0">
            <x v="7"/>
          </reference>
          <reference field="3" count="1" selected="0">
            <x v="5"/>
          </reference>
        </references>
      </pivotArea>
    </chartFormat>
    <chartFormat chart="0" format="86" series="1">
      <pivotArea type="data" outline="0" fieldPosition="0">
        <references count="4">
          <reference field="4294967294" count="1" selected="0">
            <x v="0"/>
          </reference>
          <reference field="1" count="1" selected="0">
            <x v="1"/>
          </reference>
          <reference field="2" count="1" selected="0">
            <x v="16"/>
          </reference>
          <reference field="3" count="1" selected="0">
            <x v="0"/>
          </reference>
        </references>
      </pivotArea>
    </chartFormat>
    <chartFormat chart="0" format="87" series="1">
      <pivotArea type="data" outline="0" fieldPosition="0">
        <references count="4">
          <reference field="4294967294" count="1" selected="0">
            <x v="0"/>
          </reference>
          <reference field="1" count="1" selected="0">
            <x v="1"/>
          </reference>
          <reference field="2" count="1" selected="0">
            <x v="16"/>
          </reference>
          <reference field="3" count="1" selected="0">
            <x v="1"/>
          </reference>
        </references>
      </pivotArea>
    </chartFormat>
    <chartFormat chart="0" format="88" series="1">
      <pivotArea type="data" outline="0" fieldPosition="0">
        <references count="4">
          <reference field="4294967294" count="1" selected="0">
            <x v="0"/>
          </reference>
          <reference field="1" count="1" selected="0">
            <x v="1"/>
          </reference>
          <reference field="2" count="1" selected="0">
            <x v="16"/>
          </reference>
          <reference field="3" count="1" selected="0">
            <x v="2"/>
          </reference>
        </references>
      </pivotArea>
    </chartFormat>
    <chartFormat chart="0" format="89" series="1">
      <pivotArea type="data" outline="0" fieldPosition="0">
        <references count="4">
          <reference field="4294967294" count="1" selected="0">
            <x v="0"/>
          </reference>
          <reference field="1" count="1" selected="0">
            <x v="1"/>
          </reference>
          <reference field="2" count="1" selected="0">
            <x v="16"/>
          </reference>
          <reference field="3" count="1" selected="0">
            <x v="3"/>
          </reference>
        </references>
      </pivotArea>
    </chartFormat>
    <chartFormat chart="0" format="90" series="1">
      <pivotArea type="data" outline="0" fieldPosition="0">
        <references count="4">
          <reference field="4294967294" count="1" selected="0">
            <x v="0"/>
          </reference>
          <reference field="1" count="1" selected="0">
            <x v="1"/>
          </reference>
          <reference field="2" count="1" selected="0">
            <x v="16"/>
          </reference>
          <reference field="3" count="1" selected="0">
            <x v="4"/>
          </reference>
        </references>
      </pivotArea>
    </chartFormat>
    <chartFormat chart="0" format="91" series="1">
      <pivotArea type="data" outline="0" fieldPosition="0">
        <references count="4">
          <reference field="4294967294" count="1" selected="0">
            <x v="0"/>
          </reference>
          <reference field="1" count="1" selected="0">
            <x v="1"/>
          </reference>
          <reference field="2" count="1" selected="0">
            <x v="16"/>
          </reference>
          <reference field="3" count="1" selected="0">
            <x v="5"/>
          </reference>
        </references>
      </pivotArea>
    </chartFormat>
    <chartFormat chart="0" format="92" series="1">
      <pivotArea type="data" outline="0" fieldPosition="0">
        <references count="4">
          <reference field="4294967294" count="1" selected="0">
            <x v="0"/>
          </reference>
          <reference field="1" count="1" selected="0">
            <x v="1"/>
          </reference>
          <reference field="2" count="1" selected="0">
            <x v="17"/>
          </reference>
          <reference field="3" count="1" selected="0">
            <x v="6"/>
          </reference>
        </references>
      </pivotArea>
    </chartFormat>
    <chartFormat chart="0" format="93" series="1">
      <pivotArea type="data" outline="0" fieldPosition="0">
        <references count="4">
          <reference field="4294967294" count="1" selected="0">
            <x v="0"/>
          </reference>
          <reference field="1" count="1" selected="0">
            <x v="2"/>
          </reference>
          <reference field="2" count="1" selected="0">
            <x v="15"/>
          </reference>
          <reference field="3" count="1" selected="0">
            <x v="0"/>
          </reference>
        </references>
      </pivotArea>
    </chartFormat>
    <chartFormat chart="0" format="94" series="1">
      <pivotArea type="data" outline="0" fieldPosition="0">
        <references count="4">
          <reference field="4294967294" count="1" selected="0">
            <x v="0"/>
          </reference>
          <reference field="1" count="1" selected="0">
            <x v="2"/>
          </reference>
          <reference field="2" count="1" selected="0">
            <x v="15"/>
          </reference>
          <reference field="3" count="1" selected="0">
            <x v="1"/>
          </reference>
        </references>
      </pivotArea>
    </chartFormat>
    <chartFormat chart="0" format="95" series="1">
      <pivotArea type="data" outline="0" fieldPosition="0">
        <references count="4">
          <reference field="4294967294" count="1" selected="0">
            <x v="0"/>
          </reference>
          <reference field="1" count="1" selected="0">
            <x v="2"/>
          </reference>
          <reference field="2" count="1" selected="0">
            <x v="15"/>
          </reference>
          <reference field="3" count="1" selected="0">
            <x v="2"/>
          </reference>
        </references>
      </pivotArea>
    </chartFormat>
    <chartFormat chart="0" format="96" series="1">
      <pivotArea type="data" outline="0" fieldPosition="0">
        <references count="4">
          <reference field="4294967294" count="1" selected="0">
            <x v="0"/>
          </reference>
          <reference field="1" count="1" selected="0">
            <x v="2"/>
          </reference>
          <reference field="2" count="1" selected="0">
            <x v="15"/>
          </reference>
          <reference field="3" count="1" selected="0">
            <x v="3"/>
          </reference>
        </references>
      </pivotArea>
    </chartFormat>
    <chartFormat chart="0" format="97" series="1">
      <pivotArea type="data" outline="0" fieldPosition="0">
        <references count="4">
          <reference field="4294967294" count="1" selected="0">
            <x v="0"/>
          </reference>
          <reference field="1" count="1" selected="0">
            <x v="2"/>
          </reference>
          <reference field="2" count="1" selected="0">
            <x v="15"/>
          </reference>
          <reference field="3" count="1" selected="0">
            <x v="4"/>
          </reference>
        </references>
      </pivotArea>
    </chartFormat>
    <chartFormat chart="0" format="98" series="1">
      <pivotArea type="data" outline="0" fieldPosition="0">
        <references count="4">
          <reference field="4294967294" count="1" selected="0">
            <x v="0"/>
          </reference>
          <reference field="1" count="1" selected="0">
            <x v="2"/>
          </reference>
          <reference field="2" count="1" selected="0">
            <x v="15"/>
          </reference>
          <reference field="3" count="1" selected="0">
            <x v="5"/>
          </reference>
        </references>
      </pivotArea>
    </chartFormat>
    <chartFormat chart="0" format="99" series="1">
      <pivotArea type="data" outline="0" fieldPosition="0">
        <references count="4">
          <reference field="4294967294" count="1" selected="0">
            <x v="0"/>
          </reference>
          <reference field="1" count="1" selected="0">
            <x v="2"/>
          </reference>
          <reference field="2" count="1" selected="0">
            <x v="17"/>
          </reference>
          <reference field="3" count="1" selected="0">
            <x v="6"/>
          </reference>
        </references>
      </pivotArea>
    </chartFormat>
    <chartFormat chart="0" format="100" series="1">
      <pivotArea type="data" outline="0" fieldPosition="0">
        <references count="4">
          <reference field="4294967294" count="1" selected="0">
            <x v="0"/>
          </reference>
          <reference field="1" count="1" selected="0">
            <x v="3"/>
          </reference>
          <reference field="2" count="1" selected="0">
            <x v="10"/>
          </reference>
          <reference field="3" count="1" selected="0">
            <x v="0"/>
          </reference>
        </references>
      </pivotArea>
    </chartFormat>
    <chartFormat chart="0" format="101" series="1">
      <pivotArea type="data" outline="0" fieldPosition="0">
        <references count="4">
          <reference field="4294967294" count="1" selected="0">
            <x v="0"/>
          </reference>
          <reference field="1" count="1" selected="0">
            <x v="3"/>
          </reference>
          <reference field="2" count="1" selected="0">
            <x v="10"/>
          </reference>
          <reference field="3" count="1" selected="0">
            <x v="1"/>
          </reference>
        </references>
      </pivotArea>
    </chartFormat>
    <chartFormat chart="0" format="102" series="1">
      <pivotArea type="data" outline="0" fieldPosition="0">
        <references count="4">
          <reference field="4294967294" count="1" selected="0">
            <x v="0"/>
          </reference>
          <reference field="1" count="1" selected="0">
            <x v="3"/>
          </reference>
          <reference field="2" count="1" selected="0">
            <x v="10"/>
          </reference>
          <reference field="3" count="1" selected="0">
            <x v="2"/>
          </reference>
        </references>
      </pivotArea>
    </chartFormat>
    <chartFormat chart="0" format="103" series="1">
      <pivotArea type="data" outline="0" fieldPosition="0">
        <references count="4">
          <reference field="4294967294" count="1" selected="0">
            <x v="0"/>
          </reference>
          <reference field="1" count="1" selected="0">
            <x v="3"/>
          </reference>
          <reference field="2" count="1" selected="0">
            <x v="10"/>
          </reference>
          <reference field="3" count="1" selected="0">
            <x v="3"/>
          </reference>
        </references>
      </pivotArea>
    </chartFormat>
    <chartFormat chart="0" format="104" series="1">
      <pivotArea type="data" outline="0" fieldPosition="0">
        <references count="4">
          <reference field="4294967294" count="1" selected="0">
            <x v="0"/>
          </reference>
          <reference field="1" count="1" selected="0">
            <x v="3"/>
          </reference>
          <reference field="2" count="1" selected="0">
            <x v="10"/>
          </reference>
          <reference field="3" count="1" selected="0">
            <x v="4"/>
          </reference>
        </references>
      </pivotArea>
    </chartFormat>
    <chartFormat chart="0" format="105" series="1">
      <pivotArea type="data" outline="0" fieldPosition="0">
        <references count="4">
          <reference field="4294967294" count="1" selected="0">
            <x v="0"/>
          </reference>
          <reference field="1" count="1" selected="0">
            <x v="3"/>
          </reference>
          <reference field="2" count="1" selected="0">
            <x v="10"/>
          </reference>
          <reference field="3" count="1" selected="0">
            <x v="5"/>
          </reference>
        </references>
      </pivotArea>
    </chartFormat>
    <chartFormat chart="0" format="106" series="1">
      <pivotArea type="data" outline="0" fieldPosition="0">
        <references count="4">
          <reference field="4294967294" count="1" selected="0">
            <x v="0"/>
          </reference>
          <reference field="1" count="1" selected="0">
            <x v="3"/>
          </reference>
          <reference field="2" count="1" selected="0">
            <x v="17"/>
          </reference>
          <reference field="3" count="1" selected="0">
            <x v="6"/>
          </reference>
        </references>
      </pivotArea>
    </chartFormat>
    <chartFormat chart="0" format="107" series="1">
      <pivotArea type="data" outline="0" fieldPosition="0">
        <references count="4">
          <reference field="4294967294" count="1" selected="0">
            <x v="0"/>
          </reference>
          <reference field="1" count="1" selected="0">
            <x v="0"/>
          </reference>
          <reference field="2" count="1" selected="0">
            <x v="0"/>
          </reference>
          <reference field="3" count="1" selected="0">
            <x v="0"/>
          </reference>
        </references>
      </pivotArea>
    </chartFormat>
    <chartFormat chart="0" format="108" series="1">
      <pivotArea type="data" outline="0" fieldPosition="0">
        <references count="4">
          <reference field="4294967294" count="1" selected="0">
            <x v="0"/>
          </reference>
          <reference field="1" count="1" selected="0">
            <x v="0"/>
          </reference>
          <reference field="2" count="1" selected="0">
            <x v="0"/>
          </reference>
          <reference field="3" count="1" selected="0">
            <x v="1"/>
          </reference>
        </references>
      </pivotArea>
    </chartFormat>
    <chartFormat chart="0" format="109" series="1">
      <pivotArea type="data" outline="0" fieldPosition="0">
        <references count="4">
          <reference field="4294967294" count="1" selected="0">
            <x v="0"/>
          </reference>
          <reference field="1" count="1" selected="0">
            <x v="0"/>
          </reference>
          <reference field="2" count="1" selected="0">
            <x v="0"/>
          </reference>
          <reference field="3" count="1" selected="0">
            <x v="2"/>
          </reference>
        </references>
      </pivotArea>
    </chartFormat>
    <chartFormat chart="0" format="110" series="1">
      <pivotArea type="data" outline="0" fieldPosition="0">
        <references count="4">
          <reference field="4294967294" count="1" selected="0">
            <x v="0"/>
          </reference>
          <reference field="1" count="1" selected="0">
            <x v="0"/>
          </reference>
          <reference field="2" count="1" selected="0">
            <x v="0"/>
          </reference>
          <reference field="3" count="1" selected="0">
            <x v="3"/>
          </reference>
        </references>
      </pivotArea>
    </chartFormat>
    <chartFormat chart="0" format="111" series="1">
      <pivotArea type="data" outline="0" fieldPosition="0">
        <references count="4">
          <reference field="4294967294" count="1" selected="0">
            <x v="0"/>
          </reference>
          <reference field="1" count="1" selected="0">
            <x v="0"/>
          </reference>
          <reference field="2" count="1" selected="0">
            <x v="0"/>
          </reference>
          <reference field="3" count="1" selected="0">
            <x v="4"/>
          </reference>
        </references>
      </pivotArea>
    </chartFormat>
    <chartFormat chart="0" format="112" series="1">
      <pivotArea type="data" outline="0" fieldPosition="0">
        <references count="4">
          <reference field="4294967294" count="1" selected="0">
            <x v="0"/>
          </reference>
          <reference field="1" count="1" selected="0">
            <x v="0"/>
          </reference>
          <reference field="2" count="1" selected="0">
            <x v="0"/>
          </reference>
          <reference field="3" count="1" selected="0">
            <x v="5"/>
          </reference>
        </references>
      </pivotArea>
    </chartFormat>
    <chartFormat chart="0" format="113" series="1">
      <pivotArea type="data" outline="0" fieldPosition="0">
        <references count="4">
          <reference field="4294967294" count="1" selected="0">
            <x v="0"/>
          </reference>
          <reference field="1" count="1" selected="0">
            <x v="0"/>
          </reference>
          <reference field="2" count="1" selected="0">
            <x v="8"/>
          </reference>
          <reference field="3" count="1" selected="0">
            <x v="0"/>
          </reference>
        </references>
      </pivotArea>
    </chartFormat>
    <chartFormat chart="0" format="114" series="1">
      <pivotArea type="data" outline="0" fieldPosition="0">
        <references count="4">
          <reference field="4294967294" count="1" selected="0">
            <x v="0"/>
          </reference>
          <reference field="1" count="1" selected="0">
            <x v="0"/>
          </reference>
          <reference field="2" count="1" selected="0">
            <x v="8"/>
          </reference>
          <reference field="3" count="1" selected="0">
            <x v="1"/>
          </reference>
        </references>
      </pivotArea>
    </chartFormat>
    <chartFormat chart="0" format="115" series="1">
      <pivotArea type="data" outline="0" fieldPosition="0">
        <references count="4">
          <reference field="4294967294" count="1" selected="0">
            <x v="0"/>
          </reference>
          <reference field="1" count="1" selected="0">
            <x v="0"/>
          </reference>
          <reference field="2" count="1" selected="0">
            <x v="8"/>
          </reference>
          <reference field="3" count="1" selected="0">
            <x v="2"/>
          </reference>
        </references>
      </pivotArea>
    </chartFormat>
    <chartFormat chart="0" format="116" series="1">
      <pivotArea type="data" outline="0" fieldPosition="0">
        <references count="4">
          <reference field="4294967294" count="1" selected="0">
            <x v="0"/>
          </reference>
          <reference field="1" count="1" selected="0">
            <x v="0"/>
          </reference>
          <reference field="2" count="1" selected="0">
            <x v="8"/>
          </reference>
          <reference field="3" count="1" selected="0">
            <x v="3"/>
          </reference>
        </references>
      </pivotArea>
    </chartFormat>
    <chartFormat chart="0" format="117" series="1">
      <pivotArea type="data" outline="0" fieldPosition="0">
        <references count="4">
          <reference field="4294967294" count="1" selected="0">
            <x v="0"/>
          </reference>
          <reference field="1" count="1" selected="0">
            <x v="0"/>
          </reference>
          <reference field="2" count="1" selected="0">
            <x v="8"/>
          </reference>
          <reference field="3" count="1" selected="0">
            <x v="4"/>
          </reference>
        </references>
      </pivotArea>
    </chartFormat>
    <chartFormat chart="0" format="118" series="1">
      <pivotArea type="data" outline="0" fieldPosition="0">
        <references count="4">
          <reference field="4294967294" count="1" selected="0">
            <x v="0"/>
          </reference>
          <reference field="1" count="1" selected="0">
            <x v="0"/>
          </reference>
          <reference field="2" count="1" selected="0">
            <x v="8"/>
          </reference>
          <reference field="3" count="1" selected="0">
            <x v="5"/>
          </reference>
        </references>
      </pivotArea>
    </chartFormat>
    <chartFormat chart="0" format="119" series="1">
      <pivotArea type="data" outline="0" fieldPosition="0">
        <references count="4">
          <reference field="4294967294" count="1" selected="0">
            <x v="0"/>
          </reference>
          <reference field="1" count="1" selected="0">
            <x v="0"/>
          </reference>
          <reference field="2" count="1" selected="0">
            <x v="9"/>
          </reference>
          <reference field="3" count="1" selected="0">
            <x v="0"/>
          </reference>
        </references>
      </pivotArea>
    </chartFormat>
    <chartFormat chart="0" format="120" series="1">
      <pivotArea type="data" outline="0" fieldPosition="0">
        <references count="1">
          <reference field="4294967294" count="1" selected="0">
            <x v="0"/>
          </reference>
        </references>
      </pivotArea>
    </chartFormat>
  </chart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queryTables/queryTable1.xml><?xml version="1.0" encoding="utf-8"?>
<queryTable xmlns="http://schemas.openxmlformats.org/spreadsheetml/2006/main" name="owssvr" backgroundRefresh="0" connectionId="1" autoFormatId="16" applyNumberFormats="0" applyBorderFormats="0" applyFontFormats="0" applyPatternFormats="0" applyAlignmentFormats="0" applyWidthHeightFormats="0">
  <queryTableRefresh nextId="26">
    <queryTableFields count="23">
      <queryTableField id="6" name="VISN" tableColumnId="1"/>
      <queryTableField id="2" name="Site" tableColumnId="2"/>
      <queryTableField id="3" name="Functional Community" tableColumnId="3"/>
      <queryTableField id="4" name="Role" tableColumnId="4"/>
      <queryTableField id="1" name="Last Name" tableColumnId="5"/>
      <queryTableField id="5" name="First Name" tableColumnId="6"/>
      <queryTableField id="7" name="VA Network ID" tableColumnId="7"/>
      <queryTableField id="8" name="Business Phone" tableColumnId="8"/>
      <queryTableField id="9" name="VA_Email_Address" tableColumnId="9"/>
      <queryTableField id="10" name="Wave" tableColumnId="10"/>
      <queryTableField id="17" name="Sum of Attendance" tableColumnId="11"/>
      <queryTableField id="25" dataBound="0" tableColumnId="23"/>
      <queryTableField id="22" name="May_2" tableColumnId="12"/>
      <queryTableField id="21" name="April_25" tableColumnId="13"/>
      <queryTableField id="20" name="April_18" tableColumnId="14"/>
      <queryTableField id="19" name="April_11" tableColumnId="15"/>
      <queryTableField id="18" name="April_4" tableColumnId="16"/>
      <queryTableField id="16" name="March_28" tableColumnId="17"/>
      <queryTableField id="15" name="March_21" tableColumnId="18"/>
      <queryTableField id="14" name="March_14" tableColumnId="19"/>
      <queryTableField id="13" name="March_7" tableColumnId="20"/>
      <queryTableField id="12" name="Feb_28" tableColumnId="21"/>
      <queryTableField id="11" name="Feb_21" tableColumnId="22"/>
    </queryTableFields>
    <queryTableDeletedFields count="2">
      <deletedField name="Item Type"/>
      <deletedField name="Path"/>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VISN1" sourceName="VISN">
  <pivotTables>
    <pivotTable tabId="13" name="PivotTable2"/>
  </pivotTables>
  <data>
    <tabular pivotCacheId="1">
      <items count="4">
        <i x="0" s="1"/>
        <i x="1" nd="1"/>
        <i x="2" nd="1"/>
        <i x="3"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Functional_Community1" sourceName="Functional Community">
  <pivotTables>
    <pivotTable tabId="13" name="PivotTable2"/>
  </pivotTables>
  <data>
    <tabular pivotCacheId="1">
      <items count="7">
        <i x="4" s="1"/>
        <i x="2" s="1"/>
        <i x="6" s="1"/>
        <i x="5" s="1"/>
        <i x="1" s="1"/>
        <i x="3" s="1" nd="1"/>
        <i x="0"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VISN" sourceName="VISN">
  <pivotTables>
    <pivotTable tabId="12" name="PivotTable5"/>
  </pivotTables>
  <data>
    <tabular pivotCacheId="2">
      <items count="4">
        <i x="0" s="1"/>
        <i x="1" nd="1"/>
        <i x="2" nd="1"/>
        <i x="3"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Site" sourceName="Site">
  <pivotTables>
    <pivotTable tabId="12" name="PivotTable5"/>
  </pivotTables>
  <data>
    <tabular pivotCacheId="2">
      <items count="18">
        <i x="1"/>
        <i x="2"/>
        <i x="3"/>
        <i x="4"/>
        <i x="5"/>
        <i x="6"/>
        <i x="7" s="1"/>
        <i x="8" nd="1"/>
        <i x="12" nd="1"/>
        <i x="9" nd="1"/>
        <i x="11" nd="1"/>
        <i x="13" nd="1"/>
        <i x="15" nd="1"/>
        <i x="10" nd="1"/>
        <i x="17" nd="1"/>
        <i x="16" nd="1"/>
        <i x="14" nd="1"/>
        <i x="0"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Functional.Community" sourceName="Functional.Community">
  <pivotTables>
    <pivotTable tabId="12" name="PivotTable5"/>
  </pivotTables>
  <data>
    <tabular pivotCacheId="2">
      <items count="7">
        <i x="4" s="1"/>
        <i x="2" s="1"/>
        <i x="6" s="1"/>
        <i x="5" s="1"/>
        <i x="1" s="1"/>
        <i x="3" s="1" nd="1"/>
        <i x="0" nd="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MeetingNumber" sourceName="MeetingNumber">
  <pivotTables>
    <pivotTable tabId="12" name="PivotTable5"/>
  </pivotTables>
  <data>
    <tabular pivotCacheId="2">
      <items count="12">
        <i x="11" s="1"/>
        <i x="10" s="1"/>
        <i x="9" s="1"/>
        <i x="8" s="1"/>
        <i x="7" s="1"/>
        <i x="6" s="1"/>
        <i x="5" s="1"/>
        <i x="4" s="1"/>
        <i x="3" s="1"/>
        <i x="2" s="1"/>
        <i x="1" s="1"/>
        <i x="0"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Functional.Community1" sourceName="Functional.Community">
  <pivotTables>
    <pivotTable tabId="21" name="PivotTable1"/>
  </pivotTables>
  <data>
    <tabular pivotCacheId="2">
      <items count="7">
        <i x="3" s="1"/>
        <i x="4"/>
        <i x="2"/>
        <i x="6"/>
        <i x="5"/>
        <i x="1"/>
        <i x="0"/>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mc:Ignorable="x" name="Slicer_MeetingNumber1" sourceName="MeetingNumber">
  <pivotTables>
    <pivotTable tabId="21" name="PivotTable1"/>
  </pivotTables>
  <data>
    <tabular pivotCacheId="2">
      <items count="12">
        <i x="11" s="1"/>
        <i x="10" s="1"/>
        <i x="9" s="1"/>
        <i x="8" s="1"/>
        <i x="7" s="1"/>
        <i x="6" s="1"/>
        <i x="5" s="1"/>
        <i x="4" s="1"/>
        <i x="3" s="1"/>
        <i x="2" s="1"/>
        <i x="1" s="1"/>
        <i x="0"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mc:Ignorable="x" name="Slicer_Site1" sourceName="Site">
  <pivotTables>
    <pivotTable tabId="13" name="PivotTable2"/>
  </pivotTables>
  <data>
    <tabular pivotCacheId="1">
      <items count="18">
        <i x="1" s="1"/>
        <i x="2" s="1"/>
        <i x="3"/>
        <i x="4"/>
        <i x="5"/>
        <i x="6"/>
        <i x="7" s="1"/>
        <i x="8" nd="1"/>
        <i x="12" nd="1"/>
        <i x="9" nd="1"/>
        <i x="11" nd="1"/>
        <i x="13" nd="1"/>
        <i x="15" nd="1"/>
        <i x="10" nd="1"/>
        <i x="17" nd="1"/>
        <i x="16" nd="1"/>
        <i x="14" nd="1"/>
        <i x="0"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Functional.Community 1" cache="Slicer_Functional.Community1" caption="Functional.Community" rowHeight="241300"/>
  <slicer name="MeetingNumber 1" cache="Slicer_MeetingNumber1" caption="MeetingNumber"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VISN 1" cache="Slicer_VISN1" caption="VISN" rowHeight="241300"/>
  <slicer name="Functional Community 1" cache="Slicer_Functional_Community1" caption="Functional Community" rowHeight="241300"/>
  <slicer name="Site 1" cache="Slicer_Site1" caption="Site"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VISN" cache="Slicer_VISN" caption="VISN" rowHeight="241300"/>
  <slicer name="Site" cache="Slicer_Site" caption="Site" rowHeight="241300"/>
  <slicer name="Functional.Community" cache="Slicer_Functional.Community" caption="Functional.Community" rowHeight="241300"/>
  <slicer name="MeetingNumber" cache="Slicer_MeetingNumber" caption="MeetingNumber"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4" name="Table25" displayName="Table25" ref="C4:N23" totalsRowShown="0" headerRowDxfId="53" dataDxfId="51" headerRowBorderDxfId="52" tableBorderDxfId="50">
  <tableColumns count="12">
    <tableColumn id="9" name="Sites" dataDxfId="49"/>
    <tableColumn id="8" name="Total Site Submissions (10 Total)" dataDxfId="48">
      <calculatedColumnFormula>COUNTIF(Table25[[#This Row],[Non - VHA Users (3/21)]:[Signed SLA]],"x")</calculatedColumnFormula>
    </tableColumn>
    <tableColumn id="14" name="FMS Closing Funds"/>
    <tableColumn id="6" name="Communications Tool Kit (6 Parts)"/>
    <tableColumn id="12" name="Identify CA Default User" dataDxfId="47"/>
    <tableColumn id="10" name="Super User Identification (4/18)" dataDxfId="46"/>
    <tableColumn id="11" name="Technical Readiness Checklist (4/14)" dataDxfId="45"/>
    <tableColumn id="2" name="Non - VHA Users (3/21)" dataDxfId="44"/>
    <tableColumn id="3" name="Data Cleansing POCs (3/21)" dataDxfId="43"/>
    <tableColumn id="4" name="Training Logistics (3/21)" dataDxfId="42"/>
    <tableColumn id="1" name="Union Engagment (5/19)" dataDxfId="41"/>
    <tableColumn id="7" name="Signed SLA" dataDxfId="40"/>
  </tableColumns>
  <tableStyleInfo name="TableStyleMedium2" showFirstColumn="0" showLastColumn="0" showRowStripes="1" showColumnStripes="0"/>
</table>
</file>

<file path=xl/tables/table2.xml><?xml version="1.0" encoding="utf-8"?>
<table xmlns="http://schemas.openxmlformats.org/spreadsheetml/2006/main" id="1" name="Table_owssvr2" displayName="Table_owssvr2" ref="A1:W252" tableType="queryTable" totalsRowShown="0">
  <tableColumns count="23">
    <tableColumn id="1" uniqueName="Last_x005f_x0020_Name" name="VISN" queryTableFieldId="6" dataDxfId="39"/>
    <tableColumn id="2" uniqueName="Site" name="Site" queryTableFieldId="2" dataDxfId="38"/>
    <tableColumn id="3" uniqueName="Functional_x005f_x0020_Community" name="Functional Community" queryTableFieldId="3" dataDxfId="37"/>
    <tableColumn id="4" uniqueName="Role" name="Role" queryTableFieldId="4" dataDxfId="36"/>
    <tableColumn id="5" uniqueName="Title" name="Last Name" queryTableFieldId="1" dataDxfId="35"/>
    <tableColumn id="6" uniqueName="First_x005f_x0020_Name" name="First Name" queryTableFieldId="5" dataDxfId="34"/>
    <tableColumn id="7" uniqueName="VA_x005f_x0020_Network_x005f_x0020_ID" name="VA Network ID" queryTableFieldId="7" dataDxfId="33"/>
    <tableColumn id="8" uniqueName="Business_x005f_x0020_Phone" name="Business Phone" queryTableFieldId="8" dataDxfId="32"/>
    <tableColumn id="9" uniqueName="VA_Email_Address" name="VA_Email_Address" queryTableFieldId="9" dataDxfId="31"/>
    <tableColumn id="10" uniqueName="Wave" name="Wave" queryTableFieldId="10" dataDxfId="30"/>
    <tableColumn id="11" uniqueName="Sum_x005f_x0020_of_x005f_x0020_Attendance" name="Sum of Attendance" queryTableFieldId="17" dataDxfId="29"/>
    <tableColumn id="23" uniqueName="23" name="MAY_9" queryTableFieldId="25" dataDxfId="28"/>
    <tableColumn id="12" uniqueName="May_2" name="May_2" queryTableFieldId="22" dataDxfId="27"/>
    <tableColumn id="13" uniqueName="April_25" name="April_25" queryTableFieldId="21" dataDxfId="26"/>
    <tableColumn id="14" uniqueName="April_18" name="April_18" queryTableFieldId="20" dataDxfId="25"/>
    <tableColumn id="15" uniqueName="April_11" name="April_11" queryTableFieldId="19" dataDxfId="24"/>
    <tableColumn id="16" uniqueName="April_4" name="April_4" queryTableFieldId="18" dataDxfId="23"/>
    <tableColumn id="17" uniqueName="March_28" name="March_28" queryTableFieldId="16" dataDxfId="22"/>
    <tableColumn id="18" uniqueName="March_21" name="March_21" queryTableFieldId="15" dataDxfId="21"/>
    <tableColumn id="19" uniqueName="March_14" name="March_14" queryTableFieldId="14" dataDxfId="20"/>
    <tableColumn id="20" uniqueName="March_7" name="March_7" queryTableFieldId="13" dataDxfId="19"/>
    <tableColumn id="21" uniqueName="Feb_28" name="Feb_28" queryTableFieldId="12" dataDxfId="18"/>
    <tableColumn id="22" uniqueName="Feb_21" name="Feb_21" queryTableFieldId="11" dataDxfId="1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4.xml"/><Relationship Id="rId7" Type="http://schemas.openxmlformats.org/officeDocument/2006/relationships/drawing" Target="../drawings/drawing5.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pivotTable" Target="../pivotTables/pivotTable7.xml"/><Relationship Id="rId5" Type="http://schemas.openxmlformats.org/officeDocument/2006/relationships/pivotTable" Target="../pivotTables/pivotTable6.xml"/><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4.bin"/><Relationship Id="rId1" Type="http://schemas.openxmlformats.org/officeDocument/2006/relationships/pivotTable" Target="../pivotTables/pivotTable8.xml"/><Relationship Id="rId4" Type="http://schemas.microsoft.com/office/2007/relationships/slicer" Target="../slicers/slicer2.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VHASOARDWave2@va.gov"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6.bin"/><Relationship Id="rId1" Type="http://schemas.openxmlformats.org/officeDocument/2006/relationships/pivotTable" Target="../pivotTables/pivotTable9.xml"/><Relationship Id="rId4" Type="http://schemas.microsoft.com/office/2007/relationships/slicer" Target="../slicers/slicer3.xm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hyperlink" Target="javascript:void(window.open('https://spsites.cdw.va.gov/sites/PLO_LogOPS/Dashboards/Maximo%20Prep%20Tool%20Drilldown%20Reports/Logistics%20Data%20Cleansing%20Guide%20for%20Maximo%20Prep.pdf','_blank'))" TargetMode="External"/><Relationship Id="rId1" Type="http://schemas.openxmlformats.org/officeDocument/2006/relationships/hyperlink" Target="javascript:void(window.open('https://spsites.cdw.va.gov/sites/PLO_LogOPS/Dashboards/Maximo%20Prep%20Tool%20Drilldown%20Reports/SQL%20Code.rdl?Web=1','_blank'))" TargetMode="Externa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B1:O34"/>
  <sheetViews>
    <sheetView showGridLines="0" tabSelected="1" zoomScale="90" zoomScaleNormal="90" workbookViewId="0"/>
  </sheetViews>
  <sheetFormatPr defaultRowHeight="15" customHeight="1"/>
  <cols>
    <col min="1" max="1" width="9.140625" style="10"/>
    <col min="2" max="2" width="21.42578125" style="10" customWidth="1"/>
    <col min="3" max="3" width="4.42578125" style="10" bestFit="1" customWidth="1"/>
    <col min="4" max="4" width="16.7109375" style="10" hidden="1" customWidth="1"/>
    <col min="5" max="5" width="17.42578125" style="10" customWidth="1"/>
    <col min="6" max="6" width="10.5703125" style="10" customWidth="1"/>
    <col min="7" max="8" width="20.140625" style="10" customWidth="1"/>
    <col min="9" max="9" width="17" style="10" customWidth="1"/>
    <col min="10" max="10" width="18.28515625" style="10" hidden="1" customWidth="1"/>
    <col min="11" max="11" width="19.140625" style="10" customWidth="1"/>
    <col min="12" max="16384" width="9.140625" style="10"/>
  </cols>
  <sheetData>
    <row r="1" spans="2:15" ht="7.5" customHeight="1" thickBot="1"/>
    <row r="2" spans="2:15" ht="15" customHeight="1" thickBot="1">
      <c r="H2" s="348" t="s">
        <v>1344</v>
      </c>
      <c r="I2" s="349"/>
      <c r="J2" s="202"/>
      <c r="K2" s="33">
        <v>42864</v>
      </c>
    </row>
    <row r="3" spans="2:15" ht="15" customHeight="1" thickBot="1">
      <c r="H3" s="348" t="s">
        <v>1145</v>
      </c>
      <c r="I3" s="349"/>
      <c r="J3" s="203"/>
      <c r="K3" s="12">
        <v>11</v>
      </c>
    </row>
    <row r="4" spans="2:15" ht="15.75" customHeight="1" thickBot="1">
      <c r="H4" s="350" t="s">
        <v>1859</v>
      </c>
      <c r="I4" s="351"/>
      <c r="J4" s="204"/>
      <c r="K4" s="148">
        <f>K3/19</f>
        <v>0.57894736842105265</v>
      </c>
    </row>
    <row r="5" spans="2:15" ht="15" customHeight="1" thickBot="1"/>
    <row r="6" spans="2:15" ht="15" customHeight="1">
      <c r="B6" s="215" t="s">
        <v>1151</v>
      </c>
      <c r="C6" s="216"/>
      <c r="D6" s="216"/>
      <c r="E6" s="216"/>
      <c r="F6" s="216"/>
      <c r="G6" s="216"/>
      <c r="H6" s="216"/>
      <c r="I6" s="216"/>
      <c r="J6" s="216"/>
      <c r="K6" s="217"/>
    </row>
    <row r="7" spans="2:15" ht="15" customHeight="1" thickBot="1">
      <c r="B7" s="218"/>
      <c r="C7" s="219"/>
      <c r="D7" s="219"/>
      <c r="E7" s="219"/>
      <c r="F7" s="219"/>
      <c r="G7" s="219"/>
      <c r="H7" s="219"/>
      <c r="I7" s="219"/>
      <c r="J7" s="219"/>
      <c r="K7" s="220"/>
    </row>
    <row r="8" spans="2:15" ht="30" customHeight="1" thickBot="1">
      <c r="B8" s="145" t="s">
        <v>0</v>
      </c>
      <c r="C8" s="212" t="s">
        <v>1</v>
      </c>
      <c r="D8" s="213"/>
      <c r="E8" s="214"/>
      <c r="F8" s="145" t="s">
        <v>1146</v>
      </c>
      <c r="G8" s="352" t="s">
        <v>1147</v>
      </c>
      <c r="H8" s="54" t="s">
        <v>1149</v>
      </c>
      <c r="I8" s="54" t="s">
        <v>1148</v>
      </c>
      <c r="J8" s="54"/>
      <c r="K8" s="112" t="s">
        <v>1854</v>
      </c>
    </row>
    <row r="9" spans="2:15" ht="15" customHeight="1">
      <c r="B9" s="208" t="s">
        <v>1140</v>
      </c>
      <c r="C9" s="130">
        <v>558</v>
      </c>
      <c r="D9" s="11" t="str">
        <f>DataCleansingData!M47</f>
        <v>(558) Durham, NC</v>
      </c>
      <c r="E9" s="146" t="s">
        <v>127</v>
      </c>
      <c r="F9" s="333">
        <f t="shared" ref="F9:F26" si="0">(G9*0.4)+((I9/$I$26)*0.2)+(H9*0.3)+(K9*0.1)</f>
        <v>0.64370129870129866</v>
      </c>
      <c r="G9" s="353">
        <f>VLOOKUP(E9,'Data Mapping Report'!$E$5:$F$21,2,FALSE)</f>
        <v>0.70857142857142852</v>
      </c>
      <c r="H9" s="354">
        <f>VLOOKUP(E9,'FC Attendance Percentage'!$D$5:$E$21,2,FALSE)</f>
        <v>0.42424242424242414</v>
      </c>
      <c r="I9" s="355">
        <f>VLOOKUP(E9,'Wave 2 Site Action Tracker'!$C$5:$D$22,2,FALSE)</f>
        <v>7</v>
      </c>
      <c r="J9" s="356" t="str">
        <f>TEXT(LEFT(VLOOKUP(D9,DataCleansingData!$M$25:$AT$96,31,FALSE),2),"0")</f>
        <v>33</v>
      </c>
      <c r="K9" s="357">
        <f t="shared" ref="K9:K25" si="1">INT(J9)/100</f>
        <v>0.33</v>
      </c>
      <c r="O9" s="191"/>
    </row>
    <row r="10" spans="2:15" ht="15" customHeight="1">
      <c r="B10" s="208"/>
      <c r="C10" s="130">
        <v>565</v>
      </c>
      <c r="D10" s="11" t="str">
        <f>DataCleansingData!M48</f>
        <v>(565) Fayetteville, NC</v>
      </c>
      <c r="E10" s="146" t="s">
        <v>186</v>
      </c>
      <c r="F10" s="333">
        <f t="shared" si="0"/>
        <v>0.58223376623376621</v>
      </c>
      <c r="G10" s="343">
        <f>VLOOKUP(E10,'Data Mapping Report'!$E$5:$F$21,2,FALSE)</f>
        <v>0.51285714285714279</v>
      </c>
      <c r="H10" s="337">
        <f>VLOOKUP(E10,'FC Attendance Percentage'!$D$5:$E$21,2,FALSE)</f>
        <v>0.53030303030303028</v>
      </c>
      <c r="I10" s="338">
        <f>VLOOKUP(E10,'Wave 2 Site Action Tracker'!$C$5:$D$22,2,FALSE)</f>
        <v>7</v>
      </c>
      <c r="J10" s="192" t="str">
        <f>TEXT(LEFT(VLOOKUP(D10,DataCleansingData!$M$25:$AT$96,31,FALSE),2),"0")</f>
        <v>18</v>
      </c>
      <c r="K10" s="198">
        <f t="shared" si="1"/>
        <v>0.18</v>
      </c>
      <c r="M10" s="194"/>
    </row>
    <row r="11" spans="2:15" ht="15" customHeight="1">
      <c r="B11" s="208"/>
      <c r="C11" s="130">
        <v>590</v>
      </c>
      <c r="D11" s="11" t="str">
        <f>DataCleansingData!M49</f>
        <v>(590) Hampton, VA</v>
      </c>
      <c r="E11" s="146" t="s">
        <v>238</v>
      </c>
      <c r="F11" s="333">
        <f t="shared" si="0"/>
        <v>0.70289610389610391</v>
      </c>
      <c r="G11" s="339">
        <f>VLOOKUP(E11,'Data Mapping Report'!$E$5:$F$21,2,FALSE)</f>
        <v>0.74571428571428566</v>
      </c>
      <c r="H11" s="335">
        <f>VLOOKUP(E11,'FC Attendance Percentage'!$D$5:$E$21,2,FALSE)</f>
        <v>0.56060606060606055</v>
      </c>
      <c r="I11" s="336">
        <f>VLOOKUP(E11,'Wave 2 Site Action Tracker'!$C$5:$D$22,2,FALSE)</f>
        <v>6</v>
      </c>
      <c r="J11" s="192" t="str">
        <f>TEXT(LEFT(VLOOKUP(D11,DataCleansingData!$M$25:$AT$96,31,FALSE),2),"0")</f>
        <v>65</v>
      </c>
      <c r="K11" s="196">
        <f t="shared" si="1"/>
        <v>0.65</v>
      </c>
    </row>
    <row r="12" spans="2:15" ht="15" customHeight="1">
      <c r="B12" s="208"/>
      <c r="C12" s="130">
        <v>637</v>
      </c>
      <c r="D12" s="11" t="str">
        <f>DataCleansingData!M50</f>
        <v>(637) Asheville, NC</v>
      </c>
      <c r="E12" s="146" t="s">
        <v>51</v>
      </c>
      <c r="F12" s="333">
        <f t="shared" si="0"/>
        <v>0.60255844155844152</v>
      </c>
      <c r="G12" s="339">
        <f>VLOOKUP(E12,'Data Mapping Report'!$E$5:$F$21,2,FALSE)</f>
        <v>0.65714285714285714</v>
      </c>
      <c r="H12" s="335">
        <f>VLOOKUP(E12,'FC Attendance Percentage'!$D$5:$E$21,2,FALSE)</f>
        <v>0.42424242424242414</v>
      </c>
      <c r="I12" s="336">
        <f>VLOOKUP(E12,'Wave 2 Site Action Tracker'!$C$5:$D$22,2,FALSE)</f>
        <v>6</v>
      </c>
      <c r="J12" s="192" t="str">
        <f>TEXT(LEFT(VLOOKUP(D12,DataCleansingData!$M$25:$AT$96,31,FALSE),2),"0")</f>
        <v>41</v>
      </c>
      <c r="K12" s="196">
        <f t="shared" si="1"/>
        <v>0.41</v>
      </c>
    </row>
    <row r="13" spans="2:15" ht="15" customHeight="1">
      <c r="B13" s="208"/>
      <c r="C13" s="130">
        <v>652</v>
      </c>
      <c r="D13" s="11" t="str">
        <f>DataCleansingData!M51</f>
        <v>(652) Richmond, VA</v>
      </c>
      <c r="E13" s="146" t="s">
        <v>303</v>
      </c>
      <c r="F13" s="333">
        <f t="shared" si="0"/>
        <v>0.72275324675324681</v>
      </c>
      <c r="G13" s="339">
        <f>VLOOKUP(E13,'Data Mapping Report'!$E$5:$F$21,2,FALSE)</f>
        <v>0.65142857142857147</v>
      </c>
      <c r="H13" s="335">
        <f>VLOOKUP(E13,'FC Attendance Percentage'!$D$5:$E$21,2,FALSE)</f>
        <v>0.56060606060606055</v>
      </c>
      <c r="I13" s="336">
        <f>VLOOKUP(E13,'Wave 2 Site Action Tracker'!$C$5:$D$22,2,FALSE)</f>
        <v>7</v>
      </c>
      <c r="J13" s="192" t="str">
        <f>TEXT(LEFT(VLOOKUP(D13,DataCleansingData!$M$25:$AT$96,31,FALSE),2),"0")</f>
        <v>94</v>
      </c>
      <c r="K13" s="196">
        <f t="shared" si="1"/>
        <v>0.94</v>
      </c>
    </row>
    <row r="14" spans="2:15" ht="15" customHeight="1">
      <c r="B14" s="208"/>
      <c r="C14" s="130">
        <v>658</v>
      </c>
      <c r="D14" s="11" t="str">
        <f>DataCleansingData!M52</f>
        <v>(658) Salem, VA</v>
      </c>
      <c r="E14" s="146" t="s">
        <v>348</v>
      </c>
      <c r="F14" s="333">
        <f t="shared" si="0"/>
        <v>0.67555844155844169</v>
      </c>
      <c r="G14" s="339">
        <f>VLOOKUP(E14,'Data Mapping Report'!$E$5:$F$21,2,FALSE)</f>
        <v>0.61714285714285722</v>
      </c>
      <c r="H14" s="335">
        <f>VLOOKUP(E14,'FC Attendance Percentage'!$D$5:$E$21,2,FALSE)</f>
        <v>0.59090909090909094</v>
      </c>
      <c r="I14" s="336">
        <f>VLOOKUP(E14,'Wave 2 Site Action Tracker'!$C$5:$D$22,2,FALSE)</f>
        <v>6</v>
      </c>
      <c r="J14" s="192" t="str">
        <f>TEXT(LEFT(VLOOKUP(D14,DataCleansingData!$M$25:$AT$96,31,FALSE),2),"0")</f>
        <v>80</v>
      </c>
      <c r="K14" s="196">
        <f t="shared" si="1"/>
        <v>0.8</v>
      </c>
    </row>
    <row r="15" spans="2:15" ht="15" customHeight="1" thickBot="1">
      <c r="B15" s="209"/>
      <c r="C15" s="132">
        <v>659</v>
      </c>
      <c r="D15" s="189" t="str">
        <f>DataCleansingData!M53</f>
        <v>(659) Salisbury, NC</v>
      </c>
      <c r="E15" s="147" t="s">
        <v>401</v>
      </c>
      <c r="F15" s="334">
        <f t="shared" si="0"/>
        <v>0.84498701298701295</v>
      </c>
      <c r="G15" s="340">
        <f>VLOOKUP(E15,'Data Mapping Report'!$E$5:$F$21,2,FALSE)</f>
        <v>0.92428571428571427</v>
      </c>
      <c r="H15" s="341">
        <f>VLOOKUP(E15,'FC Attendance Percentage'!$D$5:$E$21,2,FALSE)</f>
        <v>0.59090909090909094</v>
      </c>
      <c r="I15" s="342">
        <f>VLOOKUP(E15,'Wave 2 Site Action Tracker'!$C$5:$D$22,2,FALSE)</f>
        <v>7</v>
      </c>
      <c r="J15" s="195" t="str">
        <f>TEXT(LEFT(VLOOKUP(D15,DataCleansingData!$M$25:$AT$96,31,FALSE),2),"0")</f>
        <v>98</v>
      </c>
      <c r="K15" s="197">
        <f t="shared" si="1"/>
        <v>0.98</v>
      </c>
    </row>
    <row r="16" spans="2:15" ht="15" customHeight="1">
      <c r="B16" s="208" t="s">
        <v>1141</v>
      </c>
      <c r="C16" s="130">
        <v>508</v>
      </c>
      <c r="D16" s="11" t="str">
        <f>DataCleansingData!M54</f>
        <v>(508) Atlanta, GA</v>
      </c>
      <c r="E16" s="146" t="s">
        <v>505</v>
      </c>
      <c r="F16" s="333">
        <f t="shared" si="0"/>
        <v>0.69741558441558427</v>
      </c>
      <c r="G16" s="343">
        <f>VLOOKUP(E16,'Data Mapping Report'!$E$5:$F$21,2,FALSE)</f>
        <v>0.67714285714285716</v>
      </c>
      <c r="H16" s="337">
        <f>VLOOKUP(E16,'FC Attendance Percentage'!$D$5:$E$21,2,FALSE)</f>
        <v>0.75757575757575746</v>
      </c>
      <c r="I16" s="338">
        <f>VLOOKUP(E16,'Wave 2 Site Action Tracker'!$C$5:$D$22,2,FALSE)</f>
        <v>4</v>
      </c>
      <c r="J16" s="192" t="str">
        <f>TEXT(LEFT(VLOOKUP(D16,DataCleansingData!$M$25:$AT$96,31,FALSE),2),"0")</f>
        <v>85</v>
      </c>
      <c r="K16" s="198">
        <f t="shared" si="1"/>
        <v>0.85</v>
      </c>
    </row>
    <row r="17" spans="2:14" ht="15" customHeight="1">
      <c r="B17" s="208"/>
      <c r="C17" s="130">
        <v>509</v>
      </c>
      <c r="D17" s="11" t="str">
        <f>DataCleansingData!M55</f>
        <v>(509) Augusta, GA</v>
      </c>
      <c r="E17" s="146" t="s">
        <v>702</v>
      </c>
      <c r="F17" s="333">
        <f t="shared" si="0"/>
        <v>0.78596103896103897</v>
      </c>
      <c r="G17" s="339">
        <f>VLOOKUP(E17,'Data Mapping Report'!$E$5:$F$21,2,FALSE)</f>
        <v>0.70285714285714285</v>
      </c>
      <c r="H17" s="335">
        <f>VLOOKUP(E17,'FC Attendance Percentage'!$D$5:$E$21,2,FALSE)</f>
        <v>0.77272727272727282</v>
      </c>
      <c r="I17" s="336">
        <f>VLOOKUP(E17,'Wave 2 Site Action Tracker'!$C$5:$D$22,2,FALSE)</f>
        <v>7</v>
      </c>
      <c r="J17" s="192" t="str">
        <f>TEXT(LEFT(VLOOKUP(D17,DataCleansingData!$M$25:$AT$96,31,FALSE),2),"0")</f>
        <v>73</v>
      </c>
      <c r="K17" s="196">
        <f t="shared" si="1"/>
        <v>0.73</v>
      </c>
    </row>
    <row r="18" spans="2:14" ht="15" customHeight="1">
      <c r="B18" s="208"/>
      <c r="C18" s="130">
        <v>521</v>
      </c>
      <c r="D18" s="11" t="str">
        <f>DataCleansingData!M56</f>
        <v>(521) Birmingham, AL</v>
      </c>
      <c r="E18" s="146" t="s">
        <v>549</v>
      </c>
      <c r="F18" s="333">
        <f t="shared" si="0"/>
        <v>0.80128571428571416</v>
      </c>
      <c r="G18" s="339">
        <f>VLOOKUP(E18,'Data Mapping Report'!$E$5:$F$21,2,FALSE)</f>
        <v>0.75571428571428556</v>
      </c>
      <c r="H18" s="335">
        <f>VLOOKUP(E18,'FC Attendance Percentage'!$D$5:$E$21,2,FALSE)</f>
        <v>0.66666666666666663</v>
      </c>
      <c r="I18" s="336">
        <f>VLOOKUP(E18,'Wave 2 Site Action Tracker'!$C$5:$D$22,2,FALSE)</f>
        <v>7</v>
      </c>
      <c r="J18" s="192" t="str">
        <f>TEXT(LEFT(VLOOKUP(D18,DataCleansingData!$M$25:$AT$96,31,FALSE),2),"0")</f>
        <v>99</v>
      </c>
      <c r="K18" s="196">
        <f t="shared" si="1"/>
        <v>0.99</v>
      </c>
    </row>
    <row r="19" spans="2:14" ht="15" customHeight="1">
      <c r="B19" s="208"/>
      <c r="C19" s="130">
        <v>534</v>
      </c>
      <c r="D19" s="11" t="str">
        <f>DataCleansingData!M57</f>
        <v>(534) Charleston, SC</v>
      </c>
      <c r="E19" s="146" t="s">
        <v>750</v>
      </c>
      <c r="F19" s="333">
        <f t="shared" si="0"/>
        <v>0.7959090909090909</v>
      </c>
      <c r="G19" s="339">
        <f>VLOOKUP(E19,'Data Mapping Report'!$E$5:$F$21,2,FALSE)</f>
        <v>0.83</v>
      </c>
      <c r="H19" s="335">
        <f>VLOOKUP(E19,'FC Attendance Percentage'!$D$5:$E$21,2,FALSE)</f>
        <v>0.63636363636363635</v>
      </c>
      <c r="I19" s="336">
        <f>VLOOKUP(E19,'Wave 2 Site Action Tracker'!$C$5:$D$22,2,FALSE)</f>
        <v>7</v>
      </c>
      <c r="J19" s="192" t="str">
        <f>TEXT(LEFT(VLOOKUP(D19,DataCleansingData!$M$25:$AT$96,31,FALSE),2),"0")</f>
        <v>73</v>
      </c>
      <c r="K19" s="196">
        <f t="shared" si="1"/>
        <v>0.73</v>
      </c>
    </row>
    <row r="20" spans="2:14" ht="15" customHeight="1">
      <c r="B20" s="208"/>
      <c r="C20" s="130">
        <v>544</v>
      </c>
      <c r="D20" s="11" t="str">
        <f>DataCleansingData!M58</f>
        <v>(544) Columbia, SC</v>
      </c>
      <c r="E20" s="146" t="s">
        <v>856</v>
      </c>
      <c r="F20" s="333">
        <f t="shared" si="0"/>
        <v>0.66605194805194801</v>
      </c>
      <c r="G20" s="339">
        <f>VLOOKUP(E20,'Data Mapping Report'!$E$5:$F$21,2,FALSE)</f>
        <v>0.73428571428571432</v>
      </c>
      <c r="H20" s="335">
        <f>VLOOKUP(E20,'FC Attendance Percentage'!$D$5:$E$21,2,FALSE)</f>
        <v>0.46969696969696967</v>
      </c>
      <c r="I20" s="336">
        <f>VLOOKUP(E20,'Wave 2 Site Action Tracker'!$C$5:$D$22,2,FALSE)</f>
        <v>6</v>
      </c>
      <c r="J20" s="192" t="str">
        <f>TEXT(LEFT(VLOOKUP(D20,DataCleansingData!$M$25:$AT$96,31,FALSE),2),"0")</f>
        <v>60</v>
      </c>
      <c r="K20" s="196">
        <f t="shared" si="1"/>
        <v>0.6</v>
      </c>
    </row>
    <row r="21" spans="2:14" ht="15" customHeight="1">
      <c r="B21" s="208"/>
      <c r="C21" s="130">
        <v>557</v>
      </c>
      <c r="D21" s="11" t="str">
        <f>DataCleansingData!M59</f>
        <v>(557) Dublin, GA</v>
      </c>
      <c r="E21" s="146" t="s">
        <v>603</v>
      </c>
      <c r="F21" s="333">
        <f t="shared" si="0"/>
        <v>0.72905194805194806</v>
      </c>
      <c r="G21" s="339">
        <f>VLOOKUP(E21,'Data Mapping Report'!$E$5:$F$21,2,FALSE)</f>
        <v>0.84285714285714286</v>
      </c>
      <c r="H21" s="335">
        <f>VLOOKUP(E21,'FC Attendance Percentage'!$D$5:$E$21,2,FALSE)</f>
        <v>0.46969696969696972</v>
      </c>
      <c r="I21" s="336">
        <f>VLOOKUP(E21,'Wave 2 Site Action Tracker'!$C$5:$D$22,2,FALSE)</f>
        <v>7</v>
      </c>
      <c r="J21" s="192" t="str">
        <f>TEXT(LEFT(VLOOKUP(D21,DataCleansingData!$M$25:$AT$96,31,FALSE),2),"0")</f>
        <v>51</v>
      </c>
      <c r="K21" s="196">
        <f t="shared" si="1"/>
        <v>0.51</v>
      </c>
      <c r="N21" s="190"/>
    </row>
    <row r="22" spans="2:14" ht="15" customHeight="1">
      <c r="B22" s="208"/>
      <c r="C22" s="130">
        <v>619</v>
      </c>
      <c r="D22" s="11" t="str">
        <f>DataCleansingData!M60</f>
        <v>(619) Central Alabama HCS (Montgomery AL)</v>
      </c>
      <c r="E22" s="146" t="s">
        <v>656</v>
      </c>
      <c r="F22" s="333">
        <f t="shared" si="0"/>
        <v>0.8172337662337662</v>
      </c>
      <c r="G22" s="339">
        <f>VLOOKUP(E22,'Data Mapping Report'!$E$5:$F$21,2,FALSE)</f>
        <v>0.91571428571428559</v>
      </c>
      <c r="H22" s="335">
        <f>VLOOKUP(E22,'FC Attendance Percentage'!$D$5:$E$21,2,FALSE)</f>
        <v>0.69696969696969691</v>
      </c>
      <c r="I22" s="336">
        <f>VLOOKUP(E22,'Wave 2 Site Action Tracker'!$C$5:$D$22,2,FALSE)</f>
        <v>5</v>
      </c>
      <c r="J22" s="192" t="str">
        <f>TEXT(LEFT(VLOOKUP(D22,DataCleansingData!$M$25:$AT$96,31,FALSE),2),"0")</f>
        <v>99</v>
      </c>
      <c r="K22" s="196">
        <f t="shared" si="1"/>
        <v>0.99</v>
      </c>
    </row>
    <row r="23" spans="2:14" ht="15" customHeight="1" thickBot="1">
      <c r="B23" s="209"/>
      <c r="C23" s="132">
        <v>679</v>
      </c>
      <c r="D23" s="189" t="str">
        <f>DataCleansingData!M61</f>
        <v>(679) Tuscaloosa, AL</v>
      </c>
      <c r="E23" s="147" t="s">
        <v>821</v>
      </c>
      <c r="F23" s="334">
        <f t="shared" si="0"/>
        <v>0.84479220779220787</v>
      </c>
      <c r="G23" s="340">
        <f>VLOOKUP(E23,'Data Mapping Report'!$E$5:$F$21,2,FALSE)</f>
        <v>0.81857142857142862</v>
      </c>
      <c r="H23" s="341">
        <f>VLOOKUP(E23,'FC Attendance Percentage'!$D$5:$E$21,2,FALSE)</f>
        <v>0.78787878787878796</v>
      </c>
      <c r="I23" s="342">
        <f>VLOOKUP(E23,'Wave 2 Site Action Tracker'!$C$5:$D$22,2,FALSE)</f>
        <v>7</v>
      </c>
      <c r="J23" s="195" t="str">
        <f>TEXT(LEFT(VLOOKUP(D23,DataCleansingData!$M$25:$AT$96,31,FALSE),2),"0")</f>
        <v>81</v>
      </c>
      <c r="K23" s="197">
        <f t="shared" si="1"/>
        <v>0.81</v>
      </c>
    </row>
    <row r="24" spans="2:14" ht="15" customHeight="1" thickBot="1">
      <c r="B24" s="144" t="s">
        <v>915</v>
      </c>
      <c r="C24" s="132">
        <v>676</v>
      </c>
      <c r="D24" s="189" t="str">
        <f>DataCleansingData!M67</f>
        <v>(676) Tomah, WI</v>
      </c>
      <c r="E24" s="147" t="s">
        <v>958</v>
      </c>
      <c r="F24" s="334">
        <f t="shared" si="0"/>
        <v>0.84042857142857141</v>
      </c>
      <c r="G24" s="344">
        <f>VLOOKUP(E24,'Data Mapping Report'!$E$5:$F$21,2,FALSE)</f>
        <v>0.79999999999999993</v>
      </c>
      <c r="H24" s="120">
        <f>VLOOKUP(E24,'FC Attendance Percentage'!$D$5:$E$21,2,FALSE)</f>
        <v>0.83333333333333337</v>
      </c>
      <c r="I24" s="345">
        <f>VLOOKUP(E24,'Wave 2 Site Action Tracker'!$C$5:$D$22,2,FALSE)</f>
        <v>6</v>
      </c>
      <c r="J24" s="195" t="str">
        <f>TEXT(LEFT(VLOOKUP(D24,DataCleansingData!$M$25:$AT$96,31,FALSE),2),"0")</f>
        <v>99</v>
      </c>
      <c r="K24" s="199">
        <f t="shared" si="1"/>
        <v>0.99</v>
      </c>
    </row>
    <row r="25" spans="2:14" ht="15" customHeight="1" thickBot="1">
      <c r="B25" s="144" t="s">
        <v>1010</v>
      </c>
      <c r="C25" s="132">
        <v>575</v>
      </c>
      <c r="D25" s="189" t="str">
        <f>DataCleansingData!M77</f>
        <v>(575) Grand Junction, CO</v>
      </c>
      <c r="E25" s="147" t="s">
        <v>1037</v>
      </c>
      <c r="F25" s="334">
        <f t="shared" si="0"/>
        <v>0.75</v>
      </c>
      <c r="G25" s="344">
        <f>VLOOKUP(E25,'Data Mapping Report'!$E$5:$F$21,2,FALSE)</f>
        <v>0.75142857142857156</v>
      </c>
      <c r="H25" s="120">
        <f>VLOOKUP(E25,'FC Attendance Percentage'!$D$5:$E$21,2,FALSE)</f>
        <v>0.66666666666666663</v>
      </c>
      <c r="I25" s="345">
        <f>VLOOKUP(E25,'Wave 2 Site Action Tracker'!$C$5:$D$22,2,FALSE)</f>
        <v>6</v>
      </c>
      <c r="J25" s="195" t="str">
        <f>TEXT(LEFT(VLOOKUP(D25,DataCleansingData!$M$25:$AT$96,31,FALSE),2),"0")</f>
        <v>78</v>
      </c>
      <c r="K25" s="199">
        <f t="shared" si="1"/>
        <v>0.78</v>
      </c>
      <c r="N25" s="193"/>
    </row>
    <row r="26" spans="2:14" ht="15" hidden="1" customHeight="1" thickBot="1">
      <c r="B26" s="210" t="s">
        <v>1264</v>
      </c>
      <c r="C26" s="211"/>
      <c r="D26" s="211"/>
      <c r="E26" s="211"/>
      <c r="F26" s="201">
        <f t="shared" si="0"/>
        <v>1.0000000000000002</v>
      </c>
      <c r="G26" s="346">
        <v>1</v>
      </c>
      <c r="H26" s="123">
        <v>1</v>
      </c>
      <c r="I26" s="347">
        <v>7</v>
      </c>
      <c r="J26" s="195" t="s">
        <v>1855</v>
      </c>
      <c r="K26" s="200">
        <v>1</v>
      </c>
    </row>
    <row r="27" spans="2:14" ht="15" customHeight="1">
      <c r="E27" s="11"/>
    </row>
    <row r="28" spans="2:14" ht="15" customHeight="1">
      <c r="B28" s="10" t="s">
        <v>1346</v>
      </c>
      <c r="E28" s="11"/>
    </row>
    <row r="29" spans="2:14" ht="15" customHeight="1">
      <c r="B29" s="10" t="s">
        <v>1265</v>
      </c>
    </row>
    <row r="30" spans="2:14" ht="15" customHeight="1">
      <c r="B30" s="10" t="s">
        <v>1150</v>
      </c>
    </row>
    <row r="31" spans="2:14" ht="15" customHeight="1">
      <c r="B31" s="10" t="s">
        <v>1266</v>
      </c>
    </row>
    <row r="32" spans="2:14" ht="15" customHeight="1">
      <c r="B32" s="10" t="s">
        <v>1856</v>
      </c>
    </row>
    <row r="33" spans="2:2" ht="15" customHeight="1">
      <c r="B33" s="10" t="s">
        <v>1267</v>
      </c>
    </row>
    <row r="34" spans="2:2" ht="15" customHeight="1">
      <c r="B34" s="10" t="s">
        <v>1337</v>
      </c>
    </row>
  </sheetData>
  <mergeCells count="8">
    <mergeCell ref="B16:B23"/>
    <mergeCell ref="B26:E26"/>
    <mergeCell ref="C8:E8"/>
    <mergeCell ref="H2:I2"/>
    <mergeCell ref="H3:I3"/>
    <mergeCell ref="H4:I4"/>
    <mergeCell ref="B6:K7"/>
    <mergeCell ref="B9:B15"/>
  </mergeCells>
  <conditionalFormatting sqref="G9:G25">
    <cfRule type="aboveAverage" dxfId="13" priority="25" aboveAverage="0" stdDev="1"/>
  </conditionalFormatting>
  <conditionalFormatting sqref="I9:I25">
    <cfRule type="aboveAverage" dxfId="12" priority="24" aboveAverage="0" stdDev="1"/>
  </conditionalFormatting>
  <conditionalFormatting sqref="H9:H25">
    <cfRule type="aboveAverage" dxfId="11" priority="12" aboveAverage="0" stdDev="1"/>
  </conditionalFormatting>
  <conditionalFormatting sqref="G9:G26">
    <cfRule type="dataBar" priority="15">
      <dataBar>
        <cfvo type="min"/>
        <cfvo type="max"/>
        <color rgb="FF84A29A"/>
      </dataBar>
      <extLst>
        <ext xmlns:x14="http://schemas.microsoft.com/office/spreadsheetml/2009/9/main" uri="{B025F937-C7B1-47D3-B67F-A62EFF666E3E}">
          <x14:id>{14578254-F903-4AB1-956B-B5DD80C70C2E}</x14:id>
        </ext>
      </extLst>
    </cfRule>
  </conditionalFormatting>
  <conditionalFormatting sqref="I9:I26">
    <cfRule type="dataBar" priority="14">
      <dataBar>
        <cfvo type="min"/>
        <cfvo type="max"/>
        <color rgb="FF84A29A"/>
      </dataBar>
      <extLst>
        <ext xmlns:x14="http://schemas.microsoft.com/office/spreadsheetml/2009/9/main" uri="{B025F937-C7B1-47D3-B67F-A62EFF666E3E}">
          <x14:id>{D65CC773-0470-4454-8591-F5CD7A0996A6}</x14:id>
        </ext>
      </extLst>
    </cfRule>
  </conditionalFormatting>
  <conditionalFormatting sqref="H9:H26">
    <cfRule type="dataBar" priority="13">
      <dataBar>
        <cfvo type="min"/>
        <cfvo type="max"/>
        <color rgb="FF84A29A"/>
      </dataBar>
      <extLst>
        <ext xmlns:x14="http://schemas.microsoft.com/office/spreadsheetml/2009/9/main" uri="{B025F937-C7B1-47D3-B67F-A62EFF666E3E}">
          <x14:id>{60D18007-BA32-4ED2-8767-1A0AB3ED40CA}</x14:id>
        </ext>
      </extLst>
    </cfRule>
  </conditionalFormatting>
  <conditionalFormatting sqref="F9:F26">
    <cfRule type="iconSet" priority="11">
      <iconSet showValue="0">
        <cfvo type="percent" val="0"/>
        <cfvo type="num" val="0.7" gte="0"/>
        <cfvo type="num" val="0.85"/>
      </iconSet>
    </cfRule>
  </conditionalFormatting>
  <conditionalFormatting sqref="J9:J26">
    <cfRule type="dataBar" priority="8">
      <dataBar>
        <cfvo type="min"/>
        <cfvo type="max"/>
        <color rgb="FF638EC6"/>
      </dataBar>
      <extLst>
        <ext xmlns:x14="http://schemas.microsoft.com/office/spreadsheetml/2009/9/main" uri="{B025F937-C7B1-47D3-B67F-A62EFF666E3E}">
          <x14:id>{BBB21B20-B1CA-4933-81EF-8260A20BCAFB}</x14:id>
        </ext>
      </extLst>
    </cfRule>
  </conditionalFormatting>
  <conditionalFormatting sqref="K9:K26">
    <cfRule type="dataBar" priority="2">
      <dataBar>
        <cfvo type="min"/>
        <cfvo type="max"/>
        <color rgb="FF84A39A"/>
      </dataBar>
      <extLst>
        <ext xmlns:x14="http://schemas.microsoft.com/office/spreadsheetml/2009/9/main" uri="{B025F937-C7B1-47D3-B67F-A62EFF666E3E}">
          <x14:id>{A5510EE0-AB44-4F40-89EB-5A7522549DC8}</x14:id>
        </ext>
      </extLst>
    </cfRule>
  </conditionalFormatting>
  <conditionalFormatting sqref="K9:K25">
    <cfRule type="aboveAverage" dxfId="10" priority="1" aboveAverage="0" stdDev="1"/>
  </conditionalFormatting>
  <hyperlinks>
    <hyperlink ref="E9" location="'Single Site Attendance Graph '!A1" display="Durham"/>
    <hyperlink ref="E10:E25" location="'Single Site Attendance Graph '!A1" display="Fayetteville"/>
    <hyperlink ref="I8" location="'Wave 2 Site Action Tracker'!A1" display="Site Submissions (To Date: 7/10)"/>
    <hyperlink ref="H8" location="'FC Attendance Percentage'!A1" display="Attendance Percentage"/>
    <hyperlink ref="G8" location="'Data Mapping Report'!A1" display="Data Mapping Completion"/>
    <hyperlink ref="K8" location="DataCleansingData!A1" display="Data Cleansing Completion"/>
  </hyperlinks>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14578254-F903-4AB1-956B-B5DD80C70C2E}">
            <x14:dataBar minLength="0" maxLength="100" gradient="0">
              <x14:cfvo type="autoMin"/>
              <x14:cfvo type="autoMax"/>
              <x14:negativeFillColor rgb="FFFF0000"/>
              <x14:axisColor rgb="FF000000"/>
            </x14:dataBar>
          </x14:cfRule>
          <xm:sqref>G9:G26</xm:sqref>
        </x14:conditionalFormatting>
        <x14:conditionalFormatting xmlns:xm="http://schemas.microsoft.com/office/excel/2006/main">
          <x14:cfRule type="dataBar" id="{D65CC773-0470-4454-8591-F5CD7A0996A6}">
            <x14:dataBar minLength="0" maxLength="100" gradient="0">
              <x14:cfvo type="autoMin"/>
              <x14:cfvo type="autoMax"/>
              <x14:negativeFillColor rgb="FFFF0000"/>
              <x14:axisColor rgb="FF000000"/>
            </x14:dataBar>
          </x14:cfRule>
          <xm:sqref>I9:I26</xm:sqref>
        </x14:conditionalFormatting>
        <x14:conditionalFormatting xmlns:xm="http://schemas.microsoft.com/office/excel/2006/main">
          <x14:cfRule type="dataBar" id="{60D18007-BA32-4ED2-8767-1A0AB3ED40CA}">
            <x14:dataBar minLength="0" maxLength="100" gradient="0">
              <x14:cfvo type="autoMin"/>
              <x14:cfvo type="autoMax"/>
              <x14:negativeFillColor rgb="FFFF0000"/>
              <x14:axisColor rgb="FF000000"/>
            </x14:dataBar>
          </x14:cfRule>
          <xm:sqref>H9:H26</xm:sqref>
        </x14:conditionalFormatting>
        <x14:conditionalFormatting xmlns:xm="http://schemas.microsoft.com/office/excel/2006/main">
          <x14:cfRule type="dataBar" id="{BBB21B20-B1CA-4933-81EF-8260A20BCAFB}">
            <x14:dataBar minLength="0" maxLength="100" gradient="0">
              <x14:cfvo type="autoMin"/>
              <x14:cfvo type="autoMax"/>
              <x14:negativeFillColor rgb="FFFF0000"/>
              <x14:axisColor rgb="FF000000"/>
            </x14:dataBar>
          </x14:cfRule>
          <xm:sqref>J9:J26</xm:sqref>
        </x14:conditionalFormatting>
        <x14:conditionalFormatting xmlns:xm="http://schemas.microsoft.com/office/excel/2006/main">
          <x14:cfRule type="dataBar" id="{A5510EE0-AB44-4F40-89EB-5A7522549DC8}">
            <x14:dataBar minLength="0" maxLength="100" gradient="0">
              <x14:cfvo type="autoMin"/>
              <x14:cfvo type="autoMax"/>
              <x14:negativeFillColor rgb="FFFF0000"/>
              <x14:axisColor rgb="FF000000"/>
            </x14:dataBar>
          </x14:cfRule>
          <xm:sqref>K9:K26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B1:AQ54"/>
  <sheetViews>
    <sheetView showGridLines="0" zoomScaleNormal="100" workbookViewId="0">
      <selection activeCell="B4" sqref="B4:E4"/>
    </sheetView>
  </sheetViews>
  <sheetFormatPr defaultRowHeight="15"/>
  <cols>
    <col min="1" max="1" width="7" style="35" customWidth="1"/>
    <col min="2" max="2" width="7.7109375" style="35" customWidth="1"/>
    <col min="3" max="3" width="4.85546875" style="35" customWidth="1"/>
    <col min="4" max="4" width="15.7109375" style="35" bestFit="1" customWidth="1"/>
    <col min="5" max="5" width="19" style="35" customWidth="1"/>
    <col min="6" max="6" width="11.28515625" style="35" customWidth="1"/>
    <col min="7" max="7" width="7.7109375" style="35" customWidth="1"/>
    <col min="8" max="8" width="10.5703125" style="35" customWidth="1"/>
    <col min="9" max="9" width="8.7109375" style="35" customWidth="1"/>
    <col min="10" max="10" width="9" style="35" customWidth="1"/>
    <col min="11" max="11" width="11.5703125" style="35" customWidth="1"/>
    <col min="12" max="12" width="7" style="35" customWidth="1"/>
    <col min="13" max="13" width="8.42578125" style="35" bestFit="1" customWidth="1"/>
    <col min="14" max="14" width="4.42578125" style="35" bestFit="1" customWidth="1"/>
    <col min="15" max="15" width="15.7109375" style="35" bestFit="1" customWidth="1"/>
    <col min="16" max="16" width="19.140625" style="35" bestFit="1" customWidth="1"/>
    <col min="17" max="17" width="9.42578125" style="35" customWidth="1"/>
    <col min="18" max="22" width="9.140625" style="35"/>
    <col min="23" max="23" width="12.140625" style="35" bestFit="1" customWidth="1"/>
    <col min="24" max="25" width="9.140625" style="35"/>
    <col min="26" max="26" width="4.42578125" style="35" bestFit="1" customWidth="1"/>
    <col min="27" max="27" width="15.85546875" style="35" bestFit="1" customWidth="1"/>
    <col min="28" max="35" width="9.140625" style="35"/>
    <col min="36" max="36" width="12.5703125" style="35" customWidth="1"/>
    <col min="37" max="16384" width="9.140625" style="35"/>
  </cols>
  <sheetData>
    <row r="1" spans="2:11" ht="15.75" thickBot="1"/>
    <row r="2" spans="2:11" ht="19.5" thickBot="1">
      <c r="B2" s="224" t="s">
        <v>1143</v>
      </c>
      <c r="C2" s="225"/>
      <c r="D2" s="225"/>
      <c r="E2" s="225"/>
      <c r="F2" s="225"/>
      <c r="G2" s="225"/>
      <c r="H2" s="225"/>
      <c r="I2" s="225"/>
      <c r="J2" s="225"/>
      <c r="K2" s="226"/>
    </row>
    <row r="3" spans="2:11" ht="24.75" customHeight="1" thickBot="1">
      <c r="B3" s="222" t="s">
        <v>1144</v>
      </c>
      <c r="C3" s="223"/>
      <c r="D3" s="223"/>
      <c r="E3" s="137">
        <f>MAX('Wave 2 Attend. Data (Long)'!N84:N2445)</f>
        <v>11</v>
      </c>
      <c r="F3" s="358" t="s">
        <v>1860</v>
      </c>
      <c r="G3" s="223"/>
      <c r="H3" s="206">
        <f>MEDIAN(E5:E21)</f>
        <v>0.59090909090909094</v>
      </c>
      <c r="I3" s="232" t="s">
        <v>1857</v>
      </c>
      <c r="J3" s="233"/>
      <c r="K3" s="207" t="str">
        <f>'Wave 2 Attend. Data (Long)'!M2</f>
        <v>May_2</v>
      </c>
    </row>
    <row r="4" spans="2:11" ht="21" customHeight="1" thickBot="1">
      <c r="B4" s="138" t="s">
        <v>0</v>
      </c>
      <c r="C4" s="230" t="s">
        <v>1</v>
      </c>
      <c r="D4" s="231"/>
      <c r="E4" s="143" t="s">
        <v>1472</v>
      </c>
      <c r="F4" s="139" t="s">
        <v>52</v>
      </c>
      <c r="G4" s="140" t="s">
        <v>25</v>
      </c>
      <c r="H4" s="140" t="s">
        <v>89</v>
      </c>
      <c r="I4" s="205" t="s">
        <v>76</v>
      </c>
      <c r="J4" s="141" t="s">
        <v>102</v>
      </c>
      <c r="K4" s="142" t="s">
        <v>114</v>
      </c>
    </row>
    <row r="5" spans="2:11">
      <c r="B5" s="227" t="s">
        <v>1140</v>
      </c>
      <c r="C5" s="128">
        <v>558</v>
      </c>
      <c r="D5" s="129" t="s">
        <v>127</v>
      </c>
      <c r="E5" s="124">
        <f>AVERAGE(F5:K5)</f>
        <v>0.42424242424242414</v>
      </c>
      <c r="F5" s="121">
        <f>((IF(SUMIFS('Wave 2 Attend. Data (Long)'!$O$1:$O$2762,'Wave 2 Attend. Data (Long)'!$C$1:$C$2762,$D5,'Wave 2 Attend. Data (Long)'!$N$1:$N$2762,"11",'Wave 2 Attend. Data (Long)'!$D$1:$D$2762,F$4)&gt;0,1,)+(IF(SUMIFS('Wave 2 Attend. Data (Long)'!$O$1:$O$2762,'Wave 2 Attend. Data (Long)'!$C$1:$C$2762,$D5,'Wave 2 Attend. Data (Long)'!$N$1:$N$2762,"10",'Wave 2 Attend. Data (Long)'!$D$1:$D$2762,F$4)&gt;0,1,))+(IF(SUMIFS('Wave 2 Attend. Data (Long)'!$O$1:$O$2762,'Wave 2 Attend. Data (Long)'!$C$1:$C$2762,$D5,'Wave 2 Attend. Data (Long)'!$N$1:$N$2762,"9",'Wave 2 Attend. Data (Long)'!$D$1:$D$2762,F$4)&gt;0,1,))+(IF(SUMIFS('Wave 2 Attend. Data (Long)'!$O$1:$O$2762,'Wave 2 Attend. Data (Long)'!$C$1:$C$2762,$D5,'Wave 2 Attend. Data (Long)'!$N$1:$N$2762,"8",'Wave 2 Attend. Data (Long)'!$D$1:$D$2762,F$4)&gt;0,1,))+(IF(SUMIFS('Wave 2 Attend. Data (Long)'!$O$1:$O$2762,'Wave 2 Attend. Data (Long)'!$C$1:$C$2762,$D5,'Wave 2 Attend. Data (Long)'!$N$1:$N$2762,"7",'Wave 2 Attend. Data (Long)'!$D$1:$D$2762,F$4)&gt;0,1,))+(IF(SUMIFS('Wave 2 Attend. Data (Long)'!$O$1:$O$2762,'Wave 2 Attend. Data (Long)'!$C$1:$C$2762,$D5,'Wave 2 Attend. Data (Long)'!$N$1:$N$2762,"6",'Wave 2 Attend. Data (Long)'!$D$1:$D$2762,F$4)&gt;0,1,))+(IF(SUMIFS('Wave 2 Attend. Data (Long)'!$O$1:$O$2762,'Wave 2 Attend. Data (Long)'!$C$1:$C$2762,$D5,'Wave 2 Attend. Data (Long)'!$N$1:$N$2762,"5",'Wave 2 Attend. Data (Long)'!$D$1:$D$2762,F$4)&gt;0,1,))+(IF(SUMIFS('Wave 2 Attend. Data (Long)'!$O$1:$O$2762,'Wave 2 Attend. Data (Long)'!$C$1:$C$2762,$D5,'Wave 2 Attend. Data (Long)'!$N$1:$N$2762,"4",'Wave 2 Attend. Data (Long)'!$D$1:$D$2762,F$4)&gt;0,1,))+(IF(SUMIFS('Wave 2 Attend. Data (Long)'!$O$1:$O$2762,'Wave 2 Attend. Data (Long)'!$C$1:$C$2762,$D5,'Wave 2 Attend. Data (Long)'!$N$1:$N$2762,"3",'Wave 2 Attend. Data (Long)'!$D$1:$D$2762,F$4)&gt;0,1,))+(IF(SUMIFS('Wave 2 Attend. Data (Long)'!$O$1:$O$2762,'Wave 2 Attend. Data (Long)'!$C$1:$C$2762,$D5,'Wave 2 Attend. Data (Long)'!$N$1:$N$2762,"2",'Wave 2 Attend. Data (Long)'!$D$1:$D$2762,F$4)&gt;0,1,))+(IF(SUMIFS('Wave 2 Attend. Data (Long)'!$O$1:$O$2762,'Wave 2 Attend. Data (Long)'!$C$1:$C$2762,$D5,'Wave 2 Attend. Data (Long)'!$N$1:$N$2762,"1",'Wave 2 Attend. Data (Long)'!$D$1:$D$2762,F$4)&gt;0,1,)))/$E$3)</f>
        <v>0.45454545454545453</v>
      </c>
      <c r="G5" s="118">
        <f>((IF(SUMIFS('Wave 2 Attend. Data (Long)'!$O$1:$O$2762,'Wave 2 Attend. Data (Long)'!$C$1:$C$2762,$D5,'Wave 2 Attend. Data (Long)'!$N$1:$N$2762,"11",'Wave 2 Attend. Data (Long)'!$D$1:$D$2762,G$4)&gt;0,1,)+(IF(SUMIFS('Wave 2 Attend. Data (Long)'!$O$1:$O$2762,'Wave 2 Attend. Data (Long)'!$C$1:$C$2762,$D5,'Wave 2 Attend. Data (Long)'!$N$1:$N$2762,"10",'Wave 2 Attend. Data (Long)'!$D$1:$D$2762,G$4)&gt;0,1,))+(IF(SUMIFS('Wave 2 Attend. Data (Long)'!$O$1:$O$2762,'Wave 2 Attend. Data (Long)'!$C$1:$C$2762,$D5,'Wave 2 Attend. Data (Long)'!$N$1:$N$2762,"9",'Wave 2 Attend. Data (Long)'!$D$1:$D$2762,G$4)&gt;0,1,))+(IF(SUMIFS('Wave 2 Attend. Data (Long)'!$O$1:$O$2762,'Wave 2 Attend. Data (Long)'!$C$1:$C$2762,$D5,'Wave 2 Attend. Data (Long)'!$N$1:$N$2762,"8",'Wave 2 Attend. Data (Long)'!$D$1:$D$2762,G$4)&gt;0,1,))+(IF(SUMIFS('Wave 2 Attend. Data (Long)'!$O$1:$O$2762,'Wave 2 Attend. Data (Long)'!$C$1:$C$2762,$D5,'Wave 2 Attend. Data (Long)'!$N$1:$N$2762,"7",'Wave 2 Attend. Data (Long)'!$D$1:$D$2762,G$4)&gt;0,1,))+(IF(SUMIFS('Wave 2 Attend. Data (Long)'!$O$1:$O$2762,'Wave 2 Attend. Data (Long)'!$C$1:$C$2762,$D5,'Wave 2 Attend. Data (Long)'!$N$1:$N$2762,"6",'Wave 2 Attend. Data (Long)'!$D$1:$D$2762,G$4)&gt;0,1,))+(IF(SUMIFS('Wave 2 Attend. Data (Long)'!$O$1:$O$2762,'Wave 2 Attend. Data (Long)'!$C$1:$C$2762,$D5,'Wave 2 Attend. Data (Long)'!$N$1:$N$2762,"5",'Wave 2 Attend. Data (Long)'!$D$1:$D$2762,G$4)&gt;0,1,))+(IF(SUMIFS('Wave 2 Attend. Data (Long)'!$O$1:$O$2762,'Wave 2 Attend. Data (Long)'!$C$1:$C$2762,$D5,'Wave 2 Attend. Data (Long)'!$N$1:$N$2762,"4",'Wave 2 Attend. Data (Long)'!$D$1:$D$2762,G$4)&gt;0,1,))+(IF(SUMIFS('Wave 2 Attend. Data (Long)'!$O$1:$O$2762,'Wave 2 Attend. Data (Long)'!$C$1:$C$2762,$D5,'Wave 2 Attend. Data (Long)'!$N$1:$N$2762,"3",'Wave 2 Attend. Data (Long)'!$D$1:$D$2762,G$4)&gt;0,1,))+(IF(SUMIFS('Wave 2 Attend. Data (Long)'!$O$1:$O$2762,'Wave 2 Attend. Data (Long)'!$C$1:$C$2762,$D5,'Wave 2 Attend. Data (Long)'!$N$1:$N$2762,"2",'Wave 2 Attend. Data (Long)'!$D$1:$D$2762,G$4)&gt;0,1,))+(IF(SUMIFS('Wave 2 Attend. Data (Long)'!$O$1:$O$2762,'Wave 2 Attend. Data (Long)'!$C$1:$C$2762,$D5,'Wave 2 Attend. Data (Long)'!$N$1:$N$2762,"1",'Wave 2 Attend. Data (Long)'!$D$1:$D$2762,G$4)&gt;0,1,)))/$E$3)</f>
        <v>1</v>
      </c>
      <c r="H5" s="118">
        <f>((IF(SUMIFS('Wave 2 Attend. Data (Long)'!$O$1:$O$2762,'Wave 2 Attend. Data (Long)'!$C$1:$C$2762,$D5,'Wave 2 Attend. Data (Long)'!$N$1:$N$2762,"11",'Wave 2 Attend. Data (Long)'!$D$1:$D$2762,H$4)&gt;0,1,)+(IF(SUMIFS('Wave 2 Attend. Data (Long)'!$O$1:$O$2762,'Wave 2 Attend. Data (Long)'!$C$1:$C$2762,$D5,'Wave 2 Attend. Data (Long)'!$N$1:$N$2762,"10",'Wave 2 Attend. Data (Long)'!$D$1:$D$2762,H$4)&gt;0,1,))+(IF(SUMIFS('Wave 2 Attend. Data (Long)'!$O$1:$O$2762,'Wave 2 Attend. Data (Long)'!$C$1:$C$2762,$D5,'Wave 2 Attend. Data (Long)'!$N$1:$N$2762,"9",'Wave 2 Attend. Data (Long)'!$D$1:$D$2762,H$4)&gt;0,1,))+(IF(SUMIFS('Wave 2 Attend. Data (Long)'!$O$1:$O$2762,'Wave 2 Attend. Data (Long)'!$C$1:$C$2762,$D5,'Wave 2 Attend. Data (Long)'!$N$1:$N$2762,"8",'Wave 2 Attend. Data (Long)'!$D$1:$D$2762,H$4)&gt;0,1,))+(IF(SUMIFS('Wave 2 Attend. Data (Long)'!$O$1:$O$2762,'Wave 2 Attend. Data (Long)'!$C$1:$C$2762,$D5,'Wave 2 Attend. Data (Long)'!$N$1:$N$2762,"7",'Wave 2 Attend. Data (Long)'!$D$1:$D$2762,H$4)&gt;0,1,))+(IF(SUMIFS('Wave 2 Attend. Data (Long)'!$O$1:$O$2762,'Wave 2 Attend. Data (Long)'!$C$1:$C$2762,$D5,'Wave 2 Attend. Data (Long)'!$N$1:$N$2762,"6",'Wave 2 Attend. Data (Long)'!$D$1:$D$2762,H$4)&gt;0,1,))+(IF(SUMIFS('Wave 2 Attend. Data (Long)'!$O$1:$O$2762,'Wave 2 Attend. Data (Long)'!$C$1:$C$2762,$D5,'Wave 2 Attend. Data (Long)'!$N$1:$N$2762,"5",'Wave 2 Attend. Data (Long)'!$D$1:$D$2762,H$4)&gt;0,1,))+(IF(SUMIFS('Wave 2 Attend. Data (Long)'!$O$1:$O$2762,'Wave 2 Attend. Data (Long)'!$C$1:$C$2762,$D5,'Wave 2 Attend. Data (Long)'!$N$1:$N$2762,"4",'Wave 2 Attend. Data (Long)'!$D$1:$D$2762,H$4)&gt;0,1,))+(IF(SUMIFS('Wave 2 Attend. Data (Long)'!$O$1:$O$2762,'Wave 2 Attend. Data (Long)'!$C$1:$C$2762,$D5,'Wave 2 Attend. Data (Long)'!$N$1:$N$2762,"3",'Wave 2 Attend. Data (Long)'!$D$1:$D$2762,H$4)&gt;0,1,))+(IF(SUMIFS('Wave 2 Attend. Data (Long)'!$O$1:$O$2762,'Wave 2 Attend. Data (Long)'!$C$1:$C$2762,$D5,'Wave 2 Attend. Data (Long)'!$N$1:$N$2762,"2",'Wave 2 Attend. Data (Long)'!$D$1:$D$2762,H$4)&gt;0,1,))+(IF(SUMIFS('Wave 2 Attend. Data (Long)'!$O$1:$O$2762,'Wave 2 Attend. Data (Long)'!$C$1:$C$2762,$D5,'Wave 2 Attend. Data (Long)'!$N$1:$N$2762,"1",'Wave 2 Attend. Data (Long)'!$D$1:$D$2762,H$4)&gt;0,1,)))/$E$3)</f>
        <v>9.0909090909090912E-2</v>
      </c>
      <c r="I5" s="118">
        <f>((IF(SUMIFS('Wave 2 Attend. Data (Long)'!$O$1:$O$2762,'Wave 2 Attend. Data (Long)'!$C$1:$C$2762,$D5,'Wave 2 Attend. Data (Long)'!$N$1:$N$2762,"11",'Wave 2 Attend. Data (Long)'!$D$1:$D$2762,I$4)&gt;0,1,)+(IF(SUMIFS('Wave 2 Attend. Data (Long)'!$O$1:$O$2762,'Wave 2 Attend. Data (Long)'!$C$1:$C$2762,$D5,'Wave 2 Attend. Data (Long)'!$N$1:$N$2762,"10",'Wave 2 Attend. Data (Long)'!$D$1:$D$2762,I$4)&gt;0,1,))+(IF(SUMIFS('Wave 2 Attend. Data (Long)'!$O$1:$O$2762,'Wave 2 Attend. Data (Long)'!$C$1:$C$2762,$D5,'Wave 2 Attend. Data (Long)'!$N$1:$N$2762,"9",'Wave 2 Attend. Data (Long)'!$D$1:$D$2762,I$4)&gt;0,1,))+(IF(SUMIFS('Wave 2 Attend. Data (Long)'!$O$1:$O$2762,'Wave 2 Attend. Data (Long)'!$C$1:$C$2762,$D5,'Wave 2 Attend. Data (Long)'!$N$1:$N$2762,"8",'Wave 2 Attend. Data (Long)'!$D$1:$D$2762,I$4)&gt;0,1,))+(IF(SUMIFS('Wave 2 Attend. Data (Long)'!$O$1:$O$2762,'Wave 2 Attend. Data (Long)'!$C$1:$C$2762,$D5,'Wave 2 Attend. Data (Long)'!$N$1:$N$2762,"7",'Wave 2 Attend. Data (Long)'!$D$1:$D$2762,I$4)&gt;0,1,))+(IF(SUMIFS('Wave 2 Attend. Data (Long)'!$O$1:$O$2762,'Wave 2 Attend. Data (Long)'!$C$1:$C$2762,$D5,'Wave 2 Attend. Data (Long)'!$N$1:$N$2762,"6",'Wave 2 Attend. Data (Long)'!$D$1:$D$2762,I$4)&gt;0,1,))+(IF(SUMIFS('Wave 2 Attend. Data (Long)'!$O$1:$O$2762,'Wave 2 Attend. Data (Long)'!$C$1:$C$2762,$D5,'Wave 2 Attend. Data (Long)'!$N$1:$N$2762,"5",'Wave 2 Attend. Data (Long)'!$D$1:$D$2762,I$4)&gt;0,1,))+(IF(SUMIFS('Wave 2 Attend. Data (Long)'!$O$1:$O$2762,'Wave 2 Attend. Data (Long)'!$C$1:$C$2762,$D5,'Wave 2 Attend. Data (Long)'!$N$1:$N$2762,"4",'Wave 2 Attend. Data (Long)'!$D$1:$D$2762,I$4)&gt;0,1,))+(IF(SUMIFS('Wave 2 Attend. Data (Long)'!$O$1:$O$2762,'Wave 2 Attend. Data (Long)'!$C$1:$C$2762,$D5,'Wave 2 Attend. Data (Long)'!$N$1:$N$2762,"3",'Wave 2 Attend. Data (Long)'!$D$1:$D$2762,I$4)&gt;0,1,))+(IF(SUMIFS('Wave 2 Attend. Data (Long)'!$O$1:$O$2762,'Wave 2 Attend. Data (Long)'!$C$1:$C$2762,$D5,'Wave 2 Attend. Data (Long)'!$N$1:$N$2762,"2",'Wave 2 Attend. Data (Long)'!$D$1:$D$2762,I$4)&gt;0,1,))+(IF(SUMIFS('Wave 2 Attend. Data (Long)'!$O$1:$O$2762,'Wave 2 Attend. Data (Long)'!$C$1:$C$2762,$D5,'Wave 2 Attend. Data (Long)'!$N$1:$N$2762,"1",'Wave 2 Attend. Data (Long)'!$D$1:$D$2762,I$4)&gt;0,1,)))/$E$3)</f>
        <v>0</v>
      </c>
      <c r="J5" s="55">
        <f>((IF(SUMIFS('Wave 2 Attend. Data (Long)'!$O$1:$O$2762,'Wave 2 Attend. Data (Long)'!$C$1:$C$2762,$D5,'Wave 2 Attend. Data (Long)'!$N$1:$N$2762,"11",'Wave 2 Attend. Data (Long)'!$D$1:$D$2762,J$4)&gt;0,1,)+(IF(SUMIFS('Wave 2 Attend. Data (Long)'!$O$1:$O$2762,'Wave 2 Attend. Data (Long)'!$C$1:$C$2762,$D5,'Wave 2 Attend. Data (Long)'!$N$1:$N$2762,"10",'Wave 2 Attend. Data (Long)'!$D$1:$D$2762,J$4)&gt;0,1,))+(IF(SUMIFS('Wave 2 Attend. Data (Long)'!$O$1:$O$2762,'Wave 2 Attend. Data (Long)'!$C$1:$C$2762,$D5,'Wave 2 Attend. Data (Long)'!$N$1:$N$2762,"9",'Wave 2 Attend. Data (Long)'!$D$1:$D$2762,J$4)&gt;0,1,))+(IF(SUMIFS('Wave 2 Attend. Data (Long)'!$O$1:$O$2762,'Wave 2 Attend. Data (Long)'!$C$1:$C$2762,$D5,'Wave 2 Attend. Data (Long)'!$N$1:$N$2762,"8",'Wave 2 Attend. Data (Long)'!$D$1:$D$2762,J$4)&gt;0,1,))+(IF(SUMIFS('Wave 2 Attend. Data (Long)'!$O$1:$O$2762,'Wave 2 Attend. Data (Long)'!$C$1:$C$2762,$D5,'Wave 2 Attend. Data (Long)'!$N$1:$N$2762,"7",'Wave 2 Attend. Data (Long)'!$D$1:$D$2762,J$4)&gt;0,1,))+(IF(SUMIFS('Wave 2 Attend. Data (Long)'!$O$1:$O$2762,'Wave 2 Attend. Data (Long)'!$C$1:$C$2762,$D5,'Wave 2 Attend. Data (Long)'!$N$1:$N$2762,"6",'Wave 2 Attend. Data (Long)'!$D$1:$D$2762,J$4)&gt;0,1,))+(IF(SUMIFS('Wave 2 Attend. Data (Long)'!$O$1:$O$2762,'Wave 2 Attend. Data (Long)'!$C$1:$C$2762,$D5,'Wave 2 Attend. Data (Long)'!$N$1:$N$2762,"5",'Wave 2 Attend. Data (Long)'!$D$1:$D$2762,J$4)&gt;0,1,))+(IF(SUMIFS('Wave 2 Attend. Data (Long)'!$O$1:$O$2762,'Wave 2 Attend. Data (Long)'!$C$1:$C$2762,$D5,'Wave 2 Attend. Data (Long)'!$N$1:$N$2762,"4",'Wave 2 Attend. Data (Long)'!$D$1:$D$2762,J$4)&gt;0,1,))+(IF(SUMIFS('Wave 2 Attend. Data (Long)'!$O$1:$O$2762,'Wave 2 Attend. Data (Long)'!$C$1:$C$2762,$D5,'Wave 2 Attend. Data (Long)'!$N$1:$N$2762,"3",'Wave 2 Attend. Data (Long)'!$D$1:$D$2762,J$4)&gt;0,1,))+(IF(SUMIFS('Wave 2 Attend. Data (Long)'!$O$1:$O$2762,'Wave 2 Attend. Data (Long)'!$C$1:$C$2762,$D5,'Wave 2 Attend. Data (Long)'!$N$1:$N$2762,"2",'Wave 2 Attend. Data (Long)'!$D$1:$D$2762,J$4)&gt;0,1,))+(IF(SUMIFS('Wave 2 Attend. Data (Long)'!$O$1:$O$2762,'Wave 2 Attend. Data (Long)'!$C$1:$C$2762,$D5,'Wave 2 Attend. Data (Long)'!$N$1:$N$2762,"1",'Wave 2 Attend. Data (Long)'!$D$1:$D$2762,J$4)&gt;0,1,)))/$E$3)</f>
        <v>0.72727272727272729</v>
      </c>
      <c r="K5" s="136">
        <f>((IF(SUMIFS('Wave 2 Attend. Data (Long)'!$O$1:$O$2762,'Wave 2 Attend. Data (Long)'!$C$1:$C$2762,$D5,'Wave 2 Attend. Data (Long)'!$N$1:$N$2762,"11",'Wave 2 Attend. Data (Long)'!$D$1:$D$2762,K$4)&gt;0,1,)+(IF(SUMIFS('Wave 2 Attend. Data (Long)'!$O$1:$O$2762,'Wave 2 Attend. Data (Long)'!$C$1:$C$2762,$D5,'Wave 2 Attend. Data (Long)'!$N$1:$N$2762,"10",'Wave 2 Attend. Data (Long)'!$D$1:$D$2762,K$4)&gt;0,1,))+(IF(SUMIFS('Wave 2 Attend. Data (Long)'!$O$1:$O$2762,'Wave 2 Attend. Data (Long)'!$C$1:$C$2762,$D5,'Wave 2 Attend. Data (Long)'!$N$1:$N$2762,"9",'Wave 2 Attend. Data (Long)'!$D$1:$D$2762,K$4)&gt;0,1,))+(IF(SUMIFS('Wave 2 Attend. Data (Long)'!$O$1:$O$2762,'Wave 2 Attend. Data (Long)'!$C$1:$C$2762,$D5,'Wave 2 Attend. Data (Long)'!$N$1:$N$2762,"8",'Wave 2 Attend. Data (Long)'!$D$1:$D$2762,K$4)&gt;0,1,))+(IF(SUMIFS('Wave 2 Attend. Data (Long)'!$O$1:$O$2762,'Wave 2 Attend. Data (Long)'!$C$1:$C$2762,$D5,'Wave 2 Attend. Data (Long)'!$N$1:$N$2762,"7",'Wave 2 Attend. Data (Long)'!$D$1:$D$2762,K$4)&gt;0,1,))+(IF(SUMIFS('Wave 2 Attend. Data (Long)'!$O$1:$O$2762,'Wave 2 Attend. Data (Long)'!$C$1:$C$2762,$D5,'Wave 2 Attend. Data (Long)'!$N$1:$N$2762,"6",'Wave 2 Attend. Data (Long)'!$D$1:$D$2762,K$4)&gt;0,1,))+(IF(SUMIFS('Wave 2 Attend. Data (Long)'!$O$1:$O$2762,'Wave 2 Attend. Data (Long)'!$C$1:$C$2762,$D5,'Wave 2 Attend. Data (Long)'!$N$1:$N$2762,"5",'Wave 2 Attend. Data (Long)'!$D$1:$D$2762,K$4)&gt;0,1,))+(IF(SUMIFS('Wave 2 Attend. Data (Long)'!$O$1:$O$2762,'Wave 2 Attend. Data (Long)'!$C$1:$C$2762,$D5,'Wave 2 Attend. Data (Long)'!$N$1:$N$2762,"4",'Wave 2 Attend. Data (Long)'!$D$1:$D$2762,K$4)&gt;0,1,))+(IF(SUMIFS('Wave 2 Attend. Data (Long)'!$O$1:$O$2762,'Wave 2 Attend. Data (Long)'!$C$1:$C$2762,$D5,'Wave 2 Attend. Data (Long)'!$N$1:$N$2762,"3",'Wave 2 Attend. Data (Long)'!$D$1:$D$2762,K$4)&gt;0,1,))+(IF(SUMIFS('Wave 2 Attend. Data (Long)'!$O$1:$O$2762,'Wave 2 Attend. Data (Long)'!$C$1:$C$2762,$D5,'Wave 2 Attend. Data (Long)'!$N$1:$N$2762,"2",'Wave 2 Attend. Data (Long)'!$D$1:$D$2762,K$4)&gt;0,1,))+(IF(SUMIFS('Wave 2 Attend. Data (Long)'!$O$1:$O$2762,'Wave 2 Attend. Data (Long)'!$C$1:$C$2762,$D5,'Wave 2 Attend. Data (Long)'!$N$1:$N$2762,"1",'Wave 2 Attend. Data (Long)'!$D$1:$D$2762,K$4)&gt;0,1,)))/$E$3)</f>
        <v>0.27272727272727271</v>
      </c>
    </row>
    <row r="6" spans="2:11">
      <c r="B6" s="228"/>
      <c r="C6" s="130">
        <v>565</v>
      </c>
      <c r="D6" s="131" t="s">
        <v>186</v>
      </c>
      <c r="E6" s="125">
        <f t="shared" ref="E6:E21" si="0">AVERAGE(F6:K6)</f>
        <v>0.53030303030303028</v>
      </c>
      <c r="F6" s="122">
        <f>((IF(SUMIFS('Wave 2 Attend. Data (Long)'!$O$1:$O$2762,'Wave 2 Attend. Data (Long)'!$C$1:$C$2762,$D6,'Wave 2 Attend. Data (Long)'!$N$1:$N$2762,"11",'Wave 2 Attend. Data (Long)'!$D$1:$D$2762,F$4)&gt;0,1,)+(IF(SUMIFS('Wave 2 Attend. Data (Long)'!$O$1:$O$2762,'Wave 2 Attend. Data (Long)'!$C$1:$C$2762,$D6,'Wave 2 Attend. Data (Long)'!$N$1:$N$2762,"10",'Wave 2 Attend. Data (Long)'!$D$1:$D$2762,F$4)&gt;0,1,))+(IF(SUMIFS('Wave 2 Attend. Data (Long)'!$O$1:$O$2762,'Wave 2 Attend. Data (Long)'!$C$1:$C$2762,$D6,'Wave 2 Attend. Data (Long)'!$N$1:$N$2762,"9",'Wave 2 Attend. Data (Long)'!$D$1:$D$2762,F$4)&gt;0,1,))+(IF(SUMIFS('Wave 2 Attend. Data (Long)'!$O$1:$O$2762,'Wave 2 Attend. Data (Long)'!$C$1:$C$2762,$D6,'Wave 2 Attend. Data (Long)'!$N$1:$N$2762,"8",'Wave 2 Attend. Data (Long)'!$D$1:$D$2762,F$4)&gt;0,1,))+(IF(SUMIFS('Wave 2 Attend. Data (Long)'!$O$1:$O$2762,'Wave 2 Attend. Data (Long)'!$C$1:$C$2762,$D6,'Wave 2 Attend. Data (Long)'!$N$1:$N$2762,"7",'Wave 2 Attend. Data (Long)'!$D$1:$D$2762,F$4)&gt;0,1,))+(IF(SUMIFS('Wave 2 Attend. Data (Long)'!$O$1:$O$2762,'Wave 2 Attend. Data (Long)'!$C$1:$C$2762,$D6,'Wave 2 Attend. Data (Long)'!$N$1:$N$2762,"6",'Wave 2 Attend. Data (Long)'!$D$1:$D$2762,F$4)&gt;0,1,))+(IF(SUMIFS('Wave 2 Attend. Data (Long)'!$O$1:$O$2762,'Wave 2 Attend. Data (Long)'!$C$1:$C$2762,$D6,'Wave 2 Attend. Data (Long)'!$N$1:$N$2762,"5",'Wave 2 Attend. Data (Long)'!$D$1:$D$2762,F$4)&gt;0,1,))+(IF(SUMIFS('Wave 2 Attend. Data (Long)'!$O$1:$O$2762,'Wave 2 Attend. Data (Long)'!$C$1:$C$2762,$D6,'Wave 2 Attend. Data (Long)'!$N$1:$N$2762,"4",'Wave 2 Attend. Data (Long)'!$D$1:$D$2762,F$4)&gt;0,1,))+(IF(SUMIFS('Wave 2 Attend. Data (Long)'!$O$1:$O$2762,'Wave 2 Attend. Data (Long)'!$C$1:$C$2762,$D6,'Wave 2 Attend. Data (Long)'!$N$1:$N$2762,"3",'Wave 2 Attend. Data (Long)'!$D$1:$D$2762,F$4)&gt;0,1,))+(IF(SUMIFS('Wave 2 Attend. Data (Long)'!$O$1:$O$2762,'Wave 2 Attend. Data (Long)'!$C$1:$C$2762,$D6,'Wave 2 Attend. Data (Long)'!$N$1:$N$2762,"2",'Wave 2 Attend. Data (Long)'!$D$1:$D$2762,F$4)&gt;0,1,))+(IF(SUMIFS('Wave 2 Attend. Data (Long)'!$O$1:$O$2762,'Wave 2 Attend. Data (Long)'!$C$1:$C$2762,$D6,'Wave 2 Attend. Data (Long)'!$N$1:$N$2762,"1",'Wave 2 Attend. Data (Long)'!$D$1:$D$2762,F$4)&gt;0,1,)))/$E$3)</f>
        <v>0.54545454545454541</v>
      </c>
      <c r="G6" s="119">
        <f>((IF(SUMIFS('Wave 2 Attend. Data (Long)'!$O$1:$O$2762,'Wave 2 Attend. Data (Long)'!$C$1:$C$2762,$D6,'Wave 2 Attend. Data (Long)'!$N$1:$N$2762,"11",'Wave 2 Attend. Data (Long)'!$D$1:$D$2762,G$4)&gt;0,1,)+(IF(SUMIFS('Wave 2 Attend. Data (Long)'!$O$1:$O$2762,'Wave 2 Attend. Data (Long)'!$C$1:$C$2762,$D6,'Wave 2 Attend. Data (Long)'!$N$1:$N$2762,"10",'Wave 2 Attend. Data (Long)'!$D$1:$D$2762,G$4)&gt;0,1,))+(IF(SUMIFS('Wave 2 Attend. Data (Long)'!$O$1:$O$2762,'Wave 2 Attend. Data (Long)'!$C$1:$C$2762,$D6,'Wave 2 Attend. Data (Long)'!$N$1:$N$2762,"9",'Wave 2 Attend. Data (Long)'!$D$1:$D$2762,G$4)&gt;0,1,))+(IF(SUMIFS('Wave 2 Attend. Data (Long)'!$O$1:$O$2762,'Wave 2 Attend. Data (Long)'!$C$1:$C$2762,$D6,'Wave 2 Attend. Data (Long)'!$N$1:$N$2762,"8",'Wave 2 Attend. Data (Long)'!$D$1:$D$2762,G$4)&gt;0,1,))+(IF(SUMIFS('Wave 2 Attend. Data (Long)'!$O$1:$O$2762,'Wave 2 Attend. Data (Long)'!$C$1:$C$2762,$D6,'Wave 2 Attend. Data (Long)'!$N$1:$N$2762,"7",'Wave 2 Attend. Data (Long)'!$D$1:$D$2762,G$4)&gt;0,1,))+(IF(SUMIFS('Wave 2 Attend. Data (Long)'!$O$1:$O$2762,'Wave 2 Attend. Data (Long)'!$C$1:$C$2762,$D6,'Wave 2 Attend. Data (Long)'!$N$1:$N$2762,"6",'Wave 2 Attend. Data (Long)'!$D$1:$D$2762,G$4)&gt;0,1,))+(IF(SUMIFS('Wave 2 Attend. Data (Long)'!$O$1:$O$2762,'Wave 2 Attend. Data (Long)'!$C$1:$C$2762,$D6,'Wave 2 Attend. Data (Long)'!$N$1:$N$2762,"5",'Wave 2 Attend. Data (Long)'!$D$1:$D$2762,G$4)&gt;0,1,))+(IF(SUMIFS('Wave 2 Attend. Data (Long)'!$O$1:$O$2762,'Wave 2 Attend. Data (Long)'!$C$1:$C$2762,$D6,'Wave 2 Attend. Data (Long)'!$N$1:$N$2762,"4",'Wave 2 Attend. Data (Long)'!$D$1:$D$2762,G$4)&gt;0,1,))+(IF(SUMIFS('Wave 2 Attend. Data (Long)'!$O$1:$O$2762,'Wave 2 Attend. Data (Long)'!$C$1:$C$2762,$D6,'Wave 2 Attend. Data (Long)'!$N$1:$N$2762,"3",'Wave 2 Attend. Data (Long)'!$D$1:$D$2762,G$4)&gt;0,1,))+(IF(SUMIFS('Wave 2 Attend. Data (Long)'!$O$1:$O$2762,'Wave 2 Attend. Data (Long)'!$C$1:$C$2762,$D6,'Wave 2 Attend. Data (Long)'!$N$1:$N$2762,"2",'Wave 2 Attend. Data (Long)'!$D$1:$D$2762,G$4)&gt;0,1,))+(IF(SUMIFS('Wave 2 Attend. Data (Long)'!$O$1:$O$2762,'Wave 2 Attend. Data (Long)'!$C$1:$C$2762,$D6,'Wave 2 Attend. Data (Long)'!$N$1:$N$2762,"1",'Wave 2 Attend. Data (Long)'!$D$1:$D$2762,G$4)&gt;0,1,)))/$E$3)</f>
        <v>0.45454545454545453</v>
      </c>
      <c r="H6" s="119">
        <f>((IF(SUMIFS('Wave 2 Attend. Data (Long)'!$O$1:$O$2762,'Wave 2 Attend. Data (Long)'!$C$1:$C$2762,$D6,'Wave 2 Attend. Data (Long)'!$N$1:$N$2762,"11",'Wave 2 Attend. Data (Long)'!$D$1:$D$2762,H$4)&gt;0,1,)+(IF(SUMIFS('Wave 2 Attend. Data (Long)'!$O$1:$O$2762,'Wave 2 Attend. Data (Long)'!$C$1:$C$2762,$D6,'Wave 2 Attend. Data (Long)'!$N$1:$N$2762,"10",'Wave 2 Attend. Data (Long)'!$D$1:$D$2762,H$4)&gt;0,1,))+(IF(SUMIFS('Wave 2 Attend. Data (Long)'!$O$1:$O$2762,'Wave 2 Attend. Data (Long)'!$C$1:$C$2762,$D6,'Wave 2 Attend. Data (Long)'!$N$1:$N$2762,"9",'Wave 2 Attend. Data (Long)'!$D$1:$D$2762,H$4)&gt;0,1,))+(IF(SUMIFS('Wave 2 Attend. Data (Long)'!$O$1:$O$2762,'Wave 2 Attend. Data (Long)'!$C$1:$C$2762,$D6,'Wave 2 Attend. Data (Long)'!$N$1:$N$2762,"8",'Wave 2 Attend. Data (Long)'!$D$1:$D$2762,H$4)&gt;0,1,))+(IF(SUMIFS('Wave 2 Attend. Data (Long)'!$O$1:$O$2762,'Wave 2 Attend. Data (Long)'!$C$1:$C$2762,$D6,'Wave 2 Attend. Data (Long)'!$N$1:$N$2762,"7",'Wave 2 Attend. Data (Long)'!$D$1:$D$2762,H$4)&gt;0,1,))+(IF(SUMIFS('Wave 2 Attend. Data (Long)'!$O$1:$O$2762,'Wave 2 Attend. Data (Long)'!$C$1:$C$2762,$D6,'Wave 2 Attend. Data (Long)'!$N$1:$N$2762,"6",'Wave 2 Attend. Data (Long)'!$D$1:$D$2762,H$4)&gt;0,1,))+(IF(SUMIFS('Wave 2 Attend. Data (Long)'!$O$1:$O$2762,'Wave 2 Attend. Data (Long)'!$C$1:$C$2762,$D6,'Wave 2 Attend. Data (Long)'!$N$1:$N$2762,"5",'Wave 2 Attend. Data (Long)'!$D$1:$D$2762,H$4)&gt;0,1,))+(IF(SUMIFS('Wave 2 Attend. Data (Long)'!$O$1:$O$2762,'Wave 2 Attend. Data (Long)'!$C$1:$C$2762,$D6,'Wave 2 Attend. Data (Long)'!$N$1:$N$2762,"4",'Wave 2 Attend. Data (Long)'!$D$1:$D$2762,H$4)&gt;0,1,))+(IF(SUMIFS('Wave 2 Attend. Data (Long)'!$O$1:$O$2762,'Wave 2 Attend. Data (Long)'!$C$1:$C$2762,$D6,'Wave 2 Attend. Data (Long)'!$N$1:$N$2762,"3",'Wave 2 Attend. Data (Long)'!$D$1:$D$2762,H$4)&gt;0,1,))+(IF(SUMIFS('Wave 2 Attend. Data (Long)'!$O$1:$O$2762,'Wave 2 Attend. Data (Long)'!$C$1:$C$2762,$D6,'Wave 2 Attend. Data (Long)'!$N$1:$N$2762,"2",'Wave 2 Attend. Data (Long)'!$D$1:$D$2762,H$4)&gt;0,1,))+(IF(SUMIFS('Wave 2 Attend. Data (Long)'!$O$1:$O$2762,'Wave 2 Attend. Data (Long)'!$C$1:$C$2762,$D6,'Wave 2 Attend. Data (Long)'!$N$1:$N$2762,"1",'Wave 2 Attend. Data (Long)'!$D$1:$D$2762,H$4)&gt;0,1,)))/$E$3)</f>
        <v>0.72727272727272729</v>
      </c>
      <c r="I6" s="119">
        <f>((IF(SUMIFS('Wave 2 Attend. Data (Long)'!$O$1:$O$2762,'Wave 2 Attend. Data (Long)'!$C$1:$C$2762,$D6,'Wave 2 Attend. Data (Long)'!$N$1:$N$2762,"11",'Wave 2 Attend. Data (Long)'!$D$1:$D$2762,I$4)&gt;0,1,)+(IF(SUMIFS('Wave 2 Attend. Data (Long)'!$O$1:$O$2762,'Wave 2 Attend. Data (Long)'!$C$1:$C$2762,$D6,'Wave 2 Attend. Data (Long)'!$N$1:$N$2762,"10",'Wave 2 Attend. Data (Long)'!$D$1:$D$2762,I$4)&gt;0,1,))+(IF(SUMIFS('Wave 2 Attend. Data (Long)'!$O$1:$O$2762,'Wave 2 Attend. Data (Long)'!$C$1:$C$2762,$D6,'Wave 2 Attend. Data (Long)'!$N$1:$N$2762,"9",'Wave 2 Attend. Data (Long)'!$D$1:$D$2762,I$4)&gt;0,1,))+(IF(SUMIFS('Wave 2 Attend. Data (Long)'!$O$1:$O$2762,'Wave 2 Attend. Data (Long)'!$C$1:$C$2762,$D6,'Wave 2 Attend. Data (Long)'!$N$1:$N$2762,"8",'Wave 2 Attend. Data (Long)'!$D$1:$D$2762,I$4)&gt;0,1,))+(IF(SUMIFS('Wave 2 Attend. Data (Long)'!$O$1:$O$2762,'Wave 2 Attend. Data (Long)'!$C$1:$C$2762,$D6,'Wave 2 Attend. Data (Long)'!$N$1:$N$2762,"7",'Wave 2 Attend. Data (Long)'!$D$1:$D$2762,I$4)&gt;0,1,))+(IF(SUMIFS('Wave 2 Attend. Data (Long)'!$O$1:$O$2762,'Wave 2 Attend. Data (Long)'!$C$1:$C$2762,$D6,'Wave 2 Attend. Data (Long)'!$N$1:$N$2762,"6",'Wave 2 Attend. Data (Long)'!$D$1:$D$2762,I$4)&gt;0,1,))+(IF(SUMIFS('Wave 2 Attend. Data (Long)'!$O$1:$O$2762,'Wave 2 Attend. Data (Long)'!$C$1:$C$2762,$D6,'Wave 2 Attend. Data (Long)'!$N$1:$N$2762,"5",'Wave 2 Attend. Data (Long)'!$D$1:$D$2762,I$4)&gt;0,1,))+(IF(SUMIFS('Wave 2 Attend. Data (Long)'!$O$1:$O$2762,'Wave 2 Attend. Data (Long)'!$C$1:$C$2762,$D6,'Wave 2 Attend. Data (Long)'!$N$1:$N$2762,"4",'Wave 2 Attend. Data (Long)'!$D$1:$D$2762,I$4)&gt;0,1,))+(IF(SUMIFS('Wave 2 Attend. Data (Long)'!$O$1:$O$2762,'Wave 2 Attend. Data (Long)'!$C$1:$C$2762,$D6,'Wave 2 Attend. Data (Long)'!$N$1:$N$2762,"3",'Wave 2 Attend. Data (Long)'!$D$1:$D$2762,I$4)&gt;0,1,))+(IF(SUMIFS('Wave 2 Attend. Data (Long)'!$O$1:$O$2762,'Wave 2 Attend. Data (Long)'!$C$1:$C$2762,$D6,'Wave 2 Attend. Data (Long)'!$N$1:$N$2762,"2",'Wave 2 Attend. Data (Long)'!$D$1:$D$2762,I$4)&gt;0,1,))+(IF(SUMIFS('Wave 2 Attend. Data (Long)'!$O$1:$O$2762,'Wave 2 Attend. Data (Long)'!$C$1:$C$2762,$D6,'Wave 2 Attend. Data (Long)'!$N$1:$N$2762,"1",'Wave 2 Attend. Data (Long)'!$D$1:$D$2762,I$4)&gt;0,1,)))/$E$3)</f>
        <v>0.27272727272727271</v>
      </c>
      <c r="J6" s="56">
        <f>((IF(SUMIFS('Wave 2 Attend. Data (Long)'!$O$1:$O$2762,'Wave 2 Attend. Data (Long)'!$C$1:$C$2762,$D6,'Wave 2 Attend. Data (Long)'!$N$1:$N$2762,"11",'Wave 2 Attend. Data (Long)'!$D$1:$D$2762,J$4)&gt;0,1,)+(IF(SUMIFS('Wave 2 Attend. Data (Long)'!$O$1:$O$2762,'Wave 2 Attend. Data (Long)'!$C$1:$C$2762,$D6,'Wave 2 Attend. Data (Long)'!$N$1:$N$2762,"10",'Wave 2 Attend. Data (Long)'!$D$1:$D$2762,J$4)&gt;0,1,))+(IF(SUMIFS('Wave 2 Attend. Data (Long)'!$O$1:$O$2762,'Wave 2 Attend. Data (Long)'!$C$1:$C$2762,$D6,'Wave 2 Attend. Data (Long)'!$N$1:$N$2762,"9",'Wave 2 Attend. Data (Long)'!$D$1:$D$2762,J$4)&gt;0,1,))+(IF(SUMIFS('Wave 2 Attend. Data (Long)'!$O$1:$O$2762,'Wave 2 Attend. Data (Long)'!$C$1:$C$2762,$D6,'Wave 2 Attend. Data (Long)'!$N$1:$N$2762,"8",'Wave 2 Attend. Data (Long)'!$D$1:$D$2762,J$4)&gt;0,1,))+(IF(SUMIFS('Wave 2 Attend. Data (Long)'!$O$1:$O$2762,'Wave 2 Attend. Data (Long)'!$C$1:$C$2762,$D6,'Wave 2 Attend. Data (Long)'!$N$1:$N$2762,"7",'Wave 2 Attend. Data (Long)'!$D$1:$D$2762,J$4)&gt;0,1,))+(IF(SUMIFS('Wave 2 Attend. Data (Long)'!$O$1:$O$2762,'Wave 2 Attend. Data (Long)'!$C$1:$C$2762,$D6,'Wave 2 Attend. Data (Long)'!$N$1:$N$2762,"6",'Wave 2 Attend. Data (Long)'!$D$1:$D$2762,J$4)&gt;0,1,))+(IF(SUMIFS('Wave 2 Attend. Data (Long)'!$O$1:$O$2762,'Wave 2 Attend. Data (Long)'!$C$1:$C$2762,$D6,'Wave 2 Attend. Data (Long)'!$N$1:$N$2762,"5",'Wave 2 Attend. Data (Long)'!$D$1:$D$2762,J$4)&gt;0,1,))+(IF(SUMIFS('Wave 2 Attend. Data (Long)'!$O$1:$O$2762,'Wave 2 Attend. Data (Long)'!$C$1:$C$2762,$D6,'Wave 2 Attend. Data (Long)'!$N$1:$N$2762,"4",'Wave 2 Attend. Data (Long)'!$D$1:$D$2762,J$4)&gt;0,1,))+(IF(SUMIFS('Wave 2 Attend. Data (Long)'!$O$1:$O$2762,'Wave 2 Attend. Data (Long)'!$C$1:$C$2762,$D6,'Wave 2 Attend. Data (Long)'!$N$1:$N$2762,"3",'Wave 2 Attend. Data (Long)'!$D$1:$D$2762,J$4)&gt;0,1,))+(IF(SUMIFS('Wave 2 Attend. Data (Long)'!$O$1:$O$2762,'Wave 2 Attend. Data (Long)'!$C$1:$C$2762,$D6,'Wave 2 Attend. Data (Long)'!$N$1:$N$2762,"2",'Wave 2 Attend. Data (Long)'!$D$1:$D$2762,J$4)&gt;0,1,))+(IF(SUMIFS('Wave 2 Attend. Data (Long)'!$O$1:$O$2762,'Wave 2 Attend. Data (Long)'!$C$1:$C$2762,$D6,'Wave 2 Attend. Data (Long)'!$N$1:$N$2762,"1",'Wave 2 Attend. Data (Long)'!$D$1:$D$2762,J$4)&gt;0,1,)))/$E$3)</f>
        <v>0.63636363636363635</v>
      </c>
      <c r="K6" s="134">
        <f>((IF(SUMIFS('Wave 2 Attend. Data (Long)'!$O$1:$O$2762,'Wave 2 Attend. Data (Long)'!$C$1:$C$2762,$D6,'Wave 2 Attend. Data (Long)'!$N$1:$N$2762,"11",'Wave 2 Attend. Data (Long)'!$D$1:$D$2762,K$4)&gt;0,1,)+(IF(SUMIFS('Wave 2 Attend. Data (Long)'!$O$1:$O$2762,'Wave 2 Attend. Data (Long)'!$C$1:$C$2762,$D6,'Wave 2 Attend. Data (Long)'!$N$1:$N$2762,"10",'Wave 2 Attend. Data (Long)'!$D$1:$D$2762,K$4)&gt;0,1,))+(IF(SUMIFS('Wave 2 Attend. Data (Long)'!$O$1:$O$2762,'Wave 2 Attend. Data (Long)'!$C$1:$C$2762,$D6,'Wave 2 Attend. Data (Long)'!$N$1:$N$2762,"9",'Wave 2 Attend. Data (Long)'!$D$1:$D$2762,K$4)&gt;0,1,))+(IF(SUMIFS('Wave 2 Attend. Data (Long)'!$O$1:$O$2762,'Wave 2 Attend. Data (Long)'!$C$1:$C$2762,$D6,'Wave 2 Attend. Data (Long)'!$N$1:$N$2762,"8",'Wave 2 Attend. Data (Long)'!$D$1:$D$2762,K$4)&gt;0,1,))+(IF(SUMIFS('Wave 2 Attend. Data (Long)'!$O$1:$O$2762,'Wave 2 Attend. Data (Long)'!$C$1:$C$2762,$D6,'Wave 2 Attend. Data (Long)'!$N$1:$N$2762,"7",'Wave 2 Attend. Data (Long)'!$D$1:$D$2762,K$4)&gt;0,1,))+(IF(SUMIFS('Wave 2 Attend. Data (Long)'!$O$1:$O$2762,'Wave 2 Attend. Data (Long)'!$C$1:$C$2762,$D6,'Wave 2 Attend. Data (Long)'!$N$1:$N$2762,"6",'Wave 2 Attend. Data (Long)'!$D$1:$D$2762,K$4)&gt;0,1,))+(IF(SUMIFS('Wave 2 Attend. Data (Long)'!$O$1:$O$2762,'Wave 2 Attend. Data (Long)'!$C$1:$C$2762,$D6,'Wave 2 Attend. Data (Long)'!$N$1:$N$2762,"5",'Wave 2 Attend. Data (Long)'!$D$1:$D$2762,K$4)&gt;0,1,))+(IF(SUMIFS('Wave 2 Attend. Data (Long)'!$O$1:$O$2762,'Wave 2 Attend. Data (Long)'!$C$1:$C$2762,$D6,'Wave 2 Attend. Data (Long)'!$N$1:$N$2762,"4",'Wave 2 Attend. Data (Long)'!$D$1:$D$2762,K$4)&gt;0,1,))+(IF(SUMIFS('Wave 2 Attend. Data (Long)'!$O$1:$O$2762,'Wave 2 Attend. Data (Long)'!$C$1:$C$2762,$D6,'Wave 2 Attend. Data (Long)'!$N$1:$N$2762,"3",'Wave 2 Attend. Data (Long)'!$D$1:$D$2762,K$4)&gt;0,1,))+(IF(SUMIFS('Wave 2 Attend. Data (Long)'!$O$1:$O$2762,'Wave 2 Attend. Data (Long)'!$C$1:$C$2762,$D6,'Wave 2 Attend. Data (Long)'!$N$1:$N$2762,"2",'Wave 2 Attend. Data (Long)'!$D$1:$D$2762,K$4)&gt;0,1,))+(IF(SUMIFS('Wave 2 Attend. Data (Long)'!$O$1:$O$2762,'Wave 2 Attend. Data (Long)'!$C$1:$C$2762,$D6,'Wave 2 Attend. Data (Long)'!$N$1:$N$2762,"1",'Wave 2 Attend. Data (Long)'!$D$1:$D$2762,K$4)&gt;0,1,)))/$E$3)</f>
        <v>0.54545454545454541</v>
      </c>
    </row>
    <row r="7" spans="2:11">
      <c r="B7" s="228"/>
      <c r="C7" s="130">
        <v>590</v>
      </c>
      <c r="D7" s="131" t="s">
        <v>238</v>
      </c>
      <c r="E7" s="125">
        <f t="shared" si="0"/>
        <v>0.56060606060606055</v>
      </c>
      <c r="F7" s="122">
        <f>((IF(SUMIFS('Wave 2 Attend. Data (Long)'!$O$1:$O$2762,'Wave 2 Attend. Data (Long)'!$C$1:$C$2762,$D7,'Wave 2 Attend. Data (Long)'!$N$1:$N$2762,"11",'Wave 2 Attend. Data (Long)'!$D$1:$D$2762,F$4)&gt;0,1,)+(IF(SUMIFS('Wave 2 Attend. Data (Long)'!$O$1:$O$2762,'Wave 2 Attend. Data (Long)'!$C$1:$C$2762,$D7,'Wave 2 Attend. Data (Long)'!$N$1:$N$2762,"10",'Wave 2 Attend. Data (Long)'!$D$1:$D$2762,F$4)&gt;0,1,))+(IF(SUMIFS('Wave 2 Attend. Data (Long)'!$O$1:$O$2762,'Wave 2 Attend. Data (Long)'!$C$1:$C$2762,$D7,'Wave 2 Attend. Data (Long)'!$N$1:$N$2762,"9",'Wave 2 Attend. Data (Long)'!$D$1:$D$2762,F$4)&gt;0,1,))+(IF(SUMIFS('Wave 2 Attend. Data (Long)'!$O$1:$O$2762,'Wave 2 Attend. Data (Long)'!$C$1:$C$2762,$D7,'Wave 2 Attend. Data (Long)'!$N$1:$N$2762,"8",'Wave 2 Attend. Data (Long)'!$D$1:$D$2762,F$4)&gt;0,1,))+(IF(SUMIFS('Wave 2 Attend. Data (Long)'!$O$1:$O$2762,'Wave 2 Attend. Data (Long)'!$C$1:$C$2762,$D7,'Wave 2 Attend. Data (Long)'!$N$1:$N$2762,"7",'Wave 2 Attend. Data (Long)'!$D$1:$D$2762,F$4)&gt;0,1,))+(IF(SUMIFS('Wave 2 Attend. Data (Long)'!$O$1:$O$2762,'Wave 2 Attend. Data (Long)'!$C$1:$C$2762,$D7,'Wave 2 Attend. Data (Long)'!$N$1:$N$2762,"6",'Wave 2 Attend. Data (Long)'!$D$1:$D$2762,F$4)&gt;0,1,))+(IF(SUMIFS('Wave 2 Attend. Data (Long)'!$O$1:$O$2762,'Wave 2 Attend. Data (Long)'!$C$1:$C$2762,$D7,'Wave 2 Attend. Data (Long)'!$N$1:$N$2762,"5",'Wave 2 Attend. Data (Long)'!$D$1:$D$2762,F$4)&gt;0,1,))+(IF(SUMIFS('Wave 2 Attend. Data (Long)'!$O$1:$O$2762,'Wave 2 Attend. Data (Long)'!$C$1:$C$2762,$D7,'Wave 2 Attend. Data (Long)'!$N$1:$N$2762,"4",'Wave 2 Attend. Data (Long)'!$D$1:$D$2762,F$4)&gt;0,1,))+(IF(SUMIFS('Wave 2 Attend. Data (Long)'!$O$1:$O$2762,'Wave 2 Attend. Data (Long)'!$C$1:$C$2762,$D7,'Wave 2 Attend. Data (Long)'!$N$1:$N$2762,"3",'Wave 2 Attend. Data (Long)'!$D$1:$D$2762,F$4)&gt;0,1,))+(IF(SUMIFS('Wave 2 Attend. Data (Long)'!$O$1:$O$2762,'Wave 2 Attend. Data (Long)'!$C$1:$C$2762,$D7,'Wave 2 Attend. Data (Long)'!$N$1:$N$2762,"2",'Wave 2 Attend. Data (Long)'!$D$1:$D$2762,F$4)&gt;0,1,))+(IF(SUMIFS('Wave 2 Attend. Data (Long)'!$O$1:$O$2762,'Wave 2 Attend. Data (Long)'!$C$1:$C$2762,$D7,'Wave 2 Attend. Data (Long)'!$N$1:$N$2762,"1",'Wave 2 Attend. Data (Long)'!$D$1:$D$2762,F$4)&gt;0,1,)))/$E$3)</f>
        <v>0.27272727272727271</v>
      </c>
      <c r="G7" s="119">
        <f>((IF(SUMIFS('Wave 2 Attend. Data (Long)'!$O$1:$O$2762,'Wave 2 Attend. Data (Long)'!$C$1:$C$2762,$D7,'Wave 2 Attend. Data (Long)'!$N$1:$N$2762,"11",'Wave 2 Attend. Data (Long)'!$D$1:$D$2762,G$4)&gt;0,1,)+(IF(SUMIFS('Wave 2 Attend. Data (Long)'!$O$1:$O$2762,'Wave 2 Attend. Data (Long)'!$C$1:$C$2762,$D7,'Wave 2 Attend. Data (Long)'!$N$1:$N$2762,"10",'Wave 2 Attend. Data (Long)'!$D$1:$D$2762,G$4)&gt;0,1,))+(IF(SUMIFS('Wave 2 Attend. Data (Long)'!$O$1:$O$2762,'Wave 2 Attend. Data (Long)'!$C$1:$C$2762,$D7,'Wave 2 Attend. Data (Long)'!$N$1:$N$2762,"9",'Wave 2 Attend. Data (Long)'!$D$1:$D$2762,G$4)&gt;0,1,))+(IF(SUMIFS('Wave 2 Attend. Data (Long)'!$O$1:$O$2762,'Wave 2 Attend. Data (Long)'!$C$1:$C$2762,$D7,'Wave 2 Attend. Data (Long)'!$N$1:$N$2762,"8",'Wave 2 Attend. Data (Long)'!$D$1:$D$2762,G$4)&gt;0,1,))+(IF(SUMIFS('Wave 2 Attend. Data (Long)'!$O$1:$O$2762,'Wave 2 Attend. Data (Long)'!$C$1:$C$2762,$D7,'Wave 2 Attend. Data (Long)'!$N$1:$N$2762,"7",'Wave 2 Attend. Data (Long)'!$D$1:$D$2762,G$4)&gt;0,1,))+(IF(SUMIFS('Wave 2 Attend. Data (Long)'!$O$1:$O$2762,'Wave 2 Attend. Data (Long)'!$C$1:$C$2762,$D7,'Wave 2 Attend. Data (Long)'!$N$1:$N$2762,"6",'Wave 2 Attend. Data (Long)'!$D$1:$D$2762,G$4)&gt;0,1,))+(IF(SUMIFS('Wave 2 Attend. Data (Long)'!$O$1:$O$2762,'Wave 2 Attend. Data (Long)'!$C$1:$C$2762,$D7,'Wave 2 Attend. Data (Long)'!$N$1:$N$2762,"5",'Wave 2 Attend. Data (Long)'!$D$1:$D$2762,G$4)&gt;0,1,))+(IF(SUMIFS('Wave 2 Attend. Data (Long)'!$O$1:$O$2762,'Wave 2 Attend. Data (Long)'!$C$1:$C$2762,$D7,'Wave 2 Attend. Data (Long)'!$N$1:$N$2762,"4",'Wave 2 Attend. Data (Long)'!$D$1:$D$2762,G$4)&gt;0,1,))+(IF(SUMIFS('Wave 2 Attend. Data (Long)'!$O$1:$O$2762,'Wave 2 Attend. Data (Long)'!$C$1:$C$2762,$D7,'Wave 2 Attend. Data (Long)'!$N$1:$N$2762,"3",'Wave 2 Attend. Data (Long)'!$D$1:$D$2762,G$4)&gt;0,1,))+(IF(SUMIFS('Wave 2 Attend. Data (Long)'!$O$1:$O$2762,'Wave 2 Attend. Data (Long)'!$C$1:$C$2762,$D7,'Wave 2 Attend. Data (Long)'!$N$1:$N$2762,"2",'Wave 2 Attend. Data (Long)'!$D$1:$D$2762,G$4)&gt;0,1,))+(IF(SUMIFS('Wave 2 Attend. Data (Long)'!$O$1:$O$2762,'Wave 2 Attend. Data (Long)'!$C$1:$C$2762,$D7,'Wave 2 Attend. Data (Long)'!$N$1:$N$2762,"1",'Wave 2 Attend. Data (Long)'!$D$1:$D$2762,G$4)&gt;0,1,)))/$E$3)</f>
        <v>0.36363636363636365</v>
      </c>
      <c r="H7" s="119">
        <f>((IF(SUMIFS('Wave 2 Attend. Data (Long)'!$O$1:$O$2762,'Wave 2 Attend. Data (Long)'!$C$1:$C$2762,$D7,'Wave 2 Attend. Data (Long)'!$N$1:$N$2762,"11",'Wave 2 Attend. Data (Long)'!$D$1:$D$2762,H$4)&gt;0,1,)+(IF(SUMIFS('Wave 2 Attend. Data (Long)'!$O$1:$O$2762,'Wave 2 Attend. Data (Long)'!$C$1:$C$2762,$D7,'Wave 2 Attend. Data (Long)'!$N$1:$N$2762,"10",'Wave 2 Attend. Data (Long)'!$D$1:$D$2762,H$4)&gt;0,1,))+(IF(SUMIFS('Wave 2 Attend. Data (Long)'!$O$1:$O$2762,'Wave 2 Attend. Data (Long)'!$C$1:$C$2762,$D7,'Wave 2 Attend. Data (Long)'!$N$1:$N$2762,"9",'Wave 2 Attend. Data (Long)'!$D$1:$D$2762,H$4)&gt;0,1,))+(IF(SUMIFS('Wave 2 Attend. Data (Long)'!$O$1:$O$2762,'Wave 2 Attend. Data (Long)'!$C$1:$C$2762,$D7,'Wave 2 Attend. Data (Long)'!$N$1:$N$2762,"8",'Wave 2 Attend. Data (Long)'!$D$1:$D$2762,H$4)&gt;0,1,))+(IF(SUMIFS('Wave 2 Attend. Data (Long)'!$O$1:$O$2762,'Wave 2 Attend. Data (Long)'!$C$1:$C$2762,$D7,'Wave 2 Attend. Data (Long)'!$N$1:$N$2762,"7",'Wave 2 Attend. Data (Long)'!$D$1:$D$2762,H$4)&gt;0,1,))+(IF(SUMIFS('Wave 2 Attend. Data (Long)'!$O$1:$O$2762,'Wave 2 Attend. Data (Long)'!$C$1:$C$2762,$D7,'Wave 2 Attend. Data (Long)'!$N$1:$N$2762,"6",'Wave 2 Attend. Data (Long)'!$D$1:$D$2762,H$4)&gt;0,1,))+(IF(SUMIFS('Wave 2 Attend. Data (Long)'!$O$1:$O$2762,'Wave 2 Attend. Data (Long)'!$C$1:$C$2762,$D7,'Wave 2 Attend. Data (Long)'!$N$1:$N$2762,"5",'Wave 2 Attend. Data (Long)'!$D$1:$D$2762,H$4)&gt;0,1,))+(IF(SUMIFS('Wave 2 Attend. Data (Long)'!$O$1:$O$2762,'Wave 2 Attend. Data (Long)'!$C$1:$C$2762,$D7,'Wave 2 Attend. Data (Long)'!$N$1:$N$2762,"4",'Wave 2 Attend. Data (Long)'!$D$1:$D$2762,H$4)&gt;0,1,))+(IF(SUMIFS('Wave 2 Attend. Data (Long)'!$O$1:$O$2762,'Wave 2 Attend. Data (Long)'!$C$1:$C$2762,$D7,'Wave 2 Attend. Data (Long)'!$N$1:$N$2762,"3",'Wave 2 Attend. Data (Long)'!$D$1:$D$2762,H$4)&gt;0,1,))+(IF(SUMIFS('Wave 2 Attend. Data (Long)'!$O$1:$O$2762,'Wave 2 Attend. Data (Long)'!$C$1:$C$2762,$D7,'Wave 2 Attend. Data (Long)'!$N$1:$N$2762,"2",'Wave 2 Attend. Data (Long)'!$D$1:$D$2762,H$4)&gt;0,1,))+(IF(SUMIFS('Wave 2 Attend. Data (Long)'!$O$1:$O$2762,'Wave 2 Attend. Data (Long)'!$C$1:$C$2762,$D7,'Wave 2 Attend. Data (Long)'!$N$1:$N$2762,"1",'Wave 2 Attend. Data (Long)'!$D$1:$D$2762,H$4)&gt;0,1,)))/$E$3)</f>
        <v>0.54545454545454541</v>
      </c>
      <c r="I7" s="119">
        <f>((IF(SUMIFS('Wave 2 Attend. Data (Long)'!$O$1:$O$2762,'Wave 2 Attend. Data (Long)'!$C$1:$C$2762,$D7,'Wave 2 Attend. Data (Long)'!$N$1:$N$2762,"11",'Wave 2 Attend. Data (Long)'!$D$1:$D$2762,I$4)&gt;0,1,)+(IF(SUMIFS('Wave 2 Attend. Data (Long)'!$O$1:$O$2762,'Wave 2 Attend. Data (Long)'!$C$1:$C$2762,$D7,'Wave 2 Attend. Data (Long)'!$N$1:$N$2762,"10",'Wave 2 Attend. Data (Long)'!$D$1:$D$2762,I$4)&gt;0,1,))+(IF(SUMIFS('Wave 2 Attend. Data (Long)'!$O$1:$O$2762,'Wave 2 Attend. Data (Long)'!$C$1:$C$2762,$D7,'Wave 2 Attend. Data (Long)'!$N$1:$N$2762,"9",'Wave 2 Attend. Data (Long)'!$D$1:$D$2762,I$4)&gt;0,1,))+(IF(SUMIFS('Wave 2 Attend. Data (Long)'!$O$1:$O$2762,'Wave 2 Attend. Data (Long)'!$C$1:$C$2762,$D7,'Wave 2 Attend. Data (Long)'!$N$1:$N$2762,"8",'Wave 2 Attend. Data (Long)'!$D$1:$D$2762,I$4)&gt;0,1,))+(IF(SUMIFS('Wave 2 Attend. Data (Long)'!$O$1:$O$2762,'Wave 2 Attend. Data (Long)'!$C$1:$C$2762,$D7,'Wave 2 Attend. Data (Long)'!$N$1:$N$2762,"7",'Wave 2 Attend. Data (Long)'!$D$1:$D$2762,I$4)&gt;0,1,))+(IF(SUMIFS('Wave 2 Attend. Data (Long)'!$O$1:$O$2762,'Wave 2 Attend. Data (Long)'!$C$1:$C$2762,$D7,'Wave 2 Attend. Data (Long)'!$N$1:$N$2762,"6",'Wave 2 Attend. Data (Long)'!$D$1:$D$2762,I$4)&gt;0,1,))+(IF(SUMIFS('Wave 2 Attend. Data (Long)'!$O$1:$O$2762,'Wave 2 Attend. Data (Long)'!$C$1:$C$2762,$D7,'Wave 2 Attend. Data (Long)'!$N$1:$N$2762,"5",'Wave 2 Attend. Data (Long)'!$D$1:$D$2762,I$4)&gt;0,1,))+(IF(SUMIFS('Wave 2 Attend. Data (Long)'!$O$1:$O$2762,'Wave 2 Attend. Data (Long)'!$C$1:$C$2762,$D7,'Wave 2 Attend. Data (Long)'!$N$1:$N$2762,"4",'Wave 2 Attend. Data (Long)'!$D$1:$D$2762,I$4)&gt;0,1,))+(IF(SUMIFS('Wave 2 Attend. Data (Long)'!$O$1:$O$2762,'Wave 2 Attend. Data (Long)'!$C$1:$C$2762,$D7,'Wave 2 Attend. Data (Long)'!$N$1:$N$2762,"3",'Wave 2 Attend. Data (Long)'!$D$1:$D$2762,I$4)&gt;0,1,))+(IF(SUMIFS('Wave 2 Attend. Data (Long)'!$O$1:$O$2762,'Wave 2 Attend. Data (Long)'!$C$1:$C$2762,$D7,'Wave 2 Attend. Data (Long)'!$N$1:$N$2762,"2",'Wave 2 Attend. Data (Long)'!$D$1:$D$2762,I$4)&gt;0,1,))+(IF(SUMIFS('Wave 2 Attend. Data (Long)'!$O$1:$O$2762,'Wave 2 Attend. Data (Long)'!$C$1:$C$2762,$D7,'Wave 2 Attend. Data (Long)'!$N$1:$N$2762,"1",'Wave 2 Attend. Data (Long)'!$D$1:$D$2762,I$4)&gt;0,1,)))/$E$3)</f>
        <v>0.45454545454545453</v>
      </c>
      <c r="J7" s="56">
        <f>((IF(SUMIFS('Wave 2 Attend. Data (Long)'!$O$1:$O$2762,'Wave 2 Attend. Data (Long)'!$C$1:$C$2762,$D7,'Wave 2 Attend. Data (Long)'!$N$1:$N$2762,"11",'Wave 2 Attend. Data (Long)'!$D$1:$D$2762,J$4)&gt;0,1,)+(IF(SUMIFS('Wave 2 Attend. Data (Long)'!$O$1:$O$2762,'Wave 2 Attend. Data (Long)'!$C$1:$C$2762,$D7,'Wave 2 Attend. Data (Long)'!$N$1:$N$2762,"10",'Wave 2 Attend. Data (Long)'!$D$1:$D$2762,J$4)&gt;0,1,))+(IF(SUMIFS('Wave 2 Attend. Data (Long)'!$O$1:$O$2762,'Wave 2 Attend. Data (Long)'!$C$1:$C$2762,$D7,'Wave 2 Attend. Data (Long)'!$N$1:$N$2762,"9",'Wave 2 Attend. Data (Long)'!$D$1:$D$2762,J$4)&gt;0,1,))+(IF(SUMIFS('Wave 2 Attend. Data (Long)'!$O$1:$O$2762,'Wave 2 Attend. Data (Long)'!$C$1:$C$2762,$D7,'Wave 2 Attend. Data (Long)'!$N$1:$N$2762,"8",'Wave 2 Attend. Data (Long)'!$D$1:$D$2762,J$4)&gt;0,1,))+(IF(SUMIFS('Wave 2 Attend. Data (Long)'!$O$1:$O$2762,'Wave 2 Attend. Data (Long)'!$C$1:$C$2762,$D7,'Wave 2 Attend. Data (Long)'!$N$1:$N$2762,"7",'Wave 2 Attend. Data (Long)'!$D$1:$D$2762,J$4)&gt;0,1,))+(IF(SUMIFS('Wave 2 Attend. Data (Long)'!$O$1:$O$2762,'Wave 2 Attend. Data (Long)'!$C$1:$C$2762,$D7,'Wave 2 Attend. Data (Long)'!$N$1:$N$2762,"6",'Wave 2 Attend. Data (Long)'!$D$1:$D$2762,J$4)&gt;0,1,))+(IF(SUMIFS('Wave 2 Attend. Data (Long)'!$O$1:$O$2762,'Wave 2 Attend. Data (Long)'!$C$1:$C$2762,$D7,'Wave 2 Attend. Data (Long)'!$N$1:$N$2762,"5",'Wave 2 Attend. Data (Long)'!$D$1:$D$2762,J$4)&gt;0,1,))+(IF(SUMIFS('Wave 2 Attend. Data (Long)'!$O$1:$O$2762,'Wave 2 Attend. Data (Long)'!$C$1:$C$2762,$D7,'Wave 2 Attend. Data (Long)'!$N$1:$N$2762,"4",'Wave 2 Attend. Data (Long)'!$D$1:$D$2762,J$4)&gt;0,1,))+(IF(SUMIFS('Wave 2 Attend. Data (Long)'!$O$1:$O$2762,'Wave 2 Attend. Data (Long)'!$C$1:$C$2762,$D7,'Wave 2 Attend. Data (Long)'!$N$1:$N$2762,"3",'Wave 2 Attend. Data (Long)'!$D$1:$D$2762,J$4)&gt;0,1,))+(IF(SUMIFS('Wave 2 Attend. Data (Long)'!$O$1:$O$2762,'Wave 2 Attend. Data (Long)'!$C$1:$C$2762,$D7,'Wave 2 Attend. Data (Long)'!$N$1:$N$2762,"2",'Wave 2 Attend. Data (Long)'!$D$1:$D$2762,J$4)&gt;0,1,))+(IF(SUMIFS('Wave 2 Attend. Data (Long)'!$O$1:$O$2762,'Wave 2 Attend. Data (Long)'!$C$1:$C$2762,$D7,'Wave 2 Attend. Data (Long)'!$N$1:$N$2762,"1",'Wave 2 Attend. Data (Long)'!$D$1:$D$2762,J$4)&gt;0,1,)))/$E$3)</f>
        <v>1</v>
      </c>
      <c r="K7" s="134">
        <f>((IF(SUMIFS('Wave 2 Attend. Data (Long)'!$O$1:$O$2762,'Wave 2 Attend. Data (Long)'!$C$1:$C$2762,$D7,'Wave 2 Attend. Data (Long)'!$N$1:$N$2762,"11",'Wave 2 Attend. Data (Long)'!$D$1:$D$2762,K$4)&gt;0,1,)+(IF(SUMIFS('Wave 2 Attend. Data (Long)'!$O$1:$O$2762,'Wave 2 Attend. Data (Long)'!$C$1:$C$2762,$D7,'Wave 2 Attend. Data (Long)'!$N$1:$N$2762,"10",'Wave 2 Attend. Data (Long)'!$D$1:$D$2762,K$4)&gt;0,1,))+(IF(SUMIFS('Wave 2 Attend. Data (Long)'!$O$1:$O$2762,'Wave 2 Attend. Data (Long)'!$C$1:$C$2762,$D7,'Wave 2 Attend. Data (Long)'!$N$1:$N$2762,"9",'Wave 2 Attend. Data (Long)'!$D$1:$D$2762,K$4)&gt;0,1,))+(IF(SUMIFS('Wave 2 Attend. Data (Long)'!$O$1:$O$2762,'Wave 2 Attend. Data (Long)'!$C$1:$C$2762,$D7,'Wave 2 Attend. Data (Long)'!$N$1:$N$2762,"8",'Wave 2 Attend. Data (Long)'!$D$1:$D$2762,K$4)&gt;0,1,))+(IF(SUMIFS('Wave 2 Attend. Data (Long)'!$O$1:$O$2762,'Wave 2 Attend. Data (Long)'!$C$1:$C$2762,$D7,'Wave 2 Attend. Data (Long)'!$N$1:$N$2762,"7",'Wave 2 Attend. Data (Long)'!$D$1:$D$2762,K$4)&gt;0,1,))+(IF(SUMIFS('Wave 2 Attend. Data (Long)'!$O$1:$O$2762,'Wave 2 Attend. Data (Long)'!$C$1:$C$2762,$D7,'Wave 2 Attend. Data (Long)'!$N$1:$N$2762,"6",'Wave 2 Attend. Data (Long)'!$D$1:$D$2762,K$4)&gt;0,1,))+(IF(SUMIFS('Wave 2 Attend. Data (Long)'!$O$1:$O$2762,'Wave 2 Attend. Data (Long)'!$C$1:$C$2762,$D7,'Wave 2 Attend. Data (Long)'!$N$1:$N$2762,"5",'Wave 2 Attend. Data (Long)'!$D$1:$D$2762,K$4)&gt;0,1,))+(IF(SUMIFS('Wave 2 Attend. Data (Long)'!$O$1:$O$2762,'Wave 2 Attend. Data (Long)'!$C$1:$C$2762,$D7,'Wave 2 Attend. Data (Long)'!$N$1:$N$2762,"4",'Wave 2 Attend. Data (Long)'!$D$1:$D$2762,K$4)&gt;0,1,))+(IF(SUMIFS('Wave 2 Attend. Data (Long)'!$O$1:$O$2762,'Wave 2 Attend. Data (Long)'!$C$1:$C$2762,$D7,'Wave 2 Attend. Data (Long)'!$N$1:$N$2762,"3",'Wave 2 Attend. Data (Long)'!$D$1:$D$2762,K$4)&gt;0,1,))+(IF(SUMIFS('Wave 2 Attend. Data (Long)'!$O$1:$O$2762,'Wave 2 Attend. Data (Long)'!$C$1:$C$2762,$D7,'Wave 2 Attend. Data (Long)'!$N$1:$N$2762,"2",'Wave 2 Attend. Data (Long)'!$D$1:$D$2762,K$4)&gt;0,1,))+(IF(SUMIFS('Wave 2 Attend. Data (Long)'!$O$1:$O$2762,'Wave 2 Attend. Data (Long)'!$C$1:$C$2762,$D7,'Wave 2 Attend. Data (Long)'!$N$1:$N$2762,"1",'Wave 2 Attend. Data (Long)'!$D$1:$D$2762,K$4)&gt;0,1,)))/$E$3)</f>
        <v>0.72727272727272729</v>
      </c>
    </row>
    <row r="8" spans="2:11">
      <c r="B8" s="228"/>
      <c r="C8" s="130">
        <v>637</v>
      </c>
      <c r="D8" s="131" t="s">
        <v>51</v>
      </c>
      <c r="E8" s="125">
        <f t="shared" si="0"/>
        <v>0.42424242424242414</v>
      </c>
      <c r="F8" s="122">
        <f>((IF(SUMIFS('Wave 2 Attend. Data (Long)'!$O$1:$O$2762,'Wave 2 Attend. Data (Long)'!$C$1:$C$2762,$D8,'Wave 2 Attend. Data (Long)'!$N$1:$N$2762,"11",'Wave 2 Attend. Data (Long)'!$D$1:$D$2762,F$4)&gt;0,1,)+(IF(SUMIFS('Wave 2 Attend. Data (Long)'!$O$1:$O$2762,'Wave 2 Attend. Data (Long)'!$C$1:$C$2762,$D8,'Wave 2 Attend. Data (Long)'!$N$1:$N$2762,"10",'Wave 2 Attend. Data (Long)'!$D$1:$D$2762,F$4)&gt;0,1,))+(IF(SUMIFS('Wave 2 Attend. Data (Long)'!$O$1:$O$2762,'Wave 2 Attend. Data (Long)'!$C$1:$C$2762,$D8,'Wave 2 Attend. Data (Long)'!$N$1:$N$2762,"9",'Wave 2 Attend. Data (Long)'!$D$1:$D$2762,F$4)&gt;0,1,))+(IF(SUMIFS('Wave 2 Attend. Data (Long)'!$O$1:$O$2762,'Wave 2 Attend. Data (Long)'!$C$1:$C$2762,$D8,'Wave 2 Attend. Data (Long)'!$N$1:$N$2762,"8",'Wave 2 Attend. Data (Long)'!$D$1:$D$2762,F$4)&gt;0,1,))+(IF(SUMIFS('Wave 2 Attend. Data (Long)'!$O$1:$O$2762,'Wave 2 Attend. Data (Long)'!$C$1:$C$2762,$D8,'Wave 2 Attend. Data (Long)'!$N$1:$N$2762,"7",'Wave 2 Attend. Data (Long)'!$D$1:$D$2762,F$4)&gt;0,1,))+(IF(SUMIFS('Wave 2 Attend. Data (Long)'!$O$1:$O$2762,'Wave 2 Attend. Data (Long)'!$C$1:$C$2762,$D8,'Wave 2 Attend. Data (Long)'!$N$1:$N$2762,"6",'Wave 2 Attend. Data (Long)'!$D$1:$D$2762,F$4)&gt;0,1,))+(IF(SUMIFS('Wave 2 Attend. Data (Long)'!$O$1:$O$2762,'Wave 2 Attend. Data (Long)'!$C$1:$C$2762,$D8,'Wave 2 Attend. Data (Long)'!$N$1:$N$2762,"5",'Wave 2 Attend. Data (Long)'!$D$1:$D$2762,F$4)&gt;0,1,))+(IF(SUMIFS('Wave 2 Attend. Data (Long)'!$O$1:$O$2762,'Wave 2 Attend. Data (Long)'!$C$1:$C$2762,$D8,'Wave 2 Attend. Data (Long)'!$N$1:$N$2762,"4",'Wave 2 Attend. Data (Long)'!$D$1:$D$2762,F$4)&gt;0,1,))+(IF(SUMIFS('Wave 2 Attend. Data (Long)'!$O$1:$O$2762,'Wave 2 Attend. Data (Long)'!$C$1:$C$2762,$D8,'Wave 2 Attend. Data (Long)'!$N$1:$N$2762,"3",'Wave 2 Attend. Data (Long)'!$D$1:$D$2762,F$4)&gt;0,1,))+(IF(SUMIFS('Wave 2 Attend. Data (Long)'!$O$1:$O$2762,'Wave 2 Attend. Data (Long)'!$C$1:$C$2762,$D8,'Wave 2 Attend. Data (Long)'!$N$1:$N$2762,"2",'Wave 2 Attend. Data (Long)'!$D$1:$D$2762,F$4)&gt;0,1,))+(IF(SUMIFS('Wave 2 Attend. Data (Long)'!$O$1:$O$2762,'Wave 2 Attend. Data (Long)'!$C$1:$C$2762,$D8,'Wave 2 Attend. Data (Long)'!$N$1:$N$2762,"1",'Wave 2 Attend. Data (Long)'!$D$1:$D$2762,F$4)&gt;0,1,)))/$E$3)</f>
        <v>0.90909090909090906</v>
      </c>
      <c r="G8" s="119">
        <f>((IF(SUMIFS('Wave 2 Attend. Data (Long)'!$O$1:$O$2762,'Wave 2 Attend. Data (Long)'!$C$1:$C$2762,$D8,'Wave 2 Attend. Data (Long)'!$N$1:$N$2762,"11",'Wave 2 Attend. Data (Long)'!$D$1:$D$2762,G$4)&gt;0,1,)+(IF(SUMIFS('Wave 2 Attend. Data (Long)'!$O$1:$O$2762,'Wave 2 Attend. Data (Long)'!$C$1:$C$2762,$D8,'Wave 2 Attend. Data (Long)'!$N$1:$N$2762,"10",'Wave 2 Attend. Data (Long)'!$D$1:$D$2762,G$4)&gt;0,1,))+(IF(SUMIFS('Wave 2 Attend. Data (Long)'!$O$1:$O$2762,'Wave 2 Attend. Data (Long)'!$C$1:$C$2762,$D8,'Wave 2 Attend. Data (Long)'!$N$1:$N$2762,"9",'Wave 2 Attend. Data (Long)'!$D$1:$D$2762,G$4)&gt;0,1,))+(IF(SUMIFS('Wave 2 Attend. Data (Long)'!$O$1:$O$2762,'Wave 2 Attend. Data (Long)'!$C$1:$C$2762,$D8,'Wave 2 Attend. Data (Long)'!$N$1:$N$2762,"8",'Wave 2 Attend. Data (Long)'!$D$1:$D$2762,G$4)&gt;0,1,))+(IF(SUMIFS('Wave 2 Attend. Data (Long)'!$O$1:$O$2762,'Wave 2 Attend. Data (Long)'!$C$1:$C$2762,$D8,'Wave 2 Attend. Data (Long)'!$N$1:$N$2762,"7",'Wave 2 Attend. Data (Long)'!$D$1:$D$2762,G$4)&gt;0,1,))+(IF(SUMIFS('Wave 2 Attend. Data (Long)'!$O$1:$O$2762,'Wave 2 Attend. Data (Long)'!$C$1:$C$2762,$D8,'Wave 2 Attend. Data (Long)'!$N$1:$N$2762,"6",'Wave 2 Attend. Data (Long)'!$D$1:$D$2762,G$4)&gt;0,1,))+(IF(SUMIFS('Wave 2 Attend. Data (Long)'!$O$1:$O$2762,'Wave 2 Attend. Data (Long)'!$C$1:$C$2762,$D8,'Wave 2 Attend. Data (Long)'!$N$1:$N$2762,"5",'Wave 2 Attend. Data (Long)'!$D$1:$D$2762,G$4)&gt;0,1,))+(IF(SUMIFS('Wave 2 Attend. Data (Long)'!$O$1:$O$2762,'Wave 2 Attend. Data (Long)'!$C$1:$C$2762,$D8,'Wave 2 Attend. Data (Long)'!$N$1:$N$2762,"4",'Wave 2 Attend. Data (Long)'!$D$1:$D$2762,G$4)&gt;0,1,))+(IF(SUMIFS('Wave 2 Attend. Data (Long)'!$O$1:$O$2762,'Wave 2 Attend. Data (Long)'!$C$1:$C$2762,$D8,'Wave 2 Attend. Data (Long)'!$N$1:$N$2762,"3",'Wave 2 Attend. Data (Long)'!$D$1:$D$2762,G$4)&gt;0,1,))+(IF(SUMIFS('Wave 2 Attend. Data (Long)'!$O$1:$O$2762,'Wave 2 Attend. Data (Long)'!$C$1:$C$2762,$D8,'Wave 2 Attend. Data (Long)'!$N$1:$N$2762,"2",'Wave 2 Attend. Data (Long)'!$D$1:$D$2762,G$4)&gt;0,1,))+(IF(SUMIFS('Wave 2 Attend. Data (Long)'!$O$1:$O$2762,'Wave 2 Attend. Data (Long)'!$C$1:$C$2762,$D8,'Wave 2 Attend. Data (Long)'!$N$1:$N$2762,"1",'Wave 2 Attend. Data (Long)'!$D$1:$D$2762,G$4)&gt;0,1,)))/$E$3)</f>
        <v>0.72727272727272729</v>
      </c>
      <c r="H8" s="119">
        <f>((IF(SUMIFS('Wave 2 Attend. Data (Long)'!$O$1:$O$2762,'Wave 2 Attend. Data (Long)'!$C$1:$C$2762,$D8,'Wave 2 Attend. Data (Long)'!$N$1:$N$2762,"11",'Wave 2 Attend. Data (Long)'!$D$1:$D$2762,H$4)&gt;0,1,)+(IF(SUMIFS('Wave 2 Attend. Data (Long)'!$O$1:$O$2762,'Wave 2 Attend. Data (Long)'!$C$1:$C$2762,$D8,'Wave 2 Attend. Data (Long)'!$N$1:$N$2762,"10",'Wave 2 Attend. Data (Long)'!$D$1:$D$2762,H$4)&gt;0,1,))+(IF(SUMIFS('Wave 2 Attend. Data (Long)'!$O$1:$O$2762,'Wave 2 Attend. Data (Long)'!$C$1:$C$2762,$D8,'Wave 2 Attend. Data (Long)'!$N$1:$N$2762,"9",'Wave 2 Attend. Data (Long)'!$D$1:$D$2762,H$4)&gt;0,1,))+(IF(SUMIFS('Wave 2 Attend. Data (Long)'!$O$1:$O$2762,'Wave 2 Attend. Data (Long)'!$C$1:$C$2762,$D8,'Wave 2 Attend. Data (Long)'!$N$1:$N$2762,"8",'Wave 2 Attend. Data (Long)'!$D$1:$D$2762,H$4)&gt;0,1,))+(IF(SUMIFS('Wave 2 Attend. Data (Long)'!$O$1:$O$2762,'Wave 2 Attend. Data (Long)'!$C$1:$C$2762,$D8,'Wave 2 Attend. Data (Long)'!$N$1:$N$2762,"7",'Wave 2 Attend. Data (Long)'!$D$1:$D$2762,H$4)&gt;0,1,))+(IF(SUMIFS('Wave 2 Attend. Data (Long)'!$O$1:$O$2762,'Wave 2 Attend. Data (Long)'!$C$1:$C$2762,$D8,'Wave 2 Attend. Data (Long)'!$N$1:$N$2762,"6",'Wave 2 Attend. Data (Long)'!$D$1:$D$2762,H$4)&gt;0,1,))+(IF(SUMIFS('Wave 2 Attend. Data (Long)'!$O$1:$O$2762,'Wave 2 Attend. Data (Long)'!$C$1:$C$2762,$D8,'Wave 2 Attend. Data (Long)'!$N$1:$N$2762,"5",'Wave 2 Attend. Data (Long)'!$D$1:$D$2762,H$4)&gt;0,1,))+(IF(SUMIFS('Wave 2 Attend. Data (Long)'!$O$1:$O$2762,'Wave 2 Attend. Data (Long)'!$C$1:$C$2762,$D8,'Wave 2 Attend. Data (Long)'!$N$1:$N$2762,"4",'Wave 2 Attend. Data (Long)'!$D$1:$D$2762,H$4)&gt;0,1,))+(IF(SUMIFS('Wave 2 Attend. Data (Long)'!$O$1:$O$2762,'Wave 2 Attend. Data (Long)'!$C$1:$C$2762,$D8,'Wave 2 Attend. Data (Long)'!$N$1:$N$2762,"3",'Wave 2 Attend. Data (Long)'!$D$1:$D$2762,H$4)&gt;0,1,))+(IF(SUMIFS('Wave 2 Attend. Data (Long)'!$O$1:$O$2762,'Wave 2 Attend. Data (Long)'!$C$1:$C$2762,$D8,'Wave 2 Attend. Data (Long)'!$N$1:$N$2762,"2",'Wave 2 Attend. Data (Long)'!$D$1:$D$2762,H$4)&gt;0,1,))+(IF(SUMIFS('Wave 2 Attend. Data (Long)'!$O$1:$O$2762,'Wave 2 Attend. Data (Long)'!$C$1:$C$2762,$D8,'Wave 2 Attend. Data (Long)'!$N$1:$N$2762,"1",'Wave 2 Attend. Data (Long)'!$D$1:$D$2762,H$4)&gt;0,1,)))/$E$3)</f>
        <v>0.45454545454545453</v>
      </c>
      <c r="I8" s="119">
        <f>((IF(SUMIFS('Wave 2 Attend. Data (Long)'!$O$1:$O$2762,'Wave 2 Attend. Data (Long)'!$C$1:$C$2762,$D8,'Wave 2 Attend. Data (Long)'!$N$1:$N$2762,"11",'Wave 2 Attend. Data (Long)'!$D$1:$D$2762,I$4)&gt;0,1,)+(IF(SUMIFS('Wave 2 Attend. Data (Long)'!$O$1:$O$2762,'Wave 2 Attend. Data (Long)'!$C$1:$C$2762,$D8,'Wave 2 Attend. Data (Long)'!$N$1:$N$2762,"10",'Wave 2 Attend. Data (Long)'!$D$1:$D$2762,I$4)&gt;0,1,))+(IF(SUMIFS('Wave 2 Attend. Data (Long)'!$O$1:$O$2762,'Wave 2 Attend. Data (Long)'!$C$1:$C$2762,$D8,'Wave 2 Attend. Data (Long)'!$N$1:$N$2762,"9",'Wave 2 Attend. Data (Long)'!$D$1:$D$2762,I$4)&gt;0,1,))+(IF(SUMIFS('Wave 2 Attend. Data (Long)'!$O$1:$O$2762,'Wave 2 Attend. Data (Long)'!$C$1:$C$2762,$D8,'Wave 2 Attend. Data (Long)'!$N$1:$N$2762,"8",'Wave 2 Attend. Data (Long)'!$D$1:$D$2762,I$4)&gt;0,1,))+(IF(SUMIFS('Wave 2 Attend. Data (Long)'!$O$1:$O$2762,'Wave 2 Attend. Data (Long)'!$C$1:$C$2762,$D8,'Wave 2 Attend. Data (Long)'!$N$1:$N$2762,"7",'Wave 2 Attend. Data (Long)'!$D$1:$D$2762,I$4)&gt;0,1,))+(IF(SUMIFS('Wave 2 Attend. Data (Long)'!$O$1:$O$2762,'Wave 2 Attend. Data (Long)'!$C$1:$C$2762,$D8,'Wave 2 Attend. Data (Long)'!$N$1:$N$2762,"6",'Wave 2 Attend. Data (Long)'!$D$1:$D$2762,I$4)&gt;0,1,))+(IF(SUMIFS('Wave 2 Attend. Data (Long)'!$O$1:$O$2762,'Wave 2 Attend. Data (Long)'!$C$1:$C$2762,$D8,'Wave 2 Attend. Data (Long)'!$N$1:$N$2762,"5",'Wave 2 Attend. Data (Long)'!$D$1:$D$2762,I$4)&gt;0,1,))+(IF(SUMIFS('Wave 2 Attend. Data (Long)'!$O$1:$O$2762,'Wave 2 Attend. Data (Long)'!$C$1:$C$2762,$D8,'Wave 2 Attend. Data (Long)'!$N$1:$N$2762,"4",'Wave 2 Attend. Data (Long)'!$D$1:$D$2762,I$4)&gt;0,1,))+(IF(SUMIFS('Wave 2 Attend. Data (Long)'!$O$1:$O$2762,'Wave 2 Attend. Data (Long)'!$C$1:$C$2762,$D8,'Wave 2 Attend. Data (Long)'!$N$1:$N$2762,"3",'Wave 2 Attend. Data (Long)'!$D$1:$D$2762,I$4)&gt;0,1,))+(IF(SUMIFS('Wave 2 Attend. Data (Long)'!$O$1:$O$2762,'Wave 2 Attend. Data (Long)'!$C$1:$C$2762,$D8,'Wave 2 Attend. Data (Long)'!$N$1:$N$2762,"2",'Wave 2 Attend. Data (Long)'!$D$1:$D$2762,I$4)&gt;0,1,))+(IF(SUMIFS('Wave 2 Attend. Data (Long)'!$O$1:$O$2762,'Wave 2 Attend. Data (Long)'!$C$1:$C$2762,$D8,'Wave 2 Attend. Data (Long)'!$N$1:$N$2762,"1",'Wave 2 Attend. Data (Long)'!$D$1:$D$2762,I$4)&gt;0,1,)))/$E$3)</f>
        <v>0</v>
      </c>
      <c r="J8" s="56">
        <f>((IF(SUMIFS('Wave 2 Attend. Data (Long)'!$O$1:$O$2762,'Wave 2 Attend. Data (Long)'!$C$1:$C$2762,$D8,'Wave 2 Attend. Data (Long)'!$N$1:$N$2762,"11",'Wave 2 Attend. Data (Long)'!$D$1:$D$2762,J$4)&gt;0,1,)+(IF(SUMIFS('Wave 2 Attend. Data (Long)'!$O$1:$O$2762,'Wave 2 Attend. Data (Long)'!$C$1:$C$2762,$D8,'Wave 2 Attend. Data (Long)'!$N$1:$N$2762,"10",'Wave 2 Attend. Data (Long)'!$D$1:$D$2762,J$4)&gt;0,1,))+(IF(SUMIFS('Wave 2 Attend. Data (Long)'!$O$1:$O$2762,'Wave 2 Attend. Data (Long)'!$C$1:$C$2762,$D8,'Wave 2 Attend. Data (Long)'!$N$1:$N$2762,"9",'Wave 2 Attend. Data (Long)'!$D$1:$D$2762,J$4)&gt;0,1,))+(IF(SUMIFS('Wave 2 Attend. Data (Long)'!$O$1:$O$2762,'Wave 2 Attend. Data (Long)'!$C$1:$C$2762,$D8,'Wave 2 Attend. Data (Long)'!$N$1:$N$2762,"8",'Wave 2 Attend. Data (Long)'!$D$1:$D$2762,J$4)&gt;0,1,))+(IF(SUMIFS('Wave 2 Attend. Data (Long)'!$O$1:$O$2762,'Wave 2 Attend. Data (Long)'!$C$1:$C$2762,$D8,'Wave 2 Attend. Data (Long)'!$N$1:$N$2762,"7",'Wave 2 Attend. Data (Long)'!$D$1:$D$2762,J$4)&gt;0,1,))+(IF(SUMIFS('Wave 2 Attend. Data (Long)'!$O$1:$O$2762,'Wave 2 Attend. Data (Long)'!$C$1:$C$2762,$D8,'Wave 2 Attend. Data (Long)'!$N$1:$N$2762,"6",'Wave 2 Attend. Data (Long)'!$D$1:$D$2762,J$4)&gt;0,1,))+(IF(SUMIFS('Wave 2 Attend. Data (Long)'!$O$1:$O$2762,'Wave 2 Attend. Data (Long)'!$C$1:$C$2762,$D8,'Wave 2 Attend. Data (Long)'!$N$1:$N$2762,"5",'Wave 2 Attend. Data (Long)'!$D$1:$D$2762,J$4)&gt;0,1,))+(IF(SUMIFS('Wave 2 Attend. Data (Long)'!$O$1:$O$2762,'Wave 2 Attend. Data (Long)'!$C$1:$C$2762,$D8,'Wave 2 Attend. Data (Long)'!$N$1:$N$2762,"4",'Wave 2 Attend. Data (Long)'!$D$1:$D$2762,J$4)&gt;0,1,))+(IF(SUMIFS('Wave 2 Attend. Data (Long)'!$O$1:$O$2762,'Wave 2 Attend. Data (Long)'!$C$1:$C$2762,$D8,'Wave 2 Attend. Data (Long)'!$N$1:$N$2762,"3",'Wave 2 Attend. Data (Long)'!$D$1:$D$2762,J$4)&gt;0,1,))+(IF(SUMIFS('Wave 2 Attend. Data (Long)'!$O$1:$O$2762,'Wave 2 Attend. Data (Long)'!$C$1:$C$2762,$D8,'Wave 2 Attend. Data (Long)'!$N$1:$N$2762,"2",'Wave 2 Attend. Data (Long)'!$D$1:$D$2762,J$4)&gt;0,1,))+(IF(SUMIFS('Wave 2 Attend. Data (Long)'!$O$1:$O$2762,'Wave 2 Attend. Data (Long)'!$C$1:$C$2762,$D8,'Wave 2 Attend. Data (Long)'!$N$1:$N$2762,"1",'Wave 2 Attend. Data (Long)'!$D$1:$D$2762,J$4)&gt;0,1,)))/$E$3)</f>
        <v>0.18181818181818182</v>
      </c>
      <c r="K8" s="134">
        <f>((IF(SUMIFS('Wave 2 Attend. Data (Long)'!$O$1:$O$2762,'Wave 2 Attend. Data (Long)'!$C$1:$C$2762,$D8,'Wave 2 Attend. Data (Long)'!$N$1:$N$2762,"11",'Wave 2 Attend. Data (Long)'!$D$1:$D$2762,K$4)&gt;0,1,)+(IF(SUMIFS('Wave 2 Attend. Data (Long)'!$O$1:$O$2762,'Wave 2 Attend. Data (Long)'!$C$1:$C$2762,$D8,'Wave 2 Attend. Data (Long)'!$N$1:$N$2762,"10",'Wave 2 Attend. Data (Long)'!$D$1:$D$2762,K$4)&gt;0,1,))+(IF(SUMIFS('Wave 2 Attend. Data (Long)'!$O$1:$O$2762,'Wave 2 Attend. Data (Long)'!$C$1:$C$2762,$D8,'Wave 2 Attend. Data (Long)'!$N$1:$N$2762,"9",'Wave 2 Attend. Data (Long)'!$D$1:$D$2762,K$4)&gt;0,1,))+(IF(SUMIFS('Wave 2 Attend. Data (Long)'!$O$1:$O$2762,'Wave 2 Attend. Data (Long)'!$C$1:$C$2762,$D8,'Wave 2 Attend. Data (Long)'!$N$1:$N$2762,"8",'Wave 2 Attend. Data (Long)'!$D$1:$D$2762,K$4)&gt;0,1,))+(IF(SUMIFS('Wave 2 Attend. Data (Long)'!$O$1:$O$2762,'Wave 2 Attend. Data (Long)'!$C$1:$C$2762,$D8,'Wave 2 Attend. Data (Long)'!$N$1:$N$2762,"7",'Wave 2 Attend. Data (Long)'!$D$1:$D$2762,K$4)&gt;0,1,))+(IF(SUMIFS('Wave 2 Attend. Data (Long)'!$O$1:$O$2762,'Wave 2 Attend. Data (Long)'!$C$1:$C$2762,$D8,'Wave 2 Attend. Data (Long)'!$N$1:$N$2762,"6",'Wave 2 Attend. Data (Long)'!$D$1:$D$2762,K$4)&gt;0,1,))+(IF(SUMIFS('Wave 2 Attend. Data (Long)'!$O$1:$O$2762,'Wave 2 Attend. Data (Long)'!$C$1:$C$2762,$D8,'Wave 2 Attend. Data (Long)'!$N$1:$N$2762,"5",'Wave 2 Attend. Data (Long)'!$D$1:$D$2762,K$4)&gt;0,1,))+(IF(SUMIFS('Wave 2 Attend. Data (Long)'!$O$1:$O$2762,'Wave 2 Attend. Data (Long)'!$C$1:$C$2762,$D8,'Wave 2 Attend. Data (Long)'!$N$1:$N$2762,"4",'Wave 2 Attend. Data (Long)'!$D$1:$D$2762,K$4)&gt;0,1,))+(IF(SUMIFS('Wave 2 Attend. Data (Long)'!$O$1:$O$2762,'Wave 2 Attend. Data (Long)'!$C$1:$C$2762,$D8,'Wave 2 Attend. Data (Long)'!$N$1:$N$2762,"3",'Wave 2 Attend. Data (Long)'!$D$1:$D$2762,K$4)&gt;0,1,))+(IF(SUMIFS('Wave 2 Attend. Data (Long)'!$O$1:$O$2762,'Wave 2 Attend. Data (Long)'!$C$1:$C$2762,$D8,'Wave 2 Attend. Data (Long)'!$N$1:$N$2762,"2",'Wave 2 Attend. Data (Long)'!$D$1:$D$2762,K$4)&gt;0,1,))+(IF(SUMIFS('Wave 2 Attend. Data (Long)'!$O$1:$O$2762,'Wave 2 Attend. Data (Long)'!$C$1:$C$2762,$D8,'Wave 2 Attend. Data (Long)'!$N$1:$N$2762,"1",'Wave 2 Attend. Data (Long)'!$D$1:$D$2762,K$4)&gt;0,1,)))/$E$3)</f>
        <v>0.27272727272727271</v>
      </c>
    </row>
    <row r="9" spans="2:11">
      <c r="B9" s="228"/>
      <c r="C9" s="130">
        <v>652</v>
      </c>
      <c r="D9" s="131" t="s">
        <v>303</v>
      </c>
      <c r="E9" s="125">
        <f t="shared" si="0"/>
        <v>0.56060606060606055</v>
      </c>
      <c r="F9" s="122">
        <f>((IF(SUMIFS('Wave 2 Attend. Data (Long)'!$O$1:$O$2762,'Wave 2 Attend. Data (Long)'!$C$1:$C$2762,$D9,'Wave 2 Attend. Data (Long)'!$N$1:$N$2762,"11",'Wave 2 Attend. Data (Long)'!$D$1:$D$2762,F$4)&gt;0,1,)+(IF(SUMIFS('Wave 2 Attend. Data (Long)'!$O$1:$O$2762,'Wave 2 Attend. Data (Long)'!$C$1:$C$2762,$D9,'Wave 2 Attend. Data (Long)'!$N$1:$N$2762,"10",'Wave 2 Attend. Data (Long)'!$D$1:$D$2762,F$4)&gt;0,1,))+(IF(SUMIFS('Wave 2 Attend. Data (Long)'!$O$1:$O$2762,'Wave 2 Attend. Data (Long)'!$C$1:$C$2762,$D9,'Wave 2 Attend. Data (Long)'!$N$1:$N$2762,"9",'Wave 2 Attend. Data (Long)'!$D$1:$D$2762,F$4)&gt;0,1,))+(IF(SUMIFS('Wave 2 Attend. Data (Long)'!$O$1:$O$2762,'Wave 2 Attend. Data (Long)'!$C$1:$C$2762,$D9,'Wave 2 Attend. Data (Long)'!$N$1:$N$2762,"8",'Wave 2 Attend. Data (Long)'!$D$1:$D$2762,F$4)&gt;0,1,))+(IF(SUMIFS('Wave 2 Attend. Data (Long)'!$O$1:$O$2762,'Wave 2 Attend. Data (Long)'!$C$1:$C$2762,$D9,'Wave 2 Attend. Data (Long)'!$N$1:$N$2762,"7",'Wave 2 Attend. Data (Long)'!$D$1:$D$2762,F$4)&gt;0,1,))+(IF(SUMIFS('Wave 2 Attend. Data (Long)'!$O$1:$O$2762,'Wave 2 Attend. Data (Long)'!$C$1:$C$2762,$D9,'Wave 2 Attend. Data (Long)'!$N$1:$N$2762,"6",'Wave 2 Attend. Data (Long)'!$D$1:$D$2762,F$4)&gt;0,1,))+(IF(SUMIFS('Wave 2 Attend. Data (Long)'!$O$1:$O$2762,'Wave 2 Attend. Data (Long)'!$C$1:$C$2762,$D9,'Wave 2 Attend. Data (Long)'!$N$1:$N$2762,"5",'Wave 2 Attend. Data (Long)'!$D$1:$D$2762,F$4)&gt;0,1,))+(IF(SUMIFS('Wave 2 Attend. Data (Long)'!$O$1:$O$2762,'Wave 2 Attend. Data (Long)'!$C$1:$C$2762,$D9,'Wave 2 Attend. Data (Long)'!$N$1:$N$2762,"4",'Wave 2 Attend. Data (Long)'!$D$1:$D$2762,F$4)&gt;0,1,))+(IF(SUMIFS('Wave 2 Attend. Data (Long)'!$O$1:$O$2762,'Wave 2 Attend. Data (Long)'!$C$1:$C$2762,$D9,'Wave 2 Attend. Data (Long)'!$N$1:$N$2762,"3",'Wave 2 Attend. Data (Long)'!$D$1:$D$2762,F$4)&gt;0,1,))+(IF(SUMIFS('Wave 2 Attend. Data (Long)'!$O$1:$O$2762,'Wave 2 Attend. Data (Long)'!$C$1:$C$2762,$D9,'Wave 2 Attend. Data (Long)'!$N$1:$N$2762,"2",'Wave 2 Attend. Data (Long)'!$D$1:$D$2762,F$4)&gt;0,1,))+(IF(SUMIFS('Wave 2 Attend. Data (Long)'!$O$1:$O$2762,'Wave 2 Attend. Data (Long)'!$C$1:$C$2762,$D9,'Wave 2 Attend. Data (Long)'!$N$1:$N$2762,"1",'Wave 2 Attend. Data (Long)'!$D$1:$D$2762,F$4)&gt;0,1,)))/$E$3)</f>
        <v>0.90909090909090906</v>
      </c>
      <c r="G9" s="119">
        <f>((IF(SUMIFS('Wave 2 Attend. Data (Long)'!$O$1:$O$2762,'Wave 2 Attend. Data (Long)'!$C$1:$C$2762,$D9,'Wave 2 Attend. Data (Long)'!$N$1:$N$2762,"11",'Wave 2 Attend. Data (Long)'!$D$1:$D$2762,G$4)&gt;0,1,)+(IF(SUMIFS('Wave 2 Attend. Data (Long)'!$O$1:$O$2762,'Wave 2 Attend. Data (Long)'!$C$1:$C$2762,$D9,'Wave 2 Attend. Data (Long)'!$N$1:$N$2762,"10",'Wave 2 Attend. Data (Long)'!$D$1:$D$2762,G$4)&gt;0,1,))+(IF(SUMIFS('Wave 2 Attend. Data (Long)'!$O$1:$O$2762,'Wave 2 Attend. Data (Long)'!$C$1:$C$2762,$D9,'Wave 2 Attend. Data (Long)'!$N$1:$N$2762,"9",'Wave 2 Attend. Data (Long)'!$D$1:$D$2762,G$4)&gt;0,1,))+(IF(SUMIFS('Wave 2 Attend. Data (Long)'!$O$1:$O$2762,'Wave 2 Attend. Data (Long)'!$C$1:$C$2762,$D9,'Wave 2 Attend. Data (Long)'!$N$1:$N$2762,"8",'Wave 2 Attend. Data (Long)'!$D$1:$D$2762,G$4)&gt;0,1,))+(IF(SUMIFS('Wave 2 Attend. Data (Long)'!$O$1:$O$2762,'Wave 2 Attend. Data (Long)'!$C$1:$C$2762,$D9,'Wave 2 Attend. Data (Long)'!$N$1:$N$2762,"7",'Wave 2 Attend. Data (Long)'!$D$1:$D$2762,G$4)&gt;0,1,))+(IF(SUMIFS('Wave 2 Attend. Data (Long)'!$O$1:$O$2762,'Wave 2 Attend. Data (Long)'!$C$1:$C$2762,$D9,'Wave 2 Attend. Data (Long)'!$N$1:$N$2762,"6",'Wave 2 Attend. Data (Long)'!$D$1:$D$2762,G$4)&gt;0,1,))+(IF(SUMIFS('Wave 2 Attend. Data (Long)'!$O$1:$O$2762,'Wave 2 Attend. Data (Long)'!$C$1:$C$2762,$D9,'Wave 2 Attend. Data (Long)'!$N$1:$N$2762,"5",'Wave 2 Attend. Data (Long)'!$D$1:$D$2762,G$4)&gt;0,1,))+(IF(SUMIFS('Wave 2 Attend. Data (Long)'!$O$1:$O$2762,'Wave 2 Attend. Data (Long)'!$C$1:$C$2762,$D9,'Wave 2 Attend. Data (Long)'!$N$1:$N$2762,"4",'Wave 2 Attend. Data (Long)'!$D$1:$D$2762,G$4)&gt;0,1,))+(IF(SUMIFS('Wave 2 Attend. Data (Long)'!$O$1:$O$2762,'Wave 2 Attend. Data (Long)'!$C$1:$C$2762,$D9,'Wave 2 Attend. Data (Long)'!$N$1:$N$2762,"3",'Wave 2 Attend. Data (Long)'!$D$1:$D$2762,G$4)&gt;0,1,))+(IF(SUMIFS('Wave 2 Attend. Data (Long)'!$O$1:$O$2762,'Wave 2 Attend. Data (Long)'!$C$1:$C$2762,$D9,'Wave 2 Attend. Data (Long)'!$N$1:$N$2762,"2",'Wave 2 Attend. Data (Long)'!$D$1:$D$2762,G$4)&gt;0,1,))+(IF(SUMIFS('Wave 2 Attend. Data (Long)'!$O$1:$O$2762,'Wave 2 Attend. Data (Long)'!$C$1:$C$2762,$D9,'Wave 2 Attend. Data (Long)'!$N$1:$N$2762,"1",'Wave 2 Attend. Data (Long)'!$D$1:$D$2762,G$4)&gt;0,1,)))/$E$3)</f>
        <v>0.90909090909090906</v>
      </c>
      <c r="H9" s="119">
        <f>((IF(SUMIFS('Wave 2 Attend. Data (Long)'!$O$1:$O$2762,'Wave 2 Attend. Data (Long)'!$C$1:$C$2762,$D9,'Wave 2 Attend. Data (Long)'!$N$1:$N$2762,"11",'Wave 2 Attend. Data (Long)'!$D$1:$D$2762,H$4)&gt;0,1,)+(IF(SUMIFS('Wave 2 Attend. Data (Long)'!$O$1:$O$2762,'Wave 2 Attend. Data (Long)'!$C$1:$C$2762,$D9,'Wave 2 Attend. Data (Long)'!$N$1:$N$2762,"10",'Wave 2 Attend. Data (Long)'!$D$1:$D$2762,H$4)&gt;0,1,))+(IF(SUMIFS('Wave 2 Attend. Data (Long)'!$O$1:$O$2762,'Wave 2 Attend. Data (Long)'!$C$1:$C$2762,$D9,'Wave 2 Attend. Data (Long)'!$N$1:$N$2762,"9",'Wave 2 Attend. Data (Long)'!$D$1:$D$2762,H$4)&gt;0,1,))+(IF(SUMIFS('Wave 2 Attend. Data (Long)'!$O$1:$O$2762,'Wave 2 Attend. Data (Long)'!$C$1:$C$2762,$D9,'Wave 2 Attend. Data (Long)'!$N$1:$N$2762,"8",'Wave 2 Attend. Data (Long)'!$D$1:$D$2762,H$4)&gt;0,1,))+(IF(SUMIFS('Wave 2 Attend. Data (Long)'!$O$1:$O$2762,'Wave 2 Attend. Data (Long)'!$C$1:$C$2762,$D9,'Wave 2 Attend. Data (Long)'!$N$1:$N$2762,"7",'Wave 2 Attend. Data (Long)'!$D$1:$D$2762,H$4)&gt;0,1,))+(IF(SUMIFS('Wave 2 Attend. Data (Long)'!$O$1:$O$2762,'Wave 2 Attend. Data (Long)'!$C$1:$C$2762,$D9,'Wave 2 Attend. Data (Long)'!$N$1:$N$2762,"6",'Wave 2 Attend. Data (Long)'!$D$1:$D$2762,H$4)&gt;0,1,))+(IF(SUMIFS('Wave 2 Attend. Data (Long)'!$O$1:$O$2762,'Wave 2 Attend. Data (Long)'!$C$1:$C$2762,$D9,'Wave 2 Attend. Data (Long)'!$N$1:$N$2762,"5",'Wave 2 Attend. Data (Long)'!$D$1:$D$2762,H$4)&gt;0,1,))+(IF(SUMIFS('Wave 2 Attend. Data (Long)'!$O$1:$O$2762,'Wave 2 Attend. Data (Long)'!$C$1:$C$2762,$D9,'Wave 2 Attend. Data (Long)'!$N$1:$N$2762,"4",'Wave 2 Attend. Data (Long)'!$D$1:$D$2762,H$4)&gt;0,1,))+(IF(SUMIFS('Wave 2 Attend. Data (Long)'!$O$1:$O$2762,'Wave 2 Attend. Data (Long)'!$C$1:$C$2762,$D9,'Wave 2 Attend. Data (Long)'!$N$1:$N$2762,"3",'Wave 2 Attend. Data (Long)'!$D$1:$D$2762,H$4)&gt;0,1,))+(IF(SUMIFS('Wave 2 Attend. Data (Long)'!$O$1:$O$2762,'Wave 2 Attend. Data (Long)'!$C$1:$C$2762,$D9,'Wave 2 Attend. Data (Long)'!$N$1:$N$2762,"2",'Wave 2 Attend. Data (Long)'!$D$1:$D$2762,H$4)&gt;0,1,))+(IF(SUMIFS('Wave 2 Attend. Data (Long)'!$O$1:$O$2762,'Wave 2 Attend. Data (Long)'!$C$1:$C$2762,$D9,'Wave 2 Attend. Data (Long)'!$N$1:$N$2762,"1",'Wave 2 Attend. Data (Long)'!$D$1:$D$2762,H$4)&gt;0,1,)))/$E$3)</f>
        <v>0.81818181818181823</v>
      </c>
      <c r="I9" s="119">
        <f>((IF(SUMIFS('Wave 2 Attend. Data (Long)'!$O$1:$O$2762,'Wave 2 Attend. Data (Long)'!$C$1:$C$2762,$D9,'Wave 2 Attend. Data (Long)'!$N$1:$N$2762,"11",'Wave 2 Attend. Data (Long)'!$D$1:$D$2762,I$4)&gt;0,1,)+(IF(SUMIFS('Wave 2 Attend. Data (Long)'!$O$1:$O$2762,'Wave 2 Attend. Data (Long)'!$C$1:$C$2762,$D9,'Wave 2 Attend. Data (Long)'!$N$1:$N$2762,"10",'Wave 2 Attend. Data (Long)'!$D$1:$D$2762,I$4)&gt;0,1,))+(IF(SUMIFS('Wave 2 Attend. Data (Long)'!$O$1:$O$2762,'Wave 2 Attend. Data (Long)'!$C$1:$C$2762,$D9,'Wave 2 Attend. Data (Long)'!$N$1:$N$2762,"9",'Wave 2 Attend. Data (Long)'!$D$1:$D$2762,I$4)&gt;0,1,))+(IF(SUMIFS('Wave 2 Attend. Data (Long)'!$O$1:$O$2762,'Wave 2 Attend. Data (Long)'!$C$1:$C$2762,$D9,'Wave 2 Attend. Data (Long)'!$N$1:$N$2762,"8",'Wave 2 Attend. Data (Long)'!$D$1:$D$2762,I$4)&gt;0,1,))+(IF(SUMIFS('Wave 2 Attend. Data (Long)'!$O$1:$O$2762,'Wave 2 Attend. Data (Long)'!$C$1:$C$2762,$D9,'Wave 2 Attend. Data (Long)'!$N$1:$N$2762,"7",'Wave 2 Attend. Data (Long)'!$D$1:$D$2762,I$4)&gt;0,1,))+(IF(SUMIFS('Wave 2 Attend. Data (Long)'!$O$1:$O$2762,'Wave 2 Attend. Data (Long)'!$C$1:$C$2762,$D9,'Wave 2 Attend. Data (Long)'!$N$1:$N$2762,"6",'Wave 2 Attend. Data (Long)'!$D$1:$D$2762,I$4)&gt;0,1,))+(IF(SUMIFS('Wave 2 Attend. Data (Long)'!$O$1:$O$2762,'Wave 2 Attend. Data (Long)'!$C$1:$C$2762,$D9,'Wave 2 Attend. Data (Long)'!$N$1:$N$2762,"5",'Wave 2 Attend. Data (Long)'!$D$1:$D$2762,I$4)&gt;0,1,))+(IF(SUMIFS('Wave 2 Attend. Data (Long)'!$O$1:$O$2762,'Wave 2 Attend. Data (Long)'!$C$1:$C$2762,$D9,'Wave 2 Attend. Data (Long)'!$N$1:$N$2762,"4",'Wave 2 Attend. Data (Long)'!$D$1:$D$2762,I$4)&gt;0,1,))+(IF(SUMIFS('Wave 2 Attend. Data (Long)'!$O$1:$O$2762,'Wave 2 Attend. Data (Long)'!$C$1:$C$2762,$D9,'Wave 2 Attend. Data (Long)'!$N$1:$N$2762,"3",'Wave 2 Attend. Data (Long)'!$D$1:$D$2762,I$4)&gt;0,1,))+(IF(SUMIFS('Wave 2 Attend. Data (Long)'!$O$1:$O$2762,'Wave 2 Attend. Data (Long)'!$C$1:$C$2762,$D9,'Wave 2 Attend. Data (Long)'!$N$1:$N$2762,"2",'Wave 2 Attend. Data (Long)'!$D$1:$D$2762,I$4)&gt;0,1,))+(IF(SUMIFS('Wave 2 Attend. Data (Long)'!$O$1:$O$2762,'Wave 2 Attend. Data (Long)'!$C$1:$C$2762,$D9,'Wave 2 Attend. Data (Long)'!$N$1:$N$2762,"1",'Wave 2 Attend. Data (Long)'!$D$1:$D$2762,I$4)&gt;0,1,)))/$E$3)</f>
        <v>9.0909090909090912E-2</v>
      </c>
      <c r="J9" s="56">
        <f>((IF(SUMIFS('Wave 2 Attend. Data (Long)'!$O$1:$O$2762,'Wave 2 Attend. Data (Long)'!$C$1:$C$2762,$D9,'Wave 2 Attend. Data (Long)'!$N$1:$N$2762,"11",'Wave 2 Attend. Data (Long)'!$D$1:$D$2762,J$4)&gt;0,1,)+(IF(SUMIFS('Wave 2 Attend. Data (Long)'!$O$1:$O$2762,'Wave 2 Attend. Data (Long)'!$C$1:$C$2762,$D9,'Wave 2 Attend. Data (Long)'!$N$1:$N$2762,"10",'Wave 2 Attend. Data (Long)'!$D$1:$D$2762,J$4)&gt;0,1,))+(IF(SUMIFS('Wave 2 Attend. Data (Long)'!$O$1:$O$2762,'Wave 2 Attend. Data (Long)'!$C$1:$C$2762,$D9,'Wave 2 Attend. Data (Long)'!$N$1:$N$2762,"9",'Wave 2 Attend. Data (Long)'!$D$1:$D$2762,J$4)&gt;0,1,))+(IF(SUMIFS('Wave 2 Attend. Data (Long)'!$O$1:$O$2762,'Wave 2 Attend. Data (Long)'!$C$1:$C$2762,$D9,'Wave 2 Attend. Data (Long)'!$N$1:$N$2762,"8",'Wave 2 Attend. Data (Long)'!$D$1:$D$2762,J$4)&gt;0,1,))+(IF(SUMIFS('Wave 2 Attend. Data (Long)'!$O$1:$O$2762,'Wave 2 Attend. Data (Long)'!$C$1:$C$2762,$D9,'Wave 2 Attend. Data (Long)'!$N$1:$N$2762,"7",'Wave 2 Attend. Data (Long)'!$D$1:$D$2762,J$4)&gt;0,1,))+(IF(SUMIFS('Wave 2 Attend. Data (Long)'!$O$1:$O$2762,'Wave 2 Attend. Data (Long)'!$C$1:$C$2762,$D9,'Wave 2 Attend. Data (Long)'!$N$1:$N$2762,"6",'Wave 2 Attend. Data (Long)'!$D$1:$D$2762,J$4)&gt;0,1,))+(IF(SUMIFS('Wave 2 Attend. Data (Long)'!$O$1:$O$2762,'Wave 2 Attend. Data (Long)'!$C$1:$C$2762,$D9,'Wave 2 Attend. Data (Long)'!$N$1:$N$2762,"5",'Wave 2 Attend. Data (Long)'!$D$1:$D$2762,J$4)&gt;0,1,))+(IF(SUMIFS('Wave 2 Attend. Data (Long)'!$O$1:$O$2762,'Wave 2 Attend. Data (Long)'!$C$1:$C$2762,$D9,'Wave 2 Attend. Data (Long)'!$N$1:$N$2762,"4",'Wave 2 Attend. Data (Long)'!$D$1:$D$2762,J$4)&gt;0,1,))+(IF(SUMIFS('Wave 2 Attend. Data (Long)'!$O$1:$O$2762,'Wave 2 Attend. Data (Long)'!$C$1:$C$2762,$D9,'Wave 2 Attend. Data (Long)'!$N$1:$N$2762,"3",'Wave 2 Attend. Data (Long)'!$D$1:$D$2762,J$4)&gt;0,1,))+(IF(SUMIFS('Wave 2 Attend. Data (Long)'!$O$1:$O$2762,'Wave 2 Attend. Data (Long)'!$C$1:$C$2762,$D9,'Wave 2 Attend. Data (Long)'!$N$1:$N$2762,"2",'Wave 2 Attend. Data (Long)'!$D$1:$D$2762,J$4)&gt;0,1,))+(IF(SUMIFS('Wave 2 Attend. Data (Long)'!$O$1:$O$2762,'Wave 2 Attend. Data (Long)'!$C$1:$C$2762,$D9,'Wave 2 Attend. Data (Long)'!$N$1:$N$2762,"1",'Wave 2 Attend. Data (Long)'!$D$1:$D$2762,J$4)&gt;0,1,)))/$E$3)</f>
        <v>0.18181818181818182</v>
      </c>
      <c r="K9" s="134">
        <f>((IF(SUMIFS('Wave 2 Attend. Data (Long)'!$O$1:$O$2762,'Wave 2 Attend. Data (Long)'!$C$1:$C$2762,$D9,'Wave 2 Attend. Data (Long)'!$N$1:$N$2762,"11",'Wave 2 Attend. Data (Long)'!$D$1:$D$2762,K$4)&gt;0,1,)+(IF(SUMIFS('Wave 2 Attend. Data (Long)'!$O$1:$O$2762,'Wave 2 Attend. Data (Long)'!$C$1:$C$2762,$D9,'Wave 2 Attend. Data (Long)'!$N$1:$N$2762,"10",'Wave 2 Attend. Data (Long)'!$D$1:$D$2762,K$4)&gt;0,1,))+(IF(SUMIFS('Wave 2 Attend. Data (Long)'!$O$1:$O$2762,'Wave 2 Attend. Data (Long)'!$C$1:$C$2762,$D9,'Wave 2 Attend. Data (Long)'!$N$1:$N$2762,"9",'Wave 2 Attend. Data (Long)'!$D$1:$D$2762,K$4)&gt;0,1,))+(IF(SUMIFS('Wave 2 Attend. Data (Long)'!$O$1:$O$2762,'Wave 2 Attend. Data (Long)'!$C$1:$C$2762,$D9,'Wave 2 Attend. Data (Long)'!$N$1:$N$2762,"8",'Wave 2 Attend. Data (Long)'!$D$1:$D$2762,K$4)&gt;0,1,))+(IF(SUMIFS('Wave 2 Attend. Data (Long)'!$O$1:$O$2762,'Wave 2 Attend. Data (Long)'!$C$1:$C$2762,$D9,'Wave 2 Attend. Data (Long)'!$N$1:$N$2762,"7",'Wave 2 Attend. Data (Long)'!$D$1:$D$2762,K$4)&gt;0,1,))+(IF(SUMIFS('Wave 2 Attend. Data (Long)'!$O$1:$O$2762,'Wave 2 Attend. Data (Long)'!$C$1:$C$2762,$D9,'Wave 2 Attend. Data (Long)'!$N$1:$N$2762,"6",'Wave 2 Attend. Data (Long)'!$D$1:$D$2762,K$4)&gt;0,1,))+(IF(SUMIFS('Wave 2 Attend. Data (Long)'!$O$1:$O$2762,'Wave 2 Attend. Data (Long)'!$C$1:$C$2762,$D9,'Wave 2 Attend. Data (Long)'!$N$1:$N$2762,"5",'Wave 2 Attend. Data (Long)'!$D$1:$D$2762,K$4)&gt;0,1,))+(IF(SUMIFS('Wave 2 Attend. Data (Long)'!$O$1:$O$2762,'Wave 2 Attend. Data (Long)'!$C$1:$C$2762,$D9,'Wave 2 Attend. Data (Long)'!$N$1:$N$2762,"4",'Wave 2 Attend. Data (Long)'!$D$1:$D$2762,K$4)&gt;0,1,))+(IF(SUMIFS('Wave 2 Attend. Data (Long)'!$O$1:$O$2762,'Wave 2 Attend. Data (Long)'!$C$1:$C$2762,$D9,'Wave 2 Attend. Data (Long)'!$N$1:$N$2762,"3",'Wave 2 Attend. Data (Long)'!$D$1:$D$2762,K$4)&gt;0,1,))+(IF(SUMIFS('Wave 2 Attend. Data (Long)'!$O$1:$O$2762,'Wave 2 Attend. Data (Long)'!$C$1:$C$2762,$D9,'Wave 2 Attend. Data (Long)'!$N$1:$N$2762,"2",'Wave 2 Attend. Data (Long)'!$D$1:$D$2762,K$4)&gt;0,1,))+(IF(SUMIFS('Wave 2 Attend. Data (Long)'!$O$1:$O$2762,'Wave 2 Attend. Data (Long)'!$C$1:$C$2762,$D9,'Wave 2 Attend. Data (Long)'!$N$1:$N$2762,"1",'Wave 2 Attend. Data (Long)'!$D$1:$D$2762,K$4)&gt;0,1,)))/$E$3)</f>
        <v>0.45454545454545453</v>
      </c>
    </row>
    <row r="10" spans="2:11">
      <c r="B10" s="228"/>
      <c r="C10" s="130">
        <v>658</v>
      </c>
      <c r="D10" s="131" t="s">
        <v>348</v>
      </c>
      <c r="E10" s="125">
        <f t="shared" si="0"/>
        <v>0.59090909090909094</v>
      </c>
      <c r="F10" s="122">
        <f>((IF(SUMIFS('Wave 2 Attend. Data (Long)'!$O$1:$O$2762,'Wave 2 Attend. Data (Long)'!$C$1:$C$2762,$D10,'Wave 2 Attend. Data (Long)'!$N$1:$N$2762,"11",'Wave 2 Attend. Data (Long)'!$D$1:$D$2762,F$4)&gt;0,1,)+(IF(SUMIFS('Wave 2 Attend. Data (Long)'!$O$1:$O$2762,'Wave 2 Attend. Data (Long)'!$C$1:$C$2762,$D10,'Wave 2 Attend. Data (Long)'!$N$1:$N$2762,"10",'Wave 2 Attend. Data (Long)'!$D$1:$D$2762,F$4)&gt;0,1,))+(IF(SUMIFS('Wave 2 Attend. Data (Long)'!$O$1:$O$2762,'Wave 2 Attend. Data (Long)'!$C$1:$C$2762,$D10,'Wave 2 Attend. Data (Long)'!$N$1:$N$2762,"9",'Wave 2 Attend. Data (Long)'!$D$1:$D$2762,F$4)&gt;0,1,))+(IF(SUMIFS('Wave 2 Attend. Data (Long)'!$O$1:$O$2762,'Wave 2 Attend. Data (Long)'!$C$1:$C$2762,$D10,'Wave 2 Attend. Data (Long)'!$N$1:$N$2762,"8",'Wave 2 Attend. Data (Long)'!$D$1:$D$2762,F$4)&gt;0,1,))+(IF(SUMIFS('Wave 2 Attend. Data (Long)'!$O$1:$O$2762,'Wave 2 Attend. Data (Long)'!$C$1:$C$2762,$D10,'Wave 2 Attend. Data (Long)'!$N$1:$N$2762,"7",'Wave 2 Attend. Data (Long)'!$D$1:$D$2762,F$4)&gt;0,1,))+(IF(SUMIFS('Wave 2 Attend. Data (Long)'!$O$1:$O$2762,'Wave 2 Attend. Data (Long)'!$C$1:$C$2762,$D10,'Wave 2 Attend. Data (Long)'!$N$1:$N$2762,"6",'Wave 2 Attend. Data (Long)'!$D$1:$D$2762,F$4)&gt;0,1,))+(IF(SUMIFS('Wave 2 Attend. Data (Long)'!$O$1:$O$2762,'Wave 2 Attend. Data (Long)'!$C$1:$C$2762,$D10,'Wave 2 Attend. Data (Long)'!$N$1:$N$2762,"5",'Wave 2 Attend. Data (Long)'!$D$1:$D$2762,F$4)&gt;0,1,))+(IF(SUMIFS('Wave 2 Attend. Data (Long)'!$O$1:$O$2762,'Wave 2 Attend. Data (Long)'!$C$1:$C$2762,$D10,'Wave 2 Attend. Data (Long)'!$N$1:$N$2762,"4",'Wave 2 Attend. Data (Long)'!$D$1:$D$2762,F$4)&gt;0,1,))+(IF(SUMIFS('Wave 2 Attend. Data (Long)'!$O$1:$O$2762,'Wave 2 Attend. Data (Long)'!$C$1:$C$2762,$D10,'Wave 2 Attend. Data (Long)'!$N$1:$N$2762,"3",'Wave 2 Attend. Data (Long)'!$D$1:$D$2762,F$4)&gt;0,1,))+(IF(SUMIFS('Wave 2 Attend. Data (Long)'!$O$1:$O$2762,'Wave 2 Attend. Data (Long)'!$C$1:$C$2762,$D10,'Wave 2 Attend. Data (Long)'!$N$1:$N$2762,"2",'Wave 2 Attend. Data (Long)'!$D$1:$D$2762,F$4)&gt;0,1,))+(IF(SUMIFS('Wave 2 Attend. Data (Long)'!$O$1:$O$2762,'Wave 2 Attend. Data (Long)'!$C$1:$C$2762,$D10,'Wave 2 Attend. Data (Long)'!$N$1:$N$2762,"1",'Wave 2 Attend. Data (Long)'!$D$1:$D$2762,F$4)&gt;0,1,)))/$E$3)</f>
        <v>0.81818181818181823</v>
      </c>
      <c r="G10" s="119">
        <f>((IF(SUMIFS('Wave 2 Attend. Data (Long)'!$O$1:$O$2762,'Wave 2 Attend. Data (Long)'!$C$1:$C$2762,$D10,'Wave 2 Attend. Data (Long)'!$N$1:$N$2762,"11",'Wave 2 Attend. Data (Long)'!$D$1:$D$2762,G$4)&gt;0,1,)+(IF(SUMIFS('Wave 2 Attend. Data (Long)'!$O$1:$O$2762,'Wave 2 Attend. Data (Long)'!$C$1:$C$2762,$D10,'Wave 2 Attend. Data (Long)'!$N$1:$N$2762,"10",'Wave 2 Attend. Data (Long)'!$D$1:$D$2762,G$4)&gt;0,1,))+(IF(SUMIFS('Wave 2 Attend. Data (Long)'!$O$1:$O$2762,'Wave 2 Attend. Data (Long)'!$C$1:$C$2762,$D10,'Wave 2 Attend. Data (Long)'!$N$1:$N$2762,"9",'Wave 2 Attend. Data (Long)'!$D$1:$D$2762,G$4)&gt;0,1,))+(IF(SUMIFS('Wave 2 Attend. Data (Long)'!$O$1:$O$2762,'Wave 2 Attend. Data (Long)'!$C$1:$C$2762,$D10,'Wave 2 Attend. Data (Long)'!$N$1:$N$2762,"8",'Wave 2 Attend. Data (Long)'!$D$1:$D$2762,G$4)&gt;0,1,))+(IF(SUMIFS('Wave 2 Attend. Data (Long)'!$O$1:$O$2762,'Wave 2 Attend. Data (Long)'!$C$1:$C$2762,$D10,'Wave 2 Attend. Data (Long)'!$N$1:$N$2762,"7",'Wave 2 Attend. Data (Long)'!$D$1:$D$2762,G$4)&gt;0,1,))+(IF(SUMIFS('Wave 2 Attend. Data (Long)'!$O$1:$O$2762,'Wave 2 Attend. Data (Long)'!$C$1:$C$2762,$D10,'Wave 2 Attend. Data (Long)'!$N$1:$N$2762,"6",'Wave 2 Attend. Data (Long)'!$D$1:$D$2762,G$4)&gt;0,1,))+(IF(SUMIFS('Wave 2 Attend. Data (Long)'!$O$1:$O$2762,'Wave 2 Attend. Data (Long)'!$C$1:$C$2762,$D10,'Wave 2 Attend. Data (Long)'!$N$1:$N$2762,"5",'Wave 2 Attend. Data (Long)'!$D$1:$D$2762,G$4)&gt;0,1,))+(IF(SUMIFS('Wave 2 Attend. Data (Long)'!$O$1:$O$2762,'Wave 2 Attend. Data (Long)'!$C$1:$C$2762,$D10,'Wave 2 Attend. Data (Long)'!$N$1:$N$2762,"4",'Wave 2 Attend. Data (Long)'!$D$1:$D$2762,G$4)&gt;0,1,))+(IF(SUMIFS('Wave 2 Attend. Data (Long)'!$O$1:$O$2762,'Wave 2 Attend. Data (Long)'!$C$1:$C$2762,$D10,'Wave 2 Attend. Data (Long)'!$N$1:$N$2762,"3",'Wave 2 Attend. Data (Long)'!$D$1:$D$2762,G$4)&gt;0,1,))+(IF(SUMIFS('Wave 2 Attend. Data (Long)'!$O$1:$O$2762,'Wave 2 Attend. Data (Long)'!$C$1:$C$2762,$D10,'Wave 2 Attend. Data (Long)'!$N$1:$N$2762,"2",'Wave 2 Attend. Data (Long)'!$D$1:$D$2762,G$4)&gt;0,1,))+(IF(SUMIFS('Wave 2 Attend. Data (Long)'!$O$1:$O$2762,'Wave 2 Attend. Data (Long)'!$C$1:$C$2762,$D10,'Wave 2 Attend. Data (Long)'!$N$1:$N$2762,"1",'Wave 2 Attend. Data (Long)'!$D$1:$D$2762,G$4)&gt;0,1,)))/$E$3)</f>
        <v>0.90909090909090906</v>
      </c>
      <c r="H10" s="119">
        <f>((IF(SUMIFS('Wave 2 Attend. Data (Long)'!$O$1:$O$2762,'Wave 2 Attend. Data (Long)'!$C$1:$C$2762,$D10,'Wave 2 Attend. Data (Long)'!$N$1:$N$2762,"11",'Wave 2 Attend. Data (Long)'!$D$1:$D$2762,H$4)&gt;0,1,)+(IF(SUMIFS('Wave 2 Attend. Data (Long)'!$O$1:$O$2762,'Wave 2 Attend. Data (Long)'!$C$1:$C$2762,$D10,'Wave 2 Attend. Data (Long)'!$N$1:$N$2762,"10",'Wave 2 Attend. Data (Long)'!$D$1:$D$2762,H$4)&gt;0,1,))+(IF(SUMIFS('Wave 2 Attend. Data (Long)'!$O$1:$O$2762,'Wave 2 Attend. Data (Long)'!$C$1:$C$2762,$D10,'Wave 2 Attend. Data (Long)'!$N$1:$N$2762,"9",'Wave 2 Attend. Data (Long)'!$D$1:$D$2762,H$4)&gt;0,1,))+(IF(SUMIFS('Wave 2 Attend. Data (Long)'!$O$1:$O$2762,'Wave 2 Attend. Data (Long)'!$C$1:$C$2762,$D10,'Wave 2 Attend. Data (Long)'!$N$1:$N$2762,"8",'Wave 2 Attend. Data (Long)'!$D$1:$D$2762,H$4)&gt;0,1,))+(IF(SUMIFS('Wave 2 Attend. Data (Long)'!$O$1:$O$2762,'Wave 2 Attend. Data (Long)'!$C$1:$C$2762,$D10,'Wave 2 Attend. Data (Long)'!$N$1:$N$2762,"7",'Wave 2 Attend. Data (Long)'!$D$1:$D$2762,H$4)&gt;0,1,))+(IF(SUMIFS('Wave 2 Attend. Data (Long)'!$O$1:$O$2762,'Wave 2 Attend. Data (Long)'!$C$1:$C$2762,$D10,'Wave 2 Attend. Data (Long)'!$N$1:$N$2762,"6",'Wave 2 Attend. Data (Long)'!$D$1:$D$2762,H$4)&gt;0,1,))+(IF(SUMIFS('Wave 2 Attend. Data (Long)'!$O$1:$O$2762,'Wave 2 Attend. Data (Long)'!$C$1:$C$2762,$D10,'Wave 2 Attend. Data (Long)'!$N$1:$N$2762,"5",'Wave 2 Attend. Data (Long)'!$D$1:$D$2762,H$4)&gt;0,1,))+(IF(SUMIFS('Wave 2 Attend. Data (Long)'!$O$1:$O$2762,'Wave 2 Attend. Data (Long)'!$C$1:$C$2762,$D10,'Wave 2 Attend. Data (Long)'!$N$1:$N$2762,"4",'Wave 2 Attend. Data (Long)'!$D$1:$D$2762,H$4)&gt;0,1,))+(IF(SUMIFS('Wave 2 Attend. Data (Long)'!$O$1:$O$2762,'Wave 2 Attend. Data (Long)'!$C$1:$C$2762,$D10,'Wave 2 Attend. Data (Long)'!$N$1:$N$2762,"3",'Wave 2 Attend. Data (Long)'!$D$1:$D$2762,H$4)&gt;0,1,))+(IF(SUMIFS('Wave 2 Attend. Data (Long)'!$O$1:$O$2762,'Wave 2 Attend. Data (Long)'!$C$1:$C$2762,$D10,'Wave 2 Attend. Data (Long)'!$N$1:$N$2762,"2",'Wave 2 Attend. Data (Long)'!$D$1:$D$2762,H$4)&gt;0,1,))+(IF(SUMIFS('Wave 2 Attend. Data (Long)'!$O$1:$O$2762,'Wave 2 Attend. Data (Long)'!$C$1:$C$2762,$D10,'Wave 2 Attend. Data (Long)'!$N$1:$N$2762,"1",'Wave 2 Attend. Data (Long)'!$D$1:$D$2762,H$4)&gt;0,1,)))/$E$3)</f>
        <v>0.81818181818181823</v>
      </c>
      <c r="I10" s="119">
        <f>((IF(SUMIFS('Wave 2 Attend. Data (Long)'!$O$1:$O$2762,'Wave 2 Attend. Data (Long)'!$C$1:$C$2762,$D10,'Wave 2 Attend. Data (Long)'!$N$1:$N$2762,"11",'Wave 2 Attend. Data (Long)'!$D$1:$D$2762,I$4)&gt;0,1,)+(IF(SUMIFS('Wave 2 Attend. Data (Long)'!$O$1:$O$2762,'Wave 2 Attend. Data (Long)'!$C$1:$C$2762,$D10,'Wave 2 Attend. Data (Long)'!$N$1:$N$2762,"10",'Wave 2 Attend. Data (Long)'!$D$1:$D$2762,I$4)&gt;0,1,))+(IF(SUMIFS('Wave 2 Attend. Data (Long)'!$O$1:$O$2762,'Wave 2 Attend. Data (Long)'!$C$1:$C$2762,$D10,'Wave 2 Attend. Data (Long)'!$N$1:$N$2762,"9",'Wave 2 Attend. Data (Long)'!$D$1:$D$2762,I$4)&gt;0,1,))+(IF(SUMIFS('Wave 2 Attend. Data (Long)'!$O$1:$O$2762,'Wave 2 Attend. Data (Long)'!$C$1:$C$2762,$D10,'Wave 2 Attend. Data (Long)'!$N$1:$N$2762,"8",'Wave 2 Attend. Data (Long)'!$D$1:$D$2762,I$4)&gt;0,1,))+(IF(SUMIFS('Wave 2 Attend. Data (Long)'!$O$1:$O$2762,'Wave 2 Attend. Data (Long)'!$C$1:$C$2762,$D10,'Wave 2 Attend. Data (Long)'!$N$1:$N$2762,"7",'Wave 2 Attend. Data (Long)'!$D$1:$D$2762,I$4)&gt;0,1,))+(IF(SUMIFS('Wave 2 Attend. Data (Long)'!$O$1:$O$2762,'Wave 2 Attend. Data (Long)'!$C$1:$C$2762,$D10,'Wave 2 Attend. Data (Long)'!$N$1:$N$2762,"6",'Wave 2 Attend. Data (Long)'!$D$1:$D$2762,I$4)&gt;0,1,))+(IF(SUMIFS('Wave 2 Attend. Data (Long)'!$O$1:$O$2762,'Wave 2 Attend. Data (Long)'!$C$1:$C$2762,$D10,'Wave 2 Attend. Data (Long)'!$N$1:$N$2762,"5",'Wave 2 Attend. Data (Long)'!$D$1:$D$2762,I$4)&gt;0,1,))+(IF(SUMIFS('Wave 2 Attend. Data (Long)'!$O$1:$O$2762,'Wave 2 Attend. Data (Long)'!$C$1:$C$2762,$D10,'Wave 2 Attend. Data (Long)'!$N$1:$N$2762,"4",'Wave 2 Attend. Data (Long)'!$D$1:$D$2762,I$4)&gt;0,1,))+(IF(SUMIFS('Wave 2 Attend. Data (Long)'!$O$1:$O$2762,'Wave 2 Attend. Data (Long)'!$C$1:$C$2762,$D10,'Wave 2 Attend. Data (Long)'!$N$1:$N$2762,"3",'Wave 2 Attend. Data (Long)'!$D$1:$D$2762,I$4)&gt;0,1,))+(IF(SUMIFS('Wave 2 Attend. Data (Long)'!$O$1:$O$2762,'Wave 2 Attend. Data (Long)'!$C$1:$C$2762,$D10,'Wave 2 Attend. Data (Long)'!$N$1:$N$2762,"2",'Wave 2 Attend. Data (Long)'!$D$1:$D$2762,I$4)&gt;0,1,))+(IF(SUMIFS('Wave 2 Attend. Data (Long)'!$O$1:$O$2762,'Wave 2 Attend. Data (Long)'!$C$1:$C$2762,$D10,'Wave 2 Attend. Data (Long)'!$N$1:$N$2762,"1",'Wave 2 Attend. Data (Long)'!$D$1:$D$2762,I$4)&gt;0,1,)))/$E$3)</f>
        <v>0</v>
      </c>
      <c r="J10" s="56">
        <f>((IF(SUMIFS('Wave 2 Attend. Data (Long)'!$O$1:$O$2762,'Wave 2 Attend. Data (Long)'!$C$1:$C$2762,$D10,'Wave 2 Attend. Data (Long)'!$N$1:$N$2762,"11",'Wave 2 Attend. Data (Long)'!$D$1:$D$2762,J$4)&gt;0,1,)+(IF(SUMIFS('Wave 2 Attend. Data (Long)'!$O$1:$O$2762,'Wave 2 Attend. Data (Long)'!$C$1:$C$2762,$D10,'Wave 2 Attend. Data (Long)'!$N$1:$N$2762,"10",'Wave 2 Attend. Data (Long)'!$D$1:$D$2762,J$4)&gt;0,1,))+(IF(SUMIFS('Wave 2 Attend. Data (Long)'!$O$1:$O$2762,'Wave 2 Attend. Data (Long)'!$C$1:$C$2762,$D10,'Wave 2 Attend. Data (Long)'!$N$1:$N$2762,"9",'Wave 2 Attend. Data (Long)'!$D$1:$D$2762,J$4)&gt;0,1,))+(IF(SUMIFS('Wave 2 Attend. Data (Long)'!$O$1:$O$2762,'Wave 2 Attend. Data (Long)'!$C$1:$C$2762,$D10,'Wave 2 Attend. Data (Long)'!$N$1:$N$2762,"8",'Wave 2 Attend. Data (Long)'!$D$1:$D$2762,J$4)&gt;0,1,))+(IF(SUMIFS('Wave 2 Attend. Data (Long)'!$O$1:$O$2762,'Wave 2 Attend. Data (Long)'!$C$1:$C$2762,$D10,'Wave 2 Attend. Data (Long)'!$N$1:$N$2762,"7",'Wave 2 Attend. Data (Long)'!$D$1:$D$2762,J$4)&gt;0,1,))+(IF(SUMIFS('Wave 2 Attend. Data (Long)'!$O$1:$O$2762,'Wave 2 Attend. Data (Long)'!$C$1:$C$2762,$D10,'Wave 2 Attend. Data (Long)'!$N$1:$N$2762,"6",'Wave 2 Attend. Data (Long)'!$D$1:$D$2762,J$4)&gt;0,1,))+(IF(SUMIFS('Wave 2 Attend. Data (Long)'!$O$1:$O$2762,'Wave 2 Attend. Data (Long)'!$C$1:$C$2762,$D10,'Wave 2 Attend. Data (Long)'!$N$1:$N$2762,"5",'Wave 2 Attend. Data (Long)'!$D$1:$D$2762,J$4)&gt;0,1,))+(IF(SUMIFS('Wave 2 Attend. Data (Long)'!$O$1:$O$2762,'Wave 2 Attend. Data (Long)'!$C$1:$C$2762,$D10,'Wave 2 Attend. Data (Long)'!$N$1:$N$2762,"4",'Wave 2 Attend. Data (Long)'!$D$1:$D$2762,J$4)&gt;0,1,))+(IF(SUMIFS('Wave 2 Attend. Data (Long)'!$O$1:$O$2762,'Wave 2 Attend. Data (Long)'!$C$1:$C$2762,$D10,'Wave 2 Attend. Data (Long)'!$N$1:$N$2762,"3",'Wave 2 Attend. Data (Long)'!$D$1:$D$2762,J$4)&gt;0,1,))+(IF(SUMIFS('Wave 2 Attend. Data (Long)'!$O$1:$O$2762,'Wave 2 Attend. Data (Long)'!$C$1:$C$2762,$D10,'Wave 2 Attend. Data (Long)'!$N$1:$N$2762,"2",'Wave 2 Attend. Data (Long)'!$D$1:$D$2762,J$4)&gt;0,1,))+(IF(SUMIFS('Wave 2 Attend. Data (Long)'!$O$1:$O$2762,'Wave 2 Attend. Data (Long)'!$C$1:$C$2762,$D10,'Wave 2 Attend. Data (Long)'!$N$1:$N$2762,"1",'Wave 2 Attend. Data (Long)'!$D$1:$D$2762,J$4)&gt;0,1,)))/$E$3)</f>
        <v>0.90909090909090906</v>
      </c>
      <c r="K10" s="134">
        <f>((IF(SUMIFS('Wave 2 Attend. Data (Long)'!$O$1:$O$2762,'Wave 2 Attend. Data (Long)'!$C$1:$C$2762,$D10,'Wave 2 Attend. Data (Long)'!$N$1:$N$2762,"11",'Wave 2 Attend. Data (Long)'!$D$1:$D$2762,K$4)&gt;0,1,)+(IF(SUMIFS('Wave 2 Attend. Data (Long)'!$O$1:$O$2762,'Wave 2 Attend. Data (Long)'!$C$1:$C$2762,$D10,'Wave 2 Attend. Data (Long)'!$N$1:$N$2762,"10",'Wave 2 Attend. Data (Long)'!$D$1:$D$2762,K$4)&gt;0,1,))+(IF(SUMIFS('Wave 2 Attend. Data (Long)'!$O$1:$O$2762,'Wave 2 Attend. Data (Long)'!$C$1:$C$2762,$D10,'Wave 2 Attend. Data (Long)'!$N$1:$N$2762,"9",'Wave 2 Attend. Data (Long)'!$D$1:$D$2762,K$4)&gt;0,1,))+(IF(SUMIFS('Wave 2 Attend. Data (Long)'!$O$1:$O$2762,'Wave 2 Attend. Data (Long)'!$C$1:$C$2762,$D10,'Wave 2 Attend. Data (Long)'!$N$1:$N$2762,"8",'Wave 2 Attend. Data (Long)'!$D$1:$D$2762,K$4)&gt;0,1,))+(IF(SUMIFS('Wave 2 Attend. Data (Long)'!$O$1:$O$2762,'Wave 2 Attend. Data (Long)'!$C$1:$C$2762,$D10,'Wave 2 Attend. Data (Long)'!$N$1:$N$2762,"7",'Wave 2 Attend. Data (Long)'!$D$1:$D$2762,K$4)&gt;0,1,))+(IF(SUMIFS('Wave 2 Attend. Data (Long)'!$O$1:$O$2762,'Wave 2 Attend. Data (Long)'!$C$1:$C$2762,$D10,'Wave 2 Attend. Data (Long)'!$N$1:$N$2762,"6",'Wave 2 Attend. Data (Long)'!$D$1:$D$2762,K$4)&gt;0,1,))+(IF(SUMIFS('Wave 2 Attend. Data (Long)'!$O$1:$O$2762,'Wave 2 Attend. Data (Long)'!$C$1:$C$2762,$D10,'Wave 2 Attend. Data (Long)'!$N$1:$N$2762,"5",'Wave 2 Attend. Data (Long)'!$D$1:$D$2762,K$4)&gt;0,1,))+(IF(SUMIFS('Wave 2 Attend. Data (Long)'!$O$1:$O$2762,'Wave 2 Attend. Data (Long)'!$C$1:$C$2762,$D10,'Wave 2 Attend. Data (Long)'!$N$1:$N$2762,"4",'Wave 2 Attend. Data (Long)'!$D$1:$D$2762,K$4)&gt;0,1,))+(IF(SUMIFS('Wave 2 Attend. Data (Long)'!$O$1:$O$2762,'Wave 2 Attend. Data (Long)'!$C$1:$C$2762,$D10,'Wave 2 Attend. Data (Long)'!$N$1:$N$2762,"3",'Wave 2 Attend. Data (Long)'!$D$1:$D$2762,K$4)&gt;0,1,))+(IF(SUMIFS('Wave 2 Attend. Data (Long)'!$O$1:$O$2762,'Wave 2 Attend. Data (Long)'!$C$1:$C$2762,$D10,'Wave 2 Attend. Data (Long)'!$N$1:$N$2762,"2",'Wave 2 Attend. Data (Long)'!$D$1:$D$2762,K$4)&gt;0,1,))+(IF(SUMIFS('Wave 2 Attend. Data (Long)'!$O$1:$O$2762,'Wave 2 Attend. Data (Long)'!$C$1:$C$2762,$D10,'Wave 2 Attend. Data (Long)'!$N$1:$N$2762,"1",'Wave 2 Attend. Data (Long)'!$D$1:$D$2762,K$4)&gt;0,1,)))/$E$3)</f>
        <v>9.0909090909090912E-2</v>
      </c>
    </row>
    <row r="11" spans="2:11" ht="15.75" thickBot="1">
      <c r="B11" s="229"/>
      <c r="C11" s="132">
        <v>659</v>
      </c>
      <c r="D11" s="133" t="s">
        <v>401</v>
      </c>
      <c r="E11" s="126">
        <f t="shared" si="0"/>
        <v>0.59090909090909094</v>
      </c>
      <c r="F11" s="123">
        <f>((IF(SUMIFS('Wave 2 Attend. Data (Long)'!$O$1:$O$2762,'Wave 2 Attend. Data (Long)'!$C$1:$C$2762,$D11,'Wave 2 Attend. Data (Long)'!$N$1:$N$2762,"11",'Wave 2 Attend. Data (Long)'!$D$1:$D$2762,F$4)&gt;0,1,)+(IF(SUMIFS('Wave 2 Attend. Data (Long)'!$O$1:$O$2762,'Wave 2 Attend. Data (Long)'!$C$1:$C$2762,$D11,'Wave 2 Attend. Data (Long)'!$N$1:$N$2762,"10",'Wave 2 Attend. Data (Long)'!$D$1:$D$2762,F$4)&gt;0,1,))+(IF(SUMIFS('Wave 2 Attend. Data (Long)'!$O$1:$O$2762,'Wave 2 Attend. Data (Long)'!$C$1:$C$2762,$D11,'Wave 2 Attend. Data (Long)'!$N$1:$N$2762,"9",'Wave 2 Attend. Data (Long)'!$D$1:$D$2762,F$4)&gt;0,1,))+(IF(SUMIFS('Wave 2 Attend. Data (Long)'!$O$1:$O$2762,'Wave 2 Attend. Data (Long)'!$C$1:$C$2762,$D11,'Wave 2 Attend. Data (Long)'!$N$1:$N$2762,"8",'Wave 2 Attend. Data (Long)'!$D$1:$D$2762,F$4)&gt;0,1,))+(IF(SUMIFS('Wave 2 Attend. Data (Long)'!$O$1:$O$2762,'Wave 2 Attend. Data (Long)'!$C$1:$C$2762,$D11,'Wave 2 Attend. Data (Long)'!$N$1:$N$2762,"7",'Wave 2 Attend. Data (Long)'!$D$1:$D$2762,F$4)&gt;0,1,))+(IF(SUMIFS('Wave 2 Attend. Data (Long)'!$O$1:$O$2762,'Wave 2 Attend. Data (Long)'!$C$1:$C$2762,$D11,'Wave 2 Attend. Data (Long)'!$N$1:$N$2762,"6",'Wave 2 Attend. Data (Long)'!$D$1:$D$2762,F$4)&gt;0,1,))+(IF(SUMIFS('Wave 2 Attend. Data (Long)'!$O$1:$O$2762,'Wave 2 Attend. Data (Long)'!$C$1:$C$2762,$D11,'Wave 2 Attend. Data (Long)'!$N$1:$N$2762,"5",'Wave 2 Attend. Data (Long)'!$D$1:$D$2762,F$4)&gt;0,1,))+(IF(SUMIFS('Wave 2 Attend. Data (Long)'!$O$1:$O$2762,'Wave 2 Attend. Data (Long)'!$C$1:$C$2762,$D11,'Wave 2 Attend. Data (Long)'!$N$1:$N$2762,"4",'Wave 2 Attend. Data (Long)'!$D$1:$D$2762,F$4)&gt;0,1,))+(IF(SUMIFS('Wave 2 Attend. Data (Long)'!$O$1:$O$2762,'Wave 2 Attend. Data (Long)'!$C$1:$C$2762,$D11,'Wave 2 Attend. Data (Long)'!$N$1:$N$2762,"3",'Wave 2 Attend. Data (Long)'!$D$1:$D$2762,F$4)&gt;0,1,))+(IF(SUMIFS('Wave 2 Attend. Data (Long)'!$O$1:$O$2762,'Wave 2 Attend. Data (Long)'!$C$1:$C$2762,$D11,'Wave 2 Attend. Data (Long)'!$N$1:$N$2762,"2",'Wave 2 Attend. Data (Long)'!$D$1:$D$2762,F$4)&gt;0,1,))+(IF(SUMIFS('Wave 2 Attend. Data (Long)'!$O$1:$O$2762,'Wave 2 Attend. Data (Long)'!$C$1:$C$2762,$D11,'Wave 2 Attend. Data (Long)'!$N$1:$N$2762,"1",'Wave 2 Attend. Data (Long)'!$D$1:$D$2762,F$4)&gt;0,1,)))/$E$3)</f>
        <v>0.72727272727272729</v>
      </c>
      <c r="G11" s="120">
        <f>((IF(SUMIFS('Wave 2 Attend. Data (Long)'!$O$1:$O$2762,'Wave 2 Attend. Data (Long)'!$C$1:$C$2762,$D11,'Wave 2 Attend. Data (Long)'!$N$1:$N$2762,"11",'Wave 2 Attend. Data (Long)'!$D$1:$D$2762,G$4)&gt;0,1,)+(IF(SUMIFS('Wave 2 Attend. Data (Long)'!$O$1:$O$2762,'Wave 2 Attend. Data (Long)'!$C$1:$C$2762,$D11,'Wave 2 Attend. Data (Long)'!$N$1:$N$2762,"10",'Wave 2 Attend. Data (Long)'!$D$1:$D$2762,G$4)&gt;0,1,))+(IF(SUMIFS('Wave 2 Attend. Data (Long)'!$O$1:$O$2762,'Wave 2 Attend. Data (Long)'!$C$1:$C$2762,$D11,'Wave 2 Attend. Data (Long)'!$N$1:$N$2762,"9",'Wave 2 Attend. Data (Long)'!$D$1:$D$2762,G$4)&gt;0,1,))+(IF(SUMIFS('Wave 2 Attend. Data (Long)'!$O$1:$O$2762,'Wave 2 Attend. Data (Long)'!$C$1:$C$2762,$D11,'Wave 2 Attend. Data (Long)'!$N$1:$N$2762,"8",'Wave 2 Attend. Data (Long)'!$D$1:$D$2762,G$4)&gt;0,1,))+(IF(SUMIFS('Wave 2 Attend. Data (Long)'!$O$1:$O$2762,'Wave 2 Attend. Data (Long)'!$C$1:$C$2762,$D11,'Wave 2 Attend. Data (Long)'!$N$1:$N$2762,"7",'Wave 2 Attend. Data (Long)'!$D$1:$D$2762,G$4)&gt;0,1,))+(IF(SUMIFS('Wave 2 Attend. Data (Long)'!$O$1:$O$2762,'Wave 2 Attend. Data (Long)'!$C$1:$C$2762,$D11,'Wave 2 Attend. Data (Long)'!$N$1:$N$2762,"6",'Wave 2 Attend. Data (Long)'!$D$1:$D$2762,G$4)&gt;0,1,))+(IF(SUMIFS('Wave 2 Attend. Data (Long)'!$O$1:$O$2762,'Wave 2 Attend. Data (Long)'!$C$1:$C$2762,$D11,'Wave 2 Attend. Data (Long)'!$N$1:$N$2762,"5",'Wave 2 Attend. Data (Long)'!$D$1:$D$2762,G$4)&gt;0,1,))+(IF(SUMIFS('Wave 2 Attend. Data (Long)'!$O$1:$O$2762,'Wave 2 Attend. Data (Long)'!$C$1:$C$2762,$D11,'Wave 2 Attend. Data (Long)'!$N$1:$N$2762,"4",'Wave 2 Attend. Data (Long)'!$D$1:$D$2762,G$4)&gt;0,1,))+(IF(SUMIFS('Wave 2 Attend. Data (Long)'!$O$1:$O$2762,'Wave 2 Attend. Data (Long)'!$C$1:$C$2762,$D11,'Wave 2 Attend. Data (Long)'!$N$1:$N$2762,"3",'Wave 2 Attend. Data (Long)'!$D$1:$D$2762,G$4)&gt;0,1,))+(IF(SUMIFS('Wave 2 Attend. Data (Long)'!$O$1:$O$2762,'Wave 2 Attend. Data (Long)'!$C$1:$C$2762,$D11,'Wave 2 Attend. Data (Long)'!$N$1:$N$2762,"2",'Wave 2 Attend. Data (Long)'!$D$1:$D$2762,G$4)&gt;0,1,))+(IF(SUMIFS('Wave 2 Attend. Data (Long)'!$O$1:$O$2762,'Wave 2 Attend. Data (Long)'!$C$1:$C$2762,$D11,'Wave 2 Attend. Data (Long)'!$N$1:$N$2762,"1",'Wave 2 Attend. Data (Long)'!$D$1:$D$2762,G$4)&gt;0,1,)))/$E$3)</f>
        <v>0.81818181818181823</v>
      </c>
      <c r="H11" s="120">
        <f>((IF(SUMIFS('Wave 2 Attend. Data (Long)'!$O$1:$O$2762,'Wave 2 Attend. Data (Long)'!$C$1:$C$2762,$D11,'Wave 2 Attend. Data (Long)'!$N$1:$N$2762,"11",'Wave 2 Attend. Data (Long)'!$D$1:$D$2762,H$4)&gt;0,1,)+(IF(SUMIFS('Wave 2 Attend. Data (Long)'!$O$1:$O$2762,'Wave 2 Attend. Data (Long)'!$C$1:$C$2762,$D11,'Wave 2 Attend. Data (Long)'!$N$1:$N$2762,"10",'Wave 2 Attend. Data (Long)'!$D$1:$D$2762,H$4)&gt;0,1,))+(IF(SUMIFS('Wave 2 Attend. Data (Long)'!$O$1:$O$2762,'Wave 2 Attend. Data (Long)'!$C$1:$C$2762,$D11,'Wave 2 Attend. Data (Long)'!$N$1:$N$2762,"9",'Wave 2 Attend. Data (Long)'!$D$1:$D$2762,H$4)&gt;0,1,))+(IF(SUMIFS('Wave 2 Attend. Data (Long)'!$O$1:$O$2762,'Wave 2 Attend. Data (Long)'!$C$1:$C$2762,$D11,'Wave 2 Attend. Data (Long)'!$N$1:$N$2762,"8",'Wave 2 Attend. Data (Long)'!$D$1:$D$2762,H$4)&gt;0,1,))+(IF(SUMIFS('Wave 2 Attend. Data (Long)'!$O$1:$O$2762,'Wave 2 Attend. Data (Long)'!$C$1:$C$2762,$D11,'Wave 2 Attend. Data (Long)'!$N$1:$N$2762,"7",'Wave 2 Attend. Data (Long)'!$D$1:$D$2762,H$4)&gt;0,1,))+(IF(SUMIFS('Wave 2 Attend. Data (Long)'!$O$1:$O$2762,'Wave 2 Attend. Data (Long)'!$C$1:$C$2762,$D11,'Wave 2 Attend. Data (Long)'!$N$1:$N$2762,"6",'Wave 2 Attend. Data (Long)'!$D$1:$D$2762,H$4)&gt;0,1,))+(IF(SUMIFS('Wave 2 Attend. Data (Long)'!$O$1:$O$2762,'Wave 2 Attend. Data (Long)'!$C$1:$C$2762,$D11,'Wave 2 Attend. Data (Long)'!$N$1:$N$2762,"5",'Wave 2 Attend. Data (Long)'!$D$1:$D$2762,H$4)&gt;0,1,))+(IF(SUMIFS('Wave 2 Attend. Data (Long)'!$O$1:$O$2762,'Wave 2 Attend. Data (Long)'!$C$1:$C$2762,$D11,'Wave 2 Attend. Data (Long)'!$N$1:$N$2762,"4",'Wave 2 Attend. Data (Long)'!$D$1:$D$2762,H$4)&gt;0,1,))+(IF(SUMIFS('Wave 2 Attend. Data (Long)'!$O$1:$O$2762,'Wave 2 Attend. Data (Long)'!$C$1:$C$2762,$D11,'Wave 2 Attend. Data (Long)'!$N$1:$N$2762,"3",'Wave 2 Attend. Data (Long)'!$D$1:$D$2762,H$4)&gt;0,1,))+(IF(SUMIFS('Wave 2 Attend. Data (Long)'!$O$1:$O$2762,'Wave 2 Attend. Data (Long)'!$C$1:$C$2762,$D11,'Wave 2 Attend. Data (Long)'!$N$1:$N$2762,"2",'Wave 2 Attend. Data (Long)'!$D$1:$D$2762,H$4)&gt;0,1,))+(IF(SUMIFS('Wave 2 Attend. Data (Long)'!$O$1:$O$2762,'Wave 2 Attend. Data (Long)'!$C$1:$C$2762,$D11,'Wave 2 Attend. Data (Long)'!$N$1:$N$2762,"1",'Wave 2 Attend. Data (Long)'!$D$1:$D$2762,H$4)&gt;0,1,)))/$E$3)</f>
        <v>1</v>
      </c>
      <c r="I11" s="120">
        <f>((IF(SUMIFS('Wave 2 Attend. Data (Long)'!$O$1:$O$2762,'Wave 2 Attend. Data (Long)'!$C$1:$C$2762,$D11,'Wave 2 Attend. Data (Long)'!$N$1:$N$2762,"11",'Wave 2 Attend. Data (Long)'!$D$1:$D$2762,I$4)&gt;0,1,)+(IF(SUMIFS('Wave 2 Attend. Data (Long)'!$O$1:$O$2762,'Wave 2 Attend. Data (Long)'!$C$1:$C$2762,$D11,'Wave 2 Attend. Data (Long)'!$N$1:$N$2762,"10",'Wave 2 Attend. Data (Long)'!$D$1:$D$2762,I$4)&gt;0,1,))+(IF(SUMIFS('Wave 2 Attend. Data (Long)'!$O$1:$O$2762,'Wave 2 Attend. Data (Long)'!$C$1:$C$2762,$D11,'Wave 2 Attend. Data (Long)'!$N$1:$N$2762,"9",'Wave 2 Attend. Data (Long)'!$D$1:$D$2762,I$4)&gt;0,1,))+(IF(SUMIFS('Wave 2 Attend. Data (Long)'!$O$1:$O$2762,'Wave 2 Attend. Data (Long)'!$C$1:$C$2762,$D11,'Wave 2 Attend. Data (Long)'!$N$1:$N$2762,"8",'Wave 2 Attend. Data (Long)'!$D$1:$D$2762,I$4)&gt;0,1,))+(IF(SUMIFS('Wave 2 Attend. Data (Long)'!$O$1:$O$2762,'Wave 2 Attend. Data (Long)'!$C$1:$C$2762,$D11,'Wave 2 Attend. Data (Long)'!$N$1:$N$2762,"7",'Wave 2 Attend. Data (Long)'!$D$1:$D$2762,I$4)&gt;0,1,))+(IF(SUMIFS('Wave 2 Attend. Data (Long)'!$O$1:$O$2762,'Wave 2 Attend. Data (Long)'!$C$1:$C$2762,$D11,'Wave 2 Attend. Data (Long)'!$N$1:$N$2762,"6",'Wave 2 Attend. Data (Long)'!$D$1:$D$2762,I$4)&gt;0,1,))+(IF(SUMIFS('Wave 2 Attend. Data (Long)'!$O$1:$O$2762,'Wave 2 Attend. Data (Long)'!$C$1:$C$2762,$D11,'Wave 2 Attend. Data (Long)'!$N$1:$N$2762,"5",'Wave 2 Attend. Data (Long)'!$D$1:$D$2762,I$4)&gt;0,1,))+(IF(SUMIFS('Wave 2 Attend. Data (Long)'!$O$1:$O$2762,'Wave 2 Attend. Data (Long)'!$C$1:$C$2762,$D11,'Wave 2 Attend. Data (Long)'!$N$1:$N$2762,"4",'Wave 2 Attend. Data (Long)'!$D$1:$D$2762,I$4)&gt;0,1,))+(IF(SUMIFS('Wave 2 Attend. Data (Long)'!$O$1:$O$2762,'Wave 2 Attend. Data (Long)'!$C$1:$C$2762,$D11,'Wave 2 Attend. Data (Long)'!$N$1:$N$2762,"3",'Wave 2 Attend. Data (Long)'!$D$1:$D$2762,I$4)&gt;0,1,))+(IF(SUMIFS('Wave 2 Attend. Data (Long)'!$O$1:$O$2762,'Wave 2 Attend. Data (Long)'!$C$1:$C$2762,$D11,'Wave 2 Attend. Data (Long)'!$N$1:$N$2762,"2",'Wave 2 Attend. Data (Long)'!$D$1:$D$2762,I$4)&gt;0,1,))+(IF(SUMIFS('Wave 2 Attend. Data (Long)'!$O$1:$O$2762,'Wave 2 Attend. Data (Long)'!$C$1:$C$2762,$D11,'Wave 2 Attend. Data (Long)'!$N$1:$N$2762,"1",'Wave 2 Attend. Data (Long)'!$D$1:$D$2762,I$4)&gt;0,1,)))/$E$3)</f>
        <v>0</v>
      </c>
      <c r="J11" s="57">
        <f>((IF(SUMIFS('Wave 2 Attend. Data (Long)'!$O$1:$O$2762,'Wave 2 Attend. Data (Long)'!$C$1:$C$2762,$D11,'Wave 2 Attend. Data (Long)'!$N$1:$N$2762,"11",'Wave 2 Attend. Data (Long)'!$D$1:$D$2762,J$4)&gt;0,1,)+(IF(SUMIFS('Wave 2 Attend. Data (Long)'!$O$1:$O$2762,'Wave 2 Attend. Data (Long)'!$C$1:$C$2762,$D11,'Wave 2 Attend. Data (Long)'!$N$1:$N$2762,"10",'Wave 2 Attend. Data (Long)'!$D$1:$D$2762,J$4)&gt;0,1,))+(IF(SUMIFS('Wave 2 Attend. Data (Long)'!$O$1:$O$2762,'Wave 2 Attend. Data (Long)'!$C$1:$C$2762,$D11,'Wave 2 Attend. Data (Long)'!$N$1:$N$2762,"9",'Wave 2 Attend. Data (Long)'!$D$1:$D$2762,J$4)&gt;0,1,))+(IF(SUMIFS('Wave 2 Attend. Data (Long)'!$O$1:$O$2762,'Wave 2 Attend. Data (Long)'!$C$1:$C$2762,$D11,'Wave 2 Attend. Data (Long)'!$N$1:$N$2762,"8",'Wave 2 Attend. Data (Long)'!$D$1:$D$2762,J$4)&gt;0,1,))+(IF(SUMIFS('Wave 2 Attend. Data (Long)'!$O$1:$O$2762,'Wave 2 Attend. Data (Long)'!$C$1:$C$2762,$D11,'Wave 2 Attend. Data (Long)'!$N$1:$N$2762,"7",'Wave 2 Attend. Data (Long)'!$D$1:$D$2762,J$4)&gt;0,1,))+(IF(SUMIFS('Wave 2 Attend. Data (Long)'!$O$1:$O$2762,'Wave 2 Attend. Data (Long)'!$C$1:$C$2762,$D11,'Wave 2 Attend. Data (Long)'!$N$1:$N$2762,"6",'Wave 2 Attend. Data (Long)'!$D$1:$D$2762,J$4)&gt;0,1,))+(IF(SUMIFS('Wave 2 Attend. Data (Long)'!$O$1:$O$2762,'Wave 2 Attend. Data (Long)'!$C$1:$C$2762,$D11,'Wave 2 Attend. Data (Long)'!$N$1:$N$2762,"5",'Wave 2 Attend. Data (Long)'!$D$1:$D$2762,J$4)&gt;0,1,))+(IF(SUMIFS('Wave 2 Attend. Data (Long)'!$O$1:$O$2762,'Wave 2 Attend. Data (Long)'!$C$1:$C$2762,$D11,'Wave 2 Attend. Data (Long)'!$N$1:$N$2762,"4",'Wave 2 Attend. Data (Long)'!$D$1:$D$2762,J$4)&gt;0,1,))+(IF(SUMIFS('Wave 2 Attend. Data (Long)'!$O$1:$O$2762,'Wave 2 Attend. Data (Long)'!$C$1:$C$2762,$D11,'Wave 2 Attend. Data (Long)'!$N$1:$N$2762,"3",'Wave 2 Attend. Data (Long)'!$D$1:$D$2762,J$4)&gt;0,1,))+(IF(SUMIFS('Wave 2 Attend. Data (Long)'!$O$1:$O$2762,'Wave 2 Attend. Data (Long)'!$C$1:$C$2762,$D11,'Wave 2 Attend. Data (Long)'!$N$1:$N$2762,"2",'Wave 2 Attend. Data (Long)'!$D$1:$D$2762,J$4)&gt;0,1,))+(IF(SUMIFS('Wave 2 Attend. Data (Long)'!$O$1:$O$2762,'Wave 2 Attend. Data (Long)'!$C$1:$C$2762,$D11,'Wave 2 Attend. Data (Long)'!$N$1:$N$2762,"1",'Wave 2 Attend. Data (Long)'!$D$1:$D$2762,J$4)&gt;0,1,)))/$E$3)</f>
        <v>0.81818181818181823</v>
      </c>
      <c r="K11" s="135">
        <f>((IF(SUMIFS('Wave 2 Attend. Data (Long)'!$O$1:$O$2762,'Wave 2 Attend. Data (Long)'!$C$1:$C$2762,$D11,'Wave 2 Attend. Data (Long)'!$N$1:$N$2762,"11",'Wave 2 Attend. Data (Long)'!$D$1:$D$2762,K$4)&gt;0,1,)+(IF(SUMIFS('Wave 2 Attend. Data (Long)'!$O$1:$O$2762,'Wave 2 Attend. Data (Long)'!$C$1:$C$2762,$D11,'Wave 2 Attend. Data (Long)'!$N$1:$N$2762,"10",'Wave 2 Attend. Data (Long)'!$D$1:$D$2762,K$4)&gt;0,1,))+(IF(SUMIFS('Wave 2 Attend. Data (Long)'!$O$1:$O$2762,'Wave 2 Attend. Data (Long)'!$C$1:$C$2762,$D11,'Wave 2 Attend. Data (Long)'!$N$1:$N$2762,"9",'Wave 2 Attend. Data (Long)'!$D$1:$D$2762,K$4)&gt;0,1,))+(IF(SUMIFS('Wave 2 Attend. Data (Long)'!$O$1:$O$2762,'Wave 2 Attend. Data (Long)'!$C$1:$C$2762,$D11,'Wave 2 Attend. Data (Long)'!$N$1:$N$2762,"8",'Wave 2 Attend. Data (Long)'!$D$1:$D$2762,K$4)&gt;0,1,))+(IF(SUMIFS('Wave 2 Attend. Data (Long)'!$O$1:$O$2762,'Wave 2 Attend. Data (Long)'!$C$1:$C$2762,$D11,'Wave 2 Attend. Data (Long)'!$N$1:$N$2762,"7",'Wave 2 Attend. Data (Long)'!$D$1:$D$2762,K$4)&gt;0,1,))+(IF(SUMIFS('Wave 2 Attend. Data (Long)'!$O$1:$O$2762,'Wave 2 Attend. Data (Long)'!$C$1:$C$2762,$D11,'Wave 2 Attend. Data (Long)'!$N$1:$N$2762,"6",'Wave 2 Attend. Data (Long)'!$D$1:$D$2762,K$4)&gt;0,1,))+(IF(SUMIFS('Wave 2 Attend. Data (Long)'!$O$1:$O$2762,'Wave 2 Attend. Data (Long)'!$C$1:$C$2762,$D11,'Wave 2 Attend. Data (Long)'!$N$1:$N$2762,"5",'Wave 2 Attend. Data (Long)'!$D$1:$D$2762,K$4)&gt;0,1,))+(IF(SUMIFS('Wave 2 Attend. Data (Long)'!$O$1:$O$2762,'Wave 2 Attend. Data (Long)'!$C$1:$C$2762,$D11,'Wave 2 Attend. Data (Long)'!$N$1:$N$2762,"4",'Wave 2 Attend. Data (Long)'!$D$1:$D$2762,K$4)&gt;0,1,))+(IF(SUMIFS('Wave 2 Attend. Data (Long)'!$O$1:$O$2762,'Wave 2 Attend. Data (Long)'!$C$1:$C$2762,$D11,'Wave 2 Attend. Data (Long)'!$N$1:$N$2762,"3",'Wave 2 Attend. Data (Long)'!$D$1:$D$2762,K$4)&gt;0,1,))+(IF(SUMIFS('Wave 2 Attend. Data (Long)'!$O$1:$O$2762,'Wave 2 Attend. Data (Long)'!$C$1:$C$2762,$D11,'Wave 2 Attend. Data (Long)'!$N$1:$N$2762,"2",'Wave 2 Attend. Data (Long)'!$D$1:$D$2762,K$4)&gt;0,1,))+(IF(SUMIFS('Wave 2 Attend. Data (Long)'!$O$1:$O$2762,'Wave 2 Attend. Data (Long)'!$C$1:$C$2762,$D11,'Wave 2 Attend. Data (Long)'!$N$1:$N$2762,"1",'Wave 2 Attend. Data (Long)'!$D$1:$D$2762,K$4)&gt;0,1,)))/$E$3)</f>
        <v>0.18181818181818182</v>
      </c>
    </row>
    <row r="12" spans="2:11">
      <c r="B12" s="227" t="s">
        <v>1141</v>
      </c>
      <c r="C12" s="130">
        <v>508</v>
      </c>
      <c r="D12" s="131" t="s">
        <v>505</v>
      </c>
      <c r="E12" s="125">
        <f t="shared" si="0"/>
        <v>0.75757575757575746</v>
      </c>
      <c r="F12" s="122">
        <f>((IF(SUMIFS('Wave 2 Attend. Data (Long)'!$O$1:$O$2762,'Wave 2 Attend. Data (Long)'!$C$1:$C$2762,$D12,'Wave 2 Attend. Data (Long)'!$N$1:$N$2762,"11",'Wave 2 Attend. Data (Long)'!$D$1:$D$2762,F$4)&gt;0,1,)+(IF(SUMIFS('Wave 2 Attend. Data (Long)'!$O$1:$O$2762,'Wave 2 Attend. Data (Long)'!$C$1:$C$2762,$D12,'Wave 2 Attend. Data (Long)'!$N$1:$N$2762,"10",'Wave 2 Attend. Data (Long)'!$D$1:$D$2762,F$4)&gt;0,1,))+(IF(SUMIFS('Wave 2 Attend. Data (Long)'!$O$1:$O$2762,'Wave 2 Attend. Data (Long)'!$C$1:$C$2762,$D12,'Wave 2 Attend. Data (Long)'!$N$1:$N$2762,"9",'Wave 2 Attend. Data (Long)'!$D$1:$D$2762,F$4)&gt;0,1,))+(IF(SUMIFS('Wave 2 Attend. Data (Long)'!$O$1:$O$2762,'Wave 2 Attend. Data (Long)'!$C$1:$C$2762,$D12,'Wave 2 Attend. Data (Long)'!$N$1:$N$2762,"8",'Wave 2 Attend. Data (Long)'!$D$1:$D$2762,F$4)&gt;0,1,))+(IF(SUMIFS('Wave 2 Attend. Data (Long)'!$O$1:$O$2762,'Wave 2 Attend. Data (Long)'!$C$1:$C$2762,$D12,'Wave 2 Attend. Data (Long)'!$N$1:$N$2762,"7",'Wave 2 Attend. Data (Long)'!$D$1:$D$2762,F$4)&gt;0,1,))+(IF(SUMIFS('Wave 2 Attend. Data (Long)'!$O$1:$O$2762,'Wave 2 Attend. Data (Long)'!$C$1:$C$2762,$D12,'Wave 2 Attend. Data (Long)'!$N$1:$N$2762,"6",'Wave 2 Attend. Data (Long)'!$D$1:$D$2762,F$4)&gt;0,1,))+(IF(SUMIFS('Wave 2 Attend. Data (Long)'!$O$1:$O$2762,'Wave 2 Attend. Data (Long)'!$C$1:$C$2762,$D12,'Wave 2 Attend. Data (Long)'!$N$1:$N$2762,"5",'Wave 2 Attend. Data (Long)'!$D$1:$D$2762,F$4)&gt;0,1,))+(IF(SUMIFS('Wave 2 Attend. Data (Long)'!$O$1:$O$2762,'Wave 2 Attend. Data (Long)'!$C$1:$C$2762,$D12,'Wave 2 Attend. Data (Long)'!$N$1:$N$2762,"4",'Wave 2 Attend. Data (Long)'!$D$1:$D$2762,F$4)&gt;0,1,))+(IF(SUMIFS('Wave 2 Attend. Data (Long)'!$O$1:$O$2762,'Wave 2 Attend. Data (Long)'!$C$1:$C$2762,$D12,'Wave 2 Attend. Data (Long)'!$N$1:$N$2762,"3",'Wave 2 Attend. Data (Long)'!$D$1:$D$2762,F$4)&gt;0,1,))+(IF(SUMIFS('Wave 2 Attend. Data (Long)'!$O$1:$O$2762,'Wave 2 Attend. Data (Long)'!$C$1:$C$2762,$D12,'Wave 2 Attend. Data (Long)'!$N$1:$N$2762,"2",'Wave 2 Attend. Data (Long)'!$D$1:$D$2762,F$4)&gt;0,1,))+(IF(SUMIFS('Wave 2 Attend. Data (Long)'!$O$1:$O$2762,'Wave 2 Attend. Data (Long)'!$C$1:$C$2762,$D12,'Wave 2 Attend. Data (Long)'!$N$1:$N$2762,"1",'Wave 2 Attend. Data (Long)'!$D$1:$D$2762,F$4)&gt;0,1,)))/$E$3)</f>
        <v>0.90909090909090906</v>
      </c>
      <c r="G12" s="119">
        <f>((IF(SUMIFS('Wave 2 Attend. Data (Long)'!$O$1:$O$2762,'Wave 2 Attend. Data (Long)'!$C$1:$C$2762,$D12,'Wave 2 Attend. Data (Long)'!$N$1:$N$2762,"11",'Wave 2 Attend. Data (Long)'!$D$1:$D$2762,G$4)&gt;0,1,)+(IF(SUMIFS('Wave 2 Attend. Data (Long)'!$O$1:$O$2762,'Wave 2 Attend. Data (Long)'!$C$1:$C$2762,$D12,'Wave 2 Attend. Data (Long)'!$N$1:$N$2762,"10",'Wave 2 Attend. Data (Long)'!$D$1:$D$2762,G$4)&gt;0,1,))+(IF(SUMIFS('Wave 2 Attend. Data (Long)'!$O$1:$O$2762,'Wave 2 Attend. Data (Long)'!$C$1:$C$2762,$D12,'Wave 2 Attend. Data (Long)'!$N$1:$N$2762,"9",'Wave 2 Attend. Data (Long)'!$D$1:$D$2762,G$4)&gt;0,1,))+(IF(SUMIFS('Wave 2 Attend. Data (Long)'!$O$1:$O$2762,'Wave 2 Attend. Data (Long)'!$C$1:$C$2762,$D12,'Wave 2 Attend. Data (Long)'!$N$1:$N$2762,"8",'Wave 2 Attend. Data (Long)'!$D$1:$D$2762,G$4)&gt;0,1,))+(IF(SUMIFS('Wave 2 Attend. Data (Long)'!$O$1:$O$2762,'Wave 2 Attend. Data (Long)'!$C$1:$C$2762,$D12,'Wave 2 Attend. Data (Long)'!$N$1:$N$2762,"7",'Wave 2 Attend. Data (Long)'!$D$1:$D$2762,G$4)&gt;0,1,))+(IF(SUMIFS('Wave 2 Attend. Data (Long)'!$O$1:$O$2762,'Wave 2 Attend. Data (Long)'!$C$1:$C$2762,$D12,'Wave 2 Attend. Data (Long)'!$N$1:$N$2762,"6",'Wave 2 Attend. Data (Long)'!$D$1:$D$2762,G$4)&gt;0,1,))+(IF(SUMIFS('Wave 2 Attend. Data (Long)'!$O$1:$O$2762,'Wave 2 Attend. Data (Long)'!$C$1:$C$2762,$D12,'Wave 2 Attend. Data (Long)'!$N$1:$N$2762,"5",'Wave 2 Attend. Data (Long)'!$D$1:$D$2762,G$4)&gt;0,1,))+(IF(SUMIFS('Wave 2 Attend. Data (Long)'!$O$1:$O$2762,'Wave 2 Attend. Data (Long)'!$C$1:$C$2762,$D12,'Wave 2 Attend. Data (Long)'!$N$1:$N$2762,"4",'Wave 2 Attend. Data (Long)'!$D$1:$D$2762,G$4)&gt;0,1,))+(IF(SUMIFS('Wave 2 Attend. Data (Long)'!$O$1:$O$2762,'Wave 2 Attend. Data (Long)'!$C$1:$C$2762,$D12,'Wave 2 Attend. Data (Long)'!$N$1:$N$2762,"3",'Wave 2 Attend. Data (Long)'!$D$1:$D$2762,G$4)&gt;0,1,))+(IF(SUMIFS('Wave 2 Attend. Data (Long)'!$O$1:$O$2762,'Wave 2 Attend. Data (Long)'!$C$1:$C$2762,$D12,'Wave 2 Attend. Data (Long)'!$N$1:$N$2762,"2",'Wave 2 Attend. Data (Long)'!$D$1:$D$2762,G$4)&gt;0,1,))+(IF(SUMIFS('Wave 2 Attend. Data (Long)'!$O$1:$O$2762,'Wave 2 Attend. Data (Long)'!$C$1:$C$2762,$D12,'Wave 2 Attend. Data (Long)'!$N$1:$N$2762,"1",'Wave 2 Attend. Data (Long)'!$D$1:$D$2762,G$4)&gt;0,1,)))/$E$3)</f>
        <v>0.90909090909090906</v>
      </c>
      <c r="H12" s="119">
        <f>((IF(SUMIFS('Wave 2 Attend. Data (Long)'!$O$1:$O$2762,'Wave 2 Attend. Data (Long)'!$C$1:$C$2762,$D12,'Wave 2 Attend. Data (Long)'!$N$1:$N$2762,"11",'Wave 2 Attend. Data (Long)'!$D$1:$D$2762,H$4)&gt;0,1,)+(IF(SUMIFS('Wave 2 Attend. Data (Long)'!$O$1:$O$2762,'Wave 2 Attend. Data (Long)'!$C$1:$C$2762,$D12,'Wave 2 Attend. Data (Long)'!$N$1:$N$2762,"10",'Wave 2 Attend. Data (Long)'!$D$1:$D$2762,H$4)&gt;0,1,))+(IF(SUMIFS('Wave 2 Attend. Data (Long)'!$O$1:$O$2762,'Wave 2 Attend. Data (Long)'!$C$1:$C$2762,$D12,'Wave 2 Attend. Data (Long)'!$N$1:$N$2762,"9",'Wave 2 Attend. Data (Long)'!$D$1:$D$2762,H$4)&gt;0,1,))+(IF(SUMIFS('Wave 2 Attend. Data (Long)'!$O$1:$O$2762,'Wave 2 Attend. Data (Long)'!$C$1:$C$2762,$D12,'Wave 2 Attend. Data (Long)'!$N$1:$N$2762,"8",'Wave 2 Attend. Data (Long)'!$D$1:$D$2762,H$4)&gt;0,1,))+(IF(SUMIFS('Wave 2 Attend. Data (Long)'!$O$1:$O$2762,'Wave 2 Attend. Data (Long)'!$C$1:$C$2762,$D12,'Wave 2 Attend. Data (Long)'!$N$1:$N$2762,"7",'Wave 2 Attend. Data (Long)'!$D$1:$D$2762,H$4)&gt;0,1,))+(IF(SUMIFS('Wave 2 Attend. Data (Long)'!$O$1:$O$2762,'Wave 2 Attend. Data (Long)'!$C$1:$C$2762,$D12,'Wave 2 Attend. Data (Long)'!$N$1:$N$2762,"6",'Wave 2 Attend. Data (Long)'!$D$1:$D$2762,H$4)&gt;0,1,))+(IF(SUMIFS('Wave 2 Attend. Data (Long)'!$O$1:$O$2762,'Wave 2 Attend. Data (Long)'!$C$1:$C$2762,$D12,'Wave 2 Attend. Data (Long)'!$N$1:$N$2762,"5",'Wave 2 Attend. Data (Long)'!$D$1:$D$2762,H$4)&gt;0,1,))+(IF(SUMIFS('Wave 2 Attend. Data (Long)'!$O$1:$O$2762,'Wave 2 Attend. Data (Long)'!$C$1:$C$2762,$D12,'Wave 2 Attend. Data (Long)'!$N$1:$N$2762,"4",'Wave 2 Attend. Data (Long)'!$D$1:$D$2762,H$4)&gt;0,1,))+(IF(SUMIFS('Wave 2 Attend. Data (Long)'!$O$1:$O$2762,'Wave 2 Attend. Data (Long)'!$C$1:$C$2762,$D12,'Wave 2 Attend. Data (Long)'!$N$1:$N$2762,"3",'Wave 2 Attend. Data (Long)'!$D$1:$D$2762,H$4)&gt;0,1,))+(IF(SUMIFS('Wave 2 Attend. Data (Long)'!$O$1:$O$2762,'Wave 2 Attend. Data (Long)'!$C$1:$C$2762,$D12,'Wave 2 Attend. Data (Long)'!$N$1:$N$2762,"2",'Wave 2 Attend. Data (Long)'!$D$1:$D$2762,H$4)&gt;0,1,))+(IF(SUMIFS('Wave 2 Attend. Data (Long)'!$O$1:$O$2762,'Wave 2 Attend. Data (Long)'!$C$1:$C$2762,$D12,'Wave 2 Attend. Data (Long)'!$N$1:$N$2762,"1",'Wave 2 Attend. Data (Long)'!$D$1:$D$2762,H$4)&gt;0,1,)))/$E$3)</f>
        <v>0.81818181818181823</v>
      </c>
      <c r="I12" s="119">
        <f>((IF(SUMIFS('Wave 2 Attend. Data (Long)'!$O$1:$O$2762,'Wave 2 Attend. Data (Long)'!$C$1:$C$2762,$D12,'Wave 2 Attend. Data (Long)'!$N$1:$N$2762,"11",'Wave 2 Attend. Data (Long)'!$D$1:$D$2762,I$4)&gt;0,1,)+(IF(SUMIFS('Wave 2 Attend. Data (Long)'!$O$1:$O$2762,'Wave 2 Attend. Data (Long)'!$C$1:$C$2762,$D12,'Wave 2 Attend. Data (Long)'!$N$1:$N$2762,"10",'Wave 2 Attend. Data (Long)'!$D$1:$D$2762,I$4)&gt;0,1,))+(IF(SUMIFS('Wave 2 Attend. Data (Long)'!$O$1:$O$2762,'Wave 2 Attend. Data (Long)'!$C$1:$C$2762,$D12,'Wave 2 Attend. Data (Long)'!$N$1:$N$2762,"9",'Wave 2 Attend. Data (Long)'!$D$1:$D$2762,I$4)&gt;0,1,))+(IF(SUMIFS('Wave 2 Attend. Data (Long)'!$O$1:$O$2762,'Wave 2 Attend. Data (Long)'!$C$1:$C$2762,$D12,'Wave 2 Attend. Data (Long)'!$N$1:$N$2762,"8",'Wave 2 Attend. Data (Long)'!$D$1:$D$2762,I$4)&gt;0,1,))+(IF(SUMIFS('Wave 2 Attend. Data (Long)'!$O$1:$O$2762,'Wave 2 Attend. Data (Long)'!$C$1:$C$2762,$D12,'Wave 2 Attend. Data (Long)'!$N$1:$N$2762,"7",'Wave 2 Attend. Data (Long)'!$D$1:$D$2762,I$4)&gt;0,1,))+(IF(SUMIFS('Wave 2 Attend. Data (Long)'!$O$1:$O$2762,'Wave 2 Attend. Data (Long)'!$C$1:$C$2762,$D12,'Wave 2 Attend. Data (Long)'!$N$1:$N$2762,"6",'Wave 2 Attend. Data (Long)'!$D$1:$D$2762,I$4)&gt;0,1,))+(IF(SUMIFS('Wave 2 Attend. Data (Long)'!$O$1:$O$2762,'Wave 2 Attend. Data (Long)'!$C$1:$C$2762,$D12,'Wave 2 Attend. Data (Long)'!$N$1:$N$2762,"5",'Wave 2 Attend. Data (Long)'!$D$1:$D$2762,I$4)&gt;0,1,))+(IF(SUMIFS('Wave 2 Attend. Data (Long)'!$O$1:$O$2762,'Wave 2 Attend. Data (Long)'!$C$1:$C$2762,$D12,'Wave 2 Attend. Data (Long)'!$N$1:$N$2762,"4",'Wave 2 Attend. Data (Long)'!$D$1:$D$2762,I$4)&gt;0,1,))+(IF(SUMIFS('Wave 2 Attend. Data (Long)'!$O$1:$O$2762,'Wave 2 Attend. Data (Long)'!$C$1:$C$2762,$D12,'Wave 2 Attend. Data (Long)'!$N$1:$N$2762,"3",'Wave 2 Attend. Data (Long)'!$D$1:$D$2762,I$4)&gt;0,1,))+(IF(SUMIFS('Wave 2 Attend. Data (Long)'!$O$1:$O$2762,'Wave 2 Attend. Data (Long)'!$C$1:$C$2762,$D12,'Wave 2 Attend. Data (Long)'!$N$1:$N$2762,"2",'Wave 2 Attend. Data (Long)'!$D$1:$D$2762,I$4)&gt;0,1,))+(IF(SUMIFS('Wave 2 Attend. Data (Long)'!$O$1:$O$2762,'Wave 2 Attend. Data (Long)'!$C$1:$C$2762,$D12,'Wave 2 Attend. Data (Long)'!$N$1:$N$2762,"1",'Wave 2 Attend. Data (Long)'!$D$1:$D$2762,I$4)&gt;0,1,)))/$E$3)</f>
        <v>0.81818181818181823</v>
      </c>
      <c r="J12" s="56">
        <f>((IF(SUMIFS('Wave 2 Attend. Data (Long)'!$O$1:$O$2762,'Wave 2 Attend. Data (Long)'!$C$1:$C$2762,$D12,'Wave 2 Attend. Data (Long)'!$N$1:$N$2762,"11",'Wave 2 Attend. Data (Long)'!$D$1:$D$2762,J$4)&gt;0,1,)+(IF(SUMIFS('Wave 2 Attend. Data (Long)'!$O$1:$O$2762,'Wave 2 Attend. Data (Long)'!$C$1:$C$2762,$D12,'Wave 2 Attend. Data (Long)'!$N$1:$N$2762,"10",'Wave 2 Attend. Data (Long)'!$D$1:$D$2762,J$4)&gt;0,1,))+(IF(SUMIFS('Wave 2 Attend. Data (Long)'!$O$1:$O$2762,'Wave 2 Attend. Data (Long)'!$C$1:$C$2762,$D12,'Wave 2 Attend. Data (Long)'!$N$1:$N$2762,"9",'Wave 2 Attend. Data (Long)'!$D$1:$D$2762,J$4)&gt;0,1,))+(IF(SUMIFS('Wave 2 Attend. Data (Long)'!$O$1:$O$2762,'Wave 2 Attend. Data (Long)'!$C$1:$C$2762,$D12,'Wave 2 Attend. Data (Long)'!$N$1:$N$2762,"8",'Wave 2 Attend. Data (Long)'!$D$1:$D$2762,J$4)&gt;0,1,))+(IF(SUMIFS('Wave 2 Attend. Data (Long)'!$O$1:$O$2762,'Wave 2 Attend. Data (Long)'!$C$1:$C$2762,$D12,'Wave 2 Attend. Data (Long)'!$N$1:$N$2762,"7",'Wave 2 Attend. Data (Long)'!$D$1:$D$2762,J$4)&gt;0,1,))+(IF(SUMIFS('Wave 2 Attend. Data (Long)'!$O$1:$O$2762,'Wave 2 Attend. Data (Long)'!$C$1:$C$2762,$D12,'Wave 2 Attend. Data (Long)'!$N$1:$N$2762,"6",'Wave 2 Attend. Data (Long)'!$D$1:$D$2762,J$4)&gt;0,1,))+(IF(SUMIFS('Wave 2 Attend. Data (Long)'!$O$1:$O$2762,'Wave 2 Attend. Data (Long)'!$C$1:$C$2762,$D12,'Wave 2 Attend. Data (Long)'!$N$1:$N$2762,"5",'Wave 2 Attend. Data (Long)'!$D$1:$D$2762,J$4)&gt;0,1,))+(IF(SUMIFS('Wave 2 Attend. Data (Long)'!$O$1:$O$2762,'Wave 2 Attend. Data (Long)'!$C$1:$C$2762,$D12,'Wave 2 Attend. Data (Long)'!$N$1:$N$2762,"4",'Wave 2 Attend. Data (Long)'!$D$1:$D$2762,J$4)&gt;0,1,))+(IF(SUMIFS('Wave 2 Attend. Data (Long)'!$O$1:$O$2762,'Wave 2 Attend. Data (Long)'!$C$1:$C$2762,$D12,'Wave 2 Attend. Data (Long)'!$N$1:$N$2762,"3",'Wave 2 Attend. Data (Long)'!$D$1:$D$2762,J$4)&gt;0,1,))+(IF(SUMIFS('Wave 2 Attend. Data (Long)'!$O$1:$O$2762,'Wave 2 Attend. Data (Long)'!$C$1:$C$2762,$D12,'Wave 2 Attend. Data (Long)'!$N$1:$N$2762,"2",'Wave 2 Attend. Data (Long)'!$D$1:$D$2762,J$4)&gt;0,1,))+(IF(SUMIFS('Wave 2 Attend. Data (Long)'!$O$1:$O$2762,'Wave 2 Attend. Data (Long)'!$C$1:$C$2762,$D12,'Wave 2 Attend. Data (Long)'!$N$1:$N$2762,"1",'Wave 2 Attend. Data (Long)'!$D$1:$D$2762,J$4)&gt;0,1,)))/$E$3)</f>
        <v>0.90909090909090906</v>
      </c>
      <c r="K12" s="134">
        <f>((IF(SUMIFS('Wave 2 Attend. Data (Long)'!$O$1:$O$2762,'Wave 2 Attend. Data (Long)'!$C$1:$C$2762,$D12,'Wave 2 Attend. Data (Long)'!$N$1:$N$2762,"11",'Wave 2 Attend. Data (Long)'!$D$1:$D$2762,K$4)&gt;0,1,)+(IF(SUMIFS('Wave 2 Attend. Data (Long)'!$O$1:$O$2762,'Wave 2 Attend. Data (Long)'!$C$1:$C$2762,$D12,'Wave 2 Attend. Data (Long)'!$N$1:$N$2762,"10",'Wave 2 Attend. Data (Long)'!$D$1:$D$2762,K$4)&gt;0,1,))+(IF(SUMIFS('Wave 2 Attend. Data (Long)'!$O$1:$O$2762,'Wave 2 Attend. Data (Long)'!$C$1:$C$2762,$D12,'Wave 2 Attend. Data (Long)'!$N$1:$N$2762,"9",'Wave 2 Attend. Data (Long)'!$D$1:$D$2762,K$4)&gt;0,1,))+(IF(SUMIFS('Wave 2 Attend. Data (Long)'!$O$1:$O$2762,'Wave 2 Attend. Data (Long)'!$C$1:$C$2762,$D12,'Wave 2 Attend. Data (Long)'!$N$1:$N$2762,"8",'Wave 2 Attend. Data (Long)'!$D$1:$D$2762,K$4)&gt;0,1,))+(IF(SUMIFS('Wave 2 Attend. Data (Long)'!$O$1:$O$2762,'Wave 2 Attend. Data (Long)'!$C$1:$C$2762,$D12,'Wave 2 Attend. Data (Long)'!$N$1:$N$2762,"7",'Wave 2 Attend. Data (Long)'!$D$1:$D$2762,K$4)&gt;0,1,))+(IF(SUMIFS('Wave 2 Attend. Data (Long)'!$O$1:$O$2762,'Wave 2 Attend. Data (Long)'!$C$1:$C$2762,$D12,'Wave 2 Attend. Data (Long)'!$N$1:$N$2762,"6",'Wave 2 Attend. Data (Long)'!$D$1:$D$2762,K$4)&gt;0,1,))+(IF(SUMIFS('Wave 2 Attend. Data (Long)'!$O$1:$O$2762,'Wave 2 Attend. Data (Long)'!$C$1:$C$2762,$D12,'Wave 2 Attend. Data (Long)'!$N$1:$N$2762,"5",'Wave 2 Attend. Data (Long)'!$D$1:$D$2762,K$4)&gt;0,1,))+(IF(SUMIFS('Wave 2 Attend. Data (Long)'!$O$1:$O$2762,'Wave 2 Attend. Data (Long)'!$C$1:$C$2762,$D12,'Wave 2 Attend. Data (Long)'!$N$1:$N$2762,"4",'Wave 2 Attend. Data (Long)'!$D$1:$D$2762,K$4)&gt;0,1,))+(IF(SUMIFS('Wave 2 Attend. Data (Long)'!$O$1:$O$2762,'Wave 2 Attend. Data (Long)'!$C$1:$C$2762,$D12,'Wave 2 Attend. Data (Long)'!$N$1:$N$2762,"3",'Wave 2 Attend. Data (Long)'!$D$1:$D$2762,K$4)&gt;0,1,))+(IF(SUMIFS('Wave 2 Attend. Data (Long)'!$O$1:$O$2762,'Wave 2 Attend. Data (Long)'!$C$1:$C$2762,$D12,'Wave 2 Attend. Data (Long)'!$N$1:$N$2762,"2",'Wave 2 Attend. Data (Long)'!$D$1:$D$2762,K$4)&gt;0,1,))+(IF(SUMIFS('Wave 2 Attend. Data (Long)'!$O$1:$O$2762,'Wave 2 Attend. Data (Long)'!$C$1:$C$2762,$D12,'Wave 2 Attend. Data (Long)'!$N$1:$N$2762,"1",'Wave 2 Attend. Data (Long)'!$D$1:$D$2762,K$4)&gt;0,1,)))/$E$3)</f>
        <v>0.18181818181818182</v>
      </c>
    </row>
    <row r="13" spans="2:11">
      <c r="B13" s="228"/>
      <c r="C13" s="130">
        <v>509</v>
      </c>
      <c r="D13" s="131" t="s">
        <v>702</v>
      </c>
      <c r="E13" s="125">
        <f t="shared" si="0"/>
        <v>0.77272727272727282</v>
      </c>
      <c r="F13" s="122">
        <f>((IF(SUMIFS('Wave 2 Attend. Data (Long)'!$O$1:$O$2762,'Wave 2 Attend. Data (Long)'!$C$1:$C$2762,$D13,'Wave 2 Attend. Data (Long)'!$N$1:$N$2762,"11",'Wave 2 Attend. Data (Long)'!$D$1:$D$2762,F$4)&gt;0,1,)+(IF(SUMIFS('Wave 2 Attend. Data (Long)'!$O$1:$O$2762,'Wave 2 Attend. Data (Long)'!$C$1:$C$2762,$D13,'Wave 2 Attend. Data (Long)'!$N$1:$N$2762,"10",'Wave 2 Attend. Data (Long)'!$D$1:$D$2762,F$4)&gt;0,1,))+(IF(SUMIFS('Wave 2 Attend. Data (Long)'!$O$1:$O$2762,'Wave 2 Attend. Data (Long)'!$C$1:$C$2762,$D13,'Wave 2 Attend. Data (Long)'!$N$1:$N$2762,"9",'Wave 2 Attend. Data (Long)'!$D$1:$D$2762,F$4)&gt;0,1,))+(IF(SUMIFS('Wave 2 Attend. Data (Long)'!$O$1:$O$2762,'Wave 2 Attend. Data (Long)'!$C$1:$C$2762,$D13,'Wave 2 Attend. Data (Long)'!$N$1:$N$2762,"8",'Wave 2 Attend. Data (Long)'!$D$1:$D$2762,F$4)&gt;0,1,))+(IF(SUMIFS('Wave 2 Attend. Data (Long)'!$O$1:$O$2762,'Wave 2 Attend. Data (Long)'!$C$1:$C$2762,$D13,'Wave 2 Attend. Data (Long)'!$N$1:$N$2762,"7",'Wave 2 Attend. Data (Long)'!$D$1:$D$2762,F$4)&gt;0,1,))+(IF(SUMIFS('Wave 2 Attend. Data (Long)'!$O$1:$O$2762,'Wave 2 Attend. Data (Long)'!$C$1:$C$2762,$D13,'Wave 2 Attend. Data (Long)'!$N$1:$N$2762,"6",'Wave 2 Attend. Data (Long)'!$D$1:$D$2762,F$4)&gt;0,1,))+(IF(SUMIFS('Wave 2 Attend. Data (Long)'!$O$1:$O$2762,'Wave 2 Attend. Data (Long)'!$C$1:$C$2762,$D13,'Wave 2 Attend. Data (Long)'!$N$1:$N$2762,"5",'Wave 2 Attend. Data (Long)'!$D$1:$D$2762,F$4)&gt;0,1,))+(IF(SUMIFS('Wave 2 Attend. Data (Long)'!$O$1:$O$2762,'Wave 2 Attend. Data (Long)'!$C$1:$C$2762,$D13,'Wave 2 Attend. Data (Long)'!$N$1:$N$2762,"4",'Wave 2 Attend. Data (Long)'!$D$1:$D$2762,F$4)&gt;0,1,))+(IF(SUMIFS('Wave 2 Attend. Data (Long)'!$O$1:$O$2762,'Wave 2 Attend. Data (Long)'!$C$1:$C$2762,$D13,'Wave 2 Attend. Data (Long)'!$N$1:$N$2762,"3",'Wave 2 Attend. Data (Long)'!$D$1:$D$2762,F$4)&gt;0,1,))+(IF(SUMIFS('Wave 2 Attend. Data (Long)'!$O$1:$O$2762,'Wave 2 Attend. Data (Long)'!$C$1:$C$2762,$D13,'Wave 2 Attend. Data (Long)'!$N$1:$N$2762,"2",'Wave 2 Attend. Data (Long)'!$D$1:$D$2762,F$4)&gt;0,1,))+(IF(SUMIFS('Wave 2 Attend. Data (Long)'!$O$1:$O$2762,'Wave 2 Attend. Data (Long)'!$C$1:$C$2762,$D13,'Wave 2 Attend. Data (Long)'!$N$1:$N$2762,"1",'Wave 2 Attend. Data (Long)'!$D$1:$D$2762,F$4)&gt;0,1,)))/$E$3)</f>
        <v>0.81818181818181823</v>
      </c>
      <c r="G13" s="119">
        <f>((IF(SUMIFS('Wave 2 Attend. Data (Long)'!$O$1:$O$2762,'Wave 2 Attend. Data (Long)'!$C$1:$C$2762,$D13,'Wave 2 Attend. Data (Long)'!$N$1:$N$2762,"11",'Wave 2 Attend. Data (Long)'!$D$1:$D$2762,G$4)&gt;0,1,)+(IF(SUMIFS('Wave 2 Attend. Data (Long)'!$O$1:$O$2762,'Wave 2 Attend. Data (Long)'!$C$1:$C$2762,$D13,'Wave 2 Attend. Data (Long)'!$N$1:$N$2762,"10",'Wave 2 Attend. Data (Long)'!$D$1:$D$2762,G$4)&gt;0,1,))+(IF(SUMIFS('Wave 2 Attend. Data (Long)'!$O$1:$O$2762,'Wave 2 Attend. Data (Long)'!$C$1:$C$2762,$D13,'Wave 2 Attend. Data (Long)'!$N$1:$N$2762,"9",'Wave 2 Attend. Data (Long)'!$D$1:$D$2762,G$4)&gt;0,1,))+(IF(SUMIFS('Wave 2 Attend. Data (Long)'!$O$1:$O$2762,'Wave 2 Attend. Data (Long)'!$C$1:$C$2762,$D13,'Wave 2 Attend. Data (Long)'!$N$1:$N$2762,"8",'Wave 2 Attend. Data (Long)'!$D$1:$D$2762,G$4)&gt;0,1,))+(IF(SUMIFS('Wave 2 Attend. Data (Long)'!$O$1:$O$2762,'Wave 2 Attend. Data (Long)'!$C$1:$C$2762,$D13,'Wave 2 Attend. Data (Long)'!$N$1:$N$2762,"7",'Wave 2 Attend. Data (Long)'!$D$1:$D$2762,G$4)&gt;0,1,))+(IF(SUMIFS('Wave 2 Attend. Data (Long)'!$O$1:$O$2762,'Wave 2 Attend. Data (Long)'!$C$1:$C$2762,$D13,'Wave 2 Attend. Data (Long)'!$N$1:$N$2762,"6",'Wave 2 Attend. Data (Long)'!$D$1:$D$2762,G$4)&gt;0,1,))+(IF(SUMIFS('Wave 2 Attend. Data (Long)'!$O$1:$O$2762,'Wave 2 Attend. Data (Long)'!$C$1:$C$2762,$D13,'Wave 2 Attend. Data (Long)'!$N$1:$N$2762,"5",'Wave 2 Attend. Data (Long)'!$D$1:$D$2762,G$4)&gt;0,1,))+(IF(SUMIFS('Wave 2 Attend. Data (Long)'!$O$1:$O$2762,'Wave 2 Attend. Data (Long)'!$C$1:$C$2762,$D13,'Wave 2 Attend. Data (Long)'!$N$1:$N$2762,"4",'Wave 2 Attend. Data (Long)'!$D$1:$D$2762,G$4)&gt;0,1,))+(IF(SUMIFS('Wave 2 Attend. Data (Long)'!$O$1:$O$2762,'Wave 2 Attend. Data (Long)'!$C$1:$C$2762,$D13,'Wave 2 Attend. Data (Long)'!$N$1:$N$2762,"3",'Wave 2 Attend. Data (Long)'!$D$1:$D$2762,G$4)&gt;0,1,))+(IF(SUMIFS('Wave 2 Attend. Data (Long)'!$O$1:$O$2762,'Wave 2 Attend. Data (Long)'!$C$1:$C$2762,$D13,'Wave 2 Attend. Data (Long)'!$N$1:$N$2762,"2",'Wave 2 Attend. Data (Long)'!$D$1:$D$2762,G$4)&gt;0,1,))+(IF(SUMIFS('Wave 2 Attend. Data (Long)'!$O$1:$O$2762,'Wave 2 Attend. Data (Long)'!$C$1:$C$2762,$D13,'Wave 2 Attend. Data (Long)'!$N$1:$N$2762,"1",'Wave 2 Attend. Data (Long)'!$D$1:$D$2762,G$4)&gt;0,1,)))/$E$3)</f>
        <v>1</v>
      </c>
      <c r="H13" s="119">
        <f>((IF(SUMIFS('Wave 2 Attend. Data (Long)'!$O$1:$O$2762,'Wave 2 Attend. Data (Long)'!$C$1:$C$2762,$D13,'Wave 2 Attend. Data (Long)'!$N$1:$N$2762,"11",'Wave 2 Attend. Data (Long)'!$D$1:$D$2762,H$4)&gt;0,1,)+(IF(SUMIFS('Wave 2 Attend. Data (Long)'!$O$1:$O$2762,'Wave 2 Attend. Data (Long)'!$C$1:$C$2762,$D13,'Wave 2 Attend. Data (Long)'!$N$1:$N$2762,"10",'Wave 2 Attend. Data (Long)'!$D$1:$D$2762,H$4)&gt;0,1,))+(IF(SUMIFS('Wave 2 Attend. Data (Long)'!$O$1:$O$2762,'Wave 2 Attend. Data (Long)'!$C$1:$C$2762,$D13,'Wave 2 Attend. Data (Long)'!$N$1:$N$2762,"9",'Wave 2 Attend. Data (Long)'!$D$1:$D$2762,H$4)&gt;0,1,))+(IF(SUMIFS('Wave 2 Attend. Data (Long)'!$O$1:$O$2762,'Wave 2 Attend. Data (Long)'!$C$1:$C$2762,$D13,'Wave 2 Attend. Data (Long)'!$N$1:$N$2762,"8",'Wave 2 Attend. Data (Long)'!$D$1:$D$2762,H$4)&gt;0,1,))+(IF(SUMIFS('Wave 2 Attend. Data (Long)'!$O$1:$O$2762,'Wave 2 Attend. Data (Long)'!$C$1:$C$2762,$D13,'Wave 2 Attend. Data (Long)'!$N$1:$N$2762,"7",'Wave 2 Attend. Data (Long)'!$D$1:$D$2762,H$4)&gt;0,1,))+(IF(SUMIFS('Wave 2 Attend. Data (Long)'!$O$1:$O$2762,'Wave 2 Attend. Data (Long)'!$C$1:$C$2762,$D13,'Wave 2 Attend. Data (Long)'!$N$1:$N$2762,"6",'Wave 2 Attend. Data (Long)'!$D$1:$D$2762,H$4)&gt;0,1,))+(IF(SUMIFS('Wave 2 Attend. Data (Long)'!$O$1:$O$2762,'Wave 2 Attend. Data (Long)'!$C$1:$C$2762,$D13,'Wave 2 Attend. Data (Long)'!$N$1:$N$2762,"5",'Wave 2 Attend. Data (Long)'!$D$1:$D$2762,H$4)&gt;0,1,))+(IF(SUMIFS('Wave 2 Attend. Data (Long)'!$O$1:$O$2762,'Wave 2 Attend. Data (Long)'!$C$1:$C$2762,$D13,'Wave 2 Attend. Data (Long)'!$N$1:$N$2762,"4",'Wave 2 Attend. Data (Long)'!$D$1:$D$2762,H$4)&gt;0,1,))+(IF(SUMIFS('Wave 2 Attend. Data (Long)'!$O$1:$O$2762,'Wave 2 Attend. Data (Long)'!$C$1:$C$2762,$D13,'Wave 2 Attend. Data (Long)'!$N$1:$N$2762,"3",'Wave 2 Attend. Data (Long)'!$D$1:$D$2762,H$4)&gt;0,1,))+(IF(SUMIFS('Wave 2 Attend. Data (Long)'!$O$1:$O$2762,'Wave 2 Attend. Data (Long)'!$C$1:$C$2762,$D13,'Wave 2 Attend. Data (Long)'!$N$1:$N$2762,"2",'Wave 2 Attend. Data (Long)'!$D$1:$D$2762,H$4)&gt;0,1,))+(IF(SUMIFS('Wave 2 Attend. Data (Long)'!$O$1:$O$2762,'Wave 2 Attend. Data (Long)'!$C$1:$C$2762,$D13,'Wave 2 Attend. Data (Long)'!$N$1:$N$2762,"1",'Wave 2 Attend. Data (Long)'!$D$1:$D$2762,H$4)&gt;0,1,)))/$E$3)</f>
        <v>0.45454545454545453</v>
      </c>
      <c r="I13" s="119">
        <f>((IF(SUMIFS('Wave 2 Attend. Data (Long)'!$O$1:$O$2762,'Wave 2 Attend. Data (Long)'!$C$1:$C$2762,$D13,'Wave 2 Attend. Data (Long)'!$N$1:$N$2762,"11",'Wave 2 Attend. Data (Long)'!$D$1:$D$2762,I$4)&gt;0,1,)+(IF(SUMIFS('Wave 2 Attend. Data (Long)'!$O$1:$O$2762,'Wave 2 Attend. Data (Long)'!$C$1:$C$2762,$D13,'Wave 2 Attend. Data (Long)'!$N$1:$N$2762,"10",'Wave 2 Attend. Data (Long)'!$D$1:$D$2762,I$4)&gt;0,1,))+(IF(SUMIFS('Wave 2 Attend. Data (Long)'!$O$1:$O$2762,'Wave 2 Attend. Data (Long)'!$C$1:$C$2762,$D13,'Wave 2 Attend. Data (Long)'!$N$1:$N$2762,"9",'Wave 2 Attend. Data (Long)'!$D$1:$D$2762,I$4)&gt;0,1,))+(IF(SUMIFS('Wave 2 Attend. Data (Long)'!$O$1:$O$2762,'Wave 2 Attend. Data (Long)'!$C$1:$C$2762,$D13,'Wave 2 Attend. Data (Long)'!$N$1:$N$2762,"8",'Wave 2 Attend. Data (Long)'!$D$1:$D$2762,I$4)&gt;0,1,))+(IF(SUMIFS('Wave 2 Attend. Data (Long)'!$O$1:$O$2762,'Wave 2 Attend. Data (Long)'!$C$1:$C$2762,$D13,'Wave 2 Attend. Data (Long)'!$N$1:$N$2762,"7",'Wave 2 Attend. Data (Long)'!$D$1:$D$2762,I$4)&gt;0,1,))+(IF(SUMIFS('Wave 2 Attend. Data (Long)'!$O$1:$O$2762,'Wave 2 Attend. Data (Long)'!$C$1:$C$2762,$D13,'Wave 2 Attend. Data (Long)'!$N$1:$N$2762,"6",'Wave 2 Attend. Data (Long)'!$D$1:$D$2762,I$4)&gt;0,1,))+(IF(SUMIFS('Wave 2 Attend. Data (Long)'!$O$1:$O$2762,'Wave 2 Attend. Data (Long)'!$C$1:$C$2762,$D13,'Wave 2 Attend. Data (Long)'!$N$1:$N$2762,"5",'Wave 2 Attend. Data (Long)'!$D$1:$D$2762,I$4)&gt;0,1,))+(IF(SUMIFS('Wave 2 Attend. Data (Long)'!$O$1:$O$2762,'Wave 2 Attend. Data (Long)'!$C$1:$C$2762,$D13,'Wave 2 Attend. Data (Long)'!$N$1:$N$2762,"4",'Wave 2 Attend. Data (Long)'!$D$1:$D$2762,I$4)&gt;0,1,))+(IF(SUMIFS('Wave 2 Attend. Data (Long)'!$O$1:$O$2762,'Wave 2 Attend. Data (Long)'!$C$1:$C$2762,$D13,'Wave 2 Attend. Data (Long)'!$N$1:$N$2762,"3",'Wave 2 Attend. Data (Long)'!$D$1:$D$2762,I$4)&gt;0,1,))+(IF(SUMIFS('Wave 2 Attend. Data (Long)'!$O$1:$O$2762,'Wave 2 Attend. Data (Long)'!$C$1:$C$2762,$D13,'Wave 2 Attend. Data (Long)'!$N$1:$N$2762,"2",'Wave 2 Attend. Data (Long)'!$D$1:$D$2762,I$4)&gt;0,1,))+(IF(SUMIFS('Wave 2 Attend. Data (Long)'!$O$1:$O$2762,'Wave 2 Attend. Data (Long)'!$C$1:$C$2762,$D13,'Wave 2 Attend. Data (Long)'!$N$1:$N$2762,"1",'Wave 2 Attend. Data (Long)'!$D$1:$D$2762,I$4)&gt;0,1,)))/$E$3)</f>
        <v>0.63636363636363635</v>
      </c>
      <c r="J13" s="56">
        <f>((IF(SUMIFS('Wave 2 Attend. Data (Long)'!$O$1:$O$2762,'Wave 2 Attend. Data (Long)'!$C$1:$C$2762,$D13,'Wave 2 Attend. Data (Long)'!$N$1:$N$2762,"11",'Wave 2 Attend. Data (Long)'!$D$1:$D$2762,J$4)&gt;0,1,)+(IF(SUMIFS('Wave 2 Attend. Data (Long)'!$O$1:$O$2762,'Wave 2 Attend. Data (Long)'!$C$1:$C$2762,$D13,'Wave 2 Attend. Data (Long)'!$N$1:$N$2762,"10",'Wave 2 Attend. Data (Long)'!$D$1:$D$2762,J$4)&gt;0,1,))+(IF(SUMIFS('Wave 2 Attend. Data (Long)'!$O$1:$O$2762,'Wave 2 Attend. Data (Long)'!$C$1:$C$2762,$D13,'Wave 2 Attend. Data (Long)'!$N$1:$N$2762,"9",'Wave 2 Attend. Data (Long)'!$D$1:$D$2762,J$4)&gt;0,1,))+(IF(SUMIFS('Wave 2 Attend. Data (Long)'!$O$1:$O$2762,'Wave 2 Attend. Data (Long)'!$C$1:$C$2762,$D13,'Wave 2 Attend. Data (Long)'!$N$1:$N$2762,"8",'Wave 2 Attend. Data (Long)'!$D$1:$D$2762,J$4)&gt;0,1,))+(IF(SUMIFS('Wave 2 Attend. Data (Long)'!$O$1:$O$2762,'Wave 2 Attend. Data (Long)'!$C$1:$C$2762,$D13,'Wave 2 Attend. Data (Long)'!$N$1:$N$2762,"7",'Wave 2 Attend. Data (Long)'!$D$1:$D$2762,J$4)&gt;0,1,))+(IF(SUMIFS('Wave 2 Attend. Data (Long)'!$O$1:$O$2762,'Wave 2 Attend. Data (Long)'!$C$1:$C$2762,$D13,'Wave 2 Attend. Data (Long)'!$N$1:$N$2762,"6",'Wave 2 Attend. Data (Long)'!$D$1:$D$2762,J$4)&gt;0,1,))+(IF(SUMIFS('Wave 2 Attend. Data (Long)'!$O$1:$O$2762,'Wave 2 Attend. Data (Long)'!$C$1:$C$2762,$D13,'Wave 2 Attend. Data (Long)'!$N$1:$N$2762,"5",'Wave 2 Attend. Data (Long)'!$D$1:$D$2762,J$4)&gt;0,1,))+(IF(SUMIFS('Wave 2 Attend. Data (Long)'!$O$1:$O$2762,'Wave 2 Attend. Data (Long)'!$C$1:$C$2762,$D13,'Wave 2 Attend. Data (Long)'!$N$1:$N$2762,"4",'Wave 2 Attend. Data (Long)'!$D$1:$D$2762,J$4)&gt;0,1,))+(IF(SUMIFS('Wave 2 Attend. Data (Long)'!$O$1:$O$2762,'Wave 2 Attend. Data (Long)'!$C$1:$C$2762,$D13,'Wave 2 Attend. Data (Long)'!$N$1:$N$2762,"3",'Wave 2 Attend. Data (Long)'!$D$1:$D$2762,J$4)&gt;0,1,))+(IF(SUMIFS('Wave 2 Attend. Data (Long)'!$O$1:$O$2762,'Wave 2 Attend. Data (Long)'!$C$1:$C$2762,$D13,'Wave 2 Attend. Data (Long)'!$N$1:$N$2762,"2",'Wave 2 Attend. Data (Long)'!$D$1:$D$2762,J$4)&gt;0,1,))+(IF(SUMIFS('Wave 2 Attend. Data (Long)'!$O$1:$O$2762,'Wave 2 Attend. Data (Long)'!$C$1:$C$2762,$D13,'Wave 2 Attend. Data (Long)'!$N$1:$N$2762,"1",'Wave 2 Attend. Data (Long)'!$D$1:$D$2762,J$4)&gt;0,1,)))/$E$3)</f>
        <v>0.81818181818181823</v>
      </c>
      <c r="K13" s="134">
        <f>((IF(SUMIFS('Wave 2 Attend. Data (Long)'!$O$1:$O$2762,'Wave 2 Attend. Data (Long)'!$C$1:$C$2762,$D13,'Wave 2 Attend. Data (Long)'!$N$1:$N$2762,"11",'Wave 2 Attend. Data (Long)'!$D$1:$D$2762,K$4)&gt;0,1,)+(IF(SUMIFS('Wave 2 Attend. Data (Long)'!$O$1:$O$2762,'Wave 2 Attend. Data (Long)'!$C$1:$C$2762,$D13,'Wave 2 Attend. Data (Long)'!$N$1:$N$2762,"10",'Wave 2 Attend. Data (Long)'!$D$1:$D$2762,K$4)&gt;0,1,))+(IF(SUMIFS('Wave 2 Attend. Data (Long)'!$O$1:$O$2762,'Wave 2 Attend. Data (Long)'!$C$1:$C$2762,$D13,'Wave 2 Attend. Data (Long)'!$N$1:$N$2762,"9",'Wave 2 Attend. Data (Long)'!$D$1:$D$2762,K$4)&gt;0,1,))+(IF(SUMIFS('Wave 2 Attend. Data (Long)'!$O$1:$O$2762,'Wave 2 Attend. Data (Long)'!$C$1:$C$2762,$D13,'Wave 2 Attend. Data (Long)'!$N$1:$N$2762,"8",'Wave 2 Attend. Data (Long)'!$D$1:$D$2762,K$4)&gt;0,1,))+(IF(SUMIFS('Wave 2 Attend. Data (Long)'!$O$1:$O$2762,'Wave 2 Attend. Data (Long)'!$C$1:$C$2762,$D13,'Wave 2 Attend. Data (Long)'!$N$1:$N$2762,"7",'Wave 2 Attend. Data (Long)'!$D$1:$D$2762,K$4)&gt;0,1,))+(IF(SUMIFS('Wave 2 Attend. Data (Long)'!$O$1:$O$2762,'Wave 2 Attend. Data (Long)'!$C$1:$C$2762,$D13,'Wave 2 Attend. Data (Long)'!$N$1:$N$2762,"6",'Wave 2 Attend. Data (Long)'!$D$1:$D$2762,K$4)&gt;0,1,))+(IF(SUMIFS('Wave 2 Attend. Data (Long)'!$O$1:$O$2762,'Wave 2 Attend. Data (Long)'!$C$1:$C$2762,$D13,'Wave 2 Attend. Data (Long)'!$N$1:$N$2762,"5",'Wave 2 Attend. Data (Long)'!$D$1:$D$2762,K$4)&gt;0,1,))+(IF(SUMIFS('Wave 2 Attend. Data (Long)'!$O$1:$O$2762,'Wave 2 Attend. Data (Long)'!$C$1:$C$2762,$D13,'Wave 2 Attend. Data (Long)'!$N$1:$N$2762,"4",'Wave 2 Attend. Data (Long)'!$D$1:$D$2762,K$4)&gt;0,1,))+(IF(SUMIFS('Wave 2 Attend. Data (Long)'!$O$1:$O$2762,'Wave 2 Attend. Data (Long)'!$C$1:$C$2762,$D13,'Wave 2 Attend. Data (Long)'!$N$1:$N$2762,"3",'Wave 2 Attend. Data (Long)'!$D$1:$D$2762,K$4)&gt;0,1,))+(IF(SUMIFS('Wave 2 Attend. Data (Long)'!$O$1:$O$2762,'Wave 2 Attend. Data (Long)'!$C$1:$C$2762,$D13,'Wave 2 Attend. Data (Long)'!$N$1:$N$2762,"2",'Wave 2 Attend. Data (Long)'!$D$1:$D$2762,K$4)&gt;0,1,))+(IF(SUMIFS('Wave 2 Attend. Data (Long)'!$O$1:$O$2762,'Wave 2 Attend. Data (Long)'!$C$1:$C$2762,$D13,'Wave 2 Attend. Data (Long)'!$N$1:$N$2762,"1",'Wave 2 Attend. Data (Long)'!$D$1:$D$2762,K$4)&gt;0,1,)))/$E$3)</f>
        <v>0.90909090909090906</v>
      </c>
    </row>
    <row r="14" spans="2:11">
      <c r="B14" s="228"/>
      <c r="C14" s="130">
        <v>521</v>
      </c>
      <c r="D14" s="131" t="s">
        <v>549</v>
      </c>
      <c r="E14" s="125">
        <f t="shared" si="0"/>
        <v>0.66666666666666663</v>
      </c>
      <c r="F14" s="122">
        <f>((IF(SUMIFS('Wave 2 Attend. Data (Long)'!$O$1:$O$2762,'Wave 2 Attend. Data (Long)'!$C$1:$C$2762,$D14,'Wave 2 Attend. Data (Long)'!$N$1:$N$2762,"11",'Wave 2 Attend. Data (Long)'!$D$1:$D$2762,F$4)&gt;0,1,)+(IF(SUMIFS('Wave 2 Attend. Data (Long)'!$O$1:$O$2762,'Wave 2 Attend. Data (Long)'!$C$1:$C$2762,$D14,'Wave 2 Attend. Data (Long)'!$N$1:$N$2762,"10",'Wave 2 Attend. Data (Long)'!$D$1:$D$2762,F$4)&gt;0,1,))+(IF(SUMIFS('Wave 2 Attend. Data (Long)'!$O$1:$O$2762,'Wave 2 Attend. Data (Long)'!$C$1:$C$2762,$D14,'Wave 2 Attend. Data (Long)'!$N$1:$N$2762,"9",'Wave 2 Attend. Data (Long)'!$D$1:$D$2762,F$4)&gt;0,1,))+(IF(SUMIFS('Wave 2 Attend. Data (Long)'!$O$1:$O$2762,'Wave 2 Attend. Data (Long)'!$C$1:$C$2762,$D14,'Wave 2 Attend. Data (Long)'!$N$1:$N$2762,"8",'Wave 2 Attend. Data (Long)'!$D$1:$D$2762,F$4)&gt;0,1,))+(IF(SUMIFS('Wave 2 Attend. Data (Long)'!$O$1:$O$2762,'Wave 2 Attend. Data (Long)'!$C$1:$C$2762,$D14,'Wave 2 Attend. Data (Long)'!$N$1:$N$2762,"7",'Wave 2 Attend. Data (Long)'!$D$1:$D$2762,F$4)&gt;0,1,))+(IF(SUMIFS('Wave 2 Attend. Data (Long)'!$O$1:$O$2762,'Wave 2 Attend. Data (Long)'!$C$1:$C$2762,$D14,'Wave 2 Attend. Data (Long)'!$N$1:$N$2762,"6",'Wave 2 Attend. Data (Long)'!$D$1:$D$2762,F$4)&gt;0,1,))+(IF(SUMIFS('Wave 2 Attend. Data (Long)'!$O$1:$O$2762,'Wave 2 Attend. Data (Long)'!$C$1:$C$2762,$D14,'Wave 2 Attend. Data (Long)'!$N$1:$N$2762,"5",'Wave 2 Attend. Data (Long)'!$D$1:$D$2762,F$4)&gt;0,1,))+(IF(SUMIFS('Wave 2 Attend. Data (Long)'!$O$1:$O$2762,'Wave 2 Attend. Data (Long)'!$C$1:$C$2762,$D14,'Wave 2 Attend. Data (Long)'!$N$1:$N$2762,"4",'Wave 2 Attend. Data (Long)'!$D$1:$D$2762,F$4)&gt;0,1,))+(IF(SUMIFS('Wave 2 Attend. Data (Long)'!$O$1:$O$2762,'Wave 2 Attend. Data (Long)'!$C$1:$C$2762,$D14,'Wave 2 Attend. Data (Long)'!$N$1:$N$2762,"3",'Wave 2 Attend. Data (Long)'!$D$1:$D$2762,F$4)&gt;0,1,))+(IF(SUMIFS('Wave 2 Attend. Data (Long)'!$O$1:$O$2762,'Wave 2 Attend. Data (Long)'!$C$1:$C$2762,$D14,'Wave 2 Attend. Data (Long)'!$N$1:$N$2762,"2",'Wave 2 Attend. Data (Long)'!$D$1:$D$2762,F$4)&gt;0,1,))+(IF(SUMIFS('Wave 2 Attend. Data (Long)'!$O$1:$O$2762,'Wave 2 Attend. Data (Long)'!$C$1:$C$2762,$D14,'Wave 2 Attend. Data (Long)'!$N$1:$N$2762,"1",'Wave 2 Attend. Data (Long)'!$D$1:$D$2762,F$4)&gt;0,1,)))/$E$3)</f>
        <v>1</v>
      </c>
      <c r="G14" s="119">
        <f>((IF(SUMIFS('Wave 2 Attend. Data (Long)'!$O$1:$O$2762,'Wave 2 Attend. Data (Long)'!$C$1:$C$2762,$D14,'Wave 2 Attend. Data (Long)'!$N$1:$N$2762,"11",'Wave 2 Attend. Data (Long)'!$D$1:$D$2762,G$4)&gt;0,1,)+(IF(SUMIFS('Wave 2 Attend. Data (Long)'!$O$1:$O$2762,'Wave 2 Attend. Data (Long)'!$C$1:$C$2762,$D14,'Wave 2 Attend. Data (Long)'!$N$1:$N$2762,"10",'Wave 2 Attend. Data (Long)'!$D$1:$D$2762,G$4)&gt;0,1,))+(IF(SUMIFS('Wave 2 Attend. Data (Long)'!$O$1:$O$2762,'Wave 2 Attend. Data (Long)'!$C$1:$C$2762,$D14,'Wave 2 Attend. Data (Long)'!$N$1:$N$2762,"9",'Wave 2 Attend. Data (Long)'!$D$1:$D$2762,G$4)&gt;0,1,))+(IF(SUMIFS('Wave 2 Attend. Data (Long)'!$O$1:$O$2762,'Wave 2 Attend. Data (Long)'!$C$1:$C$2762,$D14,'Wave 2 Attend. Data (Long)'!$N$1:$N$2762,"8",'Wave 2 Attend. Data (Long)'!$D$1:$D$2762,G$4)&gt;0,1,))+(IF(SUMIFS('Wave 2 Attend. Data (Long)'!$O$1:$O$2762,'Wave 2 Attend. Data (Long)'!$C$1:$C$2762,$D14,'Wave 2 Attend. Data (Long)'!$N$1:$N$2762,"7",'Wave 2 Attend. Data (Long)'!$D$1:$D$2762,G$4)&gt;0,1,))+(IF(SUMIFS('Wave 2 Attend. Data (Long)'!$O$1:$O$2762,'Wave 2 Attend. Data (Long)'!$C$1:$C$2762,$D14,'Wave 2 Attend. Data (Long)'!$N$1:$N$2762,"6",'Wave 2 Attend. Data (Long)'!$D$1:$D$2762,G$4)&gt;0,1,))+(IF(SUMIFS('Wave 2 Attend. Data (Long)'!$O$1:$O$2762,'Wave 2 Attend. Data (Long)'!$C$1:$C$2762,$D14,'Wave 2 Attend. Data (Long)'!$N$1:$N$2762,"5",'Wave 2 Attend. Data (Long)'!$D$1:$D$2762,G$4)&gt;0,1,))+(IF(SUMIFS('Wave 2 Attend. Data (Long)'!$O$1:$O$2762,'Wave 2 Attend. Data (Long)'!$C$1:$C$2762,$D14,'Wave 2 Attend. Data (Long)'!$N$1:$N$2762,"4",'Wave 2 Attend. Data (Long)'!$D$1:$D$2762,G$4)&gt;0,1,))+(IF(SUMIFS('Wave 2 Attend. Data (Long)'!$O$1:$O$2762,'Wave 2 Attend. Data (Long)'!$C$1:$C$2762,$D14,'Wave 2 Attend. Data (Long)'!$N$1:$N$2762,"3",'Wave 2 Attend. Data (Long)'!$D$1:$D$2762,G$4)&gt;0,1,))+(IF(SUMIFS('Wave 2 Attend. Data (Long)'!$O$1:$O$2762,'Wave 2 Attend. Data (Long)'!$C$1:$C$2762,$D14,'Wave 2 Attend. Data (Long)'!$N$1:$N$2762,"2",'Wave 2 Attend. Data (Long)'!$D$1:$D$2762,G$4)&gt;0,1,))+(IF(SUMIFS('Wave 2 Attend. Data (Long)'!$O$1:$O$2762,'Wave 2 Attend. Data (Long)'!$C$1:$C$2762,$D14,'Wave 2 Attend. Data (Long)'!$N$1:$N$2762,"1",'Wave 2 Attend. Data (Long)'!$D$1:$D$2762,G$4)&gt;0,1,)))/$E$3)</f>
        <v>0.63636363636363635</v>
      </c>
      <c r="H14" s="119">
        <f>((IF(SUMIFS('Wave 2 Attend. Data (Long)'!$O$1:$O$2762,'Wave 2 Attend. Data (Long)'!$C$1:$C$2762,$D14,'Wave 2 Attend. Data (Long)'!$N$1:$N$2762,"11",'Wave 2 Attend. Data (Long)'!$D$1:$D$2762,H$4)&gt;0,1,)+(IF(SUMIFS('Wave 2 Attend. Data (Long)'!$O$1:$O$2762,'Wave 2 Attend. Data (Long)'!$C$1:$C$2762,$D14,'Wave 2 Attend. Data (Long)'!$N$1:$N$2762,"10",'Wave 2 Attend. Data (Long)'!$D$1:$D$2762,H$4)&gt;0,1,))+(IF(SUMIFS('Wave 2 Attend. Data (Long)'!$O$1:$O$2762,'Wave 2 Attend. Data (Long)'!$C$1:$C$2762,$D14,'Wave 2 Attend. Data (Long)'!$N$1:$N$2762,"9",'Wave 2 Attend. Data (Long)'!$D$1:$D$2762,H$4)&gt;0,1,))+(IF(SUMIFS('Wave 2 Attend. Data (Long)'!$O$1:$O$2762,'Wave 2 Attend. Data (Long)'!$C$1:$C$2762,$D14,'Wave 2 Attend. Data (Long)'!$N$1:$N$2762,"8",'Wave 2 Attend. Data (Long)'!$D$1:$D$2762,H$4)&gt;0,1,))+(IF(SUMIFS('Wave 2 Attend. Data (Long)'!$O$1:$O$2762,'Wave 2 Attend. Data (Long)'!$C$1:$C$2762,$D14,'Wave 2 Attend. Data (Long)'!$N$1:$N$2762,"7",'Wave 2 Attend. Data (Long)'!$D$1:$D$2762,H$4)&gt;0,1,))+(IF(SUMIFS('Wave 2 Attend. Data (Long)'!$O$1:$O$2762,'Wave 2 Attend. Data (Long)'!$C$1:$C$2762,$D14,'Wave 2 Attend. Data (Long)'!$N$1:$N$2762,"6",'Wave 2 Attend. Data (Long)'!$D$1:$D$2762,H$4)&gt;0,1,))+(IF(SUMIFS('Wave 2 Attend. Data (Long)'!$O$1:$O$2762,'Wave 2 Attend. Data (Long)'!$C$1:$C$2762,$D14,'Wave 2 Attend. Data (Long)'!$N$1:$N$2762,"5",'Wave 2 Attend. Data (Long)'!$D$1:$D$2762,H$4)&gt;0,1,))+(IF(SUMIFS('Wave 2 Attend. Data (Long)'!$O$1:$O$2762,'Wave 2 Attend. Data (Long)'!$C$1:$C$2762,$D14,'Wave 2 Attend. Data (Long)'!$N$1:$N$2762,"4",'Wave 2 Attend. Data (Long)'!$D$1:$D$2762,H$4)&gt;0,1,))+(IF(SUMIFS('Wave 2 Attend. Data (Long)'!$O$1:$O$2762,'Wave 2 Attend. Data (Long)'!$C$1:$C$2762,$D14,'Wave 2 Attend. Data (Long)'!$N$1:$N$2762,"3",'Wave 2 Attend. Data (Long)'!$D$1:$D$2762,H$4)&gt;0,1,))+(IF(SUMIFS('Wave 2 Attend. Data (Long)'!$O$1:$O$2762,'Wave 2 Attend. Data (Long)'!$C$1:$C$2762,$D14,'Wave 2 Attend. Data (Long)'!$N$1:$N$2762,"2",'Wave 2 Attend. Data (Long)'!$D$1:$D$2762,H$4)&gt;0,1,))+(IF(SUMIFS('Wave 2 Attend. Data (Long)'!$O$1:$O$2762,'Wave 2 Attend. Data (Long)'!$C$1:$C$2762,$D14,'Wave 2 Attend. Data (Long)'!$N$1:$N$2762,"1",'Wave 2 Attend. Data (Long)'!$D$1:$D$2762,H$4)&gt;0,1,)))/$E$3)</f>
        <v>0.63636363636363635</v>
      </c>
      <c r="I14" s="119">
        <f>((IF(SUMIFS('Wave 2 Attend. Data (Long)'!$O$1:$O$2762,'Wave 2 Attend. Data (Long)'!$C$1:$C$2762,$D14,'Wave 2 Attend. Data (Long)'!$N$1:$N$2762,"11",'Wave 2 Attend. Data (Long)'!$D$1:$D$2762,I$4)&gt;0,1,)+(IF(SUMIFS('Wave 2 Attend. Data (Long)'!$O$1:$O$2762,'Wave 2 Attend. Data (Long)'!$C$1:$C$2762,$D14,'Wave 2 Attend. Data (Long)'!$N$1:$N$2762,"10",'Wave 2 Attend. Data (Long)'!$D$1:$D$2762,I$4)&gt;0,1,))+(IF(SUMIFS('Wave 2 Attend. Data (Long)'!$O$1:$O$2762,'Wave 2 Attend. Data (Long)'!$C$1:$C$2762,$D14,'Wave 2 Attend. Data (Long)'!$N$1:$N$2762,"9",'Wave 2 Attend. Data (Long)'!$D$1:$D$2762,I$4)&gt;0,1,))+(IF(SUMIFS('Wave 2 Attend. Data (Long)'!$O$1:$O$2762,'Wave 2 Attend. Data (Long)'!$C$1:$C$2762,$D14,'Wave 2 Attend. Data (Long)'!$N$1:$N$2762,"8",'Wave 2 Attend. Data (Long)'!$D$1:$D$2762,I$4)&gt;0,1,))+(IF(SUMIFS('Wave 2 Attend. Data (Long)'!$O$1:$O$2762,'Wave 2 Attend. Data (Long)'!$C$1:$C$2762,$D14,'Wave 2 Attend. Data (Long)'!$N$1:$N$2762,"7",'Wave 2 Attend. Data (Long)'!$D$1:$D$2762,I$4)&gt;0,1,))+(IF(SUMIFS('Wave 2 Attend. Data (Long)'!$O$1:$O$2762,'Wave 2 Attend. Data (Long)'!$C$1:$C$2762,$D14,'Wave 2 Attend. Data (Long)'!$N$1:$N$2762,"6",'Wave 2 Attend. Data (Long)'!$D$1:$D$2762,I$4)&gt;0,1,))+(IF(SUMIFS('Wave 2 Attend. Data (Long)'!$O$1:$O$2762,'Wave 2 Attend. Data (Long)'!$C$1:$C$2762,$D14,'Wave 2 Attend. Data (Long)'!$N$1:$N$2762,"5",'Wave 2 Attend. Data (Long)'!$D$1:$D$2762,I$4)&gt;0,1,))+(IF(SUMIFS('Wave 2 Attend. Data (Long)'!$O$1:$O$2762,'Wave 2 Attend. Data (Long)'!$C$1:$C$2762,$D14,'Wave 2 Attend. Data (Long)'!$N$1:$N$2762,"4",'Wave 2 Attend. Data (Long)'!$D$1:$D$2762,I$4)&gt;0,1,))+(IF(SUMIFS('Wave 2 Attend. Data (Long)'!$O$1:$O$2762,'Wave 2 Attend. Data (Long)'!$C$1:$C$2762,$D14,'Wave 2 Attend. Data (Long)'!$N$1:$N$2762,"3",'Wave 2 Attend. Data (Long)'!$D$1:$D$2762,I$4)&gt;0,1,))+(IF(SUMIFS('Wave 2 Attend. Data (Long)'!$O$1:$O$2762,'Wave 2 Attend. Data (Long)'!$C$1:$C$2762,$D14,'Wave 2 Attend. Data (Long)'!$N$1:$N$2762,"2",'Wave 2 Attend. Data (Long)'!$D$1:$D$2762,I$4)&gt;0,1,))+(IF(SUMIFS('Wave 2 Attend. Data (Long)'!$O$1:$O$2762,'Wave 2 Attend. Data (Long)'!$C$1:$C$2762,$D14,'Wave 2 Attend. Data (Long)'!$N$1:$N$2762,"1",'Wave 2 Attend. Data (Long)'!$D$1:$D$2762,I$4)&gt;0,1,)))/$E$3)</f>
        <v>0.72727272727272729</v>
      </c>
      <c r="J14" s="56">
        <f>((IF(SUMIFS('Wave 2 Attend. Data (Long)'!$O$1:$O$2762,'Wave 2 Attend. Data (Long)'!$C$1:$C$2762,$D14,'Wave 2 Attend. Data (Long)'!$N$1:$N$2762,"11",'Wave 2 Attend. Data (Long)'!$D$1:$D$2762,J$4)&gt;0,1,)+(IF(SUMIFS('Wave 2 Attend. Data (Long)'!$O$1:$O$2762,'Wave 2 Attend. Data (Long)'!$C$1:$C$2762,$D14,'Wave 2 Attend. Data (Long)'!$N$1:$N$2762,"10",'Wave 2 Attend. Data (Long)'!$D$1:$D$2762,J$4)&gt;0,1,))+(IF(SUMIFS('Wave 2 Attend. Data (Long)'!$O$1:$O$2762,'Wave 2 Attend. Data (Long)'!$C$1:$C$2762,$D14,'Wave 2 Attend. Data (Long)'!$N$1:$N$2762,"9",'Wave 2 Attend. Data (Long)'!$D$1:$D$2762,J$4)&gt;0,1,))+(IF(SUMIFS('Wave 2 Attend. Data (Long)'!$O$1:$O$2762,'Wave 2 Attend. Data (Long)'!$C$1:$C$2762,$D14,'Wave 2 Attend. Data (Long)'!$N$1:$N$2762,"8",'Wave 2 Attend. Data (Long)'!$D$1:$D$2762,J$4)&gt;0,1,))+(IF(SUMIFS('Wave 2 Attend. Data (Long)'!$O$1:$O$2762,'Wave 2 Attend. Data (Long)'!$C$1:$C$2762,$D14,'Wave 2 Attend. Data (Long)'!$N$1:$N$2762,"7",'Wave 2 Attend. Data (Long)'!$D$1:$D$2762,J$4)&gt;0,1,))+(IF(SUMIFS('Wave 2 Attend. Data (Long)'!$O$1:$O$2762,'Wave 2 Attend. Data (Long)'!$C$1:$C$2762,$D14,'Wave 2 Attend. Data (Long)'!$N$1:$N$2762,"6",'Wave 2 Attend. Data (Long)'!$D$1:$D$2762,J$4)&gt;0,1,))+(IF(SUMIFS('Wave 2 Attend. Data (Long)'!$O$1:$O$2762,'Wave 2 Attend. Data (Long)'!$C$1:$C$2762,$D14,'Wave 2 Attend. Data (Long)'!$N$1:$N$2762,"5",'Wave 2 Attend. Data (Long)'!$D$1:$D$2762,J$4)&gt;0,1,))+(IF(SUMIFS('Wave 2 Attend. Data (Long)'!$O$1:$O$2762,'Wave 2 Attend. Data (Long)'!$C$1:$C$2762,$D14,'Wave 2 Attend. Data (Long)'!$N$1:$N$2762,"4",'Wave 2 Attend. Data (Long)'!$D$1:$D$2762,J$4)&gt;0,1,))+(IF(SUMIFS('Wave 2 Attend. Data (Long)'!$O$1:$O$2762,'Wave 2 Attend. Data (Long)'!$C$1:$C$2762,$D14,'Wave 2 Attend. Data (Long)'!$N$1:$N$2762,"3",'Wave 2 Attend. Data (Long)'!$D$1:$D$2762,J$4)&gt;0,1,))+(IF(SUMIFS('Wave 2 Attend. Data (Long)'!$O$1:$O$2762,'Wave 2 Attend. Data (Long)'!$C$1:$C$2762,$D14,'Wave 2 Attend. Data (Long)'!$N$1:$N$2762,"2",'Wave 2 Attend. Data (Long)'!$D$1:$D$2762,J$4)&gt;0,1,))+(IF(SUMIFS('Wave 2 Attend. Data (Long)'!$O$1:$O$2762,'Wave 2 Attend. Data (Long)'!$C$1:$C$2762,$D14,'Wave 2 Attend. Data (Long)'!$N$1:$N$2762,"1",'Wave 2 Attend. Data (Long)'!$D$1:$D$2762,J$4)&gt;0,1,)))/$E$3)</f>
        <v>0.90909090909090906</v>
      </c>
      <c r="K14" s="134">
        <f>((IF(SUMIFS('Wave 2 Attend. Data (Long)'!$O$1:$O$2762,'Wave 2 Attend. Data (Long)'!$C$1:$C$2762,$D14,'Wave 2 Attend. Data (Long)'!$N$1:$N$2762,"11",'Wave 2 Attend. Data (Long)'!$D$1:$D$2762,K$4)&gt;0,1,)+(IF(SUMIFS('Wave 2 Attend. Data (Long)'!$O$1:$O$2762,'Wave 2 Attend. Data (Long)'!$C$1:$C$2762,$D14,'Wave 2 Attend. Data (Long)'!$N$1:$N$2762,"10",'Wave 2 Attend. Data (Long)'!$D$1:$D$2762,K$4)&gt;0,1,))+(IF(SUMIFS('Wave 2 Attend. Data (Long)'!$O$1:$O$2762,'Wave 2 Attend. Data (Long)'!$C$1:$C$2762,$D14,'Wave 2 Attend. Data (Long)'!$N$1:$N$2762,"9",'Wave 2 Attend. Data (Long)'!$D$1:$D$2762,K$4)&gt;0,1,))+(IF(SUMIFS('Wave 2 Attend. Data (Long)'!$O$1:$O$2762,'Wave 2 Attend. Data (Long)'!$C$1:$C$2762,$D14,'Wave 2 Attend. Data (Long)'!$N$1:$N$2762,"8",'Wave 2 Attend. Data (Long)'!$D$1:$D$2762,K$4)&gt;0,1,))+(IF(SUMIFS('Wave 2 Attend. Data (Long)'!$O$1:$O$2762,'Wave 2 Attend. Data (Long)'!$C$1:$C$2762,$D14,'Wave 2 Attend. Data (Long)'!$N$1:$N$2762,"7",'Wave 2 Attend. Data (Long)'!$D$1:$D$2762,K$4)&gt;0,1,))+(IF(SUMIFS('Wave 2 Attend. Data (Long)'!$O$1:$O$2762,'Wave 2 Attend. Data (Long)'!$C$1:$C$2762,$D14,'Wave 2 Attend. Data (Long)'!$N$1:$N$2762,"6",'Wave 2 Attend. Data (Long)'!$D$1:$D$2762,K$4)&gt;0,1,))+(IF(SUMIFS('Wave 2 Attend. Data (Long)'!$O$1:$O$2762,'Wave 2 Attend. Data (Long)'!$C$1:$C$2762,$D14,'Wave 2 Attend. Data (Long)'!$N$1:$N$2762,"5",'Wave 2 Attend. Data (Long)'!$D$1:$D$2762,K$4)&gt;0,1,))+(IF(SUMIFS('Wave 2 Attend. Data (Long)'!$O$1:$O$2762,'Wave 2 Attend. Data (Long)'!$C$1:$C$2762,$D14,'Wave 2 Attend. Data (Long)'!$N$1:$N$2762,"4",'Wave 2 Attend. Data (Long)'!$D$1:$D$2762,K$4)&gt;0,1,))+(IF(SUMIFS('Wave 2 Attend. Data (Long)'!$O$1:$O$2762,'Wave 2 Attend. Data (Long)'!$C$1:$C$2762,$D14,'Wave 2 Attend. Data (Long)'!$N$1:$N$2762,"3",'Wave 2 Attend. Data (Long)'!$D$1:$D$2762,K$4)&gt;0,1,))+(IF(SUMIFS('Wave 2 Attend. Data (Long)'!$O$1:$O$2762,'Wave 2 Attend. Data (Long)'!$C$1:$C$2762,$D14,'Wave 2 Attend. Data (Long)'!$N$1:$N$2762,"2",'Wave 2 Attend. Data (Long)'!$D$1:$D$2762,K$4)&gt;0,1,))+(IF(SUMIFS('Wave 2 Attend. Data (Long)'!$O$1:$O$2762,'Wave 2 Attend. Data (Long)'!$C$1:$C$2762,$D14,'Wave 2 Attend. Data (Long)'!$N$1:$N$2762,"1",'Wave 2 Attend. Data (Long)'!$D$1:$D$2762,K$4)&gt;0,1,)))/$E$3)</f>
        <v>9.0909090909090912E-2</v>
      </c>
    </row>
    <row r="15" spans="2:11">
      <c r="B15" s="228"/>
      <c r="C15" s="130">
        <v>534</v>
      </c>
      <c r="D15" s="131" t="s">
        <v>750</v>
      </c>
      <c r="E15" s="125">
        <f t="shared" si="0"/>
        <v>0.63636363636363635</v>
      </c>
      <c r="F15" s="122">
        <f>((IF(SUMIFS('Wave 2 Attend. Data (Long)'!$O$1:$O$2762,'Wave 2 Attend. Data (Long)'!$C$1:$C$2762,$D15,'Wave 2 Attend. Data (Long)'!$N$1:$N$2762,"11",'Wave 2 Attend. Data (Long)'!$D$1:$D$2762,F$4)&gt;0,1,)+(IF(SUMIFS('Wave 2 Attend. Data (Long)'!$O$1:$O$2762,'Wave 2 Attend. Data (Long)'!$C$1:$C$2762,$D15,'Wave 2 Attend. Data (Long)'!$N$1:$N$2762,"10",'Wave 2 Attend. Data (Long)'!$D$1:$D$2762,F$4)&gt;0,1,))+(IF(SUMIFS('Wave 2 Attend. Data (Long)'!$O$1:$O$2762,'Wave 2 Attend. Data (Long)'!$C$1:$C$2762,$D15,'Wave 2 Attend. Data (Long)'!$N$1:$N$2762,"9",'Wave 2 Attend. Data (Long)'!$D$1:$D$2762,F$4)&gt;0,1,))+(IF(SUMIFS('Wave 2 Attend. Data (Long)'!$O$1:$O$2762,'Wave 2 Attend. Data (Long)'!$C$1:$C$2762,$D15,'Wave 2 Attend. Data (Long)'!$N$1:$N$2762,"8",'Wave 2 Attend. Data (Long)'!$D$1:$D$2762,F$4)&gt;0,1,))+(IF(SUMIFS('Wave 2 Attend. Data (Long)'!$O$1:$O$2762,'Wave 2 Attend. Data (Long)'!$C$1:$C$2762,$D15,'Wave 2 Attend. Data (Long)'!$N$1:$N$2762,"7",'Wave 2 Attend. Data (Long)'!$D$1:$D$2762,F$4)&gt;0,1,))+(IF(SUMIFS('Wave 2 Attend. Data (Long)'!$O$1:$O$2762,'Wave 2 Attend. Data (Long)'!$C$1:$C$2762,$D15,'Wave 2 Attend. Data (Long)'!$N$1:$N$2762,"6",'Wave 2 Attend. Data (Long)'!$D$1:$D$2762,F$4)&gt;0,1,))+(IF(SUMIFS('Wave 2 Attend. Data (Long)'!$O$1:$O$2762,'Wave 2 Attend. Data (Long)'!$C$1:$C$2762,$D15,'Wave 2 Attend. Data (Long)'!$N$1:$N$2762,"5",'Wave 2 Attend. Data (Long)'!$D$1:$D$2762,F$4)&gt;0,1,))+(IF(SUMIFS('Wave 2 Attend. Data (Long)'!$O$1:$O$2762,'Wave 2 Attend. Data (Long)'!$C$1:$C$2762,$D15,'Wave 2 Attend. Data (Long)'!$N$1:$N$2762,"4",'Wave 2 Attend. Data (Long)'!$D$1:$D$2762,F$4)&gt;0,1,))+(IF(SUMIFS('Wave 2 Attend. Data (Long)'!$O$1:$O$2762,'Wave 2 Attend. Data (Long)'!$C$1:$C$2762,$D15,'Wave 2 Attend. Data (Long)'!$N$1:$N$2762,"3",'Wave 2 Attend. Data (Long)'!$D$1:$D$2762,F$4)&gt;0,1,))+(IF(SUMIFS('Wave 2 Attend. Data (Long)'!$O$1:$O$2762,'Wave 2 Attend. Data (Long)'!$C$1:$C$2762,$D15,'Wave 2 Attend. Data (Long)'!$N$1:$N$2762,"2",'Wave 2 Attend. Data (Long)'!$D$1:$D$2762,F$4)&gt;0,1,))+(IF(SUMIFS('Wave 2 Attend. Data (Long)'!$O$1:$O$2762,'Wave 2 Attend. Data (Long)'!$C$1:$C$2762,$D15,'Wave 2 Attend. Data (Long)'!$N$1:$N$2762,"1",'Wave 2 Attend. Data (Long)'!$D$1:$D$2762,F$4)&gt;0,1,)))/$E$3)</f>
        <v>0.90909090909090906</v>
      </c>
      <c r="G15" s="119">
        <f>((IF(SUMIFS('Wave 2 Attend. Data (Long)'!$O$1:$O$2762,'Wave 2 Attend. Data (Long)'!$C$1:$C$2762,$D15,'Wave 2 Attend. Data (Long)'!$N$1:$N$2762,"11",'Wave 2 Attend. Data (Long)'!$D$1:$D$2762,G$4)&gt;0,1,)+(IF(SUMIFS('Wave 2 Attend. Data (Long)'!$O$1:$O$2762,'Wave 2 Attend. Data (Long)'!$C$1:$C$2762,$D15,'Wave 2 Attend. Data (Long)'!$N$1:$N$2762,"10",'Wave 2 Attend. Data (Long)'!$D$1:$D$2762,G$4)&gt;0,1,))+(IF(SUMIFS('Wave 2 Attend. Data (Long)'!$O$1:$O$2762,'Wave 2 Attend. Data (Long)'!$C$1:$C$2762,$D15,'Wave 2 Attend. Data (Long)'!$N$1:$N$2762,"9",'Wave 2 Attend. Data (Long)'!$D$1:$D$2762,G$4)&gt;0,1,))+(IF(SUMIFS('Wave 2 Attend. Data (Long)'!$O$1:$O$2762,'Wave 2 Attend. Data (Long)'!$C$1:$C$2762,$D15,'Wave 2 Attend. Data (Long)'!$N$1:$N$2762,"8",'Wave 2 Attend. Data (Long)'!$D$1:$D$2762,G$4)&gt;0,1,))+(IF(SUMIFS('Wave 2 Attend. Data (Long)'!$O$1:$O$2762,'Wave 2 Attend. Data (Long)'!$C$1:$C$2762,$D15,'Wave 2 Attend. Data (Long)'!$N$1:$N$2762,"7",'Wave 2 Attend. Data (Long)'!$D$1:$D$2762,G$4)&gt;0,1,))+(IF(SUMIFS('Wave 2 Attend. Data (Long)'!$O$1:$O$2762,'Wave 2 Attend. Data (Long)'!$C$1:$C$2762,$D15,'Wave 2 Attend. Data (Long)'!$N$1:$N$2762,"6",'Wave 2 Attend. Data (Long)'!$D$1:$D$2762,G$4)&gt;0,1,))+(IF(SUMIFS('Wave 2 Attend. Data (Long)'!$O$1:$O$2762,'Wave 2 Attend. Data (Long)'!$C$1:$C$2762,$D15,'Wave 2 Attend. Data (Long)'!$N$1:$N$2762,"5",'Wave 2 Attend. Data (Long)'!$D$1:$D$2762,G$4)&gt;0,1,))+(IF(SUMIFS('Wave 2 Attend. Data (Long)'!$O$1:$O$2762,'Wave 2 Attend. Data (Long)'!$C$1:$C$2762,$D15,'Wave 2 Attend. Data (Long)'!$N$1:$N$2762,"4",'Wave 2 Attend. Data (Long)'!$D$1:$D$2762,G$4)&gt;0,1,))+(IF(SUMIFS('Wave 2 Attend. Data (Long)'!$O$1:$O$2762,'Wave 2 Attend. Data (Long)'!$C$1:$C$2762,$D15,'Wave 2 Attend. Data (Long)'!$N$1:$N$2762,"3",'Wave 2 Attend. Data (Long)'!$D$1:$D$2762,G$4)&gt;0,1,))+(IF(SUMIFS('Wave 2 Attend. Data (Long)'!$O$1:$O$2762,'Wave 2 Attend. Data (Long)'!$C$1:$C$2762,$D15,'Wave 2 Attend. Data (Long)'!$N$1:$N$2762,"2",'Wave 2 Attend. Data (Long)'!$D$1:$D$2762,G$4)&gt;0,1,))+(IF(SUMIFS('Wave 2 Attend. Data (Long)'!$O$1:$O$2762,'Wave 2 Attend. Data (Long)'!$C$1:$C$2762,$D15,'Wave 2 Attend. Data (Long)'!$N$1:$N$2762,"1",'Wave 2 Attend. Data (Long)'!$D$1:$D$2762,G$4)&gt;0,1,)))/$E$3)</f>
        <v>0.90909090909090906</v>
      </c>
      <c r="H15" s="119">
        <f>((IF(SUMIFS('Wave 2 Attend. Data (Long)'!$O$1:$O$2762,'Wave 2 Attend. Data (Long)'!$C$1:$C$2762,$D15,'Wave 2 Attend. Data (Long)'!$N$1:$N$2762,"11",'Wave 2 Attend. Data (Long)'!$D$1:$D$2762,H$4)&gt;0,1,)+(IF(SUMIFS('Wave 2 Attend. Data (Long)'!$O$1:$O$2762,'Wave 2 Attend. Data (Long)'!$C$1:$C$2762,$D15,'Wave 2 Attend. Data (Long)'!$N$1:$N$2762,"10",'Wave 2 Attend. Data (Long)'!$D$1:$D$2762,H$4)&gt;0,1,))+(IF(SUMIFS('Wave 2 Attend. Data (Long)'!$O$1:$O$2762,'Wave 2 Attend. Data (Long)'!$C$1:$C$2762,$D15,'Wave 2 Attend. Data (Long)'!$N$1:$N$2762,"9",'Wave 2 Attend. Data (Long)'!$D$1:$D$2762,H$4)&gt;0,1,))+(IF(SUMIFS('Wave 2 Attend. Data (Long)'!$O$1:$O$2762,'Wave 2 Attend. Data (Long)'!$C$1:$C$2762,$D15,'Wave 2 Attend. Data (Long)'!$N$1:$N$2762,"8",'Wave 2 Attend. Data (Long)'!$D$1:$D$2762,H$4)&gt;0,1,))+(IF(SUMIFS('Wave 2 Attend. Data (Long)'!$O$1:$O$2762,'Wave 2 Attend. Data (Long)'!$C$1:$C$2762,$D15,'Wave 2 Attend. Data (Long)'!$N$1:$N$2762,"7",'Wave 2 Attend. Data (Long)'!$D$1:$D$2762,H$4)&gt;0,1,))+(IF(SUMIFS('Wave 2 Attend. Data (Long)'!$O$1:$O$2762,'Wave 2 Attend. Data (Long)'!$C$1:$C$2762,$D15,'Wave 2 Attend. Data (Long)'!$N$1:$N$2762,"6",'Wave 2 Attend. Data (Long)'!$D$1:$D$2762,H$4)&gt;0,1,))+(IF(SUMIFS('Wave 2 Attend. Data (Long)'!$O$1:$O$2762,'Wave 2 Attend. Data (Long)'!$C$1:$C$2762,$D15,'Wave 2 Attend. Data (Long)'!$N$1:$N$2762,"5",'Wave 2 Attend. Data (Long)'!$D$1:$D$2762,H$4)&gt;0,1,))+(IF(SUMIFS('Wave 2 Attend. Data (Long)'!$O$1:$O$2762,'Wave 2 Attend. Data (Long)'!$C$1:$C$2762,$D15,'Wave 2 Attend. Data (Long)'!$N$1:$N$2762,"4",'Wave 2 Attend. Data (Long)'!$D$1:$D$2762,H$4)&gt;0,1,))+(IF(SUMIFS('Wave 2 Attend. Data (Long)'!$O$1:$O$2762,'Wave 2 Attend. Data (Long)'!$C$1:$C$2762,$D15,'Wave 2 Attend. Data (Long)'!$N$1:$N$2762,"3",'Wave 2 Attend. Data (Long)'!$D$1:$D$2762,H$4)&gt;0,1,))+(IF(SUMIFS('Wave 2 Attend. Data (Long)'!$O$1:$O$2762,'Wave 2 Attend. Data (Long)'!$C$1:$C$2762,$D15,'Wave 2 Attend. Data (Long)'!$N$1:$N$2762,"2",'Wave 2 Attend. Data (Long)'!$D$1:$D$2762,H$4)&gt;0,1,))+(IF(SUMIFS('Wave 2 Attend. Data (Long)'!$O$1:$O$2762,'Wave 2 Attend. Data (Long)'!$C$1:$C$2762,$D15,'Wave 2 Attend. Data (Long)'!$N$1:$N$2762,"1",'Wave 2 Attend. Data (Long)'!$D$1:$D$2762,H$4)&gt;0,1,)))/$E$3)</f>
        <v>0.72727272727272729</v>
      </c>
      <c r="I15" s="119">
        <f>((IF(SUMIFS('Wave 2 Attend. Data (Long)'!$O$1:$O$2762,'Wave 2 Attend. Data (Long)'!$C$1:$C$2762,$D15,'Wave 2 Attend. Data (Long)'!$N$1:$N$2762,"11",'Wave 2 Attend. Data (Long)'!$D$1:$D$2762,I$4)&gt;0,1,)+(IF(SUMIFS('Wave 2 Attend. Data (Long)'!$O$1:$O$2762,'Wave 2 Attend. Data (Long)'!$C$1:$C$2762,$D15,'Wave 2 Attend. Data (Long)'!$N$1:$N$2762,"10",'Wave 2 Attend. Data (Long)'!$D$1:$D$2762,I$4)&gt;0,1,))+(IF(SUMIFS('Wave 2 Attend. Data (Long)'!$O$1:$O$2762,'Wave 2 Attend. Data (Long)'!$C$1:$C$2762,$D15,'Wave 2 Attend. Data (Long)'!$N$1:$N$2762,"9",'Wave 2 Attend. Data (Long)'!$D$1:$D$2762,I$4)&gt;0,1,))+(IF(SUMIFS('Wave 2 Attend. Data (Long)'!$O$1:$O$2762,'Wave 2 Attend. Data (Long)'!$C$1:$C$2762,$D15,'Wave 2 Attend. Data (Long)'!$N$1:$N$2762,"8",'Wave 2 Attend. Data (Long)'!$D$1:$D$2762,I$4)&gt;0,1,))+(IF(SUMIFS('Wave 2 Attend. Data (Long)'!$O$1:$O$2762,'Wave 2 Attend. Data (Long)'!$C$1:$C$2762,$D15,'Wave 2 Attend. Data (Long)'!$N$1:$N$2762,"7",'Wave 2 Attend. Data (Long)'!$D$1:$D$2762,I$4)&gt;0,1,))+(IF(SUMIFS('Wave 2 Attend. Data (Long)'!$O$1:$O$2762,'Wave 2 Attend. Data (Long)'!$C$1:$C$2762,$D15,'Wave 2 Attend. Data (Long)'!$N$1:$N$2762,"6",'Wave 2 Attend. Data (Long)'!$D$1:$D$2762,I$4)&gt;0,1,))+(IF(SUMIFS('Wave 2 Attend. Data (Long)'!$O$1:$O$2762,'Wave 2 Attend. Data (Long)'!$C$1:$C$2762,$D15,'Wave 2 Attend. Data (Long)'!$N$1:$N$2762,"5",'Wave 2 Attend. Data (Long)'!$D$1:$D$2762,I$4)&gt;0,1,))+(IF(SUMIFS('Wave 2 Attend. Data (Long)'!$O$1:$O$2762,'Wave 2 Attend. Data (Long)'!$C$1:$C$2762,$D15,'Wave 2 Attend. Data (Long)'!$N$1:$N$2762,"4",'Wave 2 Attend. Data (Long)'!$D$1:$D$2762,I$4)&gt;0,1,))+(IF(SUMIFS('Wave 2 Attend. Data (Long)'!$O$1:$O$2762,'Wave 2 Attend. Data (Long)'!$C$1:$C$2762,$D15,'Wave 2 Attend. Data (Long)'!$N$1:$N$2762,"3",'Wave 2 Attend. Data (Long)'!$D$1:$D$2762,I$4)&gt;0,1,))+(IF(SUMIFS('Wave 2 Attend. Data (Long)'!$O$1:$O$2762,'Wave 2 Attend. Data (Long)'!$C$1:$C$2762,$D15,'Wave 2 Attend. Data (Long)'!$N$1:$N$2762,"2",'Wave 2 Attend. Data (Long)'!$D$1:$D$2762,I$4)&gt;0,1,))+(IF(SUMIFS('Wave 2 Attend. Data (Long)'!$O$1:$O$2762,'Wave 2 Attend. Data (Long)'!$C$1:$C$2762,$D15,'Wave 2 Attend. Data (Long)'!$N$1:$N$2762,"1",'Wave 2 Attend. Data (Long)'!$D$1:$D$2762,I$4)&gt;0,1,)))/$E$3)</f>
        <v>0.54545454545454541</v>
      </c>
      <c r="J15" s="56">
        <f>((IF(SUMIFS('Wave 2 Attend. Data (Long)'!$O$1:$O$2762,'Wave 2 Attend. Data (Long)'!$C$1:$C$2762,$D15,'Wave 2 Attend. Data (Long)'!$N$1:$N$2762,"11",'Wave 2 Attend. Data (Long)'!$D$1:$D$2762,J$4)&gt;0,1,)+(IF(SUMIFS('Wave 2 Attend. Data (Long)'!$O$1:$O$2762,'Wave 2 Attend. Data (Long)'!$C$1:$C$2762,$D15,'Wave 2 Attend. Data (Long)'!$N$1:$N$2762,"10",'Wave 2 Attend. Data (Long)'!$D$1:$D$2762,J$4)&gt;0,1,))+(IF(SUMIFS('Wave 2 Attend. Data (Long)'!$O$1:$O$2762,'Wave 2 Attend. Data (Long)'!$C$1:$C$2762,$D15,'Wave 2 Attend. Data (Long)'!$N$1:$N$2762,"9",'Wave 2 Attend. Data (Long)'!$D$1:$D$2762,J$4)&gt;0,1,))+(IF(SUMIFS('Wave 2 Attend. Data (Long)'!$O$1:$O$2762,'Wave 2 Attend. Data (Long)'!$C$1:$C$2762,$D15,'Wave 2 Attend. Data (Long)'!$N$1:$N$2762,"8",'Wave 2 Attend. Data (Long)'!$D$1:$D$2762,J$4)&gt;0,1,))+(IF(SUMIFS('Wave 2 Attend. Data (Long)'!$O$1:$O$2762,'Wave 2 Attend. Data (Long)'!$C$1:$C$2762,$D15,'Wave 2 Attend. Data (Long)'!$N$1:$N$2762,"7",'Wave 2 Attend. Data (Long)'!$D$1:$D$2762,J$4)&gt;0,1,))+(IF(SUMIFS('Wave 2 Attend. Data (Long)'!$O$1:$O$2762,'Wave 2 Attend. Data (Long)'!$C$1:$C$2762,$D15,'Wave 2 Attend. Data (Long)'!$N$1:$N$2762,"6",'Wave 2 Attend. Data (Long)'!$D$1:$D$2762,J$4)&gt;0,1,))+(IF(SUMIFS('Wave 2 Attend. Data (Long)'!$O$1:$O$2762,'Wave 2 Attend. Data (Long)'!$C$1:$C$2762,$D15,'Wave 2 Attend. Data (Long)'!$N$1:$N$2762,"5",'Wave 2 Attend. Data (Long)'!$D$1:$D$2762,J$4)&gt;0,1,))+(IF(SUMIFS('Wave 2 Attend. Data (Long)'!$O$1:$O$2762,'Wave 2 Attend. Data (Long)'!$C$1:$C$2762,$D15,'Wave 2 Attend. Data (Long)'!$N$1:$N$2762,"4",'Wave 2 Attend. Data (Long)'!$D$1:$D$2762,J$4)&gt;0,1,))+(IF(SUMIFS('Wave 2 Attend. Data (Long)'!$O$1:$O$2762,'Wave 2 Attend. Data (Long)'!$C$1:$C$2762,$D15,'Wave 2 Attend. Data (Long)'!$N$1:$N$2762,"3",'Wave 2 Attend. Data (Long)'!$D$1:$D$2762,J$4)&gt;0,1,))+(IF(SUMIFS('Wave 2 Attend. Data (Long)'!$O$1:$O$2762,'Wave 2 Attend. Data (Long)'!$C$1:$C$2762,$D15,'Wave 2 Attend. Data (Long)'!$N$1:$N$2762,"2",'Wave 2 Attend. Data (Long)'!$D$1:$D$2762,J$4)&gt;0,1,))+(IF(SUMIFS('Wave 2 Attend. Data (Long)'!$O$1:$O$2762,'Wave 2 Attend. Data (Long)'!$C$1:$C$2762,$D15,'Wave 2 Attend. Data (Long)'!$N$1:$N$2762,"1",'Wave 2 Attend. Data (Long)'!$D$1:$D$2762,J$4)&gt;0,1,)))/$E$3)</f>
        <v>0.45454545454545453</v>
      </c>
      <c r="K15" s="134">
        <f>((IF(SUMIFS('Wave 2 Attend. Data (Long)'!$O$1:$O$2762,'Wave 2 Attend. Data (Long)'!$C$1:$C$2762,$D15,'Wave 2 Attend. Data (Long)'!$N$1:$N$2762,"11",'Wave 2 Attend. Data (Long)'!$D$1:$D$2762,K$4)&gt;0,1,)+(IF(SUMIFS('Wave 2 Attend. Data (Long)'!$O$1:$O$2762,'Wave 2 Attend. Data (Long)'!$C$1:$C$2762,$D15,'Wave 2 Attend. Data (Long)'!$N$1:$N$2762,"10",'Wave 2 Attend. Data (Long)'!$D$1:$D$2762,K$4)&gt;0,1,))+(IF(SUMIFS('Wave 2 Attend. Data (Long)'!$O$1:$O$2762,'Wave 2 Attend. Data (Long)'!$C$1:$C$2762,$D15,'Wave 2 Attend. Data (Long)'!$N$1:$N$2762,"9",'Wave 2 Attend. Data (Long)'!$D$1:$D$2762,K$4)&gt;0,1,))+(IF(SUMIFS('Wave 2 Attend. Data (Long)'!$O$1:$O$2762,'Wave 2 Attend. Data (Long)'!$C$1:$C$2762,$D15,'Wave 2 Attend. Data (Long)'!$N$1:$N$2762,"8",'Wave 2 Attend. Data (Long)'!$D$1:$D$2762,K$4)&gt;0,1,))+(IF(SUMIFS('Wave 2 Attend. Data (Long)'!$O$1:$O$2762,'Wave 2 Attend. Data (Long)'!$C$1:$C$2762,$D15,'Wave 2 Attend. Data (Long)'!$N$1:$N$2762,"7",'Wave 2 Attend. Data (Long)'!$D$1:$D$2762,K$4)&gt;0,1,))+(IF(SUMIFS('Wave 2 Attend. Data (Long)'!$O$1:$O$2762,'Wave 2 Attend. Data (Long)'!$C$1:$C$2762,$D15,'Wave 2 Attend. Data (Long)'!$N$1:$N$2762,"6",'Wave 2 Attend. Data (Long)'!$D$1:$D$2762,K$4)&gt;0,1,))+(IF(SUMIFS('Wave 2 Attend. Data (Long)'!$O$1:$O$2762,'Wave 2 Attend. Data (Long)'!$C$1:$C$2762,$D15,'Wave 2 Attend. Data (Long)'!$N$1:$N$2762,"5",'Wave 2 Attend. Data (Long)'!$D$1:$D$2762,K$4)&gt;0,1,))+(IF(SUMIFS('Wave 2 Attend. Data (Long)'!$O$1:$O$2762,'Wave 2 Attend. Data (Long)'!$C$1:$C$2762,$D15,'Wave 2 Attend. Data (Long)'!$N$1:$N$2762,"4",'Wave 2 Attend. Data (Long)'!$D$1:$D$2762,K$4)&gt;0,1,))+(IF(SUMIFS('Wave 2 Attend. Data (Long)'!$O$1:$O$2762,'Wave 2 Attend. Data (Long)'!$C$1:$C$2762,$D15,'Wave 2 Attend. Data (Long)'!$N$1:$N$2762,"3",'Wave 2 Attend. Data (Long)'!$D$1:$D$2762,K$4)&gt;0,1,))+(IF(SUMIFS('Wave 2 Attend. Data (Long)'!$O$1:$O$2762,'Wave 2 Attend. Data (Long)'!$C$1:$C$2762,$D15,'Wave 2 Attend. Data (Long)'!$N$1:$N$2762,"2",'Wave 2 Attend. Data (Long)'!$D$1:$D$2762,K$4)&gt;0,1,))+(IF(SUMIFS('Wave 2 Attend. Data (Long)'!$O$1:$O$2762,'Wave 2 Attend. Data (Long)'!$C$1:$C$2762,$D15,'Wave 2 Attend. Data (Long)'!$N$1:$N$2762,"1",'Wave 2 Attend. Data (Long)'!$D$1:$D$2762,K$4)&gt;0,1,)))/$E$3)</f>
        <v>0.27272727272727271</v>
      </c>
    </row>
    <row r="16" spans="2:11">
      <c r="B16" s="228"/>
      <c r="C16" s="130">
        <v>544</v>
      </c>
      <c r="D16" s="131" t="s">
        <v>856</v>
      </c>
      <c r="E16" s="125">
        <f t="shared" si="0"/>
        <v>0.46969696969696967</v>
      </c>
      <c r="F16" s="122">
        <f>((IF(SUMIFS('Wave 2 Attend. Data (Long)'!$O$1:$O$2762,'Wave 2 Attend. Data (Long)'!$C$1:$C$2762,$D16,'Wave 2 Attend. Data (Long)'!$N$1:$N$2762,"11",'Wave 2 Attend. Data (Long)'!$D$1:$D$2762,F$4)&gt;0,1,)+(IF(SUMIFS('Wave 2 Attend. Data (Long)'!$O$1:$O$2762,'Wave 2 Attend. Data (Long)'!$C$1:$C$2762,$D16,'Wave 2 Attend. Data (Long)'!$N$1:$N$2762,"10",'Wave 2 Attend. Data (Long)'!$D$1:$D$2762,F$4)&gt;0,1,))+(IF(SUMIFS('Wave 2 Attend. Data (Long)'!$O$1:$O$2762,'Wave 2 Attend. Data (Long)'!$C$1:$C$2762,$D16,'Wave 2 Attend. Data (Long)'!$N$1:$N$2762,"9",'Wave 2 Attend. Data (Long)'!$D$1:$D$2762,F$4)&gt;0,1,))+(IF(SUMIFS('Wave 2 Attend. Data (Long)'!$O$1:$O$2762,'Wave 2 Attend. Data (Long)'!$C$1:$C$2762,$D16,'Wave 2 Attend. Data (Long)'!$N$1:$N$2762,"8",'Wave 2 Attend. Data (Long)'!$D$1:$D$2762,F$4)&gt;0,1,))+(IF(SUMIFS('Wave 2 Attend. Data (Long)'!$O$1:$O$2762,'Wave 2 Attend. Data (Long)'!$C$1:$C$2762,$D16,'Wave 2 Attend. Data (Long)'!$N$1:$N$2762,"7",'Wave 2 Attend. Data (Long)'!$D$1:$D$2762,F$4)&gt;0,1,))+(IF(SUMIFS('Wave 2 Attend. Data (Long)'!$O$1:$O$2762,'Wave 2 Attend. Data (Long)'!$C$1:$C$2762,$D16,'Wave 2 Attend. Data (Long)'!$N$1:$N$2762,"6",'Wave 2 Attend. Data (Long)'!$D$1:$D$2762,F$4)&gt;0,1,))+(IF(SUMIFS('Wave 2 Attend. Data (Long)'!$O$1:$O$2762,'Wave 2 Attend. Data (Long)'!$C$1:$C$2762,$D16,'Wave 2 Attend. Data (Long)'!$N$1:$N$2762,"5",'Wave 2 Attend. Data (Long)'!$D$1:$D$2762,F$4)&gt;0,1,))+(IF(SUMIFS('Wave 2 Attend. Data (Long)'!$O$1:$O$2762,'Wave 2 Attend. Data (Long)'!$C$1:$C$2762,$D16,'Wave 2 Attend. Data (Long)'!$N$1:$N$2762,"4",'Wave 2 Attend. Data (Long)'!$D$1:$D$2762,F$4)&gt;0,1,))+(IF(SUMIFS('Wave 2 Attend. Data (Long)'!$O$1:$O$2762,'Wave 2 Attend. Data (Long)'!$C$1:$C$2762,$D16,'Wave 2 Attend. Data (Long)'!$N$1:$N$2762,"3",'Wave 2 Attend. Data (Long)'!$D$1:$D$2762,F$4)&gt;0,1,))+(IF(SUMIFS('Wave 2 Attend. Data (Long)'!$O$1:$O$2762,'Wave 2 Attend. Data (Long)'!$C$1:$C$2762,$D16,'Wave 2 Attend. Data (Long)'!$N$1:$N$2762,"2",'Wave 2 Attend. Data (Long)'!$D$1:$D$2762,F$4)&gt;0,1,))+(IF(SUMIFS('Wave 2 Attend. Data (Long)'!$O$1:$O$2762,'Wave 2 Attend. Data (Long)'!$C$1:$C$2762,$D16,'Wave 2 Attend. Data (Long)'!$N$1:$N$2762,"1",'Wave 2 Attend. Data (Long)'!$D$1:$D$2762,F$4)&gt;0,1,)))/$E$3)</f>
        <v>0.90909090909090906</v>
      </c>
      <c r="G16" s="119">
        <f>((IF(SUMIFS('Wave 2 Attend. Data (Long)'!$O$1:$O$2762,'Wave 2 Attend. Data (Long)'!$C$1:$C$2762,$D16,'Wave 2 Attend. Data (Long)'!$N$1:$N$2762,"11",'Wave 2 Attend. Data (Long)'!$D$1:$D$2762,G$4)&gt;0,1,)+(IF(SUMIFS('Wave 2 Attend. Data (Long)'!$O$1:$O$2762,'Wave 2 Attend. Data (Long)'!$C$1:$C$2762,$D16,'Wave 2 Attend. Data (Long)'!$N$1:$N$2762,"10",'Wave 2 Attend. Data (Long)'!$D$1:$D$2762,G$4)&gt;0,1,))+(IF(SUMIFS('Wave 2 Attend. Data (Long)'!$O$1:$O$2762,'Wave 2 Attend. Data (Long)'!$C$1:$C$2762,$D16,'Wave 2 Attend. Data (Long)'!$N$1:$N$2762,"9",'Wave 2 Attend. Data (Long)'!$D$1:$D$2762,G$4)&gt;0,1,))+(IF(SUMIFS('Wave 2 Attend. Data (Long)'!$O$1:$O$2762,'Wave 2 Attend. Data (Long)'!$C$1:$C$2762,$D16,'Wave 2 Attend. Data (Long)'!$N$1:$N$2762,"8",'Wave 2 Attend. Data (Long)'!$D$1:$D$2762,G$4)&gt;0,1,))+(IF(SUMIFS('Wave 2 Attend. Data (Long)'!$O$1:$O$2762,'Wave 2 Attend. Data (Long)'!$C$1:$C$2762,$D16,'Wave 2 Attend. Data (Long)'!$N$1:$N$2762,"7",'Wave 2 Attend. Data (Long)'!$D$1:$D$2762,G$4)&gt;0,1,))+(IF(SUMIFS('Wave 2 Attend. Data (Long)'!$O$1:$O$2762,'Wave 2 Attend. Data (Long)'!$C$1:$C$2762,$D16,'Wave 2 Attend. Data (Long)'!$N$1:$N$2762,"6",'Wave 2 Attend. Data (Long)'!$D$1:$D$2762,G$4)&gt;0,1,))+(IF(SUMIFS('Wave 2 Attend. Data (Long)'!$O$1:$O$2762,'Wave 2 Attend. Data (Long)'!$C$1:$C$2762,$D16,'Wave 2 Attend. Data (Long)'!$N$1:$N$2762,"5",'Wave 2 Attend. Data (Long)'!$D$1:$D$2762,G$4)&gt;0,1,))+(IF(SUMIFS('Wave 2 Attend. Data (Long)'!$O$1:$O$2762,'Wave 2 Attend. Data (Long)'!$C$1:$C$2762,$D16,'Wave 2 Attend. Data (Long)'!$N$1:$N$2762,"4",'Wave 2 Attend. Data (Long)'!$D$1:$D$2762,G$4)&gt;0,1,))+(IF(SUMIFS('Wave 2 Attend. Data (Long)'!$O$1:$O$2762,'Wave 2 Attend. Data (Long)'!$C$1:$C$2762,$D16,'Wave 2 Attend. Data (Long)'!$N$1:$N$2762,"3",'Wave 2 Attend. Data (Long)'!$D$1:$D$2762,G$4)&gt;0,1,))+(IF(SUMIFS('Wave 2 Attend. Data (Long)'!$O$1:$O$2762,'Wave 2 Attend. Data (Long)'!$C$1:$C$2762,$D16,'Wave 2 Attend. Data (Long)'!$N$1:$N$2762,"2",'Wave 2 Attend. Data (Long)'!$D$1:$D$2762,G$4)&gt;0,1,))+(IF(SUMIFS('Wave 2 Attend. Data (Long)'!$O$1:$O$2762,'Wave 2 Attend. Data (Long)'!$C$1:$C$2762,$D16,'Wave 2 Attend. Data (Long)'!$N$1:$N$2762,"1",'Wave 2 Attend. Data (Long)'!$D$1:$D$2762,G$4)&gt;0,1,)))/$E$3)</f>
        <v>0.18181818181818182</v>
      </c>
      <c r="H16" s="119">
        <f>((IF(SUMIFS('Wave 2 Attend. Data (Long)'!$O$1:$O$2762,'Wave 2 Attend. Data (Long)'!$C$1:$C$2762,$D16,'Wave 2 Attend. Data (Long)'!$N$1:$N$2762,"11",'Wave 2 Attend. Data (Long)'!$D$1:$D$2762,H$4)&gt;0,1,)+(IF(SUMIFS('Wave 2 Attend. Data (Long)'!$O$1:$O$2762,'Wave 2 Attend. Data (Long)'!$C$1:$C$2762,$D16,'Wave 2 Attend. Data (Long)'!$N$1:$N$2762,"10",'Wave 2 Attend. Data (Long)'!$D$1:$D$2762,H$4)&gt;0,1,))+(IF(SUMIFS('Wave 2 Attend. Data (Long)'!$O$1:$O$2762,'Wave 2 Attend. Data (Long)'!$C$1:$C$2762,$D16,'Wave 2 Attend. Data (Long)'!$N$1:$N$2762,"9",'Wave 2 Attend. Data (Long)'!$D$1:$D$2762,H$4)&gt;0,1,))+(IF(SUMIFS('Wave 2 Attend. Data (Long)'!$O$1:$O$2762,'Wave 2 Attend. Data (Long)'!$C$1:$C$2762,$D16,'Wave 2 Attend. Data (Long)'!$N$1:$N$2762,"8",'Wave 2 Attend. Data (Long)'!$D$1:$D$2762,H$4)&gt;0,1,))+(IF(SUMIFS('Wave 2 Attend. Data (Long)'!$O$1:$O$2762,'Wave 2 Attend. Data (Long)'!$C$1:$C$2762,$D16,'Wave 2 Attend. Data (Long)'!$N$1:$N$2762,"7",'Wave 2 Attend. Data (Long)'!$D$1:$D$2762,H$4)&gt;0,1,))+(IF(SUMIFS('Wave 2 Attend. Data (Long)'!$O$1:$O$2762,'Wave 2 Attend. Data (Long)'!$C$1:$C$2762,$D16,'Wave 2 Attend. Data (Long)'!$N$1:$N$2762,"6",'Wave 2 Attend. Data (Long)'!$D$1:$D$2762,H$4)&gt;0,1,))+(IF(SUMIFS('Wave 2 Attend. Data (Long)'!$O$1:$O$2762,'Wave 2 Attend. Data (Long)'!$C$1:$C$2762,$D16,'Wave 2 Attend. Data (Long)'!$N$1:$N$2762,"5",'Wave 2 Attend. Data (Long)'!$D$1:$D$2762,H$4)&gt;0,1,))+(IF(SUMIFS('Wave 2 Attend. Data (Long)'!$O$1:$O$2762,'Wave 2 Attend. Data (Long)'!$C$1:$C$2762,$D16,'Wave 2 Attend. Data (Long)'!$N$1:$N$2762,"4",'Wave 2 Attend. Data (Long)'!$D$1:$D$2762,H$4)&gt;0,1,))+(IF(SUMIFS('Wave 2 Attend. Data (Long)'!$O$1:$O$2762,'Wave 2 Attend. Data (Long)'!$C$1:$C$2762,$D16,'Wave 2 Attend. Data (Long)'!$N$1:$N$2762,"3",'Wave 2 Attend. Data (Long)'!$D$1:$D$2762,H$4)&gt;0,1,))+(IF(SUMIFS('Wave 2 Attend. Data (Long)'!$O$1:$O$2762,'Wave 2 Attend. Data (Long)'!$C$1:$C$2762,$D16,'Wave 2 Attend. Data (Long)'!$N$1:$N$2762,"2",'Wave 2 Attend. Data (Long)'!$D$1:$D$2762,H$4)&gt;0,1,))+(IF(SUMIFS('Wave 2 Attend. Data (Long)'!$O$1:$O$2762,'Wave 2 Attend. Data (Long)'!$C$1:$C$2762,$D16,'Wave 2 Attend. Data (Long)'!$N$1:$N$2762,"1",'Wave 2 Attend. Data (Long)'!$D$1:$D$2762,H$4)&gt;0,1,)))/$E$3)</f>
        <v>0.90909090909090906</v>
      </c>
      <c r="I16" s="119">
        <f>((IF(SUMIFS('Wave 2 Attend. Data (Long)'!$O$1:$O$2762,'Wave 2 Attend. Data (Long)'!$C$1:$C$2762,$D16,'Wave 2 Attend. Data (Long)'!$N$1:$N$2762,"11",'Wave 2 Attend. Data (Long)'!$D$1:$D$2762,I$4)&gt;0,1,)+(IF(SUMIFS('Wave 2 Attend. Data (Long)'!$O$1:$O$2762,'Wave 2 Attend. Data (Long)'!$C$1:$C$2762,$D16,'Wave 2 Attend. Data (Long)'!$N$1:$N$2762,"10",'Wave 2 Attend. Data (Long)'!$D$1:$D$2762,I$4)&gt;0,1,))+(IF(SUMIFS('Wave 2 Attend. Data (Long)'!$O$1:$O$2762,'Wave 2 Attend. Data (Long)'!$C$1:$C$2762,$D16,'Wave 2 Attend. Data (Long)'!$N$1:$N$2762,"9",'Wave 2 Attend. Data (Long)'!$D$1:$D$2762,I$4)&gt;0,1,))+(IF(SUMIFS('Wave 2 Attend. Data (Long)'!$O$1:$O$2762,'Wave 2 Attend. Data (Long)'!$C$1:$C$2762,$D16,'Wave 2 Attend. Data (Long)'!$N$1:$N$2762,"8",'Wave 2 Attend. Data (Long)'!$D$1:$D$2762,I$4)&gt;0,1,))+(IF(SUMIFS('Wave 2 Attend. Data (Long)'!$O$1:$O$2762,'Wave 2 Attend. Data (Long)'!$C$1:$C$2762,$D16,'Wave 2 Attend. Data (Long)'!$N$1:$N$2762,"7",'Wave 2 Attend. Data (Long)'!$D$1:$D$2762,I$4)&gt;0,1,))+(IF(SUMIFS('Wave 2 Attend. Data (Long)'!$O$1:$O$2762,'Wave 2 Attend. Data (Long)'!$C$1:$C$2762,$D16,'Wave 2 Attend. Data (Long)'!$N$1:$N$2762,"6",'Wave 2 Attend. Data (Long)'!$D$1:$D$2762,I$4)&gt;0,1,))+(IF(SUMIFS('Wave 2 Attend. Data (Long)'!$O$1:$O$2762,'Wave 2 Attend. Data (Long)'!$C$1:$C$2762,$D16,'Wave 2 Attend. Data (Long)'!$N$1:$N$2762,"5",'Wave 2 Attend. Data (Long)'!$D$1:$D$2762,I$4)&gt;0,1,))+(IF(SUMIFS('Wave 2 Attend. Data (Long)'!$O$1:$O$2762,'Wave 2 Attend. Data (Long)'!$C$1:$C$2762,$D16,'Wave 2 Attend. Data (Long)'!$N$1:$N$2762,"4",'Wave 2 Attend. Data (Long)'!$D$1:$D$2762,I$4)&gt;0,1,))+(IF(SUMIFS('Wave 2 Attend. Data (Long)'!$O$1:$O$2762,'Wave 2 Attend. Data (Long)'!$C$1:$C$2762,$D16,'Wave 2 Attend. Data (Long)'!$N$1:$N$2762,"3",'Wave 2 Attend. Data (Long)'!$D$1:$D$2762,I$4)&gt;0,1,))+(IF(SUMIFS('Wave 2 Attend. Data (Long)'!$O$1:$O$2762,'Wave 2 Attend. Data (Long)'!$C$1:$C$2762,$D16,'Wave 2 Attend. Data (Long)'!$N$1:$N$2762,"2",'Wave 2 Attend. Data (Long)'!$D$1:$D$2762,I$4)&gt;0,1,))+(IF(SUMIFS('Wave 2 Attend. Data (Long)'!$O$1:$O$2762,'Wave 2 Attend. Data (Long)'!$C$1:$C$2762,$D16,'Wave 2 Attend. Data (Long)'!$N$1:$N$2762,"1",'Wave 2 Attend. Data (Long)'!$D$1:$D$2762,I$4)&gt;0,1,)))/$E$3)</f>
        <v>0.27272727272727271</v>
      </c>
      <c r="J16" s="56">
        <f>((IF(SUMIFS('Wave 2 Attend. Data (Long)'!$O$1:$O$2762,'Wave 2 Attend. Data (Long)'!$C$1:$C$2762,$D16,'Wave 2 Attend. Data (Long)'!$N$1:$N$2762,"11",'Wave 2 Attend. Data (Long)'!$D$1:$D$2762,J$4)&gt;0,1,)+(IF(SUMIFS('Wave 2 Attend. Data (Long)'!$O$1:$O$2762,'Wave 2 Attend. Data (Long)'!$C$1:$C$2762,$D16,'Wave 2 Attend. Data (Long)'!$N$1:$N$2762,"10",'Wave 2 Attend. Data (Long)'!$D$1:$D$2762,J$4)&gt;0,1,))+(IF(SUMIFS('Wave 2 Attend. Data (Long)'!$O$1:$O$2762,'Wave 2 Attend. Data (Long)'!$C$1:$C$2762,$D16,'Wave 2 Attend. Data (Long)'!$N$1:$N$2762,"9",'Wave 2 Attend. Data (Long)'!$D$1:$D$2762,J$4)&gt;0,1,))+(IF(SUMIFS('Wave 2 Attend. Data (Long)'!$O$1:$O$2762,'Wave 2 Attend. Data (Long)'!$C$1:$C$2762,$D16,'Wave 2 Attend. Data (Long)'!$N$1:$N$2762,"8",'Wave 2 Attend. Data (Long)'!$D$1:$D$2762,J$4)&gt;0,1,))+(IF(SUMIFS('Wave 2 Attend. Data (Long)'!$O$1:$O$2762,'Wave 2 Attend. Data (Long)'!$C$1:$C$2762,$D16,'Wave 2 Attend. Data (Long)'!$N$1:$N$2762,"7",'Wave 2 Attend. Data (Long)'!$D$1:$D$2762,J$4)&gt;0,1,))+(IF(SUMIFS('Wave 2 Attend. Data (Long)'!$O$1:$O$2762,'Wave 2 Attend. Data (Long)'!$C$1:$C$2762,$D16,'Wave 2 Attend. Data (Long)'!$N$1:$N$2762,"6",'Wave 2 Attend. Data (Long)'!$D$1:$D$2762,J$4)&gt;0,1,))+(IF(SUMIFS('Wave 2 Attend. Data (Long)'!$O$1:$O$2762,'Wave 2 Attend. Data (Long)'!$C$1:$C$2762,$D16,'Wave 2 Attend. Data (Long)'!$N$1:$N$2762,"5",'Wave 2 Attend. Data (Long)'!$D$1:$D$2762,J$4)&gt;0,1,))+(IF(SUMIFS('Wave 2 Attend. Data (Long)'!$O$1:$O$2762,'Wave 2 Attend. Data (Long)'!$C$1:$C$2762,$D16,'Wave 2 Attend. Data (Long)'!$N$1:$N$2762,"4",'Wave 2 Attend. Data (Long)'!$D$1:$D$2762,J$4)&gt;0,1,))+(IF(SUMIFS('Wave 2 Attend. Data (Long)'!$O$1:$O$2762,'Wave 2 Attend. Data (Long)'!$C$1:$C$2762,$D16,'Wave 2 Attend. Data (Long)'!$N$1:$N$2762,"3",'Wave 2 Attend. Data (Long)'!$D$1:$D$2762,J$4)&gt;0,1,))+(IF(SUMIFS('Wave 2 Attend. Data (Long)'!$O$1:$O$2762,'Wave 2 Attend. Data (Long)'!$C$1:$C$2762,$D16,'Wave 2 Attend. Data (Long)'!$N$1:$N$2762,"2",'Wave 2 Attend. Data (Long)'!$D$1:$D$2762,J$4)&gt;0,1,))+(IF(SUMIFS('Wave 2 Attend. Data (Long)'!$O$1:$O$2762,'Wave 2 Attend. Data (Long)'!$C$1:$C$2762,$D16,'Wave 2 Attend. Data (Long)'!$N$1:$N$2762,"1",'Wave 2 Attend. Data (Long)'!$D$1:$D$2762,J$4)&gt;0,1,)))/$E$3)</f>
        <v>0.18181818181818182</v>
      </c>
      <c r="K16" s="134">
        <f>((IF(SUMIFS('Wave 2 Attend. Data (Long)'!$O$1:$O$2762,'Wave 2 Attend. Data (Long)'!$C$1:$C$2762,$D16,'Wave 2 Attend. Data (Long)'!$N$1:$N$2762,"11",'Wave 2 Attend. Data (Long)'!$D$1:$D$2762,K$4)&gt;0,1,)+(IF(SUMIFS('Wave 2 Attend. Data (Long)'!$O$1:$O$2762,'Wave 2 Attend. Data (Long)'!$C$1:$C$2762,$D16,'Wave 2 Attend. Data (Long)'!$N$1:$N$2762,"10",'Wave 2 Attend. Data (Long)'!$D$1:$D$2762,K$4)&gt;0,1,))+(IF(SUMIFS('Wave 2 Attend. Data (Long)'!$O$1:$O$2762,'Wave 2 Attend. Data (Long)'!$C$1:$C$2762,$D16,'Wave 2 Attend. Data (Long)'!$N$1:$N$2762,"9",'Wave 2 Attend. Data (Long)'!$D$1:$D$2762,K$4)&gt;0,1,))+(IF(SUMIFS('Wave 2 Attend. Data (Long)'!$O$1:$O$2762,'Wave 2 Attend. Data (Long)'!$C$1:$C$2762,$D16,'Wave 2 Attend. Data (Long)'!$N$1:$N$2762,"8",'Wave 2 Attend. Data (Long)'!$D$1:$D$2762,K$4)&gt;0,1,))+(IF(SUMIFS('Wave 2 Attend. Data (Long)'!$O$1:$O$2762,'Wave 2 Attend. Data (Long)'!$C$1:$C$2762,$D16,'Wave 2 Attend. Data (Long)'!$N$1:$N$2762,"7",'Wave 2 Attend. Data (Long)'!$D$1:$D$2762,K$4)&gt;0,1,))+(IF(SUMIFS('Wave 2 Attend. Data (Long)'!$O$1:$O$2762,'Wave 2 Attend. Data (Long)'!$C$1:$C$2762,$D16,'Wave 2 Attend. Data (Long)'!$N$1:$N$2762,"6",'Wave 2 Attend. Data (Long)'!$D$1:$D$2762,K$4)&gt;0,1,))+(IF(SUMIFS('Wave 2 Attend. Data (Long)'!$O$1:$O$2762,'Wave 2 Attend. Data (Long)'!$C$1:$C$2762,$D16,'Wave 2 Attend. Data (Long)'!$N$1:$N$2762,"5",'Wave 2 Attend. Data (Long)'!$D$1:$D$2762,K$4)&gt;0,1,))+(IF(SUMIFS('Wave 2 Attend. Data (Long)'!$O$1:$O$2762,'Wave 2 Attend. Data (Long)'!$C$1:$C$2762,$D16,'Wave 2 Attend. Data (Long)'!$N$1:$N$2762,"4",'Wave 2 Attend. Data (Long)'!$D$1:$D$2762,K$4)&gt;0,1,))+(IF(SUMIFS('Wave 2 Attend. Data (Long)'!$O$1:$O$2762,'Wave 2 Attend. Data (Long)'!$C$1:$C$2762,$D16,'Wave 2 Attend. Data (Long)'!$N$1:$N$2762,"3",'Wave 2 Attend. Data (Long)'!$D$1:$D$2762,K$4)&gt;0,1,))+(IF(SUMIFS('Wave 2 Attend. Data (Long)'!$O$1:$O$2762,'Wave 2 Attend. Data (Long)'!$C$1:$C$2762,$D16,'Wave 2 Attend. Data (Long)'!$N$1:$N$2762,"2",'Wave 2 Attend. Data (Long)'!$D$1:$D$2762,K$4)&gt;0,1,))+(IF(SUMIFS('Wave 2 Attend. Data (Long)'!$O$1:$O$2762,'Wave 2 Attend. Data (Long)'!$C$1:$C$2762,$D16,'Wave 2 Attend. Data (Long)'!$N$1:$N$2762,"1",'Wave 2 Attend. Data (Long)'!$D$1:$D$2762,K$4)&gt;0,1,)))/$E$3)</f>
        <v>0.36363636363636365</v>
      </c>
    </row>
    <row r="17" spans="2:11">
      <c r="B17" s="228"/>
      <c r="C17" s="130">
        <v>557</v>
      </c>
      <c r="D17" s="131" t="s">
        <v>603</v>
      </c>
      <c r="E17" s="125">
        <f t="shared" si="0"/>
        <v>0.46969696969696972</v>
      </c>
      <c r="F17" s="122">
        <f>((IF(SUMIFS('Wave 2 Attend. Data (Long)'!$O$1:$O$2762,'Wave 2 Attend. Data (Long)'!$C$1:$C$2762,$D17,'Wave 2 Attend. Data (Long)'!$N$1:$N$2762,"11",'Wave 2 Attend. Data (Long)'!$D$1:$D$2762,F$4)&gt;0,1,)+(IF(SUMIFS('Wave 2 Attend. Data (Long)'!$O$1:$O$2762,'Wave 2 Attend. Data (Long)'!$C$1:$C$2762,$D17,'Wave 2 Attend. Data (Long)'!$N$1:$N$2762,"10",'Wave 2 Attend. Data (Long)'!$D$1:$D$2762,F$4)&gt;0,1,))+(IF(SUMIFS('Wave 2 Attend. Data (Long)'!$O$1:$O$2762,'Wave 2 Attend. Data (Long)'!$C$1:$C$2762,$D17,'Wave 2 Attend. Data (Long)'!$N$1:$N$2762,"9",'Wave 2 Attend. Data (Long)'!$D$1:$D$2762,F$4)&gt;0,1,))+(IF(SUMIFS('Wave 2 Attend. Data (Long)'!$O$1:$O$2762,'Wave 2 Attend. Data (Long)'!$C$1:$C$2762,$D17,'Wave 2 Attend. Data (Long)'!$N$1:$N$2762,"8",'Wave 2 Attend. Data (Long)'!$D$1:$D$2762,F$4)&gt;0,1,))+(IF(SUMIFS('Wave 2 Attend. Data (Long)'!$O$1:$O$2762,'Wave 2 Attend. Data (Long)'!$C$1:$C$2762,$D17,'Wave 2 Attend. Data (Long)'!$N$1:$N$2762,"7",'Wave 2 Attend. Data (Long)'!$D$1:$D$2762,F$4)&gt;0,1,))+(IF(SUMIFS('Wave 2 Attend. Data (Long)'!$O$1:$O$2762,'Wave 2 Attend. Data (Long)'!$C$1:$C$2762,$D17,'Wave 2 Attend. Data (Long)'!$N$1:$N$2762,"6",'Wave 2 Attend. Data (Long)'!$D$1:$D$2762,F$4)&gt;0,1,))+(IF(SUMIFS('Wave 2 Attend. Data (Long)'!$O$1:$O$2762,'Wave 2 Attend. Data (Long)'!$C$1:$C$2762,$D17,'Wave 2 Attend. Data (Long)'!$N$1:$N$2762,"5",'Wave 2 Attend. Data (Long)'!$D$1:$D$2762,F$4)&gt;0,1,))+(IF(SUMIFS('Wave 2 Attend. Data (Long)'!$O$1:$O$2762,'Wave 2 Attend. Data (Long)'!$C$1:$C$2762,$D17,'Wave 2 Attend. Data (Long)'!$N$1:$N$2762,"4",'Wave 2 Attend. Data (Long)'!$D$1:$D$2762,F$4)&gt;0,1,))+(IF(SUMIFS('Wave 2 Attend. Data (Long)'!$O$1:$O$2762,'Wave 2 Attend. Data (Long)'!$C$1:$C$2762,$D17,'Wave 2 Attend. Data (Long)'!$N$1:$N$2762,"3",'Wave 2 Attend. Data (Long)'!$D$1:$D$2762,F$4)&gt;0,1,))+(IF(SUMIFS('Wave 2 Attend. Data (Long)'!$O$1:$O$2762,'Wave 2 Attend. Data (Long)'!$C$1:$C$2762,$D17,'Wave 2 Attend. Data (Long)'!$N$1:$N$2762,"2",'Wave 2 Attend. Data (Long)'!$D$1:$D$2762,F$4)&gt;0,1,))+(IF(SUMIFS('Wave 2 Attend. Data (Long)'!$O$1:$O$2762,'Wave 2 Attend. Data (Long)'!$C$1:$C$2762,$D17,'Wave 2 Attend. Data (Long)'!$N$1:$N$2762,"1",'Wave 2 Attend. Data (Long)'!$D$1:$D$2762,F$4)&gt;0,1,)))/$E$3)</f>
        <v>0.45454545454545453</v>
      </c>
      <c r="G17" s="119">
        <f>((IF(SUMIFS('Wave 2 Attend. Data (Long)'!$O$1:$O$2762,'Wave 2 Attend. Data (Long)'!$C$1:$C$2762,$D17,'Wave 2 Attend. Data (Long)'!$N$1:$N$2762,"11",'Wave 2 Attend. Data (Long)'!$D$1:$D$2762,G$4)&gt;0,1,)+(IF(SUMIFS('Wave 2 Attend. Data (Long)'!$O$1:$O$2762,'Wave 2 Attend. Data (Long)'!$C$1:$C$2762,$D17,'Wave 2 Attend. Data (Long)'!$N$1:$N$2762,"10",'Wave 2 Attend. Data (Long)'!$D$1:$D$2762,G$4)&gt;0,1,))+(IF(SUMIFS('Wave 2 Attend. Data (Long)'!$O$1:$O$2762,'Wave 2 Attend. Data (Long)'!$C$1:$C$2762,$D17,'Wave 2 Attend. Data (Long)'!$N$1:$N$2762,"9",'Wave 2 Attend. Data (Long)'!$D$1:$D$2762,G$4)&gt;0,1,))+(IF(SUMIFS('Wave 2 Attend. Data (Long)'!$O$1:$O$2762,'Wave 2 Attend. Data (Long)'!$C$1:$C$2762,$D17,'Wave 2 Attend. Data (Long)'!$N$1:$N$2762,"8",'Wave 2 Attend. Data (Long)'!$D$1:$D$2762,G$4)&gt;0,1,))+(IF(SUMIFS('Wave 2 Attend. Data (Long)'!$O$1:$O$2762,'Wave 2 Attend. Data (Long)'!$C$1:$C$2762,$D17,'Wave 2 Attend. Data (Long)'!$N$1:$N$2762,"7",'Wave 2 Attend. Data (Long)'!$D$1:$D$2762,G$4)&gt;0,1,))+(IF(SUMIFS('Wave 2 Attend. Data (Long)'!$O$1:$O$2762,'Wave 2 Attend. Data (Long)'!$C$1:$C$2762,$D17,'Wave 2 Attend. Data (Long)'!$N$1:$N$2762,"6",'Wave 2 Attend. Data (Long)'!$D$1:$D$2762,G$4)&gt;0,1,))+(IF(SUMIFS('Wave 2 Attend. Data (Long)'!$O$1:$O$2762,'Wave 2 Attend. Data (Long)'!$C$1:$C$2762,$D17,'Wave 2 Attend. Data (Long)'!$N$1:$N$2762,"5",'Wave 2 Attend. Data (Long)'!$D$1:$D$2762,G$4)&gt;0,1,))+(IF(SUMIFS('Wave 2 Attend. Data (Long)'!$O$1:$O$2762,'Wave 2 Attend. Data (Long)'!$C$1:$C$2762,$D17,'Wave 2 Attend. Data (Long)'!$N$1:$N$2762,"4",'Wave 2 Attend. Data (Long)'!$D$1:$D$2762,G$4)&gt;0,1,))+(IF(SUMIFS('Wave 2 Attend. Data (Long)'!$O$1:$O$2762,'Wave 2 Attend. Data (Long)'!$C$1:$C$2762,$D17,'Wave 2 Attend. Data (Long)'!$N$1:$N$2762,"3",'Wave 2 Attend. Data (Long)'!$D$1:$D$2762,G$4)&gt;0,1,))+(IF(SUMIFS('Wave 2 Attend. Data (Long)'!$O$1:$O$2762,'Wave 2 Attend. Data (Long)'!$C$1:$C$2762,$D17,'Wave 2 Attend. Data (Long)'!$N$1:$N$2762,"2",'Wave 2 Attend. Data (Long)'!$D$1:$D$2762,G$4)&gt;0,1,))+(IF(SUMIFS('Wave 2 Attend. Data (Long)'!$O$1:$O$2762,'Wave 2 Attend. Data (Long)'!$C$1:$C$2762,$D17,'Wave 2 Attend. Data (Long)'!$N$1:$N$2762,"1",'Wave 2 Attend. Data (Long)'!$D$1:$D$2762,G$4)&gt;0,1,)))/$E$3)</f>
        <v>0.45454545454545453</v>
      </c>
      <c r="H17" s="119">
        <f>((IF(SUMIFS('Wave 2 Attend. Data (Long)'!$O$1:$O$2762,'Wave 2 Attend. Data (Long)'!$C$1:$C$2762,$D17,'Wave 2 Attend. Data (Long)'!$N$1:$N$2762,"11",'Wave 2 Attend. Data (Long)'!$D$1:$D$2762,H$4)&gt;0,1,)+(IF(SUMIFS('Wave 2 Attend. Data (Long)'!$O$1:$O$2762,'Wave 2 Attend. Data (Long)'!$C$1:$C$2762,$D17,'Wave 2 Attend. Data (Long)'!$N$1:$N$2762,"10",'Wave 2 Attend. Data (Long)'!$D$1:$D$2762,H$4)&gt;0,1,))+(IF(SUMIFS('Wave 2 Attend. Data (Long)'!$O$1:$O$2762,'Wave 2 Attend. Data (Long)'!$C$1:$C$2762,$D17,'Wave 2 Attend. Data (Long)'!$N$1:$N$2762,"9",'Wave 2 Attend. Data (Long)'!$D$1:$D$2762,H$4)&gt;0,1,))+(IF(SUMIFS('Wave 2 Attend. Data (Long)'!$O$1:$O$2762,'Wave 2 Attend. Data (Long)'!$C$1:$C$2762,$D17,'Wave 2 Attend. Data (Long)'!$N$1:$N$2762,"8",'Wave 2 Attend. Data (Long)'!$D$1:$D$2762,H$4)&gt;0,1,))+(IF(SUMIFS('Wave 2 Attend. Data (Long)'!$O$1:$O$2762,'Wave 2 Attend. Data (Long)'!$C$1:$C$2762,$D17,'Wave 2 Attend. Data (Long)'!$N$1:$N$2762,"7",'Wave 2 Attend. Data (Long)'!$D$1:$D$2762,H$4)&gt;0,1,))+(IF(SUMIFS('Wave 2 Attend. Data (Long)'!$O$1:$O$2762,'Wave 2 Attend. Data (Long)'!$C$1:$C$2762,$D17,'Wave 2 Attend. Data (Long)'!$N$1:$N$2762,"6",'Wave 2 Attend. Data (Long)'!$D$1:$D$2762,H$4)&gt;0,1,))+(IF(SUMIFS('Wave 2 Attend. Data (Long)'!$O$1:$O$2762,'Wave 2 Attend. Data (Long)'!$C$1:$C$2762,$D17,'Wave 2 Attend. Data (Long)'!$N$1:$N$2762,"5",'Wave 2 Attend. Data (Long)'!$D$1:$D$2762,H$4)&gt;0,1,))+(IF(SUMIFS('Wave 2 Attend. Data (Long)'!$O$1:$O$2762,'Wave 2 Attend. Data (Long)'!$C$1:$C$2762,$D17,'Wave 2 Attend. Data (Long)'!$N$1:$N$2762,"4",'Wave 2 Attend. Data (Long)'!$D$1:$D$2762,H$4)&gt;0,1,))+(IF(SUMIFS('Wave 2 Attend. Data (Long)'!$O$1:$O$2762,'Wave 2 Attend. Data (Long)'!$C$1:$C$2762,$D17,'Wave 2 Attend. Data (Long)'!$N$1:$N$2762,"3",'Wave 2 Attend. Data (Long)'!$D$1:$D$2762,H$4)&gt;0,1,))+(IF(SUMIFS('Wave 2 Attend. Data (Long)'!$O$1:$O$2762,'Wave 2 Attend. Data (Long)'!$C$1:$C$2762,$D17,'Wave 2 Attend. Data (Long)'!$N$1:$N$2762,"2",'Wave 2 Attend. Data (Long)'!$D$1:$D$2762,H$4)&gt;0,1,))+(IF(SUMIFS('Wave 2 Attend. Data (Long)'!$O$1:$O$2762,'Wave 2 Attend. Data (Long)'!$C$1:$C$2762,$D17,'Wave 2 Attend. Data (Long)'!$N$1:$N$2762,"1",'Wave 2 Attend. Data (Long)'!$D$1:$D$2762,H$4)&gt;0,1,)))/$E$3)</f>
        <v>0.45454545454545453</v>
      </c>
      <c r="I17" s="119">
        <f>((IF(SUMIFS('Wave 2 Attend. Data (Long)'!$O$1:$O$2762,'Wave 2 Attend. Data (Long)'!$C$1:$C$2762,$D17,'Wave 2 Attend. Data (Long)'!$N$1:$N$2762,"11",'Wave 2 Attend. Data (Long)'!$D$1:$D$2762,I$4)&gt;0,1,)+(IF(SUMIFS('Wave 2 Attend. Data (Long)'!$O$1:$O$2762,'Wave 2 Attend. Data (Long)'!$C$1:$C$2762,$D17,'Wave 2 Attend. Data (Long)'!$N$1:$N$2762,"10",'Wave 2 Attend. Data (Long)'!$D$1:$D$2762,I$4)&gt;0,1,))+(IF(SUMIFS('Wave 2 Attend. Data (Long)'!$O$1:$O$2762,'Wave 2 Attend. Data (Long)'!$C$1:$C$2762,$D17,'Wave 2 Attend. Data (Long)'!$N$1:$N$2762,"9",'Wave 2 Attend. Data (Long)'!$D$1:$D$2762,I$4)&gt;0,1,))+(IF(SUMIFS('Wave 2 Attend. Data (Long)'!$O$1:$O$2762,'Wave 2 Attend. Data (Long)'!$C$1:$C$2762,$D17,'Wave 2 Attend. Data (Long)'!$N$1:$N$2762,"8",'Wave 2 Attend. Data (Long)'!$D$1:$D$2762,I$4)&gt;0,1,))+(IF(SUMIFS('Wave 2 Attend. Data (Long)'!$O$1:$O$2762,'Wave 2 Attend. Data (Long)'!$C$1:$C$2762,$D17,'Wave 2 Attend. Data (Long)'!$N$1:$N$2762,"7",'Wave 2 Attend. Data (Long)'!$D$1:$D$2762,I$4)&gt;0,1,))+(IF(SUMIFS('Wave 2 Attend. Data (Long)'!$O$1:$O$2762,'Wave 2 Attend. Data (Long)'!$C$1:$C$2762,$D17,'Wave 2 Attend. Data (Long)'!$N$1:$N$2762,"6",'Wave 2 Attend. Data (Long)'!$D$1:$D$2762,I$4)&gt;0,1,))+(IF(SUMIFS('Wave 2 Attend. Data (Long)'!$O$1:$O$2762,'Wave 2 Attend. Data (Long)'!$C$1:$C$2762,$D17,'Wave 2 Attend. Data (Long)'!$N$1:$N$2762,"5",'Wave 2 Attend. Data (Long)'!$D$1:$D$2762,I$4)&gt;0,1,))+(IF(SUMIFS('Wave 2 Attend. Data (Long)'!$O$1:$O$2762,'Wave 2 Attend. Data (Long)'!$C$1:$C$2762,$D17,'Wave 2 Attend. Data (Long)'!$N$1:$N$2762,"4",'Wave 2 Attend. Data (Long)'!$D$1:$D$2762,I$4)&gt;0,1,))+(IF(SUMIFS('Wave 2 Attend. Data (Long)'!$O$1:$O$2762,'Wave 2 Attend. Data (Long)'!$C$1:$C$2762,$D17,'Wave 2 Attend. Data (Long)'!$N$1:$N$2762,"3",'Wave 2 Attend. Data (Long)'!$D$1:$D$2762,I$4)&gt;0,1,))+(IF(SUMIFS('Wave 2 Attend. Data (Long)'!$O$1:$O$2762,'Wave 2 Attend. Data (Long)'!$C$1:$C$2762,$D17,'Wave 2 Attend. Data (Long)'!$N$1:$N$2762,"2",'Wave 2 Attend. Data (Long)'!$D$1:$D$2762,I$4)&gt;0,1,))+(IF(SUMIFS('Wave 2 Attend. Data (Long)'!$O$1:$O$2762,'Wave 2 Attend. Data (Long)'!$C$1:$C$2762,$D17,'Wave 2 Attend. Data (Long)'!$N$1:$N$2762,"1",'Wave 2 Attend. Data (Long)'!$D$1:$D$2762,I$4)&gt;0,1,)))/$E$3)</f>
        <v>0.27272727272727271</v>
      </c>
      <c r="J17" s="56">
        <f>((IF(SUMIFS('Wave 2 Attend. Data (Long)'!$O$1:$O$2762,'Wave 2 Attend. Data (Long)'!$C$1:$C$2762,$D17,'Wave 2 Attend. Data (Long)'!$N$1:$N$2762,"11",'Wave 2 Attend. Data (Long)'!$D$1:$D$2762,J$4)&gt;0,1,)+(IF(SUMIFS('Wave 2 Attend. Data (Long)'!$O$1:$O$2762,'Wave 2 Attend. Data (Long)'!$C$1:$C$2762,$D17,'Wave 2 Attend. Data (Long)'!$N$1:$N$2762,"10",'Wave 2 Attend. Data (Long)'!$D$1:$D$2762,J$4)&gt;0,1,))+(IF(SUMIFS('Wave 2 Attend. Data (Long)'!$O$1:$O$2762,'Wave 2 Attend. Data (Long)'!$C$1:$C$2762,$D17,'Wave 2 Attend. Data (Long)'!$N$1:$N$2762,"9",'Wave 2 Attend. Data (Long)'!$D$1:$D$2762,J$4)&gt;0,1,))+(IF(SUMIFS('Wave 2 Attend. Data (Long)'!$O$1:$O$2762,'Wave 2 Attend. Data (Long)'!$C$1:$C$2762,$D17,'Wave 2 Attend. Data (Long)'!$N$1:$N$2762,"8",'Wave 2 Attend. Data (Long)'!$D$1:$D$2762,J$4)&gt;0,1,))+(IF(SUMIFS('Wave 2 Attend. Data (Long)'!$O$1:$O$2762,'Wave 2 Attend. Data (Long)'!$C$1:$C$2762,$D17,'Wave 2 Attend. Data (Long)'!$N$1:$N$2762,"7",'Wave 2 Attend. Data (Long)'!$D$1:$D$2762,J$4)&gt;0,1,))+(IF(SUMIFS('Wave 2 Attend. Data (Long)'!$O$1:$O$2762,'Wave 2 Attend. Data (Long)'!$C$1:$C$2762,$D17,'Wave 2 Attend. Data (Long)'!$N$1:$N$2762,"6",'Wave 2 Attend. Data (Long)'!$D$1:$D$2762,J$4)&gt;0,1,))+(IF(SUMIFS('Wave 2 Attend. Data (Long)'!$O$1:$O$2762,'Wave 2 Attend. Data (Long)'!$C$1:$C$2762,$D17,'Wave 2 Attend. Data (Long)'!$N$1:$N$2762,"5",'Wave 2 Attend. Data (Long)'!$D$1:$D$2762,J$4)&gt;0,1,))+(IF(SUMIFS('Wave 2 Attend. Data (Long)'!$O$1:$O$2762,'Wave 2 Attend. Data (Long)'!$C$1:$C$2762,$D17,'Wave 2 Attend. Data (Long)'!$N$1:$N$2762,"4",'Wave 2 Attend. Data (Long)'!$D$1:$D$2762,J$4)&gt;0,1,))+(IF(SUMIFS('Wave 2 Attend. Data (Long)'!$O$1:$O$2762,'Wave 2 Attend. Data (Long)'!$C$1:$C$2762,$D17,'Wave 2 Attend. Data (Long)'!$N$1:$N$2762,"3",'Wave 2 Attend. Data (Long)'!$D$1:$D$2762,J$4)&gt;0,1,))+(IF(SUMIFS('Wave 2 Attend. Data (Long)'!$O$1:$O$2762,'Wave 2 Attend. Data (Long)'!$C$1:$C$2762,$D17,'Wave 2 Attend. Data (Long)'!$N$1:$N$2762,"2",'Wave 2 Attend. Data (Long)'!$D$1:$D$2762,J$4)&gt;0,1,))+(IF(SUMIFS('Wave 2 Attend. Data (Long)'!$O$1:$O$2762,'Wave 2 Attend. Data (Long)'!$C$1:$C$2762,$D17,'Wave 2 Attend. Data (Long)'!$N$1:$N$2762,"1",'Wave 2 Attend. Data (Long)'!$D$1:$D$2762,J$4)&gt;0,1,)))/$E$3)</f>
        <v>0.81818181818181823</v>
      </c>
      <c r="K17" s="134">
        <f>((IF(SUMIFS('Wave 2 Attend. Data (Long)'!$O$1:$O$2762,'Wave 2 Attend. Data (Long)'!$C$1:$C$2762,$D17,'Wave 2 Attend. Data (Long)'!$N$1:$N$2762,"11",'Wave 2 Attend. Data (Long)'!$D$1:$D$2762,K$4)&gt;0,1,)+(IF(SUMIFS('Wave 2 Attend. Data (Long)'!$O$1:$O$2762,'Wave 2 Attend. Data (Long)'!$C$1:$C$2762,$D17,'Wave 2 Attend. Data (Long)'!$N$1:$N$2762,"10",'Wave 2 Attend. Data (Long)'!$D$1:$D$2762,K$4)&gt;0,1,))+(IF(SUMIFS('Wave 2 Attend. Data (Long)'!$O$1:$O$2762,'Wave 2 Attend. Data (Long)'!$C$1:$C$2762,$D17,'Wave 2 Attend. Data (Long)'!$N$1:$N$2762,"9",'Wave 2 Attend. Data (Long)'!$D$1:$D$2762,K$4)&gt;0,1,))+(IF(SUMIFS('Wave 2 Attend. Data (Long)'!$O$1:$O$2762,'Wave 2 Attend. Data (Long)'!$C$1:$C$2762,$D17,'Wave 2 Attend. Data (Long)'!$N$1:$N$2762,"8",'Wave 2 Attend. Data (Long)'!$D$1:$D$2762,K$4)&gt;0,1,))+(IF(SUMIFS('Wave 2 Attend. Data (Long)'!$O$1:$O$2762,'Wave 2 Attend. Data (Long)'!$C$1:$C$2762,$D17,'Wave 2 Attend. Data (Long)'!$N$1:$N$2762,"7",'Wave 2 Attend. Data (Long)'!$D$1:$D$2762,K$4)&gt;0,1,))+(IF(SUMIFS('Wave 2 Attend. Data (Long)'!$O$1:$O$2762,'Wave 2 Attend. Data (Long)'!$C$1:$C$2762,$D17,'Wave 2 Attend. Data (Long)'!$N$1:$N$2762,"6",'Wave 2 Attend. Data (Long)'!$D$1:$D$2762,K$4)&gt;0,1,))+(IF(SUMIFS('Wave 2 Attend. Data (Long)'!$O$1:$O$2762,'Wave 2 Attend. Data (Long)'!$C$1:$C$2762,$D17,'Wave 2 Attend. Data (Long)'!$N$1:$N$2762,"5",'Wave 2 Attend. Data (Long)'!$D$1:$D$2762,K$4)&gt;0,1,))+(IF(SUMIFS('Wave 2 Attend. Data (Long)'!$O$1:$O$2762,'Wave 2 Attend. Data (Long)'!$C$1:$C$2762,$D17,'Wave 2 Attend. Data (Long)'!$N$1:$N$2762,"4",'Wave 2 Attend. Data (Long)'!$D$1:$D$2762,K$4)&gt;0,1,))+(IF(SUMIFS('Wave 2 Attend. Data (Long)'!$O$1:$O$2762,'Wave 2 Attend. Data (Long)'!$C$1:$C$2762,$D17,'Wave 2 Attend. Data (Long)'!$N$1:$N$2762,"3",'Wave 2 Attend. Data (Long)'!$D$1:$D$2762,K$4)&gt;0,1,))+(IF(SUMIFS('Wave 2 Attend. Data (Long)'!$O$1:$O$2762,'Wave 2 Attend. Data (Long)'!$C$1:$C$2762,$D17,'Wave 2 Attend. Data (Long)'!$N$1:$N$2762,"2",'Wave 2 Attend. Data (Long)'!$D$1:$D$2762,K$4)&gt;0,1,))+(IF(SUMIFS('Wave 2 Attend. Data (Long)'!$O$1:$O$2762,'Wave 2 Attend. Data (Long)'!$C$1:$C$2762,$D17,'Wave 2 Attend. Data (Long)'!$N$1:$N$2762,"1",'Wave 2 Attend. Data (Long)'!$D$1:$D$2762,K$4)&gt;0,1,)))/$E$3)</f>
        <v>0.36363636363636365</v>
      </c>
    </row>
    <row r="18" spans="2:11">
      <c r="B18" s="228"/>
      <c r="C18" s="130">
        <v>619</v>
      </c>
      <c r="D18" s="131" t="s">
        <v>656</v>
      </c>
      <c r="E18" s="125">
        <f t="shared" si="0"/>
        <v>0.69696969696969691</v>
      </c>
      <c r="F18" s="122">
        <f>((IF(SUMIFS('Wave 2 Attend. Data (Long)'!$O$1:$O$2762,'Wave 2 Attend. Data (Long)'!$C$1:$C$2762,$D18,'Wave 2 Attend. Data (Long)'!$N$1:$N$2762,"11",'Wave 2 Attend. Data (Long)'!$D$1:$D$2762,F$4)&gt;0,1,)+(IF(SUMIFS('Wave 2 Attend. Data (Long)'!$O$1:$O$2762,'Wave 2 Attend. Data (Long)'!$C$1:$C$2762,$D18,'Wave 2 Attend. Data (Long)'!$N$1:$N$2762,"10",'Wave 2 Attend. Data (Long)'!$D$1:$D$2762,F$4)&gt;0,1,))+(IF(SUMIFS('Wave 2 Attend. Data (Long)'!$O$1:$O$2762,'Wave 2 Attend. Data (Long)'!$C$1:$C$2762,$D18,'Wave 2 Attend. Data (Long)'!$N$1:$N$2762,"9",'Wave 2 Attend. Data (Long)'!$D$1:$D$2762,F$4)&gt;0,1,))+(IF(SUMIFS('Wave 2 Attend. Data (Long)'!$O$1:$O$2762,'Wave 2 Attend. Data (Long)'!$C$1:$C$2762,$D18,'Wave 2 Attend. Data (Long)'!$N$1:$N$2762,"8",'Wave 2 Attend. Data (Long)'!$D$1:$D$2762,F$4)&gt;0,1,))+(IF(SUMIFS('Wave 2 Attend. Data (Long)'!$O$1:$O$2762,'Wave 2 Attend. Data (Long)'!$C$1:$C$2762,$D18,'Wave 2 Attend. Data (Long)'!$N$1:$N$2762,"7",'Wave 2 Attend. Data (Long)'!$D$1:$D$2762,F$4)&gt;0,1,))+(IF(SUMIFS('Wave 2 Attend. Data (Long)'!$O$1:$O$2762,'Wave 2 Attend. Data (Long)'!$C$1:$C$2762,$D18,'Wave 2 Attend. Data (Long)'!$N$1:$N$2762,"6",'Wave 2 Attend. Data (Long)'!$D$1:$D$2762,F$4)&gt;0,1,))+(IF(SUMIFS('Wave 2 Attend. Data (Long)'!$O$1:$O$2762,'Wave 2 Attend. Data (Long)'!$C$1:$C$2762,$D18,'Wave 2 Attend. Data (Long)'!$N$1:$N$2762,"5",'Wave 2 Attend. Data (Long)'!$D$1:$D$2762,F$4)&gt;0,1,))+(IF(SUMIFS('Wave 2 Attend. Data (Long)'!$O$1:$O$2762,'Wave 2 Attend. Data (Long)'!$C$1:$C$2762,$D18,'Wave 2 Attend. Data (Long)'!$N$1:$N$2762,"4",'Wave 2 Attend. Data (Long)'!$D$1:$D$2762,F$4)&gt;0,1,))+(IF(SUMIFS('Wave 2 Attend. Data (Long)'!$O$1:$O$2762,'Wave 2 Attend. Data (Long)'!$C$1:$C$2762,$D18,'Wave 2 Attend. Data (Long)'!$N$1:$N$2762,"3",'Wave 2 Attend. Data (Long)'!$D$1:$D$2762,F$4)&gt;0,1,))+(IF(SUMIFS('Wave 2 Attend. Data (Long)'!$O$1:$O$2762,'Wave 2 Attend. Data (Long)'!$C$1:$C$2762,$D18,'Wave 2 Attend. Data (Long)'!$N$1:$N$2762,"2",'Wave 2 Attend. Data (Long)'!$D$1:$D$2762,F$4)&gt;0,1,))+(IF(SUMIFS('Wave 2 Attend. Data (Long)'!$O$1:$O$2762,'Wave 2 Attend. Data (Long)'!$C$1:$C$2762,$D18,'Wave 2 Attend. Data (Long)'!$N$1:$N$2762,"1",'Wave 2 Attend. Data (Long)'!$D$1:$D$2762,F$4)&gt;0,1,)))/$E$3)</f>
        <v>0.81818181818181823</v>
      </c>
      <c r="G18" s="119">
        <f>((IF(SUMIFS('Wave 2 Attend. Data (Long)'!$O$1:$O$2762,'Wave 2 Attend. Data (Long)'!$C$1:$C$2762,$D18,'Wave 2 Attend. Data (Long)'!$N$1:$N$2762,"11",'Wave 2 Attend. Data (Long)'!$D$1:$D$2762,G$4)&gt;0,1,)+(IF(SUMIFS('Wave 2 Attend. Data (Long)'!$O$1:$O$2762,'Wave 2 Attend. Data (Long)'!$C$1:$C$2762,$D18,'Wave 2 Attend. Data (Long)'!$N$1:$N$2762,"10",'Wave 2 Attend. Data (Long)'!$D$1:$D$2762,G$4)&gt;0,1,))+(IF(SUMIFS('Wave 2 Attend. Data (Long)'!$O$1:$O$2762,'Wave 2 Attend. Data (Long)'!$C$1:$C$2762,$D18,'Wave 2 Attend. Data (Long)'!$N$1:$N$2762,"9",'Wave 2 Attend. Data (Long)'!$D$1:$D$2762,G$4)&gt;0,1,))+(IF(SUMIFS('Wave 2 Attend. Data (Long)'!$O$1:$O$2762,'Wave 2 Attend. Data (Long)'!$C$1:$C$2762,$D18,'Wave 2 Attend. Data (Long)'!$N$1:$N$2762,"8",'Wave 2 Attend. Data (Long)'!$D$1:$D$2762,G$4)&gt;0,1,))+(IF(SUMIFS('Wave 2 Attend. Data (Long)'!$O$1:$O$2762,'Wave 2 Attend. Data (Long)'!$C$1:$C$2762,$D18,'Wave 2 Attend. Data (Long)'!$N$1:$N$2762,"7",'Wave 2 Attend. Data (Long)'!$D$1:$D$2762,G$4)&gt;0,1,))+(IF(SUMIFS('Wave 2 Attend. Data (Long)'!$O$1:$O$2762,'Wave 2 Attend. Data (Long)'!$C$1:$C$2762,$D18,'Wave 2 Attend. Data (Long)'!$N$1:$N$2762,"6",'Wave 2 Attend. Data (Long)'!$D$1:$D$2762,G$4)&gt;0,1,))+(IF(SUMIFS('Wave 2 Attend. Data (Long)'!$O$1:$O$2762,'Wave 2 Attend. Data (Long)'!$C$1:$C$2762,$D18,'Wave 2 Attend. Data (Long)'!$N$1:$N$2762,"5",'Wave 2 Attend. Data (Long)'!$D$1:$D$2762,G$4)&gt;0,1,))+(IF(SUMIFS('Wave 2 Attend. Data (Long)'!$O$1:$O$2762,'Wave 2 Attend. Data (Long)'!$C$1:$C$2762,$D18,'Wave 2 Attend. Data (Long)'!$N$1:$N$2762,"4",'Wave 2 Attend. Data (Long)'!$D$1:$D$2762,G$4)&gt;0,1,))+(IF(SUMIFS('Wave 2 Attend. Data (Long)'!$O$1:$O$2762,'Wave 2 Attend. Data (Long)'!$C$1:$C$2762,$D18,'Wave 2 Attend. Data (Long)'!$N$1:$N$2762,"3",'Wave 2 Attend. Data (Long)'!$D$1:$D$2762,G$4)&gt;0,1,))+(IF(SUMIFS('Wave 2 Attend. Data (Long)'!$O$1:$O$2762,'Wave 2 Attend. Data (Long)'!$C$1:$C$2762,$D18,'Wave 2 Attend. Data (Long)'!$N$1:$N$2762,"2",'Wave 2 Attend. Data (Long)'!$D$1:$D$2762,G$4)&gt;0,1,))+(IF(SUMIFS('Wave 2 Attend. Data (Long)'!$O$1:$O$2762,'Wave 2 Attend. Data (Long)'!$C$1:$C$2762,$D18,'Wave 2 Attend. Data (Long)'!$N$1:$N$2762,"1",'Wave 2 Attend. Data (Long)'!$D$1:$D$2762,G$4)&gt;0,1,)))/$E$3)</f>
        <v>0.81818181818181823</v>
      </c>
      <c r="H18" s="119">
        <f>((IF(SUMIFS('Wave 2 Attend. Data (Long)'!$O$1:$O$2762,'Wave 2 Attend. Data (Long)'!$C$1:$C$2762,$D18,'Wave 2 Attend. Data (Long)'!$N$1:$N$2762,"11",'Wave 2 Attend. Data (Long)'!$D$1:$D$2762,H$4)&gt;0,1,)+(IF(SUMIFS('Wave 2 Attend. Data (Long)'!$O$1:$O$2762,'Wave 2 Attend. Data (Long)'!$C$1:$C$2762,$D18,'Wave 2 Attend. Data (Long)'!$N$1:$N$2762,"10",'Wave 2 Attend. Data (Long)'!$D$1:$D$2762,H$4)&gt;0,1,))+(IF(SUMIFS('Wave 2 Attend. Data (Long)'!$O$1:$O$2762,'Wave 2 Attend. Data (Long)'!$C$1:$C$2762,$D18,'Wave 2 Attend. Data (Long)'!$N$1:$N$2762,"9",'Wave 2 Attend. Data (Long)'!$D$1:$D$2762,H$4)&gt;0,1,))+(IF(SUMIFS('Wave 2 Attend. Data (Long)'!$O$1:$O$2762,'Wave 2 Attend. Data (Long)'!$C$1:$C$2762,$D18,'Wave 2 Attend. Data (Long)'!$N$1:$N$2762,"8",'Wave 2 Attend. Data (Long)'!$D$1:$D$2762,H$4)&gt;0,1,))+(IF(SUMIFS('Wave 2 Attend. Data (Long)'!$O$1:$O$2762,'Wave 2 Attend. Data (Long)'!$C$1:$C$2762,$D18,'Wave 2 Attend. Data (Long)'!$N$1:$N$2762,"7",'Wave 2 Attend. Data (Long)'!$D$1:$D$2762,H$4)&gt;0,1,))+(IF(SUMIFS('Wave 2 Attend. Data (Long)'!$O$1:$O$2762,'Wave 2 Attend. Data (Long)'!$C$1:$C$2762,$D18,'Wave 2 Attend. Data (Long)'!$N$1:$N$2762,"6",'Wave 2 Attend. Data (Long)'!$D$1:$D$2762,H$4)&gt;0,1,))+(IF(SUMIFS('Wave 2 Attend. Data (Long)'!$O$1:$O$2762,'Wave 2 Attend. Data (Long)'!$C$1:$C$2762,$D18,'Wave 2 Attend. Data (Long)'!$N$1:$N$2762,"5",'Wave 2 Attend. Data (Long)'!$D$1:$D$2762,H$4)&gt;0,1,))+(IF(SUMIFS('Wave 2 Attend. Data (Long)'!$O$1:$O$2762,'Wave 2 Attend. Data (Long)'!$C$1:$C$2762,$D18,'Wave 2 Attend. Data (Long)'!$N$1:$N$2762,"4",'Wave 2 Attend. Data (Long)'!$D$1:$D$2762,H$4)&gt;0,1,))+(IF(SUMIFS('Wave 2 Attend. Data (Long)'!$O$1:$O$2762,'Wave 2 Attend. Data (Long)'!$C$1:$C$2762,$D18,'Wave 2 Attend. Data (Long)'!$N$1:$N$2762,"3",'Wave 2 Attend. Data (Long)'!$D$1:$D$2762,H$4)&gt;0,1,))+(IF(SUMIFS('Wave 2 Attend. Data (Long)'!$O$1:$O$2762,'Wave 2 Attend. Data (Long)'!$C$1:$C$2762,$D18,'Wave 2 Attend. Data (Long)'!$N$1:$N$2762,"2",'Wave 2 Attend. Data (Long)'!$D$1:$D$2762,H$4)&gt;0,1,))+(IF(SUMIFS('Wave 2 Attend. Data (Long)'!$O$1:$O$2762,'Wave 2 Attend. Data (Long)'!$C$1:$C$2762,$D18,'Wave 2 Attend. Data (Long)'!$N$1:$N$2762,"1",'Wave 2 Attend. Data (Long)'!$D$1:$D$2762,H$4)&gt;0,1,)))/$E$3)</f>
        <v>0.90909090909090906</v>
      </c>
      <c r="I18" s="119">
        <f>((IF(SUMIFS('Wave 2 Attend. Data (Long)'!$O$1:$O$2762,'Wave 2 Attend. Data (Long)'!$C$1:$C$2762,$D18,'Wave 2 Attend. Data (Long)'!$N$1:$N$2762,"11",'Wave 2 Attend. Data (Long)'!$D$1:$D$2762,I$4)&gt;0,1,)+(IF(SUMIFS('Wave 2 Attend. Data (Long)'!$O$1:$O$2762,'Wave 2 Attend. Data (Long)'!$C$1:$C$2762,$D18,'Wave 2 Attend. Data (Long)'!$N$1:$N$2762,"10",'Wave 2 Attend. Data (Long)'!$D$1:$D$2762,I$4)&gt;0,1,))+(IF(SUMIFS('Wave 2 Attend. Data (Long)'!$O$1:$O$2762,'Wave 2 Attend. Data (Long)'!$C$1:$C$2762,$D18,'Wave 2 Attend. Data (Long)'!$N$1:$N$2762,"9",'Wave 2 Attend. Data (Long)'!$D$1:$D$2762,I$4)&gt;0,1,))+(IF(SUMIFS('Wave 2 Attend. Data (Long)'!$O$1:$O$2762,'Wave 2 Attend. Data (Long)'!$C$1:$C$2762,$D18,'Wave 2 Attend. Data (Long)'!$N$1:$N$2762,"8",'Wave 2 Attend. Data (Long)'!$D$1:$D$2762,I$4)&gt;0,1,))+(IF(SUMIFS('Wave 2 Attend. Data (Long)'!$O$1:$O$2762,'Wave 2 Attend. Data (Long)'!$C$1:$C$2762,$D18,'Wave 2 Attend. Data (Long)'!$N$1:$N$2762,"7",'Wave 2 Attend. Data (Long)'!$D$1:$D$2762,I$4)&gt;0,1,))+(IF(SUMIFS('Wave 2 Attend. Data (Long)'!$O$1:$O$2762,'Wave 2 Attend. Data (Long)'!$C$1:$C$2762,$D18,'Wave 2 Attend. Data (Long)'!$N$1:$N$2762,"6",'Wave 2 Attend. Data (Long)'!$D$1:$D$2762,I$4)&gt;0,1,))+(IF(SUMIFS('Wave 2 Attend. Data (Long)'!$O$1:$O$2762,'Wave 2 Attend. Data (Long)'!$C$1:$C$2762,$D18,'Wave 2 Attend. Data (Long)'!$N$1:$N$2762,"5",'Wave 2 Attend. Data (Long)'!$D$1:$D$2762,I$4)&gt;0,1,))+(IF(SUMIFS('Wave 2 Attend. Data (Long)'!$O$1:$O$2762,'Wave 2 Attend. Data (Long)'!$C$1:$C$2762,$D18,'Wave 2 Attend. Data (Long)'!$N$1:$N$2762,"4",'Wave 2 Attend. Data (Long)'!$D$1:$D$2762,I$4)&gt;0,1,))+(IF(SUMIFS('Wave 2 Attend. Data (Long)'!$O$1:$O$2762,'Wave 2 Attend. Data (Long)'!$C$1:$C$2762,$D18,'Wave 2 Attend. Data (Long)'!$N$1:$N$2762,"3",'Wave 2 Attend. Data (Long)'!$D$1:$D$2762,I$4)&gt;0,1,))+(IF(SUMIFS('Wave 2 Attend. Data (Long)'!$O$1:$O$2762,'Wave 2 Attend. Data (Long)'!$C$1:$C$2762,$D18,'Wave 2 Attend. Data (Long)'!$N$1:$N$2762,"2",'Wave 2 Attend. Data (Long)'!$D$1:$D$2762,I$4)&gt;0,1,))+(IF(SUMIFS('Wave 2 Attend. Data (Long)'!$O$1:$O$2762,'Wave 2 Attend. Data (Long)'!$C$1:$C$2762,$D18,'Wave 2 Attend. Data (Long)'!$N$1:$N$2762,"1",'Wave 2 Attend. Data (Long)'!$D$1:$D$2762,I$4)&gt;0,1,)))/$E$3)</f>
        <v>0.36363636363636365</v>
      </c>
      <c r="J18" s="56">
        <f>((IF(SUMIFS('Wave 2 Attend. Data (Long)'!$O$1:$O$2762,'Wave 2 Attend. Data (Long)'!$C$1:$C$2762,$D18,'Wave 2 Attend. Data (Long)'!$N$1:$N$2762,"11",'Wave 2 Attend. Data (Long)'!$D$1:$D$2762,J$4)&gt;0,1,)+(IF(SUMIFS('Wave 2 Attend. Data (Long)'!$O$1:$O$2762,'Wave 2 Attend. Data (Long)'!$C$1:$C$2762,$D18,'Wave 2 Attend. Data (Long)'!$N$1:$N$2762,"10",'Wave 2 Attend. Data (Long)'!$D$1:$D$2762,J$4)&gt;0,1,))+(IF(SUMIFS('Wave 2 Attend. Data (Long)'!$O$1:$O$2762,'Wave 2 Attend. Data (Long)'!$C$1:$C$2762,$D18,'Wave 2 Attend. Data (Long)'!$N$1:$N$2762,"9",'Wave 2 Attend. Data (Long)'!$D$1:$D$2762,J$4)&gt;0,1,))+(IF(SUMIFS('Wave 2 Attend. Data (Long)'!$O$1:$O$2762,'Wave 2 Attend. Data (Long)'!$C$1:$C$2762,$D18,'Wave 2 Attend. Data (Long)'!$N$1:$N$2762,"8",'Wave 2 Attend. Data (Long)'!$D$1:$D$2762,J$4)&gt;0,1,))+(IF(SUMIFS('Wave 2 Attend. Data (Long)'!$O$1:$O$2762,'Wave 2 Attend. Data (Long)'!$C$1:$C$2762,$D18,'Wave 2 Attend. Data (Long)'!$N$1:$N$2762,"7",'Wave 2 Attend. Data (Long)'!$D$1:$D$2762,J$4)&gt;0,1,))+(IF(SUMIFS('Wave 2 Attend. Data (Long)'!$O$1:$O$2762,'Wave 2 Attend. Data (Long)'!$C$1:$C$2762,$D18,'Wave 2 Attend. Data (Long)'!$N$1:$N$2762,"6",'Wave 2 Attend. Data (Long)'!$D$1:$D$2762,J$4)&gt;0,1,))+(IF(SUMIFS('Wave 2 Attend. Data (Long)'!$O$1:$O$2762,'Wave 2 Attend. Data (Long)'!$C$1:$C$2762,$D18,'Wave 2 Attend. Data (Long)'!$N$1:$N$2762,"5",'Wave 2 Attend. Data (Long)'!$D$1:$D$2762,J$4)&gt;0,1,))+(IF(SUMIFS('Wave 2 Attend. Data (Long)'!$O$1:$O$2762,'Wave 2 Attend. Data (Long)'!$C$1:$C$2762,$D18,'Wave 2 Attend. Data (Long)'!$N$1:$N$2762,"4",'Wave 2 Attend. Data (Long)'!$D$1:$D$2762,J$4)&gt;0,1,))+(IF(SUMIFS('Wave 2 Attend. Data (Long)'!$O$1:$O$2762,'Wave 2 Attend. Data (Long)'!$C$1:$C$2762,$D18,'Wave 2 Attend. Data (Long)'!$N$1:$N$2762,"3",'Wave 2 Attend. Data (Long)'!$D$1:$D$2762,J$4)&gt;0,1,))+(IF(SUMIFS('Wave 2 Attend. Data (Long)'!$O$1:$O$2762,'Wave 2 Attend. Data (Long)'!$C$1:$C$2762,$D18,'Wave 2 Attend. Data (Long)'!$N$1:$N$2762,"2",'Wave 2 Attend. Data (Long)'!$D$1:$D$2762,J$4)&gt;0,1,))+(IF(SUMIFS('Wave 2 Attend. Data (Long)'!$O$1:$O$2762,'Wave 2 Attend. Data (Long)'!$C$1:$C$2762,$D18,'Wave 2 Attend. Data (Long)'!$N$1:$N$2762,"1",'Wave 2 Attend. Data (Long)'!$D$1:$D$2762,J$4)&gt;0,1,)))/$E$3)</f>
        <v>1</v>
      </c>
      <c r="K18" s="134">
        <f>((IF(SUMIFS('Wave 2 Attend. Data (Long)'!$O$1:$O$2762,'Wave 2 Attend. Data (Long)'!$C$1:$C$2762,$D18,'Wave 2 Attend. Data (Long)'!$N$1:$N$2762,"11",'Wave 2 Attend. Data (Long)'!$D$1:$D$2762,K$4)&gt;0,1,)+(IF(SUMIFS('Wave 2 Attend. Data (Long)'!$O$1:$O$2762,'Wave 2 Attend. Data (Long)'!$C$1:$C$2762,$D18,'Wave 2 Attend. Data (Long)'!$N$1:$N$2762,"10",'Wave 2 Attend. Data (Long)'!$D$1:$D$2762,K$4)&gt;0,1,))+(IF(SUMIFS('Wave 2 Attend. Data (Long)'!$O$1:$O$2762,'Wave 2 Attend. Data (Long)'!$C$1:$C$2762,$D18,'Wave 2 Attend. Data (Long)'!$N$1:$N$2762,"9",'Wave 2 Attend. Data (Long)'!$D$1:$D$2762,K$4)&gt;0,1,))+(IF(SUMIFS('Wave 2 Attend. Data (Long)'!$O$1:$O$2762,'Wave 2 Attend. Data (Long)'!$C$1:$C$2762,$D18,'Wave 2 Attend. Data (Long)'!$N$1:$N$2762,"8",'Wave 2 Attend. Data (Long)'!$D$1:$D$2762,K$4)&gt;0,1,))+(IF(SUMIFS('Wave 2 Attend. Data (Long)'!$O$1:$O$2762,'Wave 2 Attend. Data (Long)'!$C$1:$C$2762,$D18,'Wave 2 Attend. Data (Long)'!$N$1:$N$2762,"7",'Wave 2 Attend. Data (Long)'!$D$1:$D$2762,K$4)&gt;0,1,))+(IF(SUMIFS('Wave 2 Attend. Data (Long)'!$O$1:$O$2762,'Wave 2 Attend. Data (Long)'!$C$1:$C$2762,$D18,'Wave 2 Attend. Data (Long)'!$N$1:$N$2762,"6",'Wave 2 Attend. Data (Long)'!$D$1:$D$2762,K$4)&gt;0,1,))+(IF(SUMIFS('Wave 2 Attend. Data (Long)'!$O$1:$O$2762,'Wave 2 Attend. Data (Long)'!$C$1:$C$2762,$D18,'Wave 2 Attend. Data (Long)'!$N$1:$N$2762,"5",'Wave 2 Attend. Data (Long)'!$D$1:$D$2762,K$4)&gt;0,1,))+(IF(SUMIFS('Wave 2 Attend. Data (Long)'!$O$1:$O$2762,'Wave 2 Attend. Data (Long)'!$C$1:$C$2762,$D18,'Wave 2 Attend. Data (Long)'!$N$1:$N$2762,"4",'Wave 2 Attend. Data (Long)'!$D$1:$D$2762,K$4)&gt;0,1,))+(IF(SUMIFS('Wave 2 Attend. Data (Long)'!$O$1:$O$2762,'Wave 2 Attend. Data (Long)'!$C$1:$C$2762,$D18,'Wave 2 Attend. Data (Long)'!$N$1:$N$2762,"3",'Wave 2 Attend. Data (Long)'!$D$1:$D$2762,K$4)&gt;0,1,))+(IF(SUMIFS('Wave 2 Attend. Data (Long)'!$O$1:$O$2762,'Wave 2 Attend. Data (Long)'!$C$1:$C$2762,$D18,'Wave 2 Attend. Data (Long)'!$N$1:$N$2762,"2",'Wave 2 Attend. Data (Long)'!$D$1:$D$2762,K$4)&gt;0,1,))+(IF(SUMIFS('Wave 2 Attend. Data (Long)'!$O$1:$O$2762,'Wave 2 Attend. Data (Long)'!$C$1:$C$2762,$D18,'Wave 2 Attend. Data (Long)'!$N$1:$N$2762,"1",'Wave 2 Attend. Data (Long)'!$D$1:$D$2762,K$4)&gt;0,1,)))/$E$3)</f>
        <v>0.27272727272727271</v>
      </c>
    </row>
    <row r="19" spans="2:11" ht="15.75" thickBot="1">
      <c r="B19" s="229"/>
      <c r="C19" s="132">
        <v>679</v>
      </c>
      <c r="D19" s="133" t="s">
        <v>821</v>
      </c>
      <c r="E19" s="126">
        <f t="shared" si="0"/>
        <v>0.78787878787878796</v>
      </c>
      <c r="F19" s="123">
        <f>((IF(SUMIFS('Wave 2 Attend. Data (Long)'!$O$1:$O$2762,'Wave 2 Attend. Data (Long)'!$C$1:$C$2762,$D19,'Wave 2 Attend. Data (Long)'!$N$1:$N$2762,"11",'Wave 2 Attend. Data (Long)'!$D$1:$D$2762,F$4)&gt;0,1,)+(IF(SUMIFS('Wave 2 Attend. Data (Long)'!$O$1:$O$2762,'Wave 2 Attend. Data (Long)'!$C$1:$C$2762,$D19,'Wave 2 Attend. Data (Long)'!$N$1:$N$2762,"10",'Wave 2 Attend. Data (Long)'!$D$1:$D$2762,F$4)&gt;0,1,))+(IF(SUMIFS('Wave 2 Attend. Data (Long)'!$O$1:$O$2762,'Wave 2 Attend. Data (Long)'!$C$1:$C$2762,$D19,'Wave 2 Attend. Data (Long)'!$N$1:$N$2762,"9",'Wave 2 Attend. Data (Long)'!$D$1:$D$2762,F$4)&gt;0,1,))+(IF(SUMIFS('Wave 2 Attend. Data (Long)'!$O$1:$O$2762,'Wave 2 Attend. Data (Long)'!$C$1:$C$2762,$D19,'Wave 2 Attend. Data (Long)'!$N$1:$N$2762,"8",'Wave 2 Attend. Data (Long)'!$D$1:$D$2762,F$4)&gt;0,1,))+(IF(SUMIFS('Wave 2 Attend. Data (Long)'!$O$1:$O$2762,'Wave 2 Attend. Data (Long)'!$C$1:$C$2762,$D19,'Wave 2 Attend. Data (Long)'!$N$1:$N$2762,"7",'Wave 2 Attend. Data (Long)'!$D$1:$D$2762,F$4)&gt;0,1,))+(IF(SUMIFS('Wave 2 Attend. Data (Long)'!$O$1:$O$2762,'Wave 2 Attend. Data (Long)'!$C$1:$C$2762,$D19,'Wave 2 Attend. Data (Long)'!$N$1:$N$2762,"6",'Wave 2 Attend. Data (Long)'!$D$1:$D$2762,F$4)&gt;0,1,))+(IF(SUMIFS('Wave 2 Attend. Data (Long)'!$O$1:$O$2762,'Wave 2 Attend. Data (Long)'!$C$1:$C$2762,$D19,'Wave 2 Attend. Data (Long)'!$N$1:$N$2762,"5",'Wave 2 Attend. Data (Long)'!$D$1:$D$2762,F$4)&gt;0,1,))+(IF(SUMIFS('Wave 2 Attend. Data (Long)'!$O$1:$O$2762,'Wave 2 Attend. Data (Long)'!$C$1:$C$2762,$D19,'Wave 2 Attend. Data (Long)'!$N$1:$N$2762,"4",'Wave 2 Attend. Data (Long)'!$D$1:$D$2762,F$4)&gt;0,1,))+(IF(SUMIFS('Wave 2 Attend. Data (Long)'!$O$1:$O$2762,'Wave 2 Attend. Data (Long)'!$C$1:$C$2762,$D19,'Wave 2 Attend. Data (Long)'!$N$1:$N$2762,"3",'Wave 2 Attend. Data (Long)'!$D$1:$D$2762,F$4)&gt;0,1,))+(IF(SUMIFS('Wave 2 Attend. Data (Long)'!$O$1:$O$2762,'Wave 2 Attend. Data (Long)'!$C$1:$C$2762,$D19,'Wave 2 Attend. Data (Long)'!$N$1:$N$2762,"2",'Wave 2 Attend. Data (Long)'!$D$1:$D$2762,F$4)&gt;0,1,))+(IF(SUMIFS('Wave 2 Attend. Data (Long)'!$O$1:$O$2762,'Wave 2 Attend. Data (Long)'!$C$1:$C$2762,$D19,'Wave 2 Attend. Data (Long)'!$N$1:$N$2762,"1",'Wave 2 Attend. Data (Long)'!$D$1:$D$2762,F$4)&gt;0,1,)))/$E$3)</f>
        <v>1</v>
      </c>
      <c r="G19" s="120">
        <f>((IF(SUMIFS('Wave 2 Attend. Data (Long)'!$O$1:$O$2762,'Wave 2 Attend. Data (Long)'!$C$1:$C$2762,$D19,'Wave 2 Attend. Data (Long)'!$N$1:$N$2762,"11",'Wave 2 Attend. Data (Long)'!$D$1:$D$2762,G$4)&gt;0,1,)+(IF(SUMIFS('Wave 2 Attend. Data (Long)'!$O$1:$O$2762,'Wave 2 Attend. Data (Long)'!$C$1:$C$2762,$D19,'Wave 2 Attend. Data (Long)'!$N$1:$N$2762,"10",'Wave 2 Attend. Data (Long)'!$D$1:$D$2762,G$4)&gt;0,1,))+(IF(SUMIFS('Wave 2 Attend. Data (Long)'!$O$1:$O$2762,'Wave 2 Attend. Data (Long)'!$C$1:$C$2762,$D19,'Wave 2 Attend. Data (Long)'!$N$1:$N$2762,"9",'Wave 2 Attend. Data (Long)'!$D$1:$D$2762,G$4)&gt;0,1,))+(IF(SUMIFS('Wave 2 Attend. Data (Long)'!$O$1:$O$2762,'Wave 2 Attend. Data (Long)'!$C$1:$C$2762,$D19,'Wave 2 Attend. Data (Long)'!$N$1:$N$2762,"8",'Wave 2 Attend. Data (Long)'!$D$1:$D$2762,G$4)&gt;0,1,))+(IF(SUMIFS('Wave 2 Attend. Data (Long)'!$O$1:$O$2762,'Wave 2 Attend. Data (Long)'!$C$1:$C$2762,$D19,'Wave 2 Attend. Data (Long)'!$N$1:$N$2762,"7",'Wave 2 Attend. Data (Long)'!$D$1:$D$2762,G$4)&gt;0,1,))+(IF(SUMIFS('Wave 2 Attend. Data (Long)'!$O$1:$O$2762,'Wave 2 Attend. Data (Long)'!$C$1:$C$2762,$D19,'Wave 2 Attend. Data (Long)'!$N$1:$N$2762,"6",'Wave 2 Attend. Data (Long)'!$D$1:$D$2762,G$4)&gt;0,1,))+(IF(SUMIFS('Wave 2 Attend. Data (Long)'!$O$1:$O$2762,'Wave 2 Attend. Data (Long)'!$C$1:$C$2762,$D19,'Wave 2 Attend. Data (Long)'!$N$1:$N$2762,"5",'Wave 2 Attend. Data (Long)'!$D$1:$D$2762,G$4)&gt;0,1,))+(IF(SUMIFS('Wave 2 Attend. Data (Long)'!$O$1:$O$2762,'Wave 2 Attend. Data (Long)'!$C$1:$C$2762,$D19,'Wave 2 Attend. Data (Long)'!$N$1:$N$2762,"4",'Wave 2 Attend. Data (Long)'!$D$1:$D$2762,G$4)&gt;0,1,))+(IF(SUMIFS('Wave 2 Attend. Data (Long)'!$O$1:$O$2762,'Wave 2 Attend. Data (Long)'!$C$1:$C$2762,$D19,'Wave 2 Attend. Data (Long)'!$N$1:$N$2762,"3",'Wave 2 Attend. Data (Long)'!$D$1:$D$2762,G$4)&gt;0,1,))+(IF(SUMIFS('Wave 2 Attend. Data (Long)'!$O$1:$O$2762,'Wave 2 Attend. Data (Long)'!$C$1:$C$2762,$D19,'Wave 2 Attend. Data (Long)'!$N$1:$N$2762,"2",'Wave 2 Attend. Data (Long)'!$D$1:$D$2762,G$4)&gt;0,1,))+(IF(SUMIFS('Wave 2 Attend. Data (Long)'!$O$1:$O$2762,'Wave 2 Attend. Data (Long)'!$C$1:$C$2762,$D19,'Wave 2 Attend. Data (Long)'!$N$1:$N$2762,"1",'Wave 2 Attend. Data (Long)'!$D$1:$D$2762,G$4)&gt;0,1,)))/$E$3)</f>
        <v>1</v>
      </c>
      <c r="H19" s="120">
        <f>((IF(SUMIFS('Wave 2 Attend. Data (Long)'!$O$1:$O$2762,'Wave 2 Attend. Data (Long)'!$C$1:$C$2762,$D19,'Wave 2 Attend. Data (Long)'!$N$1:$N$2762,"11",'Wave 2 Attend. Data (Long)'!$D$1:$D$2762,H$4)&gt;0,1,)+(IF(SUMIFS('Wave 2 Attend. Data (Long)'!$O$1:$O$2762,'Wave 2 Attend. Data (Long)'!$C$1:$C$2762,$D19,'Wave 2 Attend. Data (Long)'!$N$1:$N$2762,"10",'Wave 2 Attend. Data (Long)'!$D$1:$D$2762,H$4)&gt;0,1,))+(IF(SUMIFS('Wave 2 Attend. Data (Long)'!$O$1:$O$2762,'Wave 2 Attend. Data (Long)'!$C$1:$C$2762,$D19,'Wave 2 Attend. Data (Long)'!$N$1:$N$2762,"9",'Wave 2 Attend. Data (Long)'!$D$1:$D$2762,H$4)&gt;0,1,))+(IF(SUMIFS('Wave 2 Attend. Data (Long)'!$O$1:$O$2762,'Wave 2 Attend. Data (Long)'!$C$1:$C$2762,$D19,'Wave 2 Attend. Data (Long)'!$N$1:$N$2762,"8",'Wave 2 Attend. Data (Long)'!$D$1:$D$2762,H$4)&gt;0,1,))+(IF(SUMIFS('Wave 2 Attend. Data (Long)'!$O$1:$O$2762,'Wave 2 Attend. Data (Long)'!$C$1:$C$2762,$D19,'Wave 2 Attend. Data (Long)'!$N$1:$N$2762,"7",'Wave 2 Attend. Data (Long)'!$D$1:$D$2762,H$4)&gt;0,1,))+(IF(SUMIFS('Wave 2 Attend. Data (Long)'!$O$1:$O$2762,'Wave 2 Attend. Data (Long)'!$C$1:$C$2762,$D19,'Wave 2 Attend. Data (Long)'!$N$1:$N$2762,"6",'Wave 2 Attend. Data (Long)'!$D$1:$D$2762,H$4)&gt;0,1,))+(IF(SUMIFS('Wave 2 Attend. Data (Long)'!$O$1:$O$2762,'Wave 2 Attend. Data (Long)'!$C$1:$C$2762,$D19,'Wave 2 Attend. Data (Long)'!$N$1:$N$2762,"5",'Wave 2 Attend. Data (Long)'!$D$1:$D$2762,H$4)&gt;0,1,))+(IF(SUMIFS('Wave 2 Attend. Data (Long)'!$O$1:$O$2762,'Wave 2 Attend. Data (Long)'!$C$1:$C$2762,$D19,'Wave 2 Attend. Data (Long)'!$N$1:$N$2762,"4",'Wave 2 Attend. Data (Long)'!$D$1:$D$2762,H$4)&gt;0,1,))+(IF(SUMIFS('Wave 2 Attend. Data (Long)'!$O$1:$O$2762,'Wave 2 Attend. Data (Long)'!$C$1:$C$2762,$D19,'Wave 2 Attend. Data (Long)'!$N$1:$N$2762,"3",'Wave 2 Attend. Data (Long)'!$D$1:$D$2762,H$4)&gt;0,1,))+(IF(SUMIFS('Wave 2 Attend. Data (Long)'!$O$1:$O$2762,'Wave 2 Attend. Data (Long)'!$C$1:$C$2762,$D19,'Wave 2 Attend. Data (Long)'!$N$1:$N$2762,"2",'Wave 2 Attend. Data (Long)'!$D$1:$D$2762,H$4)&gt;0,1,))+(IF(SUMIFS('Wave 2 Attend. Data (Long)'!$O$1:$O$2762,'Wave 2 Attend. Data (Long)'!$C$1:$C$2762,$D19,'Wave 2 Attend. Data (Long)'!$N$1:$N$2762,"1",'Wave 2 Attend. Data (Long)'!$D$1:$D$2762,H$4)&gt;0,1,)))/$E$3)</f>
        <v>0.90909090909090906</v>
      </c>
      <c r="I19" s="120">
        <f>((IF(SUMIFS('Wave 2 Attend. Data (Long)'!$O$1:$O$2762,'Wave 2 Attend. Data (Long)'!$C$1:$C$2762,$D19,'Wave 2 Attend. Data (Long)'!$N$1:$N$2762,"11",'Wave 2 Attend. Data (Long)'!$D$1:$D$2762,I$4)&gt;0,1,)+(IF(SUMIFS('Wave 2 Attend. Data (Long)'!$O$1:$O$2762,'Wave 2 Attend. Data (Long)'!$C$1:$C$2762,$D19,'Wave 2 Attend. Data (Long)'!$N$1:$N$2762,"10",'Wave 2 Attend. Data (Long)'!$D$1:$D$2762,I$4)&gt;0,1,))+(IF(SUMIFS('Wave 2 Attend. Data (Long)'!$O$1:$O$2762,'Wave 2 Attend. Data (Long)'!$C$1:$C$2762,$D19,'Wave 2 Attend. Data (Long)'!$N$1:$N$2762,"9",'Wave 2 Attend. Data (Long)'!$D$1:$D$2762,I$4)&gt;0,1,))+(IF(SUMIFS('Wave 2 Attend. Data (Long)'!$O$1:$O$2762,'Wave 2 Attend. Data (Long)'!$C$1:$C$2762,$D19,'Wave 2 Attend. Data (Long)'!$N$1:$N$2762,"8",'Wave 2 Attend. Data (Long)'!$D$1:$D$2762,I$4)&gt;0,1,))+(IF(SUMIFS('Wave 2 Attend. Data (Long)'!$O$1:$O$2762,'Wave 2 Attend. Data (Long)'!$C$1:$C$2762,$D19,'Wave 2 Attend. Data (Long)'!$N$1:$N$2762,"7",'Wave 2 Attend. Data (Long)'!$D$1:$D$2762,I$4)&gt;0,1,))+(IF(SUMIFS('Wave 2 Attend. Data (Long)'!$O$1:$O$2762,'Wave 2 Attend. Data (Long)'!$C$1:$C$2762,$D19,'Wave 2 Attend. Data (Long)'!$N$1:$N$2762,"6",'Wave 2 Attend. Data (Long)'!$D$1:$D$2762,I$4)&gt;0,1,))+(IF(SUMIFS('Wave 2 Attend. Data (Long)'!$O$1:$O$2762,'Wave 2 Attend. Data (Long)'!$C$1:$C$2762,$D19,'Wave 2 Attend. Data (Long)'!$N$1:$N$2762,"5",'Wave 2 Attend. Data (Long)'!$D$1:$D$2762,I$4)&gt;0,1,))+(IF(SUMIFS('Wave 2 Attend. Data (Long)'!$O$1:$O$2762,'Wave 2 Attend. Data (Long)'!$C$1:$C$2762,$D19,'Wave 2 Attend. Data (Long)'!$N$1:$N$2762,"4",'Wave 2 Attend. Data (Long)'!$D$1:$D$2762,I$4)&gt;0,1,))+(IF(SUMIFS('Wave 2 Attend. Data (Long)'!$O$1:$O$2762,'Wave 2 Attend. Data (Long)'!$C$1:$C$2762,$D19,'Wave 2 Attend. Data (Long)'!$N$1:$N$2762,"3",'Wave 2 Attend. Data (Long)'!$D$1:$D$2762,I$4)&gt;0,1,))+(IF(SUMIFS('Wave 2 Attend. Data (Long)'!$O$1:$O$2762,'Wave 2 Attend. Data (Long)'!$C$1:$C$2762,$D19,'Wave 2 Attend. Data (Long)'!$N$1:$N$2762,"2",'Wave 2 Attend. Data (Long)'!$D$1:$D$2762,I$4)&gt;0,1,))+(IF(SUMIFS('Wave 2 Attend. Data (Long)'!$O$1:$O$2762,'Wave 2 Attend. Data (Long)'!$C$1:$C$2762,$D19,'Wave 2 Attend. Data (Long)'!$N$1:$N$2762,"1",'Wave 2 Attend. Data (Long)'!$D$1:$D$2762,I$4)&gt;0,1,)))/$E$3)</f>
        <v>0.36363636363636365</v>
      </c>
      <c r="J19" s="57">
        <f>((IF(SUMIFS('Wave 2 Attend. Data (Long)'!$O$1:$O$2762,'Wave 2 Attend. Data (Long)'!$C$1:$C$2762,$D19,'Wave 2 Attend. Data (Long)'!$N$1:$N$2762,"11",'Wave 2 Attend. Data (Long)'!$D$1:$D$2762,J$4)&gt;0,1,)+(IF(SUMIFS('Wave 2 Attend. Data (Long)'!$O$1:$O$2762,'Wave 2 Attend. Data (Long)'!$C$1:$C$2762,$D19,'Wave 2 Attend. Data (Long)'!$N$1:$N$2762,"10",'Wave 2 Attend. Data (Long)'!$D$1:$D$2762,J$4)&gt;0,1,))+(IF(SUMIFS('Wave 2 Attend. Data (Long)'!$O$1:$O$2762,'Wave 2 Attend. Data (Long)'!$C$1:$C$2762,$D19,'Wave 2 Attend. Data (Long)'!$N$1:$N$2762,"9",'Wave 2 Attend. Data (Long)'!$D$1:$D$2762,J$4)&gt;0,1,))+(IF(SUMIFS('Wave 2 Attend. Data (Long)'!$O$1:$O$2762,'Wave 2 Attend. Data (Long)'!$C$1:$C$2762,$D19,'Wave 2 Attend. Data (Long)'!$N$1:$N$2762,"8",'Wave 2 Attend. Data (Long)'!$D$1:$D$2762,J$4)&gt;0,1,))+(IF(SUMIFS('Wave 2 Attend. Data (Long)'!$O$1:$O$2762,'Wave 2 Attend. Data (Long)'!$C$1:$C$2762,$D19,'Wave 2 Attend. Data (Long)'!$N$1:$N$2762,"7",'Wave 2 Attend. Data (Long)'!$D$1:$D$2762,J$4)&gt;0,1,))+(IF(SUMIFS('Wave 2 Attend. Data (Long)'!$O$1:$O$2762,'Wave 2 Attend. Data (Long)'!$C$1:$C$2762,$D19,'Wave 2 Attend. Data (Long)'!$N$1:$N$2762,"6",'Wave 2 Attend. Data (Long)'!$D$1:$D$2762,J$4)&gt;0,1,))+(IF(SUMIFS('Wave 2 Attend. Data (Long)'!$O$1:$O$2762,'Wave 2 Attend. Data (Long)'!$C$1:$C$2762,$D19,'Wave 2 Attend. Data (Long)'!$N$1:$N$2762,"5",'Wave 2 Attend. Data (Long)'!$D$1:$D$2762,J$4)&gt;0,1,))+(IF(SUMIFS('Wave 2 Attend. Data (Long)'!$O$1:$O$2762,'Wave 2 Attend. Data (Long)'!$C$1:$C$2762,$D19,'Wave 2 Attend. Data (Long)'!$N$1:$N$2762,"4",'Wave 2 Attend. Data (Long)'!$D$1:$D$2762,J$4)&gt;0,1,))+(IF(SUMIFS('Wave 2 Attend. Data (Long)'!$O$1:$O$2762,'Wave 2 Attend. Data (Long)'!$C$1:$C$2762,$D19,'Wave 2 Attend. Data (Long)'!$N$1:$N$2762,"3",'Wave 2 Attend. Data (Long)'!$D$1:$D$2762,J$4)&gt;0,1,))+(IF(SUMIFS('Wave 2 Attend. Data (Long)'!$O$1:$O$2762,'Wave 2 Attend. Data (Long)'!$C$1:$C$2762,$D19,'Wave 2 Attend. Data (Long)'!$N$1:$N$2762,"2",'Wave 2 Attend. Data (Long)'!$D$1:$D$2762,J$4)&gt;0,1,))+(IF(SUMIFS('Wave 2 Attend. Data (Long)'!$O$1:$O$2762,'Wave 2 Attend. Data (Long)'!$C$1:$C$2762,$D19,'Wave 2 Attend. Data (Long)'!$N$1:$N$2762,"1",'Wave 2 Attend. Data (Long)'!$D$1:$D$2762,J$4)&gt;0,1,)))/$E$3)</f>
        <v>0.81818181818181823</v>
      </c>
      <c r="K19" s="135">
        <f>((IF(SUMIFS('Wave 2 Attend. Data (Long)'!$O$1:$O$2762,'Wave 2 Attend. Data (Long)'!$C$1:$C$2762,$D19,'Wave 2 Attend. Data (Long)'!$N$1:$N$2762,"11",'Wave 2 Attend. Data (Long)'!$D$1:$D$2762,K$4)&gt;0,1,)+(IF(SUMIFS('Wave 2 Attend. Data (Long)'!$O$1:$O$2762,'Wave 2 Attend. Data (Long)'!$C$1:$C$2762,$D19,'Wave 2 Attend. Data (Long)'!$N$1:$N$2762,"10",'Wave 2 Attend. Data (Long)'!$D$1:$D$2762,K$4)&gt;0,1,))+(IF(SUMIFS('Wave 2 Attend. Data (Long)'!$O$1:$O$2762,'Wave 2 Attend. Data (Long)'!$C$1:$C$2762,$D19,'Wave 2 Attend. Data (Long)'!$N$1:$N$2762,"9",'Wave 2 Attend. Data (Long)'!$D$1:$D$2762,K$4)&gt;0,1,))+(IF(SUMIFS('Wave 2 Attend. Data (Long)'!$O$1:$O$2762,'Wave 2 Attend. Data (Long)'!$C$1:$C$2762,$D19,'Wave 2 Attend. Data (Long)'!$N$1:$N$2762,"8",'Wave 2 Attend. Data (Long)'!$D$1:$D$2762,K$4)&gt;0,1,))+(IF(SUMIFS('Wave 2 Attend. Data (Long)'!$O$1:$O$2762,'Wave 2 Attend. Data (Long)'!$C$1:$C$2762,$D19,'Wave 2 Attend. Data (Long)'!$N$1:$N$2762,"7",'Wave 2 Attend. Data (Long)'!$D$1:$D$2762,K$4)&gt;0,1,))+(IF(SUMIFS('Wave 2 Attend. Data (Long)'!$O$1:$O$2762,'Wave 2 Attend. Data (Long)'!$C$1:$C$2762,$D19,'Wave 2 Attend. Data (Long)'!$N$1:$N$2762,"6",'Wave 2 Attend. Data (Long)'!$D$1:$D$2762,K$4)&gt;0,1,))+(IF(SUMIFS('Wave 2 Attend. Data (Long)'!$O$1:$O$2762,'Wave 2 Attend. Data (Long)'!$C$1:$C$2762,$D19,'Wave 2 Attend. Data (Long)'!$N$1:$N$2762,"5",'Wave 2 Attend. Data (Long)'!$D$1:$D$2762,K$4)&gt;0,1,))+(IF(SUMIFS('Wave 2 Attend. Data (Long)'!$O$1:$O$2762,'Wave 2 Attend. Data (Long)'!$C$1:$C$2762,$D19,'Wave 2 Attend. Data (Long)'!$N$1:$N$2762,"4",'Wave 2 Attend. Data (Long)'!$D$1:$D$2762,K$4)&gt;0,1,))+(IF(SUMIFS('Wave 2 Attend. Data (Long)'!$O$1:$O$2762,'Wave 2 Attend. Data (Long)'!$C$1:$C$2762,$D19,'Wave 2 Attend. Data (Long)'!$N$1:$N$2762,"3",'Wave 2 Attend. Data (Long)'!$D$1:$D$2762,K$4)&gt;0,1,))+(IF(SUMIFS('Wave 2 Attend. Data (Long)'!$O$1:$O$2762,'Wave 2 Attend. Data (Long)'!$C$1:$C$2762,$D19,'Wave 2 Attend. Data (Long)'!$N$1:$N$2762,"2",'Wave 2 Attend. Data (Long)'!$D$1:$D$2762,K$4)&gt;0,1,))+(IF(SUMIFS('Wave 2 Attend. Data (Long)'!$O$1:$O$2762,'Wave 2 Attend. Data (Long)'!$C$1:$C$2762,$D19,'Wave 2 Attend. Data (Long)'!$N$1:$N$2762,"1",'Wave 2 Attend. Data (Long)'!$D$1:$D$2762,K$4)&gt;0,1,)))/$E$3)</f>
        <v>0.63636363636363635</v>
      </c>
    </row>
    <row r="20" spans="2:11" ht="15.75" thickBot="1">
      <c r="B20" s="127" t="s">
        <v>915</v>
      </c>
      <c r="C20" s="132">
        <v>676</v>
      </c>
      <c r="D20" s="133" t="s">
        <v>958</v>
      </c>
      <c r="E20" s="126">
        <f t="shared" si="0"/>
        <v>0.83333333333333337</v>
      </c>
      <c r="F20" s="123">
        <f>((IF(SUMIFS('Wave 2 Attend. Data (Long)'!$O$1:$O$2762,'Wave 2 Attend. Data (Long)'!$C$1:$C$2762,$D20,'Wave 2 Attend. Data (Long)'!$N$1:$N$2762,"11",'Wave 2 Attend. Data (Long)'!$D$1:$D$2762,F$4)&gt;0,1,)+(IF(SUMIFS('Wave 2 Attend. Data (Long)'!$O$1:$O$2762,'Wave 2 Attend. Data (Long)'!$C$1:$C$2762,$D20,'Wave 2 Attend. Data (Long)'!$N$1:$N$2762,"10",'Wave 2 Attend. Data (Long)'!$D$1:$D$2762,F$4)&gt;0,1,))+(IF(SUMIFS('Wave 2 Attend. Data (Long)'!$O$1:$O$2762,'Wave 2 Attend. Data (Long)'!$C$1:$C$2762,$D20,'Wave 2 Attend. Data (Long)'!$N$1:$N$2762,"9",'Wave 2 Attend. Data (Long)'!$D$1:$D$2762,F$4)&gt;0,1,))+(IF(SUMIFS('Wave 2 Attend. Data (Long)'!$O$1:$O$2762,'Wave 2 Attend. Data (Long)'!$C$1:$C$2762,$D20,'Wave 2 Attend. Data (Long)'!$N$1:$N$2762,"8",'Wave 2 Attend. Data (Long)'!$D$1:$D$2762,F$4)&gt;0,1,))+(IF(SUMIFS('Wave 2 Attend. Data (Long)'!$O$1:$O$2762,'Wave 2 Attend. Data (Long)'!$C$1:$C$2762,$D20,'Wave 2 Attend. Data (Long)'!$N$1:$N$2762,"7",'Wave 2 Attend. Data (Long)'!$D$1:$D$2762,F$4)&gt;0,1,))+(IF(SUMIFS('Wave 2 Attend. Data (Long)'!$O$1:$O$2762,'Wave 2 Attend. Data (Long)'!$C$1:$C$2762,$D20,'Wave 2 Attend. Data (Long)'!$N$1:$N$2762,"6",'Wave 2 Attend. Data (Long)'!$D$1:$D$2762,F$4)&gt;0,1,))+(IF(SUMIFS('Wave 2 Attend. Data (Long)'!$O$1:$O$2762,'Wave 2 Attend. Data (Long)'!$C$1:$C$2762,$D20,'Wave 2 Attend. Data (Long)'!$N$1:$N$2762,"5",'Wave 2 Attend. Data (Long)'!$D$1:$D$2762,F$4)&gt;0,1,))+(IF(SUMIFS('Wave 2 Attend. Data (Long)'!$O$1:$O$2762,'Wave 2 Attend. Data (Long)'!$C$1:$C$2762,$D20,'Wave 2 Attend. Data (Long)'!$N$1:$N$2762,"4",'Wave 2 Attend. Data (Long)'!$D$1:$D$2762,F$4)&gt;0,1,))+(IF(SUMIFS('Wave 2 Attend. Data (Long)'!$O$1:$O$2762,'Wave 2 Attend. Data (Long)'!$C$1:$C$2762,$D20,'Wave 2 Attend. Data (Long)'!$N$1:$N$2762,"3",'Wave 2 Attend. Data (Long)'!$D$1:$D$2762,F$4)&gt;0,1,))+(IF(SUMIFS('Wave 2 Attend. Data (Long)'!$O$1:$O$2762,'Wave 2 Attend. Data (Long)'!$C$1:$C$2762,$D20,'Wave 2 Attend. Data (Long)'!$N$1:$N$2762,"2",'Wave 2 Attend. Data (Long)'!$D$1:$D$2762,F$4)&gt;0,1,))+(IF(SUMIFS('Wave 2 Attend. Data (Long)'!$O$1:$O$2762,'Wave 2 Attend. Data (Long)'!$C$1:$C$2762,$D20,'Wave 2 Attend. Data (Long)'!$N$1:$N$2762,"1",'Wave 2 Attend. Data (Long)'!$D$1:$D$2762,F$4)&gt;0,1,)))/$E$3)</f>
        <v>1</v>
      </c>
      <c r="G20" s="120">
        <f>((IF(SUMIFS('Wave 2 Attend. Data (Long)'!$O$1:$O$2762,'Wave 2 Attend. Data (Long)'!$C$1:$C$2762,$D20,'Wave 2 Attend. Data (Long)'!$N$1:$N$2762,"11",'Wave 2 Attend. Data (Long)'!$D$1:$D$2762,G$4)&gt;0,1,)+(IF(SUMIFS('Wave 2 Attend. Data (Long)'!$O$1:$O$2762,'Wave 2 Attend. Data (Long)'!$C$1:$C$2762,$D20,'Wave 2 Attend. Data (Long)'!$N$1:$N$2762,"10",'Wave 2 Attend. Data (Long)'!$D$1:$D$2762,G$4)&gt;0,1,))+(IF(SUMIFS('Wave 2 Attend. Data (Long)'!$O$1:$O$2762,'Wave 2 Attend. Data (Long)'!$C$1:$C$2762,$D20,'Wave 2 Attend. Data (Long)'!$N$1:$N$2762,"9",'Wave 2 Attend. Data (Long)'!$D$1:$D$2762,G$4)&gt;0,1,))+(IF(SUMIFS('Wave 2 Attend. Data (Long)'!$O$1:$O$2762,'Wave 2 Attend. Data (Long)'!$C$1:$C$2762,$D20,'Wave 2 Attend. Data (Long)'!$N$1:$N$2762,"8",'Wave 2 Attend. Data (Long)'!$D$1:$D$2762,G$4)&gt;0,1,))+(IF(SUMIFS('Wave 2 Attend. Data (Long)'!$O$1:$O$2762,'Wave 2 Attend. Data (Long)'!$C$1:$C$2762,$D20,'Wave 2 Attend. Data (Long)'!$N$1:$N$2762,"7",'Wave 2 Attend. Data (Long)'!$D$1:$D$2762,G$4)&gt;0,1,))+(IF(SUMIFS('Wave 2 Attend. Data (Long)'!$O$1:$O$2762,'Wave 2 Attend. Data (Long)'!$C$1:$C$2762,$D20,'Wave 2 Attend. Data (Long)'!$N$1:$N$2762,"6",'Wave 2 Attend. Data (Long)'!$D$1:$D$2762,G$4)&gt;0,1,))+(IF(SUMIFS('Wave 2 Attend. Data (Long)'!$O$1:$O$2762,'Wave 2 Attend. Data (Long)'!$C$1:$C$2762,$D20,'Wave 2 Attend. Data (Long)'!$N$1:$N$2762,"5",'Wave 2 Attend. Data (Long)'!$D$1:$D$2762,G$4)&gt;0,1,))+(IF(SUMIFS('Wave 2 Attend. Data (Long)'!$O$1:$O$2762,'Wave 2 Attend. Data (Long)'!$C$1:$C$2762,$D20,'Wave 2 Attend. Data (Long)'!$N$1:$N$2762,"4",'Wave 2 Attend. Data (Long)'!$D$1:$D$2762,G$4)&gt;0,1,))+(IF(SUMIFS('Wave 2 Attend. Data (Long)'!$O$1:$O$2762,'Wave 2 Attend. Data (Long)'!$C$1:$C$2762,$D20,'Wave 2 Attend. Data (Long)'!$N$1:$N$2762,"3",'Wave 2 Attend. Data (Long)'!$D$1:$D$2762,G$4)&gt;0,1,))+(IF(SUMIFS('Wave 2 Attend. Data (Long)'!$O$1:$O$2762,'Wave 2 Attend. Data (Long)'!$C$1:$C$2762,$D20,'Wave 2 Attend. Data (Long)'!$N$1:$N$2762,"2",'Wave 2 Attend. Data (Long)'!$D$1:$D$2762,G$4)&gt;0,1,))+(IF(SUMIFS('Wave 2 Attend. Data (Long)'!$O$1:$O$2762,'Wave 2 Attend. Data (Long)'!$C$1:$C$2762,$D20,'Wave 2 Attend. Data (Long)'!$N$1:$N$2762,"1",'Wave 2 Attend. Data (Long)'!$D$1:$D$2762,G$4)&gt;0,1,)))/$E$3)</f>
        <v>0.72727272727272729</v>
      </c>
      <c r="H20" s="120">
        <f>((IF(SUMIFS('Wave 2 Attend. Data (Long)'!$O$1:$O$2762,'Wave 2 Attend. Data (Long)'!$C$1:$C$2762,$D20,'Wave 2 Attend. Data (Long)'!$N$1:$N$2762,"11",'Wave 2 Attend. Data (Long)'!$D$1:$D$2762,H$4)&gt;0,1,)+(IF(SUMIFS('Wave 2 Attend. Data (Long)'!$O$1:$O$2762,'Wave 2 Attend. Data (Long)'!$C$1:$C$2762,$D20,'Wave 2 Attend. Data (Long)'!$N$1:$N$2762,"10",'Wave 2 Attend. Data (Long)'!$D$1:$D$2762,H$4)&gt;0,1,))+(IF(SUMIFS('Wave 2 Attend. Data (Long)'!$O$1:$O$2762,'Wave 2 Attend. Data (Long)'!$C$1:$C$2762,$D20,'Wave 2 Attend. Data (Long)'!$N$1:$N$2762,"9",'Wave 2 Attend. Data (Long)'!$D$1:$D$2762,H$4)&gt;0,1,))+(IF(SUMIFS('Wave 2 Attend. Data (Long)'!$O$1:$O$2762,'Wave 2 Attend. Data (Long)'!$C$1:$C$2762,$D20,'Wave 2 Attend. Data (Long)'!$N$1:$N$2762,"8",'Wave 2 Attend. Data (Long)'!$D$1:$D$2762,H$4)&gt;0,1,))+(IF(SUMIFS('Wave 2 Attend. Data (Long)'!$O$1:$O$2762,'Wave 2 Attend. Data (Long)'!$C$1:$C$2762,$D20,'Wave 2 Attend. Data (Long)'!$N$1:$N$2762,"7",'Wave 2 Attend. Data (Long)'!$D$1:$D$2762,H$4)&gt;0,1,))+(IF(SUMIFS('Wave 2 Attend. Data (Long)'!$O$1:$O$2762,'Wave 2 Attend. Data (Long)'!$C$1:$C$2762,$D20,'Wave 2 Attend. Data (Long)'!$N$1:$N$2762,"6",'Wave 2 Attend. Data (Long)'!$D$1:$D$2762,H$4)&gt;0,1,))+(IF(SUMIFS('Wave 2 Attend. Data (Long)'!$O$1:$O$2762,'Wave 2 Attend. Data (Long)'!$C$1:$C$2762,$D20,'Wave 2 Attend. Data (Long)'!$N$1:$N$2762,"5",'Wave 2 Attend. Data (Long)'!$D$1:$D$2762,H$4)&gt;0,1,))+(IF(SUMIFS('Wave 2 Attend. Data (Long)'!$O$1:$O$2762,'Wave 2 Attend. Data (Long)'!$C$1:$C$2762,$D20,'Wave 2 Attend. Data (Long)'!$N$1:$N$2762,"4",'Wave 2 Attend. Data (Long)'!$D$1:$D$2762,H$4)&gt;0,1,))+(IF(SUMIFS('Wave 2 Attend. Data (Long)'!$O$1:$O$2762,'Wave 2 Attend. Data (Long)'!$C$1:$C$2762,$D20,'Wave 2 Attend. Data (Long)'!$N$1:$N$2762,"3",'Wave 2 Attend. Data (Long)'!$D$1:$D$2762,H$4)&gt;0,1,))+(IF(SUMIFS('Wave 2 Attend. Data (Long)'!$O$1:$O$2762,'Wave 2 Attend. Data (Long)'!$C$1:$C$2762,$D20,'Wave 2 Attend. Data (Long)'!$N$1:$N$2762,"2",'Wave 2 Attend. Data (Long)'!$D$1:$D$2762,H$4)&gt;0,1,))+(IF(SUMIFS('Wave 2 Attend. Data (Long)'!$O$1:$O$2762,'Wave 2 Attend. Data (Long)'!$C$1:$C$2762,$D20,'Wave 2 Attend. Data (Long)'!$N$1:$N$2762,"1",'Wave 2 Attend. Data (Long)'!$D$1:$D$2762,H$4)&gt;0,1,)))/$E$3)</f>
        <v>0.90909090909090906</v>
      </c>
      <c r="I20" s="120">
        <f>((IF(SUMIFS('Wave 2 Attend. Data (Long)'!$O$1:$O$2762,'Wave 2 Attend. Data (Long)'!$C$1:$C$2762,$D20,'Wave 2 Attend. Data (Long)'!$N$1:$N$2762,"11",'Wave 2 Attend. Data (Long)'!$D$1:$D$2762,I$4)&gt;0,1,)+(IF(SUMIFS('Wave 2 Attend. Data (Long)'!$O$1:$O$2762,'Wave 2 Attend. Data (Long)'!$C$1:$C$2762,$D20,'Wave 2 Attend. Data (Long)'!$N$1:$N$2762,"10",'Wave 2 Attend. Data (Long)'!$D$1:$D$2762,I$4)&gt;0,1,))+(IF(SUMIFS('Wave 2 Attend. Data (Long)'!$O$1:$O$2762,'Wave 2 Attend. Data (Long)'!$C$1:$C$2762,$D20,'Wave 2 Attend. Data (Long)'!$N$1:$N$2762,"9",'Wave 2 Attend. Data (Long)'!$D$1:$D$2762,I$4)&gt;0,1,))+(IF(SUMIFS('Wave 2 Attend. Data (Long)'!$O$1:$O$2762,'Wave 2 Attend. Data (Long)'!$C$1:$C$2762,$D20,'Wave 2 Attend. Data (Long)'!$N$1:$N$2762,"8",'Wave 2 Attend. Data (Long)'!$D$1:$D$2762,I$4)&gt;0,1,))+(IF(SUMIFS('Wave 2 Attend. Data (Long)'!$O$1:$O$2762,'Wave 2 Attend. Data (Long)'!$C$1:$C$2762,$D20,'Wave 2 Attend. Data (Long)'!$N$1:$N$2762,"7",'Wave 2 Attend. Data (Long)'!$D$1:$D$2762,I$4)&gt;0,1,))+(IF(SUMIFS('Wave 2 Attend. Data (Long)'!$O$1:$O$2762,'Wave 2 Attend. Data (Long)'!$C$1:$C$2762,$D20,'Wave 2 Attend. Data (Long)'!$N$1:$N$2762,"6",'Wave 2 Attend. Data (Long)'!$D$1:$D$2762,I$4)&gt;0,1,))+(IF(SUMIFS('Wave 2 Attend. Data (Long)'!$O$1:$O$2762,'Wave 2 Attend. Data (Long)'!$C$1:$C$2762,$D20,'Wave 2 Attend. Data (Long)'!$N$1:$N$2762,"5",'Wave 2 Attend. Data (Long)'!$D$1:$D$2762,I$4)&gt;0,1,))+(IF(SUMIFS('Wave 2 Attend. Data (Long)'!$O$1:$O$2762,'Wave 2 Attend. Data (Long)'!$C$1:$C$2762,$D20,'Wave 2 Attend. Data (Long)'!$N$1:$N$2762,"4",'Wave 2 Attend. Data (Long)'!$D$1:$D$2762,I$4)&gt;0,1,))+(IF(SUMIFS('Wave 2 Attend. Data (Long)'!$O$1:$O$2762,'Wave 2 Attend. Data (Long)'!$C$1:$C$2762,$D20,'Wave 2 Attend. Data (Long)'!$N$1:$N$2762,"3",'Wave 2 Attend. Data (Long)'!$D$1:$D$2762,I$4)&gt;0,1,))+(IF(SUMIFS('Wave 2 Attend. Data (Long)'!$O$1:$O$2762,'Wave 2 Attend. Data (Long)'!$C$1:$C$2762,$D20,'Wave 2 Attend. Data (Long)'!$N$1:$N$2762,"2",'Wave 2 Attend. Data (Long)'!$D$1:$D$2762,I$4)&gt;0,1,))+(IF(SUMIFS('Wave 2 Attend. Data (Long)'!$O$1:$O$2762,'Wave 2 Attend. Data (Long)'!$C$1:$C$2762,$D20,'Wave 2 Attend. Data (Long)'!$N$1:$N$2762,"1",'Wave 2 Attend. Data (Long)'!$D$1:$D$2762,I$4)&gt;0,1,)))/$E$3)</f>
        <v>0.54545454545454541</v>
      </c>
      <c r="J20" s="57">
        <f>((IF(SUMIFS('Wave 2 Attend. Data (Long)'!$O$1:$O$2762,'Wave 2 Attend. Data (Long)'!$C$1:$C$2762,$D20,'Wave 2 Attend. Data (Long)'!$N$1:$N$2762,"11",'Wave 2 Attend. Data (Long)'!$D$1:$D$2762,J$4)&gt;0,1,)+(IF(SUMIFS('Wave 2 Attend. Data (Long)'!$O$1:$O$2762,'Wave 2 Attend. Data (Long)'!$C$1:$C$2762,$D20,'Wave 2 Attend. Data (Long)'!$N$1:$N$2762,"10",'Wave 2 Attend. Data (Long)'!$D$1:$D$2762,J$4)&gt;0,1,))+(IF(SUMIFS('Wave 2 Attend. Data (Long)'!$O$1:$O$2762,'Wave 2 Attend. Data (Long)'!$C$1:$C$2762,$D20,'Wave 2 Attend. Data (Long)'!$N$1:$N$2762,"9",'Wave 2 Attend. Data (Long)'!$D$1:$D$2762,J$4)&gt;0,1,))+(IF(SUMIFS('Wave 2 Attend. Data (Long)'!$O$1:$O$2762,'Wave 2 Attend. Data (Long)'!$C$1:$C$2762,$D20,'Wave 2 Attend. Data (Long)'!$N$1:$N$2762,"8",'Wave 2 Attend. Data (Long)'!$D$1:$D$2762,J$4)&gt;0,1,))+(IF(SUMIFS('Wave 2 Attend. Data (Long)'!$O$1:$O$2762,'Wave 2 Attend. Data (Long)'!$C$1:$C$2762,$D20,'Wave 2 Attend. Data (Long)'!$N$1:$N$2762,"7",'Wave 2 Attend. Data (Long)'!$D$1:$D$2762,J$4)&gt;0,1,))+(IF(SUMIFS('Wave 2 Attend. Data (Long)'!$O$1:$O$2762,'Wave 2 Attend. Data (Long)'!$C$1:$C$2762,$D20,'Wave 2 Attend. Data (Long)'!$N$1:$N$2762,"6",'Wave 2 Attend. Data (Long)'!$D$1:$D$2762,J$4)&gt;0,1,))+(IF(SUMIFS('Wave 2 Attend. Data (Long)'!$O$1:$O$2762,'Wave 2 Attend. Data (Long)'!$C$1:$C$2762,$D20,'Wave 2 Attend. Data (Long)'!$N$1:$N$2762,"5",'Wave 2 Attend. Data (Long)'!$D$1:$D$2762,J$4)&gt;0,1,))+(IF(SUMIFS('Wave 2 Attend. Data (Long)'!$O$1:$O$2762,'Wave 2 Attend. Data (Long)'!$C$1:$C$2762,$D20,'Wave 2 Attend. Data (Long)'!$N$1:$N$2762,"4",'Wave 2 Attend. Data (Long)'!$D$1:$D$2762,J$4)&gt;0,1,))+(IF(SUMIFS('Wave 2 Attend. Data (Long)'!$O$1:$O$2762,'Wave 2 Attend. Data (Long)'!$C$1:$C$2762,$D20,'Wave 2 Attend. Data (Long)'!$N$1:$N$2762,"3",'Wave 2 Attend. Data (Long)'!$D$1:$D$2762,J$4)&gt;0,1,))+(IF(SUMIFS('Wave 2 Attend. Data (Long)'!$O$1:$O$2762,'Wave 2 Attend. Data (Long)'!$C$1:$C$2762,$D20,'Wave 2 Attend. Data (Long)'!$N$1:$N$2762,"2",'Wave 2 Attend. Data (Long)'!$D$1:$D$2762,J$4)&gt;0,1,))+(IF(SUMIFS('Wave 2 Attend. Data (Long)'!$O$1:$O$2762,'Wave 2 Attend. Data (Long)'!$C$1:$C$2762,$D20,'Wave 2 Attend. Data (Long)'!$N$1:$N$2762,"1",'Wave 2 Attend. Data (Long)'!$D$1:$D$2762,J$4)&gt;0,1,)))/$E$3)</f>
        <v>1</v>
      </c>
      <c r="K20" s="135">
        <f>((IF(SUMIFS('Wave 2 Attend. Data (Long)'!$O$1:$O$2762,'Wave 2 Attend. Data (Long)'!$C$1:$C$2762,$D20,'Wave 2 Attend. Data (Long)'!$N$1:$N$2762,"11",'Wave 2 Attend. Data (Long)'!$D$1:$D$2762,K$4)&gt;0,1,)+(IF(SUMIFS('Wave 2 Attend. Data (Long)'!$O$1:$O$2762,'Wave 2 Attend. Data (Long)'!$C$1:$C$2762,$D20,'Wave 2 Attend. Data (Long)'!$N$1:$N$2762,"10",'Wave 2 Attend. Data (Long)'!$D$1:$D$2762,K$4)&gt;0,1,))+(IF(SUMIFS('Wave 2 Attend. Data (Long)'!$O$1:$O$2762,'Wave 2 Attend. Data (Long)'!$C$1:$C$2762,$D20,'Wave 2 Attend. Data (Long)'!$N$1:$N$2762,"9",'Wave 2 Attend. Data (Long)'!$D$1:$D$2762,K$4)&gt;0,1,))+(IF(SUMIFS('Wave 2 Attend. Data (Long)'!$O$1:$O$2762,'Wave 2 Attend. Data (Long)'!$C$1:$C$2762,$D20,'Wave 2 Attend. Data (Long)'!$N$1:$N$2762,"8",'Wave 2 Attend. Data (Long)'!$D$1:$D$2762,K$4)&gt;0,1,))+(IF(SUMIFS('Wave 2 Attend. Data (Long)'!$O$1:$O$2762,'Wave 2 Attend. Data (Long)'!$C$1:$C$2762,$D20,'Wave 2 Attend. Data (Long)'!$N$1:$N$2762,"7",'Wave 2 Attend. Data (Long)'!$D$1:$D$2762,K$4)&gt;0,1,))+(IF(SUMIFS('Wave 2 Attend. Data (Long)'!$O$1:$O$2762,'Wave 2 Attend. Data (Long)'!$C$1:$C$2762,$D20,'Wave 2 Attend. Data (Long)'!$N$1:$N$2762,"6",'Wave 2 Attend. Data (Long)'!$D$1:$D$2762,K$4)&gt;0,1,))+(IF(SUMIFS('Wave 2 Attend. Data (Long)'!$O$1:$O$2762,'Wave 2 Attend. Data (Long)'!$C$1:$C$2762,$D20,'Wave 2 Attend. Data (Long)'!$N$1:$N$2762,"5",'Wave 2 Attend. Data (Long)'!$D$1:$D$2762,K$4)&gt;0,1,))+(IF(SUMIFS('Wave 2 Attend. Data (Long)'!$O$1:$O$2762,'Wave 2 Attend. Data (Long)'!$C$1:$C$2762,$D20,'Wave 2 Attend. Data (Long)'!$N$1:$N$2762,"4",'Wave 2 Attend. Data (Long)'!$D$1:$D$2762,K$4)&gt;0,1,))+(IF(SUMIFS('Wave 2 Attend. Data (Long)'!$O$1:$O$2762,'Wave 2 Attend. Data (Long)'!$C$1:$C$2762,$D20,'Wave 2 Attend. Data (Long)'!$N$1:$N$2762,"3",'Wave 2 Attend. Data (Long)'!$D$1:$D$2762,K$4)&gt;0,1,))+(IF(SUMIFS('Wave 2 Attend. Data (Long)'!$O$1:$O$2762,'Wave 2 Attend. Data (Long)'!$C$1:$C$2762,$D20,'Wave 2 Attend. Data (Long)'!$N$1:$N$2762,"2",'Wave 2 Attend. Data (Long)'!$D$1:$D$2762,K$4)&gt;0,1,))+(IF(SUMIFS('Wave 2 Attend. Data (Long)'!$O$1:$O$2762,'Wave 2 Attend. Data (Long)'!$C$1:$C$2762,$D20,'Wave 2 Attend. Data (Long)'!$N$1:$N$2762,"1",'Wave 2 Attend. Data (Long)'!$D$1:$D$2762,K$4)&gt;0,1,)))/$E$3)</f>
        <v>0.81818181818181823</v>
      </c>
    </row>
    <row r="21" spans="2:11" ht="15.75" thickBot="1">
      <c r="B21" s="127" t="s">
        <v>1010</v>
      </c>
      <c r="C21" s="132">
        <v>575</v>
      </c>
      <c r="D21" s="133" t="s">
        <v>1037</v>
      </c>
      <c r="E21" s="126">
        <f t="shared" si="0"/>
        <v>0.66666666666666663</v>
      </c>
      <c r="F21" s="123">
        <f>((IF(SUMIFS('Wave 2 Attend. Data (Long)'!$O$1:$O$2762,'Wave 2 Attend. Data (Long)'!$C$1:$C$2762,$D21,'Wave 2 Attend. Data (Long)'!$N$1:$N$2762,"11",'Wave 2 Attend. Data (Long)'!$D$1:$D$2762,F$4)&gt;0,1,)+(IF(SUMIFS('Wave 2 Attend. Data (Long)'!$O$1:$O$2762,'Wave 2 Attend. Data (Long)'!$C$1:$C$2762,$D21,'Wave 2 Attend. Data (Long)'!$N$1:$N$2762,"10",'Wave 2 Attend. Data (Long)'!$D$1:$D$2762,F$4)&gt;0,1,))+(IF(SUMIFS('Wave 2 Attend. Data (Long)'!$O$1:$O$2762,'Wave 2 Attend. Data (Long)'!$C$1:$C$2762,$D21,'Wave 2 Attend. Data (Long)'!$N$1:$N$2762,"9",'Wave 2 Attend. Data (Long)'!$D$1:$D$2762,F$4)&gt;0,1,))+(IF(SUMIFS('Wave 2 Attend. Data (Long)'!$O$1:$O$2762,'Wave 2 Attend. Data (Long)'!$C$1:$C$2762,$D21,'Wave 2 Attend. Data (Long)'!$N$1:$N$2762,"8",'Wave 2 Attend. Data (Long)'!$D$1:$D$2762,F$4)&gt;0,1,))+(IF(SUMIFS('Wave 2 Attend. Data (Long)'!$O$1:$O$2762,'Wave 2 Attend. Data (Long)'!$C$1:$C$2762,$D21,'Wave 2 Attend. Data (Long)'!$N$1:$N$2762,"7",'Wave 2 Attend. Data (Long)'!$D$1:$D$2762,F$4)&gt;0,1,))+(IF(SUMIFS('Wave 2 Attend. Data (Long)'!$O$1:$O$2762,'Wave 2 Attend. Data (Long)'!$C$1:$C$2762,$D21,'Wave 2 Attend. Data (Long)'!$N$1:$N$2762,"6",'Wave 2 Attend. Data (Long)'!$D$1:$D$2762,F$4)&gt;0,1,))+(IF(SUMIFS('Wave 2 Attend. Data (Long)'!$O$1:$O$2762,'Wave 2 Attend. Data (Long)'!$C$1:$C$2762,$D21,'Wave 2 Attend. Data (Long)'!$N$1:$N$2762,"5",'Wave 2 Attend. Data (Long)'!$D$1:$D$2762,F$4)&gt;0,1,))+(IF(SUMIFS('Wave 2 Attend. Data (Long)'!$O$1:$O$2762,'Wave 2 Attend. Data (Long)'!$C$1:$C$2762,$D21,'Wave 2 Attend. Data (Long)'!$N$1:$N$2762,"4",'Wave 2 Attend. Data (Long)'!$D$1:$D$2762,F$4)&gt;0,1,))+(IF(SUMIFS('Wave 2 Attend. Data (Long)'!$O$1:$O$2762,'Wave 2 Attend. Data (Long)'!$C$1:$C$2762,$D21,'Wave 2 Attend. Data (Long)'!$N$1:$N$2762,"3",'Wave 2 Attend. Data (Long)'!$D$1:$D$2762,F$4)&gt;0,1,))+(IF(SUMIFS('Wave 2 Attend. Data (Long)'!$O$1:$O$2762,'Wave 2 Attend. Data (Long)'!$C$1:$C$2762,$D21,'Wave 2 Attend. Data (Long)'!$N$1:$N$2762,"2",'Wave 2 Attend. Data (Long)'!$D$1:$D$2762,F$4)&gt;0,1,))+(IF(SUMIFS('Wave 2 Attend. Data (Long)'!$O$1:$O$2762,'Wave 2 Attend. Data (Long)'!$C$1:$C$2762,$D21,'Wave 2 Attend. Data (Long)'!$N$1:$N$2762,"1",'Wave 2 Attend. Data (Long)'!$D$1:$D$2762,F$4)&gt;0,1,)))/$E$3)</f>
        <v>0.90909090909090906</v>
      </c>
      <c r="G21" s="120">
        <f>((IF(SUMIFS('Wave 2 Attend. Data (Long)'!$O$1:$O$2762,'Wave 2 Attend. Data (Long)'!$C$1:$C$2762,$D21,'Wave 2 Attend. Data (Long)'!$N$1:$N$2762,"11",'Wave 2 Attend. Data (Long)'!$D$1:$D$2762,G$4)&gt;0,1,)+(IF(SUMIFS('Wave 2 Attend. Data (Long)'!$O$1:$O$2762,'Wave 2 Attend. Data (Long)'!$C$1:$C$2762,$D21,'Wave 2 Attend. Data (Long)'!$N$1:$N$2762,"10",'Wave 2 Attend. Data (Long)'!$D$1:$D$2762,G$4)&gt;0,1,))+(IF(SUMIFS('Wave 2 Attend. Data (Long)'!$O$1:$O$2762,'Wave 2 Attend. Data (Long)'!$C$1:$C$2762,$D21,'Wave 2 Attend. Data (Long)'!$N$1:$N$2762,"9",'Wave 2 Attend. Data (Long)'!$D$1:$D$2762,G$4)&gt;0,1,))+(IF(SUMIFS('Wave 2 Attend. Data (Long)'!$O$1:$O$2762,'Wave 2 Attend. Data (Long)'!$C$1:$C$2762,$D21,'Wave 2 Attend. Data (Long)'!$N$1:$N$2762,"8",'Wave 2 Attend. Data (Long)'!$D$1:$D$2762,G$4)&gt;0,1,))+(IF(SUMIFS('Wave 2 Attend. Data (Long)'!$O$1:$O$2762,'Wave 2 Attend. Data (Long)'!$C$1:$C$2762,$D21,'Wave 2 Attend. Data (Long)'!$N$1:$N$2762,"7",'Wave 2 Attend. Data (Long)'!$D$1:$D$2762,G$4)&gt;0,1,))+(IF(SUMIFS('Wave 2 Attend. Data (Long)'!$O$1:$O$2762,'Wave 2 Attend. Data (Long)'!$C$1:$C$2762,$D21,'Wave 2 Attend. Data (Long)'!$N$1:$N$2762,"6",'Wave 2 Attend. Data (Long)'!$D$1:$D$2762,G$4)&gt;0,1,))+(IF(SUMIFS('Wave 2 Attend. Data (Long)'!$O$1:$O$2762,'Wave 2 Attend. Data (Long)'!$C$1:$C$2762,$D21,'Wave 2 Attend. Data (Long)'!$N$1:$N$2762,"5",'Wave 2 Attend. Data (Long)'!$D$1:$D$2762,G$4)&gt;0,1,))+(IF(SUMIFS('Wave 2 Attend. Data (Long)'!$O$1:$O$2762,'Wave 2 Attend. Data (Long)'!$C$1:$C$2762,$D21,'Wave 2 Attend. Data (Long)'!$N$1:$N$2762,"4",'Wave 2 Attend. Data (Long)'!$D$1:$D$2762,G$4)&gt;0,1,))+(IF(SUMIFS('Wave 2 Attend. Data (Long)'!$O$1:$O$2762,'Wave 2 Attend. Data (Long)'!$C$1:$C$2762,$D21,'Wave 2 Attend. Data (Long)'!$N$1:$N$2762,"3",'Wave 2 Attend. Data (Long)'!$D$1:$D$2762,G$4)&gt;0,1,))+(IF(SUMIFS('Wave 2 Attend. Data (Long)'!$O$1:$O$2762,'Wave 2 Attend. Data (Long)'!$C$1:$C$2762,$D21,'Wave 2 Attend. Data (Long)'!$N$1:$N$2762,"2",'Wave 2 Attend. Data (Long)'!$D$1:$D$2762,G$4)&gt;0,1,))+(IF(SUMIFS('Wave 2 Attend. Data (Long)'!$O$1:$O$2762,'Wave 2 Attend. Data (Long)'!$C$1:$C$2762,$D21,'Wave 2 Attend. Data (Long)'!$N$1:$N$2762,"1",'Wave 2 Attend. Data (Long)'!$D$1:$D$2762,G$4)&gt;0,1,)))/$E$3)</f>
        <v>0.90909090909090906</v>
      </c>
      <c r="H21" s="120">
        <f>((IF(SUMIFS('Wave 2 Attend. Data (Long)'!$O$1:$O$2762,'Wave 2 Attend. Data (Long)'!$C$1:$C$2762,$D21,'Wave 2 Attend. Data (Long)'!$N$1:$N$2762,"11",'Wave 2 Attend. Data (Long)'!$D$1:$D$2762,H$4)&gt;0,1,)+(IF(SUMIFS('Wave 2 Attend. Data (Long)'!$O$1:$O$2762,'Wave 2 Attend. Data (Long)'!$C$1:$C$2762,$D21,'Wave 2 Attend. Data (Long)'!$N$1:$N$2762,"10",'Wave 2 Attend. Data (Long)'!$D$1:$D$2762,H$4)&gt;0,1,))+(IF(SUMIFS('Wave 2 Attend. Data (Long)'!$O$1:$O$2762,'Wave 2 Attend. Data (Long)'!$C$1:$C$2762,$D21,'Wave 2 Attend. Data (Long)'!$N$1:$N$2762,"9",'Wave 2 Attend. Data (Long)'!$D$1:$D$2762,H$4)&gt;0,1,))+(IF(SUMIFS('Wave 2 Attend. Data (Long)'!$O$1:$O$2762,'Wave 2 Attend. Data (Long)'!$C$1:$C$2762,$D21,'Wave 2 Attend. Data (Long)'!$N$1:$N$2762,"8",'Wave 2 Attend. Data (Long)'!$D$1:$D$2762,H$4)&gt;0,1,))+(IF(SUMIFS('Wave 2 Attend. Data (Long)'!$O$1:$O$2762,'Wave 2 Attend. Data (Long)'!$C$1:$C$2762,$D21,'Wave 2 Attend. Data (Long)'!$N$1:$N$2762,"7",'Wave 2 Attend. Data (Long)'!$D$1:$D$2762,H$4)&gt;0,1,))+(IF(SUMIFS('Wave 2 Attend. Data (Long)'!$O$1:$O$2762,'Wave 2 Attend. Data (Long)'!$C$1:$C$2762,$D21,'Wave 2 Attend. Data (Long)'!$N$1:$N$2762,"6",'Wave 2 Attend. Data (Long)'!$D$1:$D$2762,H$4)&gt;0,1,))+(IF(SUMIFS('Wave 2 Attend. Data (Long)'!$O$1:$O$2762,'Wave 2 Attend. Data (Long)'!$C$1:$C$2762,$D21,'Wave 2 Attend. Data (Long)'!$N$1:$N$2762,"5",'Wave 2 Attend. Data (Long)'!$D$1:$D$2762,H$4)&gt;0,1,))+(IF(SUMIFS('Wave 2 Attend. Data (Long)'!$O$1:$O$2762,'Wave 2 Attend. Data (Long)'!$C$1:$C$2762,$D21,'Wave 2 Attend. Data (Long)'!$N$1:$N$2762,"4",'Wave 2 Attend. Data (Long)'!$D$1:$D$2762,H$4)&gt;0,1,))+(IF(SUMIFS('Wave 2 Attend. Data (Long)'!$O$1:$O$2762,'Wave 2 Attend. Data (Long)'!$C$1:$C$2762,$D21,'Wave 2 Attend. Data (Long)'!$N$1:$N$2762,"3",'Wave 2 Attend. Data (Long)'!$D$1:$D$2762,H$4)&gt;0,1,))+(IF(SUMIFS('Wave 2 Attend. Data (Long)'!$O$1:$O$2762,'Wave 2 Attend. Data (Long)'!$C$1:$C$2762,$D21,'Wave 2 Attend. Data (Long)'!$N$1:$N$2762,"2",'Wave 2 Attend. Data (Long)'!$D$1:$D$2762,H$4)&gt;0,1,))+(IF(SUMIFS('Wave 2 Attend. Data (Long)'!$O$1:$O$2762,'Wave 2 Attend. Data (Long)'!$C$1:$C$2762,$D21,'Wave 2 Attend. Data (Long)'!$N$1:$N$2762,"1",'Wave 2 Attend. Data (Long)'!$D$1:$D$2762,H$4)&gt;0,1,)))/$E$3)</f>
        <v>0.54545454545454541</v>
      </c>
      <c r="I21" s="120">
        <f>((IF(SUMIFS('Wave 2 Attend. Data (Long)'!$O$1:$O$2762,'Wave 2 Attend. Data (Long)'!$C$1:$C$2762,$D21,'Wave 2 Attend. Data (Long)'!$N$1:$N$2762,"11",'Wave 2 Attend. Data (Long)'!$D$1:$D$2762,I$4)&gt;0,1,)+(IF(SUMIFS('Wave 2 Attend. Data (Long)'!$O$1:$O$2762,'Wave 2 Attend. Data (Long)'!$C$1:$C$2762,$D21,'Wave 2 Attend. Data (Long)'!$N$1:$N$2762,"10",'Wave 2 Attend. Data (Long)'!$D$1:$D$2762,I$4)&gt;0,1,))+(IF(SUMIFS('Wave 2 Attend. Data (Long)'!$O$1:$O$2762,'Wave 2 Attend. Data (Long)'!$C$1:$C$2762,$D21,'Wave 2 Attend. Data (Long)'!$N$1:$N$2762,"9",'Wave 2 Attend. Data (Long)'!$D$1:$D$2762,I$4)&gt;0,1,))+(IF(SUMIFS('Wave 2 Attend. Data (Long)'!$O$1:$O$2762,'Wave 2 Attend. Data (Long)'!$C$1:$C$2762,$D21,'Wave 2 Attend. Data (Long)'!$N$1:$N$2762,"8",'Wave 2 Attend. Data (Long)'!$D$1:$D$2762,I$4)&gt;0,1,))+(IF(SUMIFS('Wave 2 Attend. Data (Long)'!$O$1:$O$2762,'Wave 2 Attend. Data (Long)'!$C$1:$C$2762,$D21,'Wave 2 Attend. Data (Long)'!$N$1:$N$2762,"7",'Wave 2 Attend. Data (Long)'!$D$1:$D$2762,I$4)&gt;0,1,))+(IF(SUMIFS('Wave 2 Attend. Data (Long)'!$O$1:$O$2762,'Wave 2 Attend. Data (Long)'!$C$1:$C$2762,$D21,'Wave 2 Attend. Data (Long)'!$N$1:$N$2762,"6",'Wave 2 Attend. Data (Long)'!$D$1:$D$2762,I$4)&gt;0,1,))+(IF(SUMIFS('Wave 2 Attend. Data (Long)'!$O$1:$O$2762,'Wave 2 Attend. Data (Long)'!$C$1:$C$2762,$D21,'Wave 2 Attend. Data (Long)'!$N$1:$N$2762,"5",'Wave 2 Attend. Data (Long)'!$D$1:$D$2762,I$4)&gt;0,1,))+(IF(SUMIFS('Wave 2 Attend. Data (Long)'!$O$1:$O$2762,'Wave 2 Attend. Data (Long)'!$C$1:$C$2762,$D21,'Wave 2 Attend. Data (Long)'!$N$1:$N$2762,"4",'Wave 2 Attend. Data (Long)'!$D$1:$D$2762,I$4)&gt;0,1,))+(IF(SUMIFS('Wave 2 Attend. Data (Long)'!$O$1:$O$2762,'Wave 2 Attend. Data (Long)'!$C$1:$C$2762,$D21,'Wave 2 Attend. Data (Long)'!$N$1:$N$2762,"3",'Wave 2 Attend. Data (Long)'!$D$1:$D$2762,I$4)&gt;0,1,))+(IF(SUMIFS('Wave 2 Attend. Data (Long)'!$O$1:$O$2762,'Wave 2 Attend. Data (Long)'!$C$1:$C$2762,$D21,'Wave 2 Attend. Data (Long)'!$N$1:$N$2762,"2",'Wave 2 Attend. Data (Long)'!$D$1:$D$2762,I$4)&gt;0,1,))+(IF(SUMIFS('Wave 2 Attend. Data (Long)'!$O$1:$O$2762,'Wave 2 Attend. Data (Long)'!$C$1:$C$2762,$D21,'Wave 2 Attend. Data (Long)'!$N$1:$N$2762,"1",'Wave 2 Attend. Data (Long)'!$D$1:$D$2762,I$4)&gt;0,1,)))/$E$3)</f>
        <v>0.63636363636363635</v>
      </c>
      <c r="J21" s="57">
        <f>((IF(SUMIFS('Wave 2 Attend. Data (Long)'!$O$1:$O$2762,'Wave 2 Attend. Data (Long)'!$C$1:$C$2762,$D21,'Wave 2 Attend. Data (Long)'!$N$1:$N$2762,"11",'Wave 2 Attend. Data (Long)'!$D$1:$D$2762,J$4)&gt;0,1,)+(IF(SUMIFS('Wave 2 Attend. Data (Long)'!$O$1:$O$2762,'Wave 2 Attend. Data (Long)'!$C$1:$C$2762,$D21,'Wave 2 Attend. Data (Long)'!$N$1:$N$2762,"10",'Wave 2 Attend. Data (Long)'!$D$1:$D$2762,J$4)&gt;0,1,))+(IF(SUMIFS('Wave 2 Attend. Data (Long)'!$O$1:$O$2762,'Wave 2 Attend. Data (Long)'!$C$1:$C$2762,$D21,'Wave 2 Attend. Data (Long)'!$N$1:$N$2762,"9",'Wave 2 Attend. Data (Long)'!$D$1:$D$2762,J$4)&gt;0,1,))+(IF(SUMIFS('Wave 2 Attend. Data (Long)'!$O$1:$O$2762,'Wave 2 Attend. Data (Long)'!$C$1:$C$2762,$D21,'Wave 2 Attend. Data (Long)'!$N$1:$N$2762,"8",'Wave 2 Attend. Data (Long)'!$D$1:$D$2762,J$4)&gt;0,1,))+(IF(SUMIFS('Wave 2 Attend. Data (Long)'!$O$1:$O$2762,'Wave 2 Attend. Data (Long)'!$C$1:$C$2762,$D21,'Wave 2 Attend. Data (Long)'!$N$1:$N$2762,"7",'Wave 2 Attend. Data (Long)'!$D$1:$D$2762,J$4)&gt;0,1,))+(IF(SUMIFS('Wave 2 Attend. Data (Long)'!$O$1:$O$2762,'Wave 2 Attend. Data (Long)'!$C$1:$C$2762,$D21,'Wave 2 Attend. Data (Long)'!$N$1:$N$2762,"6",'Wave 2 Attend. Data (Long)'!$D$1:$D$2762,J$4)&gt;0,1,))+(IF(SUMIFS('Wave 2 Attend. Data (Long)'!$O$1:$O$2762,'Wave 2 Attend. Data (Long)'!$C$1:$C$2762,$D21,'Wave 2 Attend. Data (Long)'!$N$1:$N$2762,"5",'Wave 2 Attend. Data (Long)'!$D$1:$D$2762,J$4)&gt;0,1,))+(IF(SUMIFS('Wave 2 Attend. Data (Long)'!$O$1:$O$2762,'Wave 2 Attend. Data (Long)'!$C$1:$C$2762,$D21,'Wave 2 Attend. Data (Long)'!$N$1:$N$2762,"4",'Wave 2 Attend. Data (Long)'!$D$1:$D$2762,J$4)&gt;0,1,))+(IF(SUMIFS('Wave 2 Attend. Data (Long)'!$O$1:$O$2762,'Wave 2 Attend. Data (Long)'!$C$1:$C$2762,$D21,'Wave 2 Attend. Data (Long)'!$N$1:$N$2762,"3",'Wave 2 Attend. Data (Long)'!$D$1:$D$2762,J$4)&gt;0,1,))+(IF(SUMIFS('Wave 2 Attend. Data (Long)'!$O$1:$O$2762,'Wave 2 Attend. Data (Long)'!$C$1:$C$2762,$D21,'Wave 2 Attend. Data (Long)'!$N$1:$N$2762,"2",'Wave 2 Attend. Data (Long)'!$D$1:$D$2762,J$4)&gt;0,1,))+(IF(SUMIFS('Wave 2 Attend. Data (Long)'!$O$1:$O$2762,'Wave 2 Attend. Data (Long)'!$C$1:$C$2762,$D21,'Wave 2 Attend. Data (Long)'!$N$1:$N$2762,"1",'Wave 2 Attend. Data (Long)'!$D$1:$D$2762,J$4)&gt;0,1,)))/$E$3)</f>
        <v>1</v>
      </c>
      <c r="K21" s="135">
        <f>((IF(SUMIFS('Wave 2 Attend. Data (Long)'!$O$1:$O$2762,'Wave 2 Attend. Data (Long)'!$C$1:$C$2762,$D21,'Wave 2 Attend. Data (Long)'!$N$1:$N$2762,"11",'Wave 2 Attend. Data (Long)'!$D$1:$D$2762,K$4)&gt;0,1,)+(IF(SUMIFS('Wave 2 Attend. Data (Long)'!$O$1:$O$2762,'Wave 2 Attend. Data (Long)'!$C$1:$C$2762,$D21,'Wave 2 Attend. Data (Long)'!$N$1:$N$2762,"10",'Wave 2 Attend. Data (Long)'!$D$1:$D$2762,K$4)&gt;0,1,))+(IF(SUMIFS('Wave 2 Attend. Data (Long)'!$O$1:$O$2762,'Wave 2 Attend. Data (Long)'!$C$1:$C$2762,$D21,'Wave 2 Attend. Data (Long)'!$N$1:$N$2762,"9",'Wave 2 Attend. Data (Long)'!$D$1:$D$2762,K$4)&gt;0,1,))+(IF(SUMIFS('Wave 2 Attend. Data (Long)'!$O$1:$O$2762,'Wave 2 Attend. Data (Long)'!$C$1:$C$2762,$D21,'Wave 2 Attend. Data (Long)'!$N$1:$N$2762,"8",'Wave 2 Attend. Data (Long)'!$D$1:$D$2762,K$4)&gt;0,1,))+(IF(SUMIFS('Wave 2 Attend. Data (Long)'!$O$1:$O$2762,'Wave 2 Attend. Data (Long)'!$C$1:$C$2762,$D21,'Wave 2 Attend. Data (Long)'!$N$1:$N$2762,"7",'Wave 2 Attend. Data (Long)'!$D$1:$D$2762,K$4)&gt;0,1,))+(IF(SUMIFS('Wave 2 Attend. Data (Long)'!$O$1:$O$2762,'Wave 2 Attend. Data (Long)'!$C$1:$C$2762,$D21,'Wave 2 Attend. Data (Long)'!$N$1:$N$2762,"6",'Wave 2 Attend. Data (Long)'!$D$1:$D$2762,K$4)&gt;0,1,))+(IF(SUMIFS('Wave 2 Attend. Data (Long)'!$O$1:$O$2762,'Wave 2 Attend. Data (Long)'!$C$1:$C$2762,$D21,'Wave 2 Attend. Data (Long)'!$N$1:$N$2762,"5",'Wave 2 Attend. Data (Long)'!$D$1:$D$2762,K$4)&gt;0,1,))+(IF(SUMIFS('Wave 2 Attend. Data (Long)'!$O$1:$O$2762,'Wave 2 Attend. Data (Long)'!$C$1:$C$2762,$D21,'Wave 2 Attend. Data (Long)'!$N$1:$N$2762,"4",'Wave 2 Attend. Data (Long)'!$D$1:$D$2762,K$4)&gt;0,1,))+(IF(SUMIFS('Wave 2 Attend. Data (Long)'!$O$1:$O$2762,'Wave 2 Attend. Data (Long)'!$C$1:$C$2762,$D21,'Wave 2 Attend. Data (Long)'!$N$1:$N$2762,"3",'Wave 2 Attend. Data (Long)'!$D$1:$D$2762,K$4)&gt;0,1,))+(IF(SUMIFS('Wave 2 Attend. Data (Long)'!$O$1:$O$2762,'Wave 2 Attend. Data (Long)'!$C$1:$C$2762,$D21,'Wave 2 Attend. Data (Long)'!$N$1:$N$2762,"2",'Wave 2 Attend. Data (Long)'!$D$1:$D$2762,K$4)&gt;0,1,))+(IF(SUMIFS('Wave 2 Attend. Data (Long)'!$O$1:$O$2762,'Wave 2 Attend. Data (Long)'!$C$1:$C$2762,$D21,'Wave 2 Attend. Data (Long)'!$N$1:$N$2762,"1",'Wave 2 Attend. Data (Long)'!$D$1:$D$2762,K$4)&gt;0,1,)))/$E$3)</f>
        <v>0</v>
      </c>
    </row>
    <row r="23" spans="2:11">
      <c r="B23" s="35" t="s">
        <v>1864</v>
      </c>
    </row>
    <row r="54" spans="35:43">
      <c r="AI54" s="221"/>
      <c r="AJ54" s="221"/>
      <c r="AK54" s="221"/>
      <c r="AL54" s="221"/>
      <c r="AM54" s="221"/>
      <c r="AN54" s="221"/>
      <c r="AO54" s="221"/>
      <c r="AP54" s="221"/>
      <c r="AQ54" s="221"/>
    </row>
  </sheetData>
  <sortState ref="N6:W22">
    <sortCondition descending="1" ref="W6:W22"/>
  </sortState>
  <mergeCells count="8">
    <mergeCell ref="AI54:AQ54"/>
    <mergeCell ref="B3:D3"/>
    <mergeCell ref="B2:K2"/>
    <mergeCell ref="B5:B11"/>
    <mergeCell ref="B12:B19"/>
    <mergeCell ref="C4:D4"/>
    <mergeCell ref="F3:G3"/>
    <mergeCell ref="I3:J3"/>
  </mergeCells>
  <conditionalFormatting sqref="F5:K21">
    <cfRule type="cellIs" dxfId="9" priority="4" operator="lessThan">
      <formula>0.6</formula>
    </cfRule>
  </conditionalFormatting>
  <conditionalFormatting sqref="E5:E21">
    <cfRule type="iconSet" priority="1">
      <iconSet showValue="0">
        <cfvo type="percent" val="0"/>
        <cfvo type="percent" val="50"/>
        <cfvo type="percent" val="75" gte="0"/>
      </iconSet>
    </cfRule>
  </conditionalFormatting>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B1:AK53"/>
  <sheetViews>
    <sheetView showGridLines="0" zoomScaleNormal="100" workbookViewId="0"/>
  </sheetViews>
  <sheetFormatPr defaultRowHeight="15" customHeight="1"/>
  <cols>
    <col min="1" max="1" width="9.140625" style="10"/>
    <col min="2" max="2" width="8.42578125" style="10" bestFit="1" customWidth="1"/>
    <col min="3" max="3" width="6.5703125" style="10" hidden="1" customWidth="1"/>
    <col min="4" max="4" width="6.5703125" style="10" customWidth="1"/>
    <col min="5" max="5" width="14.85546875" style="10" customWidth="1"/>
    <col min="6" max="6" width="13.140625" style="10" customWidth="1"/>
    <col min="7" max="7" width="10.7109375" style="10" customWidth="1"/>
    <col min="8" max="8" width="16.7109375" style="10" customWidth="1"/>
    <col min="9" max="9" width="12.85546875" style="10" customWidth="1"/>
    <col min="10" max="10" width="13.140625" style="10" bestFit="1" customWidth="1"/>
    <col min="11" max="11" width="8.42578125" style="10" bestFit="1" customWidth="1"/>
    <col min="12" max="12" width="10.28515625" style="10" bestFit="1" customWidth="1"/>
    <col min="13" max="13" width="10.85546875" style="10" bestFit="1" customWidth="1"/>
    <col min="14" max="14" width="16.5703125" style="10" customWidth="1"/>
    <col min="15" max="15" width="15.28515625" style="10" customWidth="1"/>
    <col min="16" max="16384" width="9.140625" style="10"/>
  </cols>
  <sheetData>
    <row r="1" spans="2:14" ht="15" customHeight="1" thickBot="1"/>
    <row r="2" spans="2:14" ht="18.75">
      <c r="B2" s="235" t="s">
        <v>1338</v>
      </c>
      <c r="C2" s="236"/>
      <c r="D2" s="236"/>
      <c r="E2" s="236"/>
      <c r="F2" s="236"/>
      <c r="G2" s="236"/>
      <c r="H2" s="236"/>
      <c r="I2" s="236"/>
      <c r="J2" s="236"/>
      <c r="K2" s="236"/>
      <c r="L2" s="236"/>
      <c r="M2" s="237"/>
      <c r="N2" s="48"/>
    </row>
    <row r="3" spans="2:14" ht="15" customHeight="1" thickBot="1">
      <c r="B3" s="45"/>
      <c r="C3" s="46"/>
      <c r="D3" s="46"/>
      <c r="E3" s="47" t="s">
        <v>1144</v>
      </c>
      <c r="F3" s="51">
        <f>'FC Attendance Percentage'!E3</f>
        <v>11</v>
      </c>
      <c r="G3" s="240" t="s">
        <v>1336</v>
      </c>
      <c r="H3" s="241"/>
      <c r="I3" s="75">
        <f>AVERAGE(G5:M21)</f>
        <v>0.74386554621848744</v>
      </c>
      <c r="J3" s="76"/>
      <c r="K3" s="242" t="s">
        <v>1370</v>
      </c>
      <c r="L3" s="242"/>
      <c r="M3" s="52">
        <f>DATEDIF('Full Report'!$K$2,"05/19/2017","d")</f>
        <v>10</v>
      </c>
      <c r="N3" s="25"/>
    </row>
    <row r="4" spans="2:14" ht="34.5" customHeight="1" thickBot="1">
      <c r="B4" s="167" t="s">
        <v>0</v>
      </c>
      <c r="C4" s="230" t="s">
        <v>1</v>
      </c>
      <c r="D4" s="238"/>
      <c r="E4" s="231"/>
      <c r="F4" s="168" t="s">
        <v>1473</v>
      </c>
      <c r="G4" s="169" t="s">
        <v>1258</v>
      </c>
      <c r="H4" s="170" t="s">
        <v>1263</v>
      </c>
      <c r="I4" s="171" t="s">
        <v>1259</v>
      </c>
      <c r="J4" s="170" t="s">
        <v>1260</v>
      </c>
      <c r="K4" s="170" t="s">
        <v>1261</v>
      </c>
      <c r="L4" s="170" t="s">
        <v>1262</v>
      </c>
      <c r="M4" s="172" t="s">
        <v>1339</v>
      </c>
      <c r="N4" s="49"/>
    </row>
    <row r="5" spans="2:14" ht="15" customHeight="1">
      <c r="B5" s="239" t="s">
        <v>1140</v>
      </c>
      <c r="C5" s="149" t="s">
        <v>1187</v>
      </c>
      <c r="D5" s="67">
        <v>558</v>
      </c>
      <c r="E5" s="129" t="s">
        <v>127</v>
      </c>
      <c r="F5" s="152">
        <f>AVERAGE(G5:M5)</f>
        <v>0.70857142857142852</v>
      </c>
      <c r="G5" s="155">
        <f>VLOOKUP(C5,DataMappingReport!$D$13:$Y$29,19,FALSE) / 100</f>
        <v>1</v>
      </c>
      <c r="H5" s="158">
        <f>1 - (HLOOKUP(D5,'User Provisioning'!$B$2:$S$3,2,FALSE) / 20)</f>
        <v>0.95</v>
      </c>
      <c r="I5" s="164">
        <f>VLOOKUP($C5,DataMappingReport!$C$73:$V$89,18,FALSE) / 100</f>
        <v>1</v>
      </c>
      <c r="J5" s="161">
        <f>VLOOKUP($C5,DataMappingReport!$C$114:$AC$130,24,FALSE) / 100</f>
        <v>1</v>
      </c>
      <c r="K5" s="161">
        <f>VLOOKUP($C5,DataMappingReport!$B$93:$AH$109,32,FALSE) / 100</f>
        <v>0.66</v>
      </c>
      <c r="L5" s="161">
        <f>VLOOKUP($C5,DataMappingReport!$C$33:$AC$49,14,FALSE) / 100</f>
        <v>0.35</v>
      </c>
      <c r="M5" s="74">
        <f>VLOOKUP($C5,DataMappingReport!$C$53:$S$69,14,FALSE) / 100</f>
        <v>0</v>
      </c>
      <c r="N5" s="50"/>
    </row>
    <row r="6" spans="2:14" ht="15" customHeight="1">
      <c r="B6" s="208"/>
      <c r="C6" s="150" t="s">
        <v>1185</v>
      </c>
      <c r="D6" s="68">
        <v>565</v>
      </c>
      <c r="E6" s="131" t="s">
        <v>186</v>
      </c>
      <c r="F6" s="153">
        <f t="shared" ref="F6:F21" si="0">AVERAGE(G6:M6)</f>
        <v>0.51285714285714279</v>
      </c>
      <c r="G6" s="156">
        <f>VLOOKUP(C6,DataMappingReport!$D$13:$Y$29,19,FALSE) / 100</f>
        <v>1</v>
      </c>
      <c r="H6" s="159">
        <f>1 - (HLOOKUP(D6,'User Provisioning'!$B$2:$S$3,2,FALSE) / 20)</f>
        <v>0.9</v>
      </c>
      <c r="I6" s="165">
        <f>VLOOKUP($C6,DataMappingReport!$C$73:$V$89,18,FALSE) / 100</f>
        <v>0.54</v>
      </c>
      <c r="J6" s="162">
        <f>VLOOKUP($C6,DataMappingReport!$C$114:$AC$130,24,FALSE) / 100</f>
        <v>1</v>
      </c>
      <c r="K6" s="162">
        <f>VLOOKUP($C6,DataMappingReport!$B$93:$AH$109,32,FALSE) / 100</f>
        <v>0</v>
      </c>
      <c r="L6" s="162">
        <f>VLOOKUP($C6,DataMappingReport!$C$33:$AC$49,14,FALSE) / 100</f>
        <v>0.15</v>
      </c>
      <c r="M6" s="65">
        <f>VLOOKUP($C6,DataMappingReport!$C$53:$S$69,14,FALSE) / 100</f>
        <v>0</v>
      </c>
      <c r="N6" s="50"/>
    </row>
    <row r="7" spans="2:14" ht="15" customHeight="1">
      <c r="B7" s="208"/>
      <c r="C7" s="150" t="s">
        <v>1181</v>
      </c>
      <c r="D7" s="68">
        <v>590</v>
      </c>
      <c r="E7" s="131" t="s">
        <v>238</v>
      </c>
      <c r="F7" s="153">
        <f t="shared" si="0"/>
        <v>0.74571428571428566</v>
      </c>
      <c r="G7" s="156">
        <f>VLOOKUP(C7,DataMappingReport!$D$13:$Y$29,19,FALSE) / 100</f>
        <v>1</v>
      </c>
      <c r="H7" s="159">
        <f>1 - (HLOOKUP(D7,'User Provisioning'!$B$2:$S$3,2,FALSE) / 20)</f>
        <v>1</v>
      </c>
      <c r="I7" s="165">
        <f>VLOOKUP($C7,DataMappingReport!$C$73:$V$89,18,FALSE) / 100</f>
        <v>1</v>
      </c>
      <c r="J7" s="162">
        <f>VLOOKUP($C7,DataMappingReport!$C$114:$AC$130,24,FALSE) / 100</f>
        <v>0.38</v>
      </c>
      <c r="K7" s="162">
        <f>VLOOKUP($C7,DataMappingReport!$B$93:$AH$109,32,FALSE) / 100</f>
        <v>0.79</v>
      </c>
      <c r="L7" s="162">
        <f>VLOOKUP($C7,DataMappingReport!$C$33:$AC$49,14,FALSE) / 100</f>
        <v>0.05</v>
      </c>
      <c r="M7" s="65">
        <f>VLOOKUP($C7,DataMappingReport!$C$53:$S$69,14,FALSE) / 100</f>
        <v>1</v>
      </c>
      <c r="N7" s="50"/>
    </row>
    <row r="8" spans="2:14" ht="15" customHeight="1">
      <c r="B8" s="208"/>
      <c r="C8" s="150" t="s">
        <v>1139</v>
      </c>
      <c r="D8" s="68">
        <v>637</v>
      </c>
      <c r="E8" s="131" t="s">
        <v>51</v>
      </c>
      <c r="F8" s="153">
        <f t="shared" si="0"/>
        <v>0.65714285714285714</v>
      </c>
      <c r="G8" s="156">
        <f>VLOOKUP(C8,DataMappingReport!$D$13:$Y$29,19,FALSE) / 100</f>
        <v>1</v>
      </c>
      <c r="H8" s="159">
        <f>1 - (HLOOKUP(D8,'User Provisioning'!$B$2:$S$3,2,FALSE) / 20)</f>
        <v>0.95</v>
      </c>
      <c r="I8" s="165">
        <f>VLOOKUP($C8,DataMappingReport!$C$73:$V$89,18,FALSE) / 100</f>
        <v>1</v>
      </c>
      <c r="J8" s="162">
        <f>VLOOKUP($C8,DataMappingReport!$C$114:$AC$130,24,FALSE) / 100</f>
        <v>0.65</v>
      </c>
      <c r="K8" s="162">
        <f>VLOOKUP($C8,DataMappingReport!$B$93:$AH$109,32,FALSE) / 100</f>
        <v>1</v>
      </c>
      <c r="L8" s="162">
        <f>VLOOKUP($C8,DataMappingReport!$C$33:$AC$49,14,FALSE) / 100</f>
        <v>0</v>
      </c>
      <c r="M8" s="65">
        <f>VLOOKUP($C8,DataMappingReport!$C$53:$S$69,14,FALSE) / 100</f>
        <v>0</v>
      </c>
      <c r="N8" s="50"/>
    </row>
    <row r="9" spans="2:14" ht="15" customHeight="1">
      <c r="B9" s="208"/>
      <c r="C9" s="150" t="s">
        <v>1179</v>
      </c>
      <c r="D9" s="68">
        <v>652</v>
      </c>
      <c r="E9" s="131" t="s">
        <v>303</v>
      </c>
      <c r="F9" s="153">
        <f t="shared" si="0"/>
        <v>0.65142857142857147</v>
      </c>
      <c r="G9" s="156">
        <f>VLOOKUP(C9,DataMappingReport!$D$13:$Y$29,19,FALSE) / 100</f>
        <v>1</v>
      </c>
      <c r="H9" s="159">
        <f>1 - (HLOOKUP(D9,'User Provisioning'!$B$2:$S$3,2,FALSE) / 20)</f>
        <v>0.85</v>
      </c>
      <c r="I9" s="165">
        <f>VLOOKUP($C9,DataMappingReport!$C$73:$V$89,18,FALSE) / 100</f>
        <v>1</v>
      </c>
      <c r="J9" s="162">
        <f>VLOOKUP($C9,DataMappingReport!$C$114:$AC$130,24,FALSE) / 100</f>
        <v>0.71</v>
      </c>
      <c r="K9" s="162">
        <f>VLOOKUP($C9,DataMappingReport!$B$93:$AH$109,32,FALSE) / 100</f>
        <v>1</v>
      </c>
      <c r="L9" s="162">
        <f>VLOOKUP($C9,DataMappingReport!$C$33:$AC$49,14,FALSE) / 100</f>
        <v>0</v>
      </c>
      <c r="M9" s="65">
        <f>VLOOKUP($C9,DataMappingReport!$C$53:$S$69,14,FALSE) / 100</f>
        <v>0</v>
      </c>
      <c r="N9" s="50"/>
    </row>
    <row r="10" spans="2:14" ht="15" customHeight="1">
      <c r="B10" s="208"/>
      <c r="C10" s="150" t="s">
        <v>1177</v>
      </c>
      <c r="D10" s="68">
        <v>658</v>
      </c>
      <c r="E10" s="131" t="s">
        <v>348</v>
      </c>
      <c r="F10" s="153">
        <f t="shared" si="0"/>
        <v>0.61714285714285722</v>
      </c>
      <c r="G10" s="156">
        <f>VLOOKUP(C10,DataMappingReport!$D$13:$Y$29,19,FALSE) / 100</f>
        <v>0.99</v>
      </c>
      <c r="H10" s="159">
        <f>1 - (HLOOKUP(D10,'User Provisioning'!$B$2:$S$3,2,FALSE) / 20)</f>
        <v>1</v>
      </c>
      <c r="I10" s="165">
        <f>VLOOKUP($C10,DataMappingReport!$C$73:$V$89,18,FALSE) / 100</f>
        <v>1</v>
      </c>
      <c r="J10" s="162">
        <f>VLOOKUP($C10,DataMappingReport!$C$114:$AC$130,24,FALSE) / 100</f>
        <v>0.41</v>
      </c>
      <c r="K10" s="162">
        <f>VLOOKUP($C10,DataMappingReport!$B$93:$AH$109,32,FALSE) / 100</f>
        <v>0.84</v>
      </c>
      <c r="L10" s="162">
        <f>VLOOKUP($C10,DataMappingReport!$C$33:$AC$49,14,FALSE) / 100</f>
        <v>0.08</v>
      </c>
      <c r="M10" s="65">
        <f>VLOOKUP($C10,DataMappingReport!$C$53:$S$69,14,FALSE) / 100</f>
        <v>0</v>
      </c>
      <c r="N10" s="50"/>
    </row>
    <row r="11" spans="2:14" ht="15" customHeight="1" thickBot="1">
      <c r="B11" s="209"/>
      <c r="C11" s="151" t="s">
        <v>1175</v>
      </c>
      <c r="D11" s="69">
        <v>659</v>
      </c>
      <c r="E11" s="133" t="s">
        <v>401</v>
      </c>
      <c r="F11" s="154">
        <f t="shared" si="0"/>
        <v>0.92428571428571427</v>
      </c>
      <c r="G11" s="157">
        <f>VLOOKUP(C11,DataMappingReport!$D$13:$Y$29,19,FALSE) / 100</f>
        <v>1</v>
      </c>
      <c r="H11" s="160">
        <f>1 - (HLOOKUP(D11,'User Provisioning'!$B$2:$S$3,2,FALSE) / 20)</f>
        <v>1</v>
      </c>
      <c r="I11" s="166">
        <f>VLOOKUP($C11,DataMappingReport!$C$73:$V$89,18,FALSE) / 100</f>
        <v>1</v>
      </c>
      <c r="J11" s="160">
        <f>VLOOKUP($C11,DataMappingReport!$C$114:$AC$130,24,FALSE) / 100</f>
        <v>0.66</v>
      </c>
      <c r="K11" s="160">
        <f>VLOOKUP($C11,DataMappingReport!$B$93:$AH$109,32,FALSE) / 100</f>
        <v>1</v>
      </c>
      <c r="L11" s="160">
        <f>VLOOKUP($C11,DataMappingReport!$C$33:$AC$49,14,FALSE) / 100</f>
        <v>0.88</v>
      </c>
      <c r="M11" s="66">
        <f>VLOOKUP($C11,DataMappingReport!$C$53:$S$69,14,FALSE) / 100</f>
        <v>0.93</v>
      </c>
      <c r="N11" s="50"/>
    </row>
    <row r="12" spans="2:14" ht="15" customHeight="1">
      <c r="B12" s="208" t="s">
        <v>1141</v>
      </c>
      <c r="C12" s="150" t="s">
        <v>1201</v>
      </c>
      <c r="D12" s="68">
        <v>508</v>
      </c>
      <c r="E12" s="131" t="s">
        <v>505</v>
      </c>
      <c r="F12" s="153">
        <f t="shared" si="0"/>
        <v>0.67714285714285716</v>
      </c>
      <c r="G12" s="156">
        <f>VLOOKUP(C12,DataMappingReport!$D$13:$Y$29,19,FALSE) / 100</f>
        <v>0.99</v>
      </c>
      <c r="H12" s="159">
        <f>1 - (HLOOKUP(D12,'User Provisioning'!$B$2:$S$3,2,FALSE) / 20)</f>
        <v>0.9</v>
      </c>
      <c r="I12" s="165">
        <f>VLOOKUP($C12,DataMappingReport!$C$73:$V$89,18,FALSE) / 100</f>
        <v>1</v>
      </c>
      <c r="J12" s="162">
        <f>VLOOKUP($C12,DataMappingReport!$C$114:$AC$130,24,FALSE) / 100</f>
        <v>0.33</v>
      </c>
      <c r="K12" s="162">
        <f>VLOOKUP($C12,DataMappingReport!$B$93:$AH$109,32,FALSE) / 100</f>
        <v>0.82</v>
      </c>
      <c r="L12" s="162">
        <f>VLOOKUP($C12,DataMappingReport!$C$33:$AC$49,14,FALSE) / 100</f>
        <v>0.7</v>
      </c>
      <c r="M12" s="65">
        <f>VLOOKUP($C12,DataMappingReport!$C$53:$S$69,14,FALSE) / 100</f>
        <v>0</v>
      </c>
      <c r="N12" s="50"/>
    </row>
    <row r="13" spans="2:14" ht="15" customHeight="1">
      <c r="B13" s="208"/>
      <c r="C13" s="150" t="s">
        <v>1199</v>
      </c>
      <c r="D13" s="68">
        <v>509</v>
      </c>
      <c r="E13" s="131" t="s">
        <v>702</v>
      </c>
      <c r="F13" s="153">
        <f t="shared" si="0"/>
        <v>0.70285714285714285</v>
      </c>
      <c r="G13" s="156">
        <f>VLOOKUP(C13,DataMappingReport!$D$13:$Y$29,19,FALSE) / 100</f>
        <v>0.99</v>
      </c>
      <c r="H13" s="159">
        <f>1 - (HLOOKUP(D13,'User Provisioning'!$B$2:$S$3,2,FALSE) / 20)</f>
        <v>1</v>
      </c>
      <c r="I13" s="165">
        <f>VLOOKUP($C13,DataMappingReport!$C$73:$V$89,18,FALSE) / 100</f>
        <v>0.68</v>
      </c>
      <c r="J13" s="162">
        <f>VLOOKUP($C13,DataMappingReport!$C$114:$AC$130,24,FALSE) / 100</f>
        <v>0.5</v>
      </c>
      <c r="K13" s="162">
        <f>VLOOKUP($C13,DataMappingReport!$B$93:$AH$109,32,FALSE) / 100</f>
        <v>1</v>
      </c>
      <c r="L13" s="162">
        <f>VLOOKUP($C13,DataMappingReport!$C$33:$AC$49,14,FALSE) / 100</f>
        <v>0.75</v>
      </c>
      <c r="M13" s="65">
        <f>VLOOKUP($C13,DataMappingReport!$C$53:$S$69,14,FALSE) / 100</f>
        <v>0</v>
      </c>
      <c r="N13" s="50"/>
    </row>
    <row r="14" spans="2:14" ht="15" customHeight="1">
      <c r="B14" s="208"/>
      <c r="C14" s="150" t="s">
        <v>1197</v>
      </c>
      <c r="D14" s="68">
        <v>521</v>
      </c>
      <c r="E14" s="131" t="s">
        <v>549</v>
      </c>
      <c r="F14" s="153">
        <f t="shared" si="0"/>
        <v>0.75571428571428556</v>
      </c>
      <c r="G14" s="156">
        <f>VLOOKUP(C14,DataMappingReport!$D$13:$Y$29,19,FALSE) / 100</f>
        <v>1</v>
      </c>
      <c r="H14" s="159">
        <f>1 - (HLOOKUP(D14,'User Provisioning'!$B$2:$S$3,2,FALSE) / 20)</f>
        <v>1</v>
      </c>
      <c r="I14" s="165">
        <f>VLOOKUP($C14,DataMappingReport!$C$73:$V$89,18,FALSE) / 100</f>
        <v>1</v>
      </c>
      <c r="J14" s="162">
        <f>VLOOKUP($C14,DataMappingReport!$C$114:$AC$130,24,FALSE) / 100</f>
        <v>0.77</v>
      </c>
      <c r="K14" s="162">
        <f>VLOOKUP($C14,DataMappingReport!$B$93:$AH$109,32,FALSE) / 100</f>
        <v>1</v>
      </c>
      <c r="L14" s="162">
        <f>VLOOKUP($C14,DataMappingReport!$C$33:$AC$49,14,FALSE) / 100</f>
        <v>0.52</v>
      </c>
      <c r="M14" s="65">
        <f>VLOOKUP($C14,DataMappingReport!$C$53:$S$69,14,FALSE) / 100</f>
        <v>0</v>
      </c>
      <c r="N14" s="50"/>
    </row>
    <row r="15" spans="2:14" ht="15" customHeight="1">
      <c r="B15" s="208"/>
      <c r="C15" s="150" t="s">
        <v>1193</v>
      </c>
      <c r="D15" s="68">
        <v>534</v>
      </c>
      <c r="E15" s="131" t="s">
        <v>750</v>
      </c>
      <c r="F15" s="153">
        <f t="shared" si="0"/>
        <v>0.83</v>
      </c>
      <c r="G15" s="156">
        <f>VLOOKUP(C15,DataMappingReport!$D$13:$Y$29,19,FALSE) / 100</f>
        <v>0.99</v>
      </c>
      <c r="H15" s="159">
        <f>1 - (HLOOKUP(D15,'User Provisioning'!$B$2:$S$3,2,FALSE) / 20)</f>
        <v>1</v>
      </c>
      <c r="I15" s="165">
        <f>VLOOKUP($C15,DataMappingReport!$C$73:$V$89,18,FALSE) / 100</f>
        <v>0.81</v>
      </c>
      <c r="J15" s="162">
        <f>VLOOKUP($C15,DataMappingReport!$C$114:$AC$130,24,FALSE) / 100</f>
        <v>0.4</v>
      </c>
      <c r="K15" s="162">
        <f>VLOOKUP($C15,DataMappingReport!$B$93:$AH$109,32,FALSE) / 100</f>
        <v>0.95</v>
      </c>
      <c r="L15" s="162">
        <f>VLOOKUP($C15,DataMappingReport!$C$33:$AC$49,14,FALSE) / 100</f>
        <v>0.78</v>
      </c>
      <c r="M15" s="65">
        <f>VLOOKUP($C15,DataMappingReport!$C$53:$S$69,14,FALSE) / 100</f>
        <v>0.88</v>
      </c>
      <c r="N15" s="50"/>
    </row>
    <row r="16" spans="2:14" ht="15" customHeight="1">
      <c r="B16" s="208"/>
      <c r="C16" s="150" t="s">
        <v>1191</v>
      </c>
      <c r="D16" s="68">
        <v>544</v>
      </c>
      <c r="E16" s="131" t="s">
        <v>856</v>
      </c>
      <c r="F16" s="153">
        <f t="shared" si="0"/>
        <v>0.73428571428571432</v>
      </c>
      <c r="G16" s="156">
        <f>VLOOKUP(C16,DataMappingReport!$D$13:$Y$29,19,FALSE) / 100</f>
        <v>1</v>
      </c>
      <c r="H16" s="159">
        <f>1 - (HLOOKUP(D16,'User Provisioning'!$B$2:$S$3,2,FALSE) / 20)</f>
        <v>0.95</v>
      </c>
      <c r="I16" s="165">
        <f>VLOOKUP($C16,DataMappingReport!$C$73:$V$89,18,FALSE) / 100</f>
        <v>1</v>
      </c>
      <c r="J16" s="162">
        <f>VLOOKUP($C16,DataMappingReport!$C$114:$AC$130,24,FALSE) / 100</f>
        <v>0.27</v>
      </c>
      <c r="K16" s="162">
        <f>VLOOKUP($C16,DataMappingReport!$B$93:$AH$109,32,FALSE) / 100</f>
        <v>1</v>
      </c>
      <c r="L16" s="162">
        <f>VLOOKUP($C16,DataMappingReport!$C$33:$AC$49,14,FALSE) / 100</f>
        <v>0.92</v>
      </c>
      <c r="M16" s="65">
        <f>VLOOKUP($C16,DataMappingReport!$C$53:$S$69,14,FALSE) / 100</f>
        <v>0</v>
      </c>
      <c r="N16" s="50"/>
    </row>
    <row r="17" spans="2:37" ht="15" customHeight="1">
      <c r="B17" s="208"/>
      <c r="C17" s="150" t="s">
        <v>1189</v>
      </c>
      <c r="D17" s="68">
        <v>557</v>
      </c>
      <c r="E17" s="131" t="s">
        <v>603</v>
      </c>
      <c r="F17" s="153">
        <f t="shared" si="0"/>
        <v>0.84285714285714286</v>
      </c>
      <c r="G17" s="156">
        <f>VLOOKUP(C17,DataMappingReport!$D$13:$Y$29,19,FALSE) / 100</f>
        <v>1</v>
      </c>
      <c r="H17" s="159">
        <f>1 - (HLOOKUP(D17,'User Provisioning'!$B$2:$S$3,2,FALSE) / 20)</f>
        <v>0.9</v>
      </c>
      <c r="I17" s="165">
        <f>VLOOKUP($C17,DataMappingReport!$C$73:$V$89,18,FALSE) / 100</f>
        <v>1</v>
      </c>
      <c r="J17" s="162">
        <f>VLOOKUP($C17,DataMappingReport!$C$114:$AC$130,24,FALSE) / 100</f>
        <v>1</v>
      </c>
      <c r="K17" s="162">
        <f>VLOOKUP($C17,DataMappingReport!$B$93:$AH$109,32,FALSE) / 100</f>
        <v>1</v>
      </c>
      <c r="L17" s="162">
        <f>VLOOKUP($C17,DataMappingReport!$C$33:$AC$49,14,FALSE) / 100</f>
        <v>1</v>
      </c>
      <c r="M17" s="65">
        <f>VLOOKUP($C17,DataMappingReport!$C$53:$S$69,14,FALSE) / 100</f>
        <v>0</v>
      </c>
      <c r="N17" s="50"/>
    </row>
    <row r="18" spans="2:37" ht="15" customHeight="1">
      <c r="B18" s="208"/>
      <c r="C18" s="150" t="s">
        <v>1195</v>
      </c>
      <c r="D18" s="68">
        <v>619</v>
      </c>
      <c r="E18" s="131" t="s">
        <v>656</v>
      </c>
      <c r="F18" s="153">
        <f t="shared" si="0"/>
        <v>0.91571428571428559</v>
      </c>
      <c r="G18" s="156">
        <f>VLOOKUP(C18,DataMappingReport!$D$13:$Y$29,19,FALSE) / 100</f>
        <v>0.99</v>
      </c>
      <c r="H18" s="159">
        <f>1 - (HLOOKUP(D18,'User Provisioning'!$B$2:$S$3,2,FALSE) / 20)</f>
        <v>0.95</v>
      </c>
      <c r="I18" s="165">
        <f>VLOOKUP($C18,DataMappingReport!$C$73:$V$89,18,FALSE) / 100</f>
        <v>1</v>
      </c>
      <c r="J18" s="162">
        <f>VLOOKUP($C18,DataMappingReport!$C$114:$AC$130,24,FALSE) / 100</f>
        <v>1</v>
      </c>
      <c r="K18" s="162">
        <f>VLOOKUP($C18,DataMappingReport!$B$93:$AH$109,32,FALSE) / 100</f>
        <v>1</v>
      </c>
      <c r="L18" s="162">
        <f>VLOOKUP($C18,DataMappingReport!$C$33:$AC$49,14,FALSE) / 100</f>
        <v>0.76</v>
      </c>
      <c r="M18" s="65">
        <f>VLOOKUP($C18,DataMappingReport!$C$53:$S$69,14,FALSE) / 100</f>
        <v>0.71</v>
      </c>
      <c r="N18" s="50"/>
    </row>
    <row r="19" spans="2:37" ht="15" customHeight="1" thickBot="1">
      <c r="B19" s="209"/>
      <c r="C19" s="151" t="s">
        <v>1170</v>
      </c>
      <c r="D19" s="69">
        <v>679</v>
      </c>
      <c r="E19" s="133" t="s">
        <v>821</v>
      </c>
      <c r="F19" s="154">
        <f t="shared" si="0"/>
        <v>0.81857142857142862</v>
      </c>
      <c r="G19" s="157">
        <f>VLOOKUP(C19,DataMappingReport!$D$13:$Y$29,19,FALSE) / 100</f>
        <v>0.96</v>
      </c>
      <c r="H19" s="160">
        <f>1 - (HLOOKUP(D19,'User Provisioning'!$B$2:$S$3,2,FALSE) / 20)</f>
        <v>0.8</v>
      </c>
      <c r="I19" s="166">
        <f>VLOOKUP($C19,DataMappingReport!$C$73:$V$89,18,FALSE) / 100</f>
        <v>1</v>
      </c>
      <c r="J19" s="163">
        <f>VLOOKUP($C19,DataMappingReport!$C$114:$AC$130,24,FALSE) / 100</f>
        <v>1</v>
      </c>
      <c r="K19" s="163">
        <f>VLOOKUP($C19,DataMappingReport!$B$93:$AH$109,32,FALSE) / 100</f>
        <v>0.98</v>
      </c>
      <c r="L19" s="163">
        <f>VLOOKUP($C19,DataMappingReport!$C$33:$AC$49,14,FALSE) / 100</f>
        <v>0.99</v>
      </c>
      <c r="M19" s="66">
        <f>VLOOKUP($C19,DataMappingReport!$C$53:$S$69,14,FALSE) / 100</f>
        <v>0</v>
      </c>
      <c r="N19" s="50"/>
    </row>
    <row r="20" spans="2:37" ht="15" customHeight="1" thickBot="1">
      <c r="B20" s="144" t="s">
        <v>915</v>
      </c>
      <c r="C20" s="151" t="s">
        <v>1173</v>
      </c>
      <c r="D20" s="69">
        <v>676</v>
      </c>
      <c r="E20" s="133" t="s">
        <v>958</v>
      </c>
      <c r="F20" s="154">
        <f t="shared" si="0"/>
        <v>0.79999999999999993</v>
      </c>
      <c r="G20" s="157">
        <f>VLOOKUP(C20,DataMappingReport!$D$13:$Y$29,19,FALSE) / 100</f>
        <v>0.99</v>
      </c>
      <c r="H20" s="160">
        <f>1 - (HLOOKUP(D20,'User Provisioning'!$B$2:$S$3,2,FALSE) / 20)</f>
        <v>0.95</v>
      </c>
      <c r="I20" s="166">
        <f>VLOOKUP($C20,DataMappingReport!$C$73:$V$89,18,FALSE) / 100</f>
        <v>1</v>
      </c>
      <c r="J20" s="163">
        <f>VLOOKUP($C20,DataMappingReport!$C$114:$AC$130,24,FALSE) / 100</f>
        <v>1</v>
      </c>
      <c r="K20" s="163">
        <f>VLOOKUP($C20,DataMappingReport!$B$93:$AH$109,32,FALSE) / 100</f>
        <v>0.99</v>
      </c>
      <c r="L20" s="163">
        <f>VLOOKUP($C20,DataMappingReport!$C$33:$AC$49,14,FALSE) / 100</f>
        <v>0.67</v>
      </c>
      <c r="M20" s="66">
        <f>VLOOKUP($C20,DataMappingReport!$C$53:$S$69,14,FALSE) / 100</f>
        <v>0</v>
      </c>
      <c r="N20" s="50"/>
    </row>
    <row r="21" spans="2:37" ht="15" customHeight="1" thickBot="1">
      <c r="B21" s="144" t="s">
        <v>1010</v>
      </c>
      <c r="C21" s="151" t="s">
        <v>1183</v>
      </c>
      <c r="D21" s="69">
        <v>575</v>
      </c>
      <c r="E21" s="133" t="s">
        <v>1037</v>
      </c>
      <c r="F21" s="154">
        <f t="shared" si="0"/>
        <v>0.75142857142857156</v>
      </c>
      <c r="G21" s="157">
        <f>VLOOKUP(C21,DataMappingReport!$D$13:$Y$29,19,FALSE) / 100</f>
        <v>1</v>
      </c>
      <c r="H21" s="160">
        <f>1 - (HLOOKUP(D21,'User Provisioning'!$B$2:$S$3,2,FALSE) / 20)</f>
        <v>0.85</v>
      </c>
      <c r="I21" s="166">
        <f>VLOOKUP($C21,DataMappingReport!$C$73:$V$89,18,FALSE) / 100</f>
        <v>1</v>
      </c>
      <c r="J21" s="163">
        <f>VLOOKUP($C21,DataMappingReport!$C$114:$AC$130,24,FALSE) / 100</f>
        <v>0.62</v>
      </c>
      <c r="K21" s="163">
        <f>VLOOKUP($C21,DataMappingReport!$B$93:$AH$109,32,FALSE) / 100</f>
        <v>1</v>
      </c>
      <c r="L21" s="163">
        <f>VLOOKUP($C21,DataMappingReport!$C$33:$AC$49,14,FALSE) / 100</f>
        <v>0.79</v>
      </c>
      <c r="M21" s="66">
        <f>VLOOKUP($C21,DataMappingReport!$C$53:$S$69,14,FALSE) / 100</f>
        <v>0</v>
      </c>
      <c r="N21" s="50"/>
    </row>
    <row r="23" spans="2:37" ht="15" customHeight="1">
      <c r="B23" s="10" t="s">
        <v>1861</v>
      </c>
    </row>
    <row r="24" spans="2:37" ht="15" customHeight="1">
      <c r="B24" s="10" t="s">
        <v>1862</v>
      </c>
    </row>
    <row r="25" spans="2:37" ht="15" customHeight="1">
      <c r="B25" s="35" t="s">
        <v>1863</v>
      </c>
    </row>
    <row r="31" spans="2:37" ht="15" customHeight="1">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c r="AI31" s="35"/>
      <c r="AJ31" s="35"/>
      <c r="AK31" s="35"/>
    </row>
    <row r="32" spans="2:37" ht="15" customHeight="1">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row>
    <row r="33" spans="2:37" ht="15" customHeight="1">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c r="AI33" s="35"/>
      <c r="AJ33" s="35"/>
      <c r="AK33" s="35"/>
    </row>
    <row r="34" spans="2:37" ht="15" customHeight="1">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c r="AI34" s="35"/>
      <c r="AJ34" s="35"/>
      <c r="AK34" s="35"/>
    </row>
    <row r="35" spans="2:37" ht="15" customHeight="1">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row>
    <row r="36" spans="2:37" ht="15" customHeight="1">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row>
    <row r="37" spans="2:37" ht="15" customHeight="1">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c r="AI37" s="35"/>
      <c r="AJ37" s="35"/>
      <c r="AK37" s="35"/>
    </row>
    <row r="38" spans="2:37" ht="15" customHeight="1">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c r="AI38" s="35"/>
      <c r="AJ38" s="35"/>
      <c r="AK38" s="35"/>
    </row>
    <row r="39" spans="2:37" ht="15" customHeight="1">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row>
    <row r="40" spans="2:37" ht="15" customHeight="1">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row>
    <row r="41" spans="2:37" ht="15" customHeight="1">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c r="AI41" s="35"/>
      <c r="AJ41" s="35"/>
      <c r="AK41" s="35"/>
    </row>
    <row r="42" spans="2:37" ht="15" customHeight="1">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row>
    <row r="43" spans="2:37" ht="15" customHeight="1">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row>
    <row r="44" spans="2:37" ht="15" customHeight="1">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row>
    <row r="45" spans="2:37" ht="15" customHeight="1">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row>
    <row r="46" spans="2:37" ht="15" customHeight="1">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row>
    <row r="47" spans="2:37" ht="15" customHeight="1">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row>
    <row r="48" spans="2:37" ht="15" customHeight="1">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row>
    <row r="49" spans="2:37" ht="15" customHeight="1">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row>
    <row r="50" spans="2:37" ht="15" customHeight="1">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c r="AI50" s="35"/>
      <c r="AJ50" s="35"/>
      <c r="AK50" s="35"/>
    </row>
    <row r="51" spans="2:37" ht="15" customHeight="1">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row>
    <row r="53" spans="2:37" ht="15" customHeight="1">
      <c r="B53" s="234"/>
      <c r="C53" s="234"/>
      <c r="D53" s="234"/>
      <c r="E53" s="234"/>
      <c r="F53" s="234"/>
      <c r="G53" s="234"/>
      <c r="H53" s="234"/>
      <c r="I53" s="234"/>
      <c r="J53" s="234"/>
      <c r="K53" s="234"/>
      <c r="L53" s="234"/>
      <c r="M53" s="234"/>
      <c r="O53" s="234"/>
      <c r="P53" s="234"/>
      <c r="Q53" s="234"/>
      <c r="R53" s="234"/>
      <c r="S53" s="234"/>
      <c r="T53" s="234"/>
      <c r="U53" s="234"/>
      <c r="V53" s="234"/>
      <c r="W53" s="234"/>
      <c r="X53" s="234"/>
      <c r="Y53" s="234"/>
      <c r="AA53" s="234"/>
      <c r="AB53" s="234"/>
      <c r="AC53" s="234"/>
      <c r="AD53" s="234"/>
      <c r="AE53" s="234"/>
      <c r="AF53" s="234"/>
      <c r="AG53" s="234"/>
      <c r="AH53" s="234"/>
      <c r="AI53" s="234"/>
      <c r="AJ53" s="234"/>
      <c r="AK53" s="234"/>
    </row>
  </sheetData>
  <sortState ref="B5:M21">
    <sortCondition descending="1" ref="F5:F21"/>
  </sortState>
  <mergeCells count="9">
    <mergeCell ref="O53:Y53"/>
    <mergeCell ref="AA53:AK53"/>
    <mergeCell ref="B2:M2"/>
    <mergeCell ref="B53:M53"/>
    <mergeCell ref="C4:E4"/>
    <mergeCell ref="B5:B11"/>
    <mergeCell ref="B12:B19"/>
    <mergeCell ref="G3:H3"/>
    <mergeCell ref="K3:L3"/>
  </mergeCells>
  <conditionalFormatting sqref="G5:M21">
    <cfRule type="cellIs" dxfId="8" priority="3" operator="lessThan">
      <formula>0.6</formula>
    </cfRule>
  </conditionalFormatting>
  <conditionalFormatting sqref="H5:H21">
    <cfRule type="cellIs" dxfId="7" priority="2" operator="lessThan">
      <formula>0.9</formula>
    </cfRule>
  </conditionalFormatting>
  <conditionalFormatting sqref="F5:F21">
    <cfRule type="iconSet" priority="1">
      <iconSet showValue="0">
        <cfvo type="percent" val="0"/>
        <cfvo type="percent" val="75"/>
        <cfvo type="percent" val="85" gte="0"/>
      </iconSet>
    </cfRule>
  </conditionalFormatting>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B2:J15"/>
  <sheetViews>
    <sheetView showGridLines="0" zoomScale="90" zoomScaleNormal="90" workbookViewId="0">
      <selection activeCell="C36" sqref="C36"/>
    </sheetView>
  </sheetViews>
  <sheetFormatPr defaultRowHeight="15"/>
  <cols>
    <col min="1" max="1" width="9.140625" style="79"/>
    <col min="2" max="2" width="24.140625" style="79" bestFit="1" customWidth="1"/>
    <col min="3" max="3" width="16.28515625" style="79" bestFit="1" customWidth="1"/>
    <col min="4" max="4" width="11.42578125" style="79" bestFit="1" customWidth="1"/>
    <col min="5" max="5" width="5" style="79" bestFit="1" customWidth="1"/>
    <col min="6" max="6" width="5.5703125" style="79" bestFit="1" customWidth="1"/>
    <col min="7" max="7" width="5" style="79" bestFit="1" customWidth="1"/>
    <col min="8" max="8" width="9" style="79" bestFit="1" customWidth="1"/>
    <col min="9" max="9" width="11.42578125" style="79" bestFit="1" customWidth="1"/>
    <col min="10" max="10" width="12.7109375" style="79" bestFit="1" customWidth="1"/>
    <col min="11" max="13" width="3" style="79" customWidth="1"/>
    <col min="14" max="14" width="5" style="79" customWidth="1"/>
    <col min="15" max="15" width="7.28515625" style="79" customWidth="1"/>
    <col min="16" max="16" width="11.28515625" style="79" bestFit="1" customWidth="1"/>
    <col min="17" max="16384" width="9.140625" style="79"/>
  </cols>
  <sheetData>
    <row r="2" spans="2:10">
      <c r="B2" s="79" t="s">
        <v>1342</v>
      </c>
      <c r="C2" s="79" t="s">
        <v>1307</v>
      </c>
      <c r="E2"/>
      <c r="F2"/>
      <c r="G2"/>
      <c r="H2"/>
      <c r="I2"/>
      <c r="J2"/>
    </row>
    <row r="3" spans="2:10">
      <c r="B3" s="79" t="s">
        <v>1295</v>
      </c>
      <c r="C3" s="79" t="s">
        <v>76</v>
      </c>
      <c r="D3" s="79" t="s">
        <v>1296</v>
      </c>
      <c r="E3"/>
      <c r="F3"/>
      <c r="G3"/>
      <c r="H3"/>
      <c r="I3"/>
      <c r="J3"/>
    </row>
    <row r="4" spans="2:10">
      <c r="B4" s="80">
        <v>1</v>
      </c>
      <c r="C4" s="81">
        <v>7</v>
      </c>
      <c r="D4" s="81">
        <v>7</v>
      </c>
      <c r="E4"/>
      <c r="F4"/>
      <c r="G4"/>
      <c r="H4"/>
      <c r="I4"/>
      <c r="J4"/>
    </row>
    <row r="5" spans="2:10">
      <c r="B5" s="80">
        <v>2</v>
      </c>
      <c r="C5" s="81">
        <v>7</v>
      </c>
      <c r="D5" s="81">
        <v>7</v>
      </c>
      <c r="E5"/>
      <c r="F5"/>
      <c r="G5"/>
      <c r="H5"/>
      <c r="I5"/>
      <c r="J5"/>
    </row>
    <row r="6" spans="2:10">
      <c r="B6" s="80">
        <v>3</v>
      </c>
      <c r="C6" s="81">
        <v>4</v>
      </c>
      <c r="D6" s="81">
        <v>4</v>
      </c>
      <c r="E6"/>
      <c r="F6"/>
      <c r="G6"/>
      <c r="H6"/>
      <c r="I6"/>
      <c r="J6"/>
    </row>
    <row r="7" spans="2:10">
      <c r="B7" s="80">
        <v>4</v>
      </c>
      <c r="C7" s="81">
        <v>7</v>
      </c>
      <c r="D7" s="81">
        <v>7</v>
      </c>
      <c r="E7"/>
      <c r="F7"/>
      <c r="G7"/>
      <c r="H7"/>
      <c r="I7"/>
      <c r="J7"/>
    </row>
    <row r="8" spans="2:10">
      <c r="B8" s="80">
        <v>5</v>
      </c>
      <c r="C8" s="81">
        <v>6</v>
      </c>
      <c r="D8" s="81">
        <v>6</v>
      </c>
      <c r="E8"/>
      <c r="F8"/>
      <c r="G8"/>
      <c r="H8"/>
      <c r="I8"/>
      <c r="J8"/>
    </row>
    <row r="9" spans="2:10">
      <c r="B9" s="80">
        <v>6</v>
      </c>
      <c r="C9" s="81">
        <v>3</v>
      </c>
      <c r="D9" s="81">
        <v>3</v>
      </c>
      <c r="E9"/>
      <c r="F9"/>
      <c r="G9"/>
      <c r="H9"/>
      <c r="I9"/>
      <c r="J9"/>
    </row>
    <row r="10" spans="2:10">
      <c r="B10" s="80">
        <v>7</v>
      </c>
      <c r="C10" s="81">
        <v>11</v>
      </c>
      <c r="D10" s="81">
        <v>11</v>
      </c>
      <c r="E10"/>
      <c r="F10"/>
      <c r="G10"/>
      <c r="H10"/>
      <c r="I10"/>
      <c r="J10"/>
    </row>
    <row r="11" spans="2:10">
      <c r="B11" s="80">
        <v>8</v>
      </c>
      <c r="C11" s="81">
        <v>9</v>
      </c>
      <c r="D11" s="81">
        <v>9</v>
      </c>
      <c r="E11"/>
      <c r="F11"/>
      <c r="G11"/>
      <c r="H11"/>
      <c r="I11"/>
      <c r="J11"/>
    </row>
    <row r="12" spans="2:10">
      <c r="B12" s="80">
        <v>9</v>
      </c>
      <c r="C12" s="81">
        <v>8</v>
      </c>
      <c r="D12" s="81">
        <v>8</v>
      </c>
      <c r="E12"/>
      <c r="F12"/>
      <c r="G12"/>
      <c r="H12"/>
      <c r="I12"/>
      <c r="J12"/>
    </row>
    <row r="13" spans="2:10">
      <c r="B13" s="80">
        <v>10</v>
      </c>
      <c r="C13" s="81">
        <v>12</v>
      </c>
      <c r="D13" s="81">
        <v>12</v>
      </c>
      <c r="E13"/>
      <c r="F13"/>
      <c r="G13"/>
      <c r="H13"/>
      <c r="I13"/>
      <c r="J13"/>
    </row>
    <row r="14" spans="2:10">
      <c r="B14" s="80">
        <v>11</v>
      </c>
      <c r="C14" s="81">
        <v>3</v>
      </c>
      <c r="D14" s="81">
        <v>3</v>
      </c>
      <c r="E14"/>
      <c r="F14"/>
      <c r="G14"/>
      <c r="H14"/>
      <c r="I14"/>
      <c r="J14"/>
    </row>
    <row r="15" spans="2:10">
      <c r="B15" s="80" t="s">
        <v>1296</v>
      </c>
      <c r="C15" s="81">
        <v>77</v>
      </c>
      <c r="D15" s="81">
        <v>77</v>
      </c>
      <c r="E15"/>
      <c r="F15"/>
      <c r="G15"/>
      <c r="H15"/>
      <c r="I15"/>
      <c r="J15"/>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B2:O34"/>
  <sheetViews>
    <sheetView showGridLines="0" zoomScale="90" zoomScaleNormal="90" workbookViewId="0">
      <selection activeCell="G8" sqref="G8"/>
    </sheetView>
  </sheetViews>
  <sheetFormatPr defaultRowHeight="15"/>
  <cols>
    <col min="1" max="1" width="2.28515625" style="174" customWidth="1"/>
    <col min="2" max="2" width="9.140625" style="174"/>
    <col min="3" max="3" width="21.5703125" style="174" customWidth="1"/>
    <col min="4" max="4" width="24.140625" style="174" customWidth="1"/>
    <col min="5" max="5" width="4" style="174" customWidth="1"/>
    <col min="6" max="6" width="21.5703125" style="174" customWidth="1"/>
    <col min="7" max="7" width="24.140625" style="174" customWidth="1"/>
    <col min="8" max="8" width="5.140625" style="174" customWidth="1"/>
    <col min="9" max="9" width="21.5703125" style="174" customWidth="1"/>
    <col min="10" max="10" width="24.140625" style="174" customWidth="1"/>
    <col min="11" max="11" width="3" style="174" customWidth="1"/>
    <col min="12" max="12" width="5.28515625" style="174" customWidth="1"/>
    <col min="13" max="13" width="6.85546875" style="174" customWidth="1"/>
    <col min="14" max="14" width="8.7109375" style="174" customWidth="1"/>
    <col min="15" max="15" width="6.42578125" style="174" customWidth="1"/>
    <col min="16" max="16" width="11.28515625" style="174" customWidth="1"/>
    <col min="17" max="16384" width="9.140625" style="174"/>
  </cols>
  <sheetData>
    <row r="2" spans="2:15" ht="25.5" customHeight="1">
      <c r="B2" s="243" t="s">
        <v>1343</v>
      </c>
      <c r="C2" s="243"/>
      <c r="D2" s="243"/>
      <c r="E2" s="243"/>
      <c r="F2" s="243"/>
      <c r="G2" s="243"/>
      <c r="H2" s="243"/>
      <c r="I2" s="243"/>
      <c r="J2" s="243"/>
      <c r="K2" s="173"/>
      <c r="L2" s="245" t="s">
        <v>1345</v>
      </c>
      <c r="M2" s="245"/>
      <c r="N2" s="245"/>
      <c r="O2" s="245"/>
    </row>
    <row r="3" spans="2:15" ht="9.75" customHeight="1">
      <c r="B3" s="244" t="s">
        <v>1347</v>
      </c>
      <c r="C3" s="244"/>
      <c r="D3" s="244"/>
      <c r="E3" s="244"/>
      <c r="F3" s="244"/>
      <c r="G3" s="244"/>
      <c r="H3" s="244"/>
      <c r="I3" s="244"/>
      <c r="J3" s="244"/>
      <c r="K3" s="173"/>
      <c r="L3" s="245"/>
      <c r="M3" s="245"/>
      <c r="N3" s="245"/>
      <c r="O3" s="245"/>
    </row>
    <row r="5" spans="2:15">
      <c r="C5" s="174" t="s">
        <v>2</v>
      </c>
      <c r="D5" s="174" t="s">
        <v>102</v>
      </c>
      <c r="F5" s="174" t="s">
        <v>2</v>
      </c>
      <c r="G5" s="174" t="s">
        <v>76</v>
      </c>
      <c r="I5" s="174" t="s">
        <v>2</v>
      </c>
      <c r="J5" s="174" t="s">
        <v>52</v>
      </c>
    </row>
    <row r="7" spans="2:15">
      <c r="C7" s="174" t="s">
        <v>1295</v>
      </c>
      <c r="D7" s="174" t="s">
        <v>1342</v>
      </c>
      <c r="F7" s="174" t="s">
        <v>1295</v>
      </c>
      <c r="G7" s="174" t="s">
        <v>1342</v>
      </c>
      <c r="I7" s="174" t="s">
        <v>1295</v>
      </c>
      <c r="J7" s="174" t="s">
        <v>1342</v>
      </c>
    </row>
    <row r="8" spans="2:15">
      <c r="C8" s="175">
        <v>1</v>
      </c>
      <c r="D8" s="176">
        <v>7</v>
      </c>
      <c r="F8" s="175">
        <v>1</v>
      </c>
      <c r="G8" s="176">
        <v>1</v>
      </c>
      <c r="I8" s="175">
        <v>1</v>
      </c>
      <c r="J8" s="176">
        <v>6</v>
      </c>
    </row>
    <row r="9" spans="2:15">
      <c r="C9" s="175">
        <v>2</v>
      </c>
      <c r="D9" s="176">
        <v>17</v>
      </c>
      <c r="F9" s="175">
        <v>2</v>
      </c>
      <c r="G9" s="176">
        <v>7</v>
      </c>
      <c r="I9" s="175">
        <v>2</v>
      </c>
      <c r="J9" s="176">
        <v>21</v>
      </c>
    </row>
    <row r="10" spans="2:15">
      <c r="C10" s="175">
        <v>3</v>
      </c>
      <c r="D10" s="176">
        <v>13</v>
      </c>
      <c r="F10" s="175">
        <v>3</v>
      </c>
      <c r="G10" s="176">
        <v>4</v>
      </c>
      <c r="I10" s="175">
        <v>3</v>
      </c>
      <c r="J10" s="176">
        <v>13</v>
      </c>
    </row>
    <row r="11" spans="2:15">
      <c r="C11" s="175">
        <v>4</v>
      </c>
      <c r="D11" s="176">
        <v>18</v>
      </c>
      <c r="F11" s="175">
        <v>4</v>
      </c>
      <c r="G11" s="176">
        <v>7</v>
      </c>
      <c r="I11" s="175">
        <v>4</v>
      </c>
      <c r="J11" s="176">
        <v>20</v>
      </c>
    </row>
    <row r="12" spans="2:15">
      <c r="C12" s="175">
        <v>5</v>
      </c>
      <c r="D12" s="176">
        <v>15</v>
      </c>
      <c r="F12" s="175">
        <v>5</v>
      </c>
      <c r="G12" s="176">
        <v>6</v>
      </c>
      <c r="I12" s="175">
        <v>5</v>
      </c>
      <c r="J12" s="176">
        <v>16</v>
      </c>
    </row>
    <row r="13" spans="2:15">
      <c r="C13" s="175">
        <v>6</v>
      </c>
      <c r="D13" s="176">
        <v>17</v>
      </c>
      <c r="F13" s="175">
        <v>6</v>
      </c>
      <c r="G13" s="176">
        <v>3</v>
      </c>
      <c r="I13" s="175">
        <v>6</v>
      </c>
      <c r="J13" s="176">
        <v>15</v>
      </c>
    </row>
    <row r="14" spans="2:15">
      <c r="C14" s="175">
        <v>7</v>
      </c>
      <c r="D14" s="176">
        <v>22</v>
      </c>
      <c r="F14" s="175">
        <v>7</v>
      </c>
      <c r="G14" s="176">
        <v>11</v>
      </c>
      <c r="I14" s="175">
        <v>7</v>
      </c>
      <c r="J14" s="176">
        <v>25</v>
      </c>
    </row>
    <row r="15" spans="2:15">
      <c r="C15" s="175">
        <v>8</v>
      </c>
      <c r="D15" s="176">
        <v>21</v>
      </c>
      <c r="F15" s="175">
        <v>8</v>
      </c>
      <c r="G15" s="176">
        <v>9</v>
      </c>
      <c r="I15" s="175">
        <v>8</v>
      </c>
      <c r="J15" s="176">
        <v>20</v>
      </c>
    </row>
    <row r="16" spans="2:15">
      <c r="C16" s="175">
        <v>9</v>
      </c>
      <c r="D16" s="176">
        <v>21</v>
      </c>
      <c r="F16" s="175">
        <v>9</v>
      </c>
      <c r="G16" s="176">
        <v>8</v>
      </c>
      <c r="I16" s="175">
        <v>9</v>
      </c>
      <c r="J16" s="176">
        <v>23</v>
      </c>
    </row>
    <row r="17" spans="3:10">
      <c r="C17" s="175">
        <v>10</v>
      </c>
      <c r="D17" s="176">
        <v>17</v>
      </c>
      <c r="F17" s="175">
        <v>10</v>
      </c>
      <c r="G17" s="176">
        <v>12</v>
      </c>
      <c r="I17" s="175">
        <v>10</v>
      </c>
      <c r="J17" s="176">
        <v>17</v>
      </c>
    </row>
    <row r="18" spans="3:10">
      <c r="C18" s="175">
        <v>11</v>
      </c>
      <c r="D18" s="176">
        <v>20</v>
      </c>
      <c r="F18" s="175">
        <v>11</v>
      </c>
      <c r="G18" s="176">
        <v>3</v>
      </c>
      <c r="I18" s="175" t="s">
        <v>1296</v>
      </c>
      <c r="J18" s="176">
        <v>176</v>
      </c>
    </row>
    <row r="19" spans="3:10">
      <c r="C19" s="175" t="s">
        <v>1296</v>
      </c>
      <c r="D19" s="176">
        <v>188</v>
      </c>
      <c r="F19" s="175" t="s">
        <v>1296</v>
      </c>
      <c r="G19" s="176">
        <v>71</v>
      </c>
    </row>
    <row r="20" spans="3:10">
      <c r="C20" s="174" t="s">
        <v>2</v>
      </c>
      <c r="D20" s="174" t="s">
        <v>89</v>
      </c>
      <c r="F20" s="174" t="s">
        <v>2</v>
      </c>
      <c r="G20" s="174" t="s">
        <v>25</v>
      </c>
      <c r="I20" s="174" t="s">
        <v>2</v>
      </c>
      <c r="J20" s="174" t="s">
        <v>114</v>
      </c>
    </row>
    <row r="22" spans="3:10">
      <c r="C22" s="174" t="s">
        <v>1295</v>
      </c>
      <c r="D22" s="174" t="s">
        <v>1342</v>
      </c>
      <c r="F22" s="174" t="s">
        <v>1295</v>
      </c>
      <c r="G22" s="174" t="s">
        <v>1342</v>
      </c>
      <c r="I22" s="174" t="s">
        <v>1295</v>
      </c>
      <c r="J22" s="174" t="s">
        <v>1342</v>
      </c>
    </row>
    <row r="23" spans="3:10">
      <c r="C23" s="175">
        <v>1</v>
      </c>
      <c r="D23" s="176">
        <v>5</v>
      </c>
      <c r="F23" s="175">
        <v>1</v>
      </c>
      <c r="G23" s="176">
        <v>8</v>
      </c>
      <c r="I23" s="175">
        <v>1</v>
      </c>
      <c r="J23" s="176">
        <v>4</v>
      </c>
    </row>
    <row r="24" spans="3:10">
      <c r="C24" s="175">
        <v>2</v>
      </c>
      <c r="D24" s="176">
        <v>15</v>
      </c>
      <c r="F24" s="175">
        <v>2</v>
      </c>
      <c r="G24" s="176">
        <v>21</v>
      </c>
      <c r="I24" s="175">
        <v>2</v>
      </c>
      <c r="J24" s="176">
        <v>10</v>
      </c>
    </row>
    <row r="25" spans="3:10">
      <c r="C25" s="175">
        <v>3</v>
      </c>
      <c r="D25" s="176">
        <v>8</v>
      </c>
      <c r="F25" s="175">
        <v>3</v>
      </c>
      <c r="G25" s="176">
        <v>20</v>
      </c>
      <c r="I25" s="175">
        <v>3</v>
      </c>
      <c r="J25" s="176">
        <v>5</v>
      </c>
    </row>
    <row r="26" spans="3:10">
      <c r="C26" s="175">
        <v>4</v>
      </c>
      <c r="D26" s="176">
        <v>15</v>
      </c>
      <c r="F26" s="175">
        <v>4</v>
      </c>
      <c r="G26" s="176">
        <v>18</v>
      </c>
      <c r="I26" s="175">
        <v>4</v>
      </c>
      <c r="J26" s="176">
        <v>9</v>
      </c>
    </row>
    <row r="27" spans="3:10">
      <c r="C27" s="175">
        <v>5</v>
      </c>
      <c r="D27" s="176">
        <v>16</v>
      </c>
      <c r="F27" s="175">
        <v>5</v>
      </c>
      <c r="G27" s="176">
        <v>20</v>
      </c>
      <c r="I27" s="175">
        <v>5</v>
      </c>
      <c r="J27" s="176">
        <v>5</v>
      </c>
    </row>
    <row r="28" spans="3:10">
      <c r="C28" s="175">
        <v>6</v>
      </c>
      <c r="D28" s="176">
        <v>12</v>
      </c>
      <c r="F28" s="175">
        <v>6</v>
      </c>
      <c r="G28" s="176">
        <v>15</v>
      </c>
      <c r="I28" s="175">
        <v>6</v>
      </c>
      <c r="J28" s="176">
        <v>6</v>
      </c>
    </row>
    <row r="29" spans="3:10">
      <c r="C29" s="175">
        <v>7</v>
      </c>
      <c r="D29" s="176">
        <v>15</v>
      </c>
      <c r="F29" s="175">
        <v>7</v>
      </c>
      <c r="G29" s="176">
        <v>16</v>
      </c>
      <c r="I29" s="175">
        <v>7</v>
      </c>
      <c r="J29" s="176">
        <v>7</v>
      </c>
    </row>
    <row r="30" spans="3:10">
      <c r="C30" s="175">
        <v>8</v>
      </c>
      <c r="D30" s="176">
        <v>22</v>
      </c>
      <c r="F30" s="175">
        <v>8</v>
      </c>
      <c r="G30" s="176">
        <v>17</v>
      </c>
      <c r="I30" s="175">
        <v>8</v>
      </c>
      <c r="J30" s="176">
        <v>10</v>
      </c>
    </row>
    <row r="31" spans="3:10">
      <c r="C31" s="175">
        <v>9</v>
      </c>
      <c r="D31" s="176">
        <v>13</v>
      </c>
      <c r="F31" s="175">
        <v>9</v>
      </c>
      <c r="G31" s="176">
        <v>16</v>
      </c>
      <c r="I31" s="175">
        <v>9</v>
      </c>
      <c r="J31" s="176">
        <v>3</v>
      </c>
    </row>
    <row r="32" spans="3:10">
      <c r="C32" s="175">
        <v>10</v>
      </c>
      <c r="D32" s="176">
        <v>15</v>
      </c>
      <c r="F32" s="175">
        <v>10</v>
      </c>
      <c r="G32" s="176">
        <v>14</v>
      </c>
      <c r="I32" s="175">
        <v>10</v>
      </c>
      <c r="J32" s="176">
        <v>12</v>
      </c>
    </row>
    <row r="33" spans="3:10">
      <c r="C33" s="175">
        <v>11</v>
      </c>
      <c r="D33" s="176">
        <v>13</v>
      </c>
      <c r="F33" s="175">
        <v>11</v>
      </c>
      <c r="G33" s="176">
        <v>14</v>
      </c>
      <c r="I33" s="175">
        <v>11</v>
      </c>
      <c r="J33" s="176">
        <v>8</v>
      </c>
    </row>
    <row r="34" spans="3:10">
      <c r="C34" s="175" t="s">
        <v>1296</v>
      </c>
      <c r="D34" s="176">
        <v>149</v>
      </c>
      <c r="F34" s="175" t="s">
        <v>1296</v>
      </c>
      <c r="G34" s="176">
        <v>179</v>
      </c>
      <c r="I34" s="175" t="s">
        <v>1296</v>
      </c>
      <c r="J34" s="176">
        <v>79</v>
      </c>
    </row>
  </sheetData>
  <mergeCells count="3">
    <mergeCell ref="B2:J2"/>
    <mergeCell ref="B3:J3"/>
    <mergeCell ref="L2:O3"/>
  </mergeCells>
  <pageMargins left="0.7" right="0.7" top="0.75" bottom="0.75" header="0.3" footer="0.3"/>
  <drawing r:id="rId7"/>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B1:M26"/>
  <sheetViews>
    <sheetView showGridLines="0" zoomScale="80" zoomScaleNormal="80" workbookViewId="0">
      <selection activeCell="F47" sqref="F47"/>
    </sheetView>
  </sheetViews>
  <sheetFormatPr defaultRowHeight="15"/>
  <cols>
    <col min="1" max="1" width="9.140625" style="35"/>
    <col min="2" max="2" width="15.140625" style="35" customWidth="1"/>
    <col min="3" max="3" width="16" style="35" customWidth="1"/>
    <col min="4" max="6" width="17.85546875" style="35" customWidth="1"/>
    <col min="7" max="7" width="16.7109375" style="35" customWidth="1"/>
    <col min="8" max="10" width="19.28515625" style="35" customWidth="1"/>
    <col min="11" max="11" width="18" style="35" customWidth="1"/>
    <col min="12" max="12" width="16.7109375" style="35" customWidth="1"/>
    <col min="13" max="13" width="16.7109375" style="35" bestFit="1" customWidth="1"/>
    <col min="14" max="16384" width="9.140625" style="35"/>
  </cols>
  <sheetData>
    <row r="1" spans="2:13">
      <c r="B1" s="34"/>
      <c r="C1" s="34"/>
      <c r="D1" s="34"/>
      <c r="E1" s="34"/>
      <c r="F1" s="34"/>
      <c r="G1" s="34"/>
      <c r="H1" s="34"/>
      <c r="I1" s="34"/>
      <c r="J1" s="34"/>
      <c r="K1" s="34"/>
      <c r="L1" s="34"/>
    </row>
    <row r="2" spans="2:13">
      <c r="B2" s="36" t="s">
        <v>1295</v>
      </c>
      <c r="C2" s="37" t="s">
        <v>1371</v>
      </c>
      <c r="D2" s="36" t="s">
        <v>1297</v>
      </c>
      <c r="E2" s="36" t="s">
        <v>1298</v>
      </c>
      <c r="F2" s="36" t="s">
        <v>1299</v>
      </c>
      <c r="G2" s="36" t="s">
        <v>1300</v>
      </c>
      <c r="H2" s="36" t="s">
        <v>1301</v>
      </c>
      <c r="I2" s="36" t="s">
        <v>1302</v>
      </c>
      <c r="J2" s="36" t="s">
        <v>1303</v>
      </c>
      <c r="K2" s="36" t="s">
        <v>1304</v>
      </c>
      <c r="L2" s="36" t="s">
        <v>1305</v>
      </c>
      <c r="M2" s="36" t="s">
        <v>1306</v>
      </c>
    </row>
    <row r="3" spans="2:13">
      <c r="B3" s="38" t="s">
        <v>11</v>
      </c>
      <c r="C3" s="39">
        <v>13</v>
      </c>
      <c r="D3" s="40">
        <v>18</v>
      </c>
      <c r="E3" s="40">
        <v>10</v>
      </c>
      <c r="F3" s="40">
        <v>9</v>
      </c>
      <c r="G3" s="40">
        <v>12</v>
      </c>
      <c r="H3" s="40">
        <v>9</v>
      </c>
      <c r="I3" s="40">
        <v>6</v>
      </c>
      <c r="J3" s="40">
        <v>11</v>
      </c>
      <c r="K3" s="40">
        <v>9</v>
      </c>
      <c r="L3" s="40">
        <v>12</v>
      </c>
      <c r="M3" s="40">
        <v>13</v>
      </c>
    </row>
    <row r="4" spans="2:13">
      <c r="B4" s="41" t="s">
        <v>51</v>
      </c>
      <c r="C4" s="42">
        <v>6</v>
      </c>
      <c r="D4" s="43">
        <v>6</v>
      </c>
      <c r="E4" s="43">
        <v>3</v>
      </c>
      <c r="F4" s="43">
        <v>3</v>
      </c>
      <c r="G4" s="43">
        <v>3</v>
      </c>
      <c r="H4" s="43">
        <v>3</v>
      </c>
      <c r="I4" s="43">
        <v>2</v>
      </c>
      <c r="J4" s="43">
        <v>3</v>
      </c>
      <c r="K4" s="43">
        <v>1</v>
      </c>
      <c r="L4" s="43">
        <v>1</v>
      </c>
      <c r="M4" s="43">
        <v>2</v>
      </c>
    </row>
    <row r="5" spans="2:13">
      <c r="B5" s="44" t="s">
        <v>76</v>
      </c>
      <c r="C5" s="42"/>
      <c r="D5" s="43"/>
      <c r="E5" s="43"/>
      <c r="F5" s="43"/>
      <c r="G5" s="43"/>
      <c r="H5" s="43"/>
      <c r="I5" s="43"/>
      <c r="J5" s="43"/>
      <c r="K5" s="43"/>
      <c r="L5" s="43"/>
      <c r="M5" s="43"/>
    </row>
    <row r="6" spans="2:13">
      <c r="B6" s="44" t="s">
        <v>89</v>
      </c>
      <c r="C6" s="42">
        <v>1</v>
      </c>
      <c r="D6" s="43">
        <v>1</v>
      </c>
      <c r="E6" s="43"/>
      <c r="F6" s="43">
        <v>1</v>
      </c>
      <c r="G6" s="43">
        <v>1</v>
      </c>
      <c r="H6" s="43">
        <v>1</v>
      </c>
      <c r="I6" s="43"/>
      <c r="J6" s="43"/>
      <c r="K6" s="43"/>
      <c r="L6" s="43"/>
      <c r="M6" s="43"/>
    </row>
    <row r="7" spans="2:13">
      <c r="B7" s="44" t="s">
        <v>25</v>
      </c>
      <c r="C7" s="42">
        <v>1</v>
      </c>
      <c r="D7" s="43">
        <v>1</v>
      </c>
      <c r="E7" s="43">
        <v>1</v>
      </c>
      <c r="F7" s="43"/>
      <c r="G7" s="43">
        <v>1</v>
      </c>
      <c r="H7" s="43">
        <v>1</v>
      </c>
      <c r="I7" s="43">
        <v>1</v>
      </c>
      <c r="J7" s="43">
        <v>2</v>
      </c>
      <c r="K7" s="43"/>
      <c r="L7" s="43"/>
      <c r="M7" s="43">
        <v>1</v>
      </c>
    </row>
    <row r="8" spans="2:13">
      <c r="B8" s="44" t="s">
        <v>114</v>
      </c>
      <c r="C8" s="42">
        <v>2</v>
      </c>
      <c r="D8" s="43">
        <v>2</v>
      </c>
      <c r="E8" s="43"/>
      <c r="F8" s="43">
        <v>2</v>
      </c>
      <c r="G8" s="43"/>
      <c r="H8" s="43"/>
      <c r="I8" s="43"/>
      <c r="J8" s="43"/>
      <c r="K8" s="43"/>
      <c r="L8" s="43"/>
      <c r="M8" s="43"/>
    </row>
    <row r="9" spans="2:13">
      <c r="B9" s="44" t="s">
        <v>102</v>
      </c>
      <c r="C9" s="42">
        <v>1</v>
      </c>
      <c r="D9" s="43">
        <v>1</v>
      </c>
      <c r="E9" s="43"/>
      <c r="F9" s="43"/>
      <c r="G9" s="43"/>
      <c r="H9" s="43"/>
      <c r="I9" s="43"/>
      <c r="J9" s="43"/>
      <c r="K9" s="43"/>
      <c r="L9" s="43"/>
      <c r="M9" s="43"/>
    </row>
    <row r="10" spans="2:13">
      <c r="B10" s="44" t="s">
        <v>52</v>
      </c>
      <c r="C10" s="42">
        <v>1</v>
      </c>
      <c r="D10" s="43">
        <v>1</v>
      </c>
      <c r="E10" s="43">
        <v>2</v>
      </c>
      <c r="F10" s="43"/>
      <c r="G10" s="43">
        <v>1</v>
      </c>
      <c r="H10" s="43">
        <v>1</v>
      </c>
      <c r="I10" s="43">
        <v>1</v>
      </c>
      <c r="J10" s="43">
        <v>1</v>
      </c>
      <c r="K10" s="43">
        <v>1</v>
      </c>
      <c r="L10" s="43">
        <v>1</v>
      </c>
      <c r="M10" s="43">
        <v>1</v>
      </c>
    </row>
    <row r="11" spans="2:13">
      <c r="B11" s="41" t="s">
        <v>127</v>
      </c>
      <c r="C11" s="42">
        <v>3</v>
      </c>
      <c r="D11" s="43">
        <v>4</v>
      </c>
      <c r="E11" s="43">
        <v>2</v>
      </c>
      <c r="F11" s="43">
        <v>2</v>
      </c>
      <c r="G11" s="43">
        <v>3</v>
      </c>
      <c r="H11" s="43">
        <v>4</v>
      </c>
      <c r="I11" s="43">
        <v>1</v>
      </c>
      <c r="J11" s="43">
        <v>5</v>
      </c>
      <c r="K11" s="43">
        <v>2</v>
      </c>
      <c r="L11" s="43">
        <v>4</v>
      </c>
      <c r="M11" s="43">
        <v>3</v>
      </c>
    </row>
    <row r="12" spans="2:13">
      <c r="B12" s="44" t="s">
        <v>76</v>
      </c>
      <c r="C12" s="42"/>
      <c r="D12" s="43"/>
      <c r="E12" s="43"/>
      <c r="F12" s="43"/>
      <c r="G12" s="43"/>
      <c r="H12" s="43"/>
      <c r="I12" s="43"/>
      <c r="J12" s="43"/>
      <c r="K12" s="43"/>
      <c r="L12" s="43"/>
      <c r="M12" s="43"/>
    </row>
    <row r="13" spans="2:13">
      <c r="B13" s="44" t="s">
        <v>89</v>
      </c>
      <c r="C13" s="42"/>
      <c r="D13" s="43"/>
      <c r="E13" s="43"/>
      <c r="F13" s="43"/>
      <c r="G13" s="43"/>
      <c r="H13" s="43"/>
      <c r="I13" s="43"/>
      <c r="J13" s="43"/>
      <c r="K13" s="43"/>
      <c r="L13" s="43"/>
      <c r="M13" s="43">
        <v>1</v>
      </c>
    </row>
    <row r="14" spans="2:13">
      <c r="B14" s="44" t="s">
        <v>25</v>
      </c>
      <c r="C14" s="42">
        <v>1</v>
      </c>
      <c r="D14" s="43">
        <v>1</v>
      </c>
      <c r="E14" s="43">
        <v>1</v>
      </c>
      <c r="F14" s="43">
        <v>1</v>
      </c>
      <c r="G14" s="43">
        <v>1</v>
      </c>
      <c r="H14" s="43">
        <v>1</v>
      </c>
      <c r="I14" s="43">
        <v>1</v>
      </c>
      <c r="J14" s="43">
        <v>1</v>
      </c>
      <c r="K14" s="43">
        <v>2</v>
      </c>
      <c r="L14" s="43">
        <v>2</v>
      </c>
      <c r="M14" s="43">
        <v>2</v>
      </c>
    </row>
    <row r="15" spans="2:13">
      <c r="B15" s="44" t="s">
        <v>114</v>
      </c>
      <c r="C15" s="42">
        <v>1</v>
      </c>
      <c r="D15" s="43">
        <v>1</v>
      </c>
      <c r="E15" s="43"/>
      <c r="F15" s="43"/>
      <c r="G15" s="43"/>
      <c r="H15" s="43"/>
      <c r="I15" s="43"/>
      <c r="J15" s="43">
        <v>1</v>
      </c>
      <c r="K15" s="43"/>
      <c r="L15" s="43"/>
      <c r="M15" s="43"/>
    </row>
    <row r="16" spans="2:13">
      <c r="B16" s="44" t="s">
        <v>102</v>
      </c>
      <c r="C16" s="42">
        <v>1</v>
      </c>
      <c r="D16" s="43">
        <v>1</v>
      </c>
      <c r="E16" s="43">
        <v>1</v>
      </c>
      <c r="F16" s="43">
        <v>1</v>
      </c>
      <c r="G16" s="43">
        <v>1</v>
      </c>
      <c r="H16" s="43">
        <v>2</v>
      </c>
      <c r="I16" s="43"/>
      <c r="J16" s="43">
        <v>2</v>
      </c>
      <c r="K16" s="43"/>
      <c r="L16" s="43">
        <v>1</v>
      </c>
      <c r="M16" s="43"/>
    </row>
    <row r="17" spans="2:13">
      <c r="B17" s="44" t="s">
        <v>52</v>
      </c>
      <c r="C17" s="42"/>
      <c r="D17" s="43">
        <v>1</v>
      </c>
      <c r="E17" s="43"/>
      <c r="F17" s="43"/>
      <c r="G17" s="43">
        <v>1</v>
      </c>
      <c r="H17" s="43">
        <v>1</v>
      </c>
      <c r="I17" s="43"/>
      <c r="J17" s="43">
        <v>1</v>
      </c>
      <c r="K17" s="43"/>
      <c r="L17" s="43">
        <v>1</v>
      </c>
      <c r="M17" s="43"/>
    </row>
    <row r="18" spans="2:13">
      <c r="B18" s="41" t="s">
        <v>401</v>
      </c>
      <c r="C18" s="42">
        <v>4</v>
      </c>
      <c r="D18" s="43">
        <v>8</v>
      </c>
      <c r="E18" s="43">
        <v>5</v>
      </c>
      <c r="F18" s="43">
        <v>4</v>
      </c>
      <c r="G18" s="43">
        <v>6</v>
      </c>
      <c r="H18" s="43">
        <v>2</v>
      </c>
      <c r="I18" s="43">
        <v>3</v>
      </c>
      <c r="J18" s="43">
        <v>3</v>
      </c>
      <c r="K18" s="43">
        <v>6</v>
      </c>
      <c r="L18" s="43">
        <v>7</v>
      </c>
      <c r="M18" s="43">
        <v>8</v>
      </c>
    </row>
    <row r="19" spans="2:13">
      <c r="B19" s="44" t="s">
        <v>76</v>
      </c>
      <c r="C19" s="42"/>
      <c r="D19" s="43"/>
      <c r="E19" s="43"/>
      <c r="F19" s="43"/>
      <c r="G19" s="43"/>
      <c r="H19" s="43"/>
      <c r="I19" s="43"/>
      <c r="J19" s="43"/>
      <c r="K19" s="43"/>
      <c r="L19" s="43"/>
      <c r="M19" s="43"/>
    </row>
    <row r="20" spans="2:13">
      <c r="B20" s="44" t="s">
        <v>89</v>
      </c>
      <c r="C20" s="42">
        <v>1</v>
      </c>
      <c r="D20" s="43">
        <v>2</v>
      </c>
      <c r="E20" s="43">
        <v>1</v>
      </c>
      <c r="F20" s="43">
        <v>1</v>
      </c>
      <c r="G20" s="43">
        <v>2</v>
      </c>
      <c r="H20" s="43">
        <v>1</v>
      </c>
      <c r="I20" s="43">
        <v>1</v>
      </c>
      <c r="J20" s="43">
        <v>2</v>
      </c>
      <c r="K20" s="43">
        <v>1</v>
      </c>
      <c r="L20" s="43">
        <v>2</v>
      </c>
      <c r="M20" s="43">
        <v>1</v>
      </c>
    </row>
    <row r="21" spans="2:13">
      <c r="B21" s="44" t="s">
        <v>25</v>
      </c>
      <c r="C21" s="42"/>
      <c r="D21" s="43">
        <v>2</v>
      </c>
      <c r="E21" s="43">
        <v>1</v>
      </c>
      <c r="F21" s="43">
        <v>1</v>
      </c>
      <c r="G21" s="43">
        <v>1</v>
      </c>
      <c r="H21" s="43">
        <v>1</v>
      </c>
      <c r="I21" s="43">
        <v>2</v>
      </c>
      <c r="J21" s="43"/>
      <c r="K21" s="43">
        <v>2</v>
      </c>
      <c r="L21" s="43">
        <v>2</v>
      </c>
      <c r="M21" s="43">
        <v>2</v>
      </c>
    </row>
    <row r="22" spans="2:13">
      <c r="B22" s="44" t="s">
        <v>114</v>
      </c>
      <c r="C22" s="42"/>
      <c r="D22" s="43">
        <v>1</v>
      </c>
      <c r="E22" s="43"/>
      <c r="F22" s="43"/>
      <c r="G22" s="43"/>
      <c r="H22" s="43"/>
      <c r="I22" s="43"/>
      <c r="J22" s="43"/>
      <c r="K22" s="43"/>
      <c r="L22" s="43"/>
      <c r="M22" s="43">
        <v>2</v>
      </c>
    </row>
    <row r="23" spans="2:13">
      <c r="B23" s="44" t="s">
        <v>102</v>
      </c>
      <c r="C23" s="42">
        <v>2</v>
      </c>
      <c r="D23" s="43">
        <v>2</v>
      </c>
      <c r="E23" s="43">
        <v>2</v>
      </c>
      <c r="F23" s="43">
        <v>1</v>
      </c>
      <c r="G23" s="43">
        <v>2</v>
      </c>
      <c r="H23" s="43"/>
      <c r="I23" s="43"/>
      <c r="J23" s="43">
        <v>1</v>
      </c>
      <c r="K23" s="43">
        <v>2</v>
      </c>
      <c r="L23" s="43">
        <v>1</v>
      </c>
      <c r="M23" s="43">
        <v>2</v>
      </c>
    </row>
    <row r="24" spans="2:13">
      <c r="B24" s="44" t="s">
        <v>52</v>
      </c>
      <c r="C24" s="42">
        <v>1</v>
      </c>
      <c r="D24" s="43">
        <v>1</v>
      </c>
      <c r="E24" s="43">
        <v>1</v>
      </c>
      <c r="F24" s="43">
        <v>1</v>
      </c>
      <c r="G24" s="43">
        <v>1</v>
      </c>
      <c r="H24" s="43"/>
      <c r="I24" s="43"/>
      <c r="J24" s="43"/>
      <c r="K24" s="43">
        <v>1</v>
      </c>
      <c r="L24" s="43">
        <v>2</v>
      </c>
      <c r="M24" s="43">
        <v>1</v>
      </c>
    </row>
    <row r="25" spans="2:13">
      <c r="B25" s="38" t="s">
        <v>1296</v>
      </c>
      <c r="C25" s="39">
        <v>13</v>
      </c>
      <c r="D25" s="40">
        <v>18</v>
      </c>
      <c r="E25" s="40">
        <v>10</v>
      </c>
      <c r="F25" s="40">
        <v>9</v>
      </c>
      <c r="G25" s="40">
        <v>12</v>
      </c>
      <c r="H25" s="40">
        <v>9</v>
      </c>
      <c r="I25" s="40">
        <v>6</v>
      </c>
      <c r="J25" s="40">
        <v>11</v>
      </c>
      <c r="K25" s="40">
        <v>9</v>
      </c>
      <c r="L25" s="40">
        <v>12</v>
      </c>
      <c r="M25" s="40">
        <v>13</v>
      </c>
    </row>
    <row r="26" spans="2:13">
      <c r="B26"/>
      <c r="C26"/>
      <c r="D26"/>
      <c r="E26"/>
      <c r="F26"/>
      <c r="G26"/>
      <c r="H26"/>
      <c r="I26"/>
      <c r="J26"/>
      <c r="K26"/>
      <c r="L26"/>
      <c r="M26"/>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79"/>
  <sheetViews>
    <sheetView workbookViewId="0">
      <selection activeCell="H22" sqref="H22"/>
    </sheetView>
  </sheetViews>
  <sheetFormatPr defaultRowHeight="15"/>
  <cols>
    <col min="2" max="2" width="6.5703125" customWidth="1"/>
    <col min="3" max="3" width="30.28515625" bestFit="1" customWidth="1"/>
    <col min="4" max="4" width="27.5703125" customWidth="1"/>
    <col min="5" max="5" width="13.85546875" customWidth="1"/>
    <col min="6" max="6" width="9.42578125" bestFit="1" customWidth="1"/>
    <col min="7" max="8" width="14.85546875" customWidth="1"/>
  </cols>
  <sheetData>
    <row r="2" spans="2:6">
      <c r="D2" t="s">
        <v>1376</v>
      </c>
      <c r="E2" t="s">
        <v>1379</v>
      </c>
      <c r="F2" t="s">
        <v>1377</v>
      </c>
    </row>
    <row r="3" spans="2:6">
      <c r="B3" t="s">
        <v>1374</v>
      </c>
      <c r="C3" t="s">
        <v>1375</v>
      </c>
    </row>
    <row r="4" spans="2:6">
      <c r="B4" t="s">
        <v>25</v>
      </c>
      <c r="C4" t="s">
        <v>1372</v>
      </c>
    </row>
    <row r="5" spans="2:6">
      <c r="B5" t="s">
        <v>25</v>
      </c>
      <c r="C5" t="s">
        <v>1378</v>
      </c>
      <c r="D5" s="82"/>
    </row>
    <row r="6" spans="2:6">
      <c r="B6" t="s">
        <v>25</v>
      </c>
      <c r="C6" t="s">
        <v>1373</v>
      </c>
    </row>
    <row r="7" spans="2:6">
      <c r="B7" t="s">
        <v>25</v>
      </c>
    </row>
    <row r="8" spans="2:6">
      <c r="B8" t="s">
        <v>25</v>
      </c>
    </row>
    <row r="9" spans="2:6">
      <c r="B9" t="s">
        <v>25</v>
      </c>
    </row>
    <row r="10" spans="2:6">
      <c r="B10" t="s">
        <v>89</v>
      </c>
    </row>
    <row r="11" spans="2:6">
      <c r="B11" t="s">
        <v>89</v>
      </c>
    </row>
    <row r="12" spans="2:6">
      <c r="B12" t="s">
        <v>89</v>
      </c>
    </row>
    <row r="13" spans="2:6">
      <c r="B13" t="s">
        <v>76</v>
      </c>
    </row>
    <row r="14" spans="2:6">
      <c r="B14" t="s">
        <v>76</v>
      </c>
    </row>
    <row r="15" spans="2:6">
      <c r="B15" t="s">
        <v>76</v>
      </c>
    </row>
    <row r="18" spans="2:13" ht="23.25">
      <c r="C18" s="84" t="s">
        <v>1380</v>
      </c>
    </row>
    <row r="19" spans="2:13">
      <c r="C19" s="83" t="s">
        <v>1381</v>
      </c>
    </row>
    <row r="20" spans="2:13" ht="15.75" thickBot="1">
      <c r="C20" s="85" t="s">
        <v>1382</v>
      </c>
      <c r="D20">
        <f>COUNTA(D21:D74)</f>
        <v>42</v>
      </c>
    </row>
    <row r="21" spans="2:13" ht="30.75" thickBot="1">
      <c r="B21" t="s">
        <v>1469</v>
      </c>
      <c r="C21" s="86" t="s">
        <v>1383</v>
      </c>
      <c r="D21" s="87" t="s">
        <v>1384</v>
      </c>
      <c r="E21" s="87" t="s">
        <v>1385</v>
      </c>
      <c r="F21" s="87" t="s">
        <v>1386</v>
      </c>
      <c r="G21" s="87" t="s">
        <v>1387</v>
      </c>
      <c r="H21" s="105" t="s">
        <v>52</v>
      </c>
      <c r="I21" s="105" t="s">
        <v>25</v>
      </c>
      <c r="J21" s="105" t="s">
        <v>89</v>
      </c>
      <c r="K21" s="105" t="s">
        <v>76</v>
      </c>
      <c r="L21" s="105" t="s">
        <v>114</v>
      </c>
      <c r="M21" s="105" t="s">
        <v>102</v>
      </c>
    </row>
    <row r="22" spans="2:13" ht="77.25" thickBot="1">
      <c r="C22" s="106" t="s">
        <v>1388</v>
      </c>
      <c r="D22" s="90" t="s">
        <v>1389</v>
      </c>
      <c r="E22" s="90" t="s">
        <v>1390</v>
      </c>
      <c r="F22" s="91">
        <v>42772</v>
      </c>
      <c r="G22" s="92" t="s">
        <v>1391</v>
      </c>
      <c r="H22" s="109"/>
    </row>
    <row r="23" spans="2:13" ht="192" thickBot="1">
      <c r="C23" s="107"/>
      <c r="D23" s="90" t="s">
        <v>1392</v>
      </c>
      <c r="E23" s="90" t="s">
        <v>1393</v>
      </c>
      <c r="F23" s="91">
        <v>42772</v>
      </c>
      <c r="G23" s="92" t="s">
        <v>1391</v>
      </c>
      <c r="H23" s="109"/>
    </row>
    <row r="24" spans="2:13" ht="115.5" thickBot="1">
      <c r="C24" s="108"/>
      <c r="D24" s="90" t="s">
        <v>1394</v>
      </c>
      <c r="E24" s="90" t="s">
        <v>1395</v>
      </c>
      <c r="F24" s="91">
        <v>42800</v>
      </c>
      <c r="G24" s="92" t="s">
        <v>1391</v>
      </c>
      <c r="H24" s="109"/>
    </row>
    <row r="25" spans="2:13" ht="141" thickBot="1">
      <c r="C25" s="93" t="s">
        <v>1396</v>
      </c>
      <c r="D25" s="90" t="s">
        <v>1397</v>
      </c>
      <c r="E25" s="90" t="s">
        <v>1398</v>
      </c>
      <c r="F25" s="91">
        <v>42916</v>
      </c>
      <c r="G25" s="92"/>
      <c r="H25" s="109"/>
    </row>
    <row r="26" spans="2:13" ht="63" customHeight="1">
      <c r="C26" s="246" t="s">
        <v>1399</v>
      </c>
      <c r="D26" s="94" t="s">
        <v>1400</v>
      </c>
      <c r="E26" s="249" t="s">
        <v>1402</v>
      </c>
      <c r="F26" s="251">
        <v>42811</v>
      </c>
      <c r="G26" s="253"/>
      <c r="H26" s="109"/>
    </row>
    <row r="27" spans="2:13" ht="26.25" thickBot="1">
      <c r="C27" s="247"/>
      <c r="D27" s="90" t="s">
        <v>1401</v>
      </c>
      <c r="E27" s="250"/>
      <c r="F27" s="252"/>
      <c r="G27" s="254"/>
      <c r="H27" s="109"/>
    </row>
    <row r="28" spans="2:13" ht="128.25" thickBot="1">
      <c r="C28" s="247"/>
      <c r="D28" s="249" t="s">
        <v>1403</v>
      </c>
      <c r="E28" s="90" t="s">
        <v>1404</v>
      </c>
      <c r="F28" s="91">
        <v>42874</v>
      </c>
      <c r="G28" s="92"/>
      <c r="H28" s="109"/>
    </row>
    <row r="29" spans="2:13" ht="268.5" thickBot="1">
      <c r="C29" s="248"/>
      <c r="D29" s="250"/>
      <c r="E29" s="90" t="s">
        <v>1405</v>
      </c>
      <c r="F29" s="91">
        <v>42874</v>
      </c>
      <c r="G29" s="92"/>
      <c r="H29" s="109"/>
    </row>
    <row r="30" spans="2:13" ht="192" thickBot="1">
      <c r="C30" s="88" t="s">
        <v>1399</v>
      </c>
      <c r="D30" s="94" t="s">
        <v>1403</v>
      </c>
      <c r="E30" s="90" t="s">
        <v>1406</v>
      </c>
      <c r="F30" s="91">
        <v>42874</v>
      </c>
      <c r="G30" s="92"/>
      <c r="H30" s="109"/>
    </row>
    <row r="31" spans="2:13" ht="90" thickBot="1">
      <c r="C31" s="88" t="s">
        <v>1164</v>
      </c>
      <c r="D31" s="94" t="s">
        <v>1164</v>
      </c>
      <c r="E31" s="90" t="s">
        <v>1407</v>
      </c>
      <c r="F31" s="91">
        <v>42874</v>
      </c>
      <c r="G31" s="92"/>
      <c r="H31" s="109"/>
    </row>
    <row r="32" spans="2:13" ht="64.5" thickBot="1">
      <c r="C32" s="96"/>
      <c r="D32" s="98"/>
      <c r="E32" s="90" t="s">
        <v>1408</v>
      </c>
      <c r="F32" s="91">
        <v>42874</v>
      </c>
      <c r="G32" s="92"/>
      <c r="H32" s="109"/>
    </row>
    <row r="33" spans="3:8" ht="166.5" thickBot="1">
      <c r="C33" s="96"/>
      <c r="D33" s="89"/>
      <c r="E33" s="90" t="s">
        <v>1409</v>
      </c>
      <c r="F33" s="91">
        <v>42874</v>
      </c>
      <c r="G33" s="92"/>
      <c r="H33" s="109"/>
    </row>
    <row r="34" spans="3:8" ht="58.5" customHeight="1">
      <c r="C34" s="96"/>
      <c r="D34" s="94" t="s">
        <v>1400</v>
      </c>
      <c r="E34" s="249" t="s">
        <v>1402</v>
      </c>
      <c r="F34" s="256" t="s">
        <v>1412</v>
      </c>
      <c r="G34" s="253"/>
      <c r="H34" s="109"/>
    </row>
    <row r="35" spans="3:8">
      <c r="C35" s="96"/>
      <c r="D35" s="94" t="s">
        <v>1410</v>
      </c>
      <c r="E35" s="255"/>
      <c r="F35" s="257"/>
      <c r="G35" s="259"/>
      <c r="H35" s="109"/>
    </row>
    <row r="36" spans="3:8" ht="15.75" thickBot="1">
      <c r="C36" s="96"/>
      <c r="D36" s="90" t="s">
        <v>1411</v>
      </c>
      <c r="E36" s="250"/>
      <c r="F36" s="258"/>
      <c r="G36" s="254"/>
      <c r="H36" s="109"/>
    </row>
    <row r="37" spans="3:8" ht="281.25" thickBot="1">
      <c r="C37" s="96"/>
      <c r="D37" s="249" t="s">
        <v>1413</v>
      </c>
      <c r="E37" s="90" t="s">
        <v>1414</v>
      </c>
      <c r="F37" s="91">
        <v>42825</v>
      </c>
      <c r="G37" s="99" t="s">
        <v>1391</v>
      </c>
      <c r="H37" s="110"/>
    </row>
    <row r="38" spans="3:8" ht="192" thickBot="1">
      <c r="C38" s="96"/>
      <c r="D38" s="255"/>
      <c r="E38" s="90" t="s">
        <v>1415</v>
      </c>
      <c r="F38" s="91">
        <v>42853</v>
      </c>
      <c r="G38" s="92"/>
      <c r="H38" s="109"/>
    </row>
    <row r="39" spans="3:8" ht="204.75" thickBot="1">
      <c r="C39" s="97"/>
      <c r="D39" s="250"/>
      <c r="E39" s="90" t="s">
        <v>1416</v>
      </c>
      <c r="F39" s="91">
        <v>42874</v>
      </c>
      <c r="G39" s="92"/>
      <c r="H39" s="109"/>
    </row>
    <row r="40" spans="3:8" ht="294" thickBot="1">
      <c r="C40" s="260" t="s">
        <v>1399</v>
      </c>
      <c r="D40" s="249" t="s">
        <v>1413</v>
      </c>
      <c r="E40" s="90" t="s">
        <v>1417</v>
      </c>
      <c r="F40" s="91">
        <v>42874</v>
      </c>
      <c r="G40" s="92"/>
      <c r="H40" s="109"/>
    </row>
    <row r="41" spans="3:8" ht="217.5" thickBot="1">
      <c r="C41" s="261"/>
      <c r="D41" s="255"/>
      <c r="E41" s="90" t="s">
        <v>1418</v>
      </c>
      <c r="F41" s="91">
        <v>42874</v>
      </c>
      <c r="G41" s="92"/>
      <c r="H41" s="109"/>
    </row>
    <row r="42" spans="3:8" ht="115.5" thickBot="1">
      <c r="C42" s="262"/>
      <c r="D42" s="250"/>
      <c r="E42" s="90" t="s">
        <v>1419</v>
      </c>
      <c r="F42" s="91">
        <v>42874</v>
      </c>
      <c r="G42" s="92"/>
      <c r="H42" s="109"/>
    </row>
    <row r="43" spans="3:8" ht="383.25" thickBot="1">
      <c r="C43" s="260" t="s">
        <v>1420</v>
      </c>
      <c r="D43" s="90" t="s">
        <v>1421</v>
      </c>
      <c r="E43" s="90" t="s">
        <v>1422</v>
      </c>
      <c r="F43" s="91">
        <v>42832</v>
      </c>
      <c r="G43" s="99" t="s">
        <v>1423</v>
      </c>
      <c r="H43" s="110"/>
    </row>
    <row r="44" spans="3:8" ht="111.75" customHeight="1">
      <c r="C44" s="261"/>
      <c r="D44" s="249" t="s">
        <v>1424</v>
      </c>
      <c r="E44" s="249" t="s">
        <v>1425</v>
      </c>
      <c r="F44" s="251">
        <v>42909</v>
      </c>
      <c r="G44" s="253"/>
      <c r="H44" s="109"/>
    </row>
    <row r="45" spans="3:8" ht="15.75" thickBot="1">
      <c r="C45" s="262"/>
      <c r="D45" s="250"/>
      <c r="E45" s="250"/>
      <c r="F45" s="252"/>
      <c r="G45" s="254"/>
      <c r="H45" s="109"/>
    </row>
    <row r="46" spans="3:8" ht="166.5" thickBot="1">
      <c r="C46" s="100" t="s">
        <v>1426</v>
      </c>
      <c r="D46" s="90" t="s">
        <v>1427</v>
      </c>
      <c r="E46" s="90" t="s">
        <v>1428</v>
      </c>
      <c r="F46" s="91">
        <v>42915</v>
      </c>
      <c r="G46" s="92"/>
      <c r="H46" s="109"/>
    </row>
    <row r="47" spans="3:8" ht="192" thickBot="1">
      <c r="C47" s="100" t="s">
        <v>1429</v>
      </c>
      <c r="D47" s="90" t="s">
        <v>1430</v>
      </c>
      <c r="E47" s="90" t="s">
        <v>1431</v>
      </c>
      <c r="F47" s="91">
        <v>42867</v>
      </c>
      <c r="G47" s="92"/>
      <c r="H47" s="109"/>
    </row>
    <row r="48" spans="3:8" ht="192" thickBot="1">
      <c r="C48" s="260" t="s">
        <v>1432</v>
      </c>
      <c r="D48" s="90" t="s">
        <v>1433</v>
      </c>
      <c r="E48" s="90" t="s">
        <v>1434</v>
      </c>
      <c r="F48" s="101" t="s">
        <v>1435</v>
      </c>
      <c r="G48" s="92"/>
      <c r="H48" s="109"/>
    </row>
    <row r="49" spans="3:8" ht="115.5" thickBot="1">
      <c r="C49" s="262"/>
      <c r="D49" s="90" t="s">
        <v>1436</v>
      </c>
      <c r="E49" s="90" t="s">
        <v>1437</v>
      </c>
      <c r="F49" s="101" t="s">
        <v>1435</v>
      </c>
      <c r="G49" s="92"/>
      <c r="H49" s="109"/>
    </row>
    <row r="50" spans="3:8" ht="15.75" thickBot="1">
      <c r="C50" s="260" t="s">
        <v>1438</v>
      </c>
      <c r="D50" s="90" t="s">
        <v>1439</v>
      </c>
      <c r="E50" s="249" t="s">
        <v>1440</v>
      </c>
      <c r="F50" s="91">
        <v>42815</v>
      </c>
      <c r="G50" s="99" t="s">
        <v>1441</v>
      </c>
      <c r="H50" s="110"/>
    </row>
    <row r="51" spans="3:8" ht="15.75" thickBot="1">
      <c r="C51" s="261"/>
      <c r="D51" s="90" t="s">
        <v>1442</v>
      </c>
      <c r="E51" s="255"/>
      <c r="F51" s="91">
        <v>42815</v>
      </c>
      <c r="G51" s="99" t="s">
        <v>1441</v>
      </c>
      <c r="H51" s="110"/>
    </row>
    <row r="52" spans="3:8" ht="15.75" thickBot="1">
      <c r="C52" s="261"/>
      <c r="D52" s="90" t="s">
        <v>1443</v>
      </c>
      <c r="E52" s="255"/>
      <c r="F52" s="91">
        <v>42815</v>
      </c>
      <c r="G52" s="99" t="s">
        <v>1441</v>
      </c>
      <c r="H52" s="110"/>
    </row>
    <row r="53" spans="3:8" ht="39" thickBot="1">
      <c r="C53" s="261"/>
      <c r="D53" s="90" t="s">
        <v>1444</v>
      </c>
      <c r="E53" s="255"/>
      <c r="F53" s="91">
        <v>42846</v>
      </c>
      <c r="G53" s="102"/>
      <c r="H53" s="111"/>
    </row>
    <row r="54" spans="3:8" ht="26.25" thickBot="1">
      <c r="C54" s="261"/>
      <c r="D54" s="90" t="s">
        <v>1445</v>
      </c>
      <c r="E54" s="255"/>
      <c r="F54" s="91">
        <v>42846</v>
      </c>
      <c r="G54" s="102"/>
      <c r="H54" s="111"/>
    </row>
    <row r="55" spans="3:8" ht="39" thickBot="1">
      <c r="C55" s="261"/>
      <c r="D55" s="90" t="s">
        <v>1446</v>
      </c>
      <c r="E55" s="255"/>
      <c r="F55" s="91">
        <v>42860</v>
      </c>
      <c r="G55" s="102"/>
      <c r="H55" s="111"/>
    </row>
    <row r="56" spans="3:8" ht="39" thickBot="1">
      <c r="C56" s="261"/>
      <c r="D56" s="90" t="s">
        <v>1447</v>
      </c>
      <c r="E56" s="255"/>
      <c r="F56" s="91">
        <v>42895</v>
      </c>
      <c r="G56" s="102"/>
      <c r="H56" s="111"/>
    </row>
    <row r="57" spans="3:8" ht="15.75" thickBot="1">
      <c r="C57" s="261"/>
      <c r="D57" s="90" t="s">
        <v>1448</v>
      </c>
      <c r="E57" s="255"/>
      <c r="F57" s="91">
        <v>42888</v>
      </c>
      <c r="G57" s="102"/>
      <c r="H57" s="111"/>
    </row>
    <row r="58" spans="3:8" ht="51.75" thickBot="1">
      <c r="C58" s="262"/>
      <c r="D58" s="90" t="s">
        <v>1449</v>
      </c>
      <c r="E58" s="250"/>
      <c r="F58" s="91">
        <v>42888</v>
      </c>
      <c r="G58" s="102"/>
      <c r="H58" s="111"/>
    </row>
    <row r="59" spans="3:8" ht="102" customHeight="1">
      <c r="C59" s="88"/>
      <c r="D59" s="249" t="s">
        <v>1450</v>
      </c>
      <c r="E59" s="249" t="s">
        <v>1440</v>
      </c>
      <c r="F59" s="95">
        <v>42891</v>
      </c>
      <c r="G59" s="263"/>
      <c r="H59" s="111"/>
    </row>
    <row r="60" spans="3:8">
      <c r="C60" s="88"/>
      <c r="D60" s="255"/>
      <c r="E60" s="255"/>
      <c r="F60" s="103" t="s">
        <v>1451</v>
      </c>
      <c r="G60" s="264"/>
      <c r="H60" s="111"/>
    </row>
    <row r="61" spans="3:8" ht="15.75" thickBot="1">
      <c r="C61" s="88" t="s">
        <v>1438</v>
      </c>
      <c r="D61" s="250"/>
      <c r="E61" s="255"/>
      <c r="F61" s="91">
        <v>42902</v>
      </c>
      <c r="G61" s="265"/>
      <c r="H61" s="111"/>
    </row>
    <row r="62" spans="3:8">
      <c r="C62" s="88"/>
      <c r="D62" s="249" t="s">
        <v>1452</v>
      </c>
      <c r="E62" s="255"/>
      <c r="F62" s="95">
        <v>42891</v>
      </c>
      <c r="G62" s="253"/>
      <c r="H62" s="109"/>
    </row>
    <row r="63" spans="3:8">
      <c r="C63" s="96"/>
      <c r="D63" s="255"/>
      <c r="E63" s="255"/>
      <c r="F63" s="103" t="s">
        <v>1451</v>
      </c>
      <c r="G63" s="259"/>
      <c r="H63" s="109"/>
    </row>
    <row r="64" spans="3:8" ht="15.75" thickBot="1">
      <c r="C64" s="96"/>
      <c r="D64" s="250"/>
      <c r="E64" s="250"/>
      <c r="F64" s="91">
        <v>42902</v>
      </c>
      <c r="G64" s="254"/>
      <c r="H64" s="109"/>
    </row>
    <row r="65" spans="3:8" ht="36.75" customHeight="1" thickBot="1">
      <c r="C65" s="96"/>
      <c r="D65" s="90" t="s">
        <v>1453</v>
      </c>
      <c r="E65" s="249" t="s">
        <v>1454</v>
      </c>
      <c r="F65" s="91">
        <v>42902</v>
      </c>
      <c r="G65" s="92"/>
      <c r="H65" s="109"/>
    </row>
    <row r="66" spans="3:8" ht="39" thickBot="1">
      <c r="C66" s="96"/>
      <c r="D66" s="90" t="s">
        <v>1455</v>
      </c>
      <c r="E66" s="255"/>
      <c r="F66" s="91">
        <v>42902</v>
      </c>
      <c r="G66" s="92"/>
      <c r="H66" s="109"/>
    </row>
    <row r="67" spans="3:8" ht="39" thickBot="1">
      <c r="C67" s="97"/>
      <c r="D67" s="90" t="s">
        <v>1456</v>
      </c>
      <c r="E67" s="250"/>
      <c r="F67" s="91">
        <v>42923</v>
      </c>
      <c r="G67" s="92"/>
      <c r="H67" s="109"/>
    </row>
    <row r="68" spans="3:8" ht="102.75" thickBot="1">
      <c r="C68" s="246" t="s">
        <v>1457</v>
      </c>
      <c r="D68" s="90" t="s">
        <v>1458</v>
      </c>
      <c r="E68" s="90" t="s">
        <v>1459</v>
      </c>
      <c r="F68" s="91">
        <v>42867</v>
      </c>
      <c r="G68" s="92"/>
      <c r="H68" s="109"/>
    </row>
    <row r="69" spans="3:8" ht="39" thickBot="1">
      <c r="C69" s="247"/>
      <c r="D69" s="90" t="s">
        <v>1460</v>
      </c>
      <c r="E69" s="249" t="s">
        <v>1461</v>
      </c>
      <c r="F69" s="91">
        <v>42867</v>
      </c>
      <c r="G69" s="92"/>
      <c r="H69" s="109"/>
    </row>
    <row r="70" spans="3:8" ht="39" thickBot="1">
      <c r="C70" s="247"/>
      <c r="D70" s="90" t="s">
        <v>1462</v>
      </c>
      <c r="E70" s="255"/>
      <c r="F70" s="91">
        <v>42881</v>
      </c>
      <c r="G70" s="92"/>
      <c r="H70" s="109"/>
    </row>
    <row r="71" spans="3:8" ht="51.75" thickBot="1">
      <c r="C71" s="248"/>
      <c r="D71" s="90" t="s">
        <v>1463</v>
      </c>
      <c r="E71" s="250"/>
      <c r="F71" s="91">
        <v>42895</v>
      </c>
      <c r="G71" s="92"/>
      <c r="H71" s="109"/>
    </row>
    <row r="72" spans="3:8" ht="51.75" thickBot="1">
      <c r="C72" s="260" t="s">
        <v>1457</v>
      </c>
      <c r="D72" s="90" t="s">
        <v>1464</v>
      </c>
      <c r="E72" s="94" t="s">
        <v>1164</v>
      </c>
      <c r="F72" s="91">
        <v>42914</v>
      </c>
      <c r="G72" s="92"/>
      <c r="H72" s="109"/>
    </row>
    <row r="73" spans="3:8" ht="90" thickBot="1">
      <c r="C73" s="261"/>
      <c r="D73" s="90" t="s">
        <v>1465</v>
      </c>
      <c r="E73" s="94" t="s">
        <v>1461</v>
      </c>
      <c r="F73" s="91">
        <v>42921</v>
      </c>
      <c r="G73" s="92"/>
      <c r="H73" s="109"/>
    </row>
    <row r="74" spans="3:8" ht="39" thickBot="1">
      <c r="C74" s="262"/>
      <c r="D74" s="90" t="s">
        <v>1466</v>
      </c>
      <c r="E74" s="89"/>
      <c r="F74" s="91">
        <v>42926</v>
      </c>
      <c r="G74" s="92"/>
      <c r="H74" s="109"/>
    </row>
    <row r="75" spans="3:8">
      <c r="C75" s="83"/>
    </row>
    <row r="76" spans="3:8">
      <c r="C76" s="83" t="s">
        <v>1467</v>
      </c>
    </row>
    <row r="77" spans="3:8">
      <c r="C77" s="83"/>
    </row>
    <row r="78" spans="3:8">
      <c r="C78" s="104" t="s">
        <v>1468</v>
      </c>
    </row>
    <row r="79" spans="3:8">
      <c r="C79" s="83"/>
    </row>
  </sheetData>
  <mergeCells count="28">
    <mergeCell ref="E65:E67"/>
    <mergeCell ref="C68:C71"/>
    <mergeCell ref="E69:E71"/>
    <mergeCell ref="C72:C74"/>
    <mergeCell ref="C50:C58"/>
    <mergeCell ref="E50:E58"/>
    <mergeCell ref="D59:D61"/>
    <mergeCell ref="E59:E64"/>
    <mergeCell ref="G59:G61"/>
    <mergeCell ref="D62:D64"/>
    <mergeCell ref="G62:G64"/>
    <mergeCell ref="C43:C45"/>
    <mergeCell ref="D44:D45"/>
    <mergeCell ref="E44:E45"/>
    <mergeCell ref="F44:F45"/>
    <mergeCell ref="G44:G45"/>
    <mergeCell ref="C48:C49"/>
    <mergeCell ref="E34:E36"/>
    <mergeCell ref="F34:F36"/>
    <mergeCell ref="G34:G36"/>
    <mergeCell ref="D37:D39"/>
    <mergeCell ref="C40:C42"/>
    <mergeCell ref="D40:D42"/>
    <mergeCell ref="C26:C29"/>
    <mergeCell ref="E26:E27"/>
    <mergeCell ref="F26:F27"/>
    <mergeCell ref="G26:G27"/>
    <mergeCell ref="D28:D29"/>
  </mergeCells>
  <hyperlinks>
    <hyperlink ref="C78" r:id="rId1" display="mailto:VHASOARDWave2@va.gov"/>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39997558519241921"/>
  </sheetPr>
  <dimension ref="B1:D12"/>
  <sheetViews>
    <sheetView showGridLines="0" zoomScale="120" zoomScaleNormal="120" workbookViewId="0">
      <selection activeCell="C6" sqref="C6"/>
    </sheetView>
  </sheetViews>
  <sheetFormatPr defaultRowHeight="15"/>
  <cols>
    <col min="1" max="1" width="9.140625" style="35"/>
    <col min="2" max="2" width="4.140625" style="35" customWidth="1"/>
    <col min="3" max="3" width="28" style="35" customWidth="1"/>
    <col min="4" max="4" width="15.28515625" style="35" bestFit="1" customWidth="1"/>
    <col min="5" max="16384" width="9.140625" style="35"/>
  </cols>
  <sheetData>
    <row r="1" spans="2:4" ht="15.75" thickBot="1"/>
    <row r="2" spans="2:4" ht="18.75">
      <c r="B2" s="215" t="s">
        <v>1866</v>
      </c>
      <c r="C2" s="216"/>
      <c r="D2" s="216"/>
    </row>
    <row r="3" spans="2:4">
      <c r="B3" s="363" t="s">
        <v>1867</v>
      </c>
      <c r="C3" s="361"/>
      <c r="D3" s="361"/>
    </row>
    <row r="4" spans="2:4">
      <c r="B4" s="364" t="s">
        <v>1869</v>
      </c>
      <c r="C4" s="365"/>
      <c r="D4" s="365" t="s">
        <v>1870</v>
      </c>
    </row>
    <row r="5" spans="2:4">
      <c r="B5" s="360" t="s">
        <v>1147</v>
      </c>
      <c r="C5" s="360"/>
      <c r="D5" s="362" t="s">
        <v>1871</v>
      </c>
    </row>
    <row r="6" spans="2:4">
      <c r="B6" s="336"/>
      <c r="C6" s="360" t="s">
        <v>1868</v>
      </c>
      <c r="D6" s="362" t="s">
        <v>1871</v>
      </c>
    </row>
    <row r="7" spans="2:4">
      <c r="B7" s="336"/>
      <c r="C7" s="360" t="s">
        <v>1263</v>
      </c>
      <c r="D7" s="362" t="s">
        <v>1871</v>
      </c>
    </row>
    <row r="8" spans="2:4">
      <c r="B8" s="360" t="s">
        <v>1149</v>
      </c>
      <c r="C8" s="359"/>
      <c r="D8" s="362" t="s">
        <v>1872</v>
      </c>
    </row>
    <row r="9" spans="2:4">
      <c r="B9" s="360"/>
      <c r="C9" s="360" t="s">
        <v>1875</v>
      </c>
      <c r="D9" s="362" t="s">
        <v>1872</v>
      </c>
    </row>
    <row r="10" spans="2:4">
      <c r="B10" s="336"/>
      <c r="C10" s="360" t="s">
        <v>1876</v>
      </c>
      <c r="D10" s="362" t="s">
        <v>1872</v>
      </c>
    </row>
    <row r="11" spans="2:4">
      <c r="B11" s="360" t="s">
        <v>1148</v>
      </c>
      <c r="C11" s="359"/>
      <c r="D11" s="362" t="s">
        <v>1873</v>
      </c>
    </row>
    <row r="12" spans="2:4">
      <c r="B12" s="360" t="s">
        <v>1854</v>
      </c>
      <c r="C12" s="359"/>
      <c r="D12" s="362" t="s">
        <v>1874</v>
      </c>
    </row>
  </sheetData>
  <mergeCells count="2">
    <mergeCell ref="B2:D2"/>
    <mergeCell ref="B3:D3"/>
  </mergeCells>
  <hyperlinks>
    <hyperlink ref="B11" location="'Wave 2 Site Action Tracker'!A1" display="Site Submissions (To Date: 7/10)"/>
    <hyperlink ref="B8" location="'FC Attendance Percentage'!A1" display="Attendance Percentage"/>
    <hyperlink ref="B5" location="'Data Mapping Report'!A1" display="Data Mapping Completion"/>
    <hyperlink ref="B12" location="DataCleansingData!A1" display="Data Cleansing Completion"/>
    <hyperlink ref="C6" location="DataMappingReport!A1" display="Data Mapping Application"/>
    <hyperlink ref="C7" location="'User Provisioning'!A1" display="User Provisioning"/>
    <hyperlink ref="C9" location="'Wave 2 Attend. Data (Wide)'!A1" display="Wide Data"/>
    <hyperlink ref="C10" location="'Wave 2 Attend. Data (Long)'!A1" display="Long Data"/>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59999389629810485"/>
  </sheetPr>
  <dimension ref="B1:OD135"/>
  <sheetViews>
    <sheetView showGridLines="0" zoomScale="90" zoomScaleNormal="90" workbookViewId="0">
      <selection activeCell="R18" sqref="R18"/>
    </sheetView>
  </sheetViews>
  <sheetFormatPr defaultRowHeight="15"/>
  <cols>
    <col min="1" max="1" width="3.85546875" style="78" customWidth="1"/>
    <col min="2" max="2" width="24.140625" style="78" customWidth="1"/>
    <col min="3" max="3" width="16.28515625" style="78" customWidth="1"/>
    <col min="4" max="4" width="5" style="78" customWidth="1"/>
    <col min="5" max="5" width="5.5703125" style="78" customWidth="1"/>
    <col min="6" max="6" width="5" style="78" customWidth="1"/>
    <col min="7" max="7" width="9" style="78" customWidth="1"/>
    <col min="8" max="8" width="14.28515625" style="78" customWidth="1"/>
    <col min="9" max="9" width="12.7109375" style="78" customWidth="1"/>
    <col min="10" max="11" width="11.42578125" style="78" customWidth="1"/>
    <col min="12" max="12" width="5" style="78" customWidth="1"/>
    <col min="13" max="13" width="9" style="78" customWidth="1"/>
    <col min="14" max="14" width="13" style="78" customWidth="1"/>
    <col min="15" max="15" width="13.42578125" style="78" customWidth="1"/>
    <col min="16" max="16" width="3.85546875" style="78" customWidth="1"/>
    <col min="17" max="17" width="5" style="78" customWidth="1"/>
    <col min="18" max="18" width="5.5703125" style="78" customWidth="1"/>
    <col min="19" max="19" width="5" style="78" customWidth="1"/>
    <col min="20" max="20" width="9" style="78" customWidth="1"/>
    <col min="21" max="21" width="16.5703125" style="78" customWidth="1"/>
    <col min="22" max="22" width="11" style="78" customWidth="1"/>
    <col min="23" max="23" width="3.85546875" style="78" customWidth="1"/>
    <col min="24" max="24" width="5" style="78" customWidth="1"/>
    <col min="25" max="25" width="5.5703125" style="78" customWidth="1"/>
    <col min="26" max="26" width="5" style="78" customWidth="1"/>
    <col min="27" max="27" width="9" style="78" customWidth="1"/>
    <col min="28" max="28" width="14.140625" style="78" customWidth="1"/>
    <col min="29" max="29" width="11.7109375" style="78" customWidth="1"/>
    <col min="30" max="30" width="3.85546875" style="78" customWidth="1"/>
    <col min="31" max="31" width="5" style="78" customWidth="1"/>
    <col min="32" max="32" width="5.5703125" style="78" customWidth="1"/>
    <col min="33" max="33" width="5" style="78" customWidth="1"/>
    <col min="34" max="34" width="9" style="78" customWidth="1"/>
    <col min="35" max="35" width="14.85546875" style="78" customWidth="1"/>
    <col min="36" max="36" width="8.28515625" style="78" customWidth="1"/>
    <col min="37" max="37" width="5" style="78" customWidth="1"/>
    <col min="38" max="38" width="5.5703125" style="78" customWidth="1"/>
    <col min="39" max="39" width="5" style="78" customWidth="1"/>
    <col min="40" max="40" width="9" style="78" customWidth="1"/>
    <col min="41" max="41" width="11.28515625" style="78" customWidth="1"/>
    <col min="42" max="42" width="11" style="78" customWidth="1"/>
    <col min="43" max="43" width="5" style="78" customWidth="1"/>
    <col min="44" max="44" width="5.5703125" style="78" customWidth="1"/>
    <col min="45" max="45" width="5" style="78" customWidth="1"/>
    <col min="46" max="46" width="9" style="78" customWidth="1"/>
    <col min="47" max="47" width="14.28515625" style="78" customWidth="1"/>
    <col min="48" max="48" width="12.7109375" style="78" customWidth="1"/>
    <col min="49" max="49" width="11.42578125" style="78" customWidth="1"/>
    <col min="50" max="50" width="3.85546875" style="78" customWidth="1"/>
    <col min="51" max="51" width="5" style="78" customWidth="1"/>
    <col min="52" max="52" width="5.5703125" style="78" customWidth="1"/>
    <col min="53" max="53" width="5" style="78" customWidth="1"/>
    <col min="54" max="54" width="9" style="78" customWidth="1"/>
    <col min="55" max="55" width="12.42578125" style="78" customWidth="1"/>
    <col min="56" max="56" width="10" style="78" customWidth="1"/>
    <col min="57" max="57" width="3.85546875" style="78" customWidth="1"/>
    <col min="58" max="58" width="5" style="78" customWidth="1"/>
    <col min="59" max="59" width="5.5703125" style="78" customWidth="1"/>
    <col min="60" max="60" width="5" style="78" customWidth="1"/>
    <col min="61" max="61" width="9" style="78" customWidth="1"/>
    <col min="62" max="62" width="13.140625" style="78" customWidth="1"/>
    <col min="63" max="63" width="13.5703125" style="78" customWidth="1"/>
    <col min="64" max="64" width="3.85546875" style="78" customWidth="1"/>
    <col min="65" max="65" width="5" style="78" customWidth="1"/>
    <col min="66" max="66" width="5.5703125" style="78" customWidth="1"/>
    <col min="67" max="67" width="5" style="78" customWidth="1"/>
    <col min="68" max="68" width="9" style="78" customWidth="1"/>
    <col min="69" max="69" width="16.85546875" style="78" customWidth="1"/>
    <col min="70" max="70" width="17.5703125" style="78" customWidth="1"/>
    <col min="71" max="71" width="3.85546875" style="78" customWidth="1"/>
    <col min="72" max="72" width="5" style="78" customWidth="1"/>
    <col min="73" max="73" width="5.5703125" style="78" customWidth="1"/>
    <col min="74" max="74" width="5" style="78" customWidth="1"/>
    <col min="75" max="75" width="9" style="78" customWidth="1"/>
    <col min="76" max="76" width="21" style="78" customWidth="1"/>
    <col min="77" max="77" width="12.42578125" style="78" customWidth="1"/>
    <col min="78" max="78" width="3.85546875" style="78" customWidth="1"/>
    <col min="79" max="79" width="5" style="78" customWidth="1"/>
    <col min="80" max="80" width="5.5703125" style="78" customWidth="1"/>
    <col min="81" max="81" width="5" style="78" customWidth="1"/>
    <col min="82" max="82" width="9" style="78" customWidth="1"/>
    <col min="83" max="83" width="15.7109375" style="78" customWidth="1"/>
    <col min="84" max="84" width="11.28515625" style="78" customWidth="1"/>
    <col min="85" max="85" width="3.85546875" style="78" customWidth="1"/>
    <col min="86" max="86" width="5" style="78" customWidth="1"/>
    <col min="87" max="87" width="5.5703125" style="78" customWidth="1"/>
    <col min="88" max="88" width="5" style="78" customWidth="1"/>
    <col min="89" max="89" width="9" style="78" customWidth="1"/>
    <col min="90" max="90" width="14.5703125" style="78" customWidth="1"/>
    <col min="91" max="91" width="8.7109375" style="78" customWidth="1"/>
    <col min="92" max="92" width="3.85546875" style="78" customWidth="1"/>
    <col min="93" max="93" width="5" style="78" customWidth="1"/>
    <col min="94" max="94" width="5.5703125" style="78" customWidth="1"/>
    <col min="95" max="95" width="5" style="78" customWidth="1"/>
    <col min="96" max="96" width="9" style="78" customWidth="1"/>
    <col min="97" max="97" width="11.85546875" style="78" customWidth="1"/>
    <col min="98" max="98" width="12.85546875" style="78" customWidth="1"/>
    <col min="99" max="99" width="3.85546875" style="78" customWidth="1"/>
    <col min="100" max="100" width="5" style="78" customWidth="1"/>
    <col min="101" max="101" width="5.5703125" style="78" customWidth="1"/>
    <col min="102" max="102" width="5" style="78" customWidth="1"/>
    <col min="103" max="103" width="9" style="78" customWidth="1"/>
    <col min="104" max="104" width="16.140625" style="78" customWidth="1"/>
    <col min="105" max="105" width="12.7109375" style="78" customWidth="1"/>
    <col min="106" max="106" width="9.5703125" style="78" customWidth="1"/>
    <col min="107" max="107" width="3.85546875" style="78" customWidth="1"/>
    <col min="108" max="108" width="5" style="78" customWidth="1"/>
    <col min="109" max="109" width="5.5703125" style="78" customWidth="1"/>
    <col min="110" max="110" width="5" style="78" customWidth="1"/>
    <col min="111" max="111" width="9" style="78" customWidth="1"/>
    <col min="112" max="112" width="11.85546875" style="78" customWidth="1"/>
    <col min="113" max="113" width="12.7109375" style="78" customWidth="1"/>
    <col min="114" max="114" width="16.140625" style="78" customWidth="1"/>
    <col min="115" max="115" width="3.85546875" style="78" customWidth="1"/>
    <col min="116" max="117" width="5" style="78" customWidth="1"/>
    <col min="118" max="118" width="9" style="78" customWidth="1"/>
    <col min="119" max="119" width="19.5703125" style="78" customWidth="1"/>
    <col min="120" max="120" width="12.7109375" style="78" customWidth="1"/>
    <col min="121" max="121" width="11.42578125" style="78" customWidth="1"/>
    <col min="122" max="122" width="5.140625" style="78" customWidth="1"/>
    <col min="123" max="123" width="9" style="78" customWidth="1"/>
    <col min="124" max="124" width="19.42578125" style="78" customWidth="1"/>
    <col min="125" max="125" width="12.7109375" style="78" customWidth="1"/>
    <col min="126" max="126" width="11.28515625" style="78" customWidth="1"/>
    <col min="127" max="127" width="5.7109375" style="78" customWidth="1"/>
    <col min="128" max="128" width="5.140625" style="78" customWidth="1"/>
    <col min="129" max="129" width="9" style="78" customWidth="1"/>
    <col min="130" max="130" width="19.42578125" style="78" customWidth="1"/>
    <col min="131" max="131" width="24.28515625" style="78" customWidth="1"/>
    <col min="132" max="132" width="27.42578125" style="78" customWidth="1"/>
    <col min="133" max="133" width="12.7109375" style="78" customWidth="1"/>
    <col min="134" max="134" width="11.28515625" style="78" customWidth="1"/>
    <col min="135" max="145" width="16.7109375" style="78" customWidth="1"/>
    <col min="146" max="147" width="24.5703125" style="78" customWidth="1"/>
    <col min="148" max="148" width="26" style="78" customWidth="1"/>
    <col min="149" max="166" width="16.7109375" style="78" customWidth="1"/>
    <col min="167" max="168" width="22" style="78" customWidth="1"/>
    <col min="169" max="169" width="23.28515625" style="78" customWidth="1"/>
    <col min="170" max="187" width="16.7109375" style="78" customWidth="1"/>
    <col min="188" max="189" width="23.140625" style="78" customWidth="1"/>
    <col min="190" max="190" width="24.42578125" style="78" customWidth="1"/>
    <col min="191" max="208" width="16.7109375" style="78" customWidth="1"/>
    <col min="209" max="210" width="26.85546875" style="78" customWidth="1"/>
    <col min="211" max="211" width="28.140625" style="78" customWidth="1"/>
    <col min="212" max="229" width="16.7109375" style="78" customWidth="1"/>
    <col min="230" max="231" width="29.7109375" style="78" customWidth="1"/>
    <col min="232" max="232" width="31" style="78" customWidth="1"/>
    <col min="233" max="250" width="16.7109375" style="78" customWidth="1"/>
    <col min="251" max="252" width="24.42578125" style="78" customWidth="1"/>
    <col min="253" max="253" width="25.7109375" style="78" customWidth="1"/>
    <col min="254" max="265" width="16.7109375" style="78" customWidth="1"/>
    <col min="266" max="268" width="16.7109375" style="78" bestFit="1" customWidth="1"/>
    <col min="269" max="271" width="16.7109375" style="78" customWidth="1"/>
    <col min="272" max="273" width="25" style="78" customWidth="1"/>
    <col min="274" max="274" width="26.42578125" style="78" customWidth="1"/>
    <col min="275" max="279" width="16.7109375" style="78" customWidth="1"/>
    <col min="280" max="280" width="16.7109375" style="78" bestFit="1" customWidth="1"/>
    <col min="281" max="283" width="16.7109375" style="78" customWidth="1"/>
    <col min="284" max="289" width="16.7109375" style="78" bestFit="1" customWidth="1"/>
    <col min="290" max="292" width="16.7109375" style="78" customWidth="1"/>
    <col min="293" max="294" width="21.5703125" style="78" bestFit="1" customWidth="1"/>
    <col min="295" max="295" width="22.85546875" style="78" bestFit="1" customWidth="1"/>
    <col min="296" max="301" width="16.7109375" style="78" bestFit="1" customWidth="1"/>
    <col min="302" max="304" width="16.7109375" style="78" customWidth="1"/>
    <col min="305" max="310" width="16.7109375" style="78" bestFit="1" customWidth="1"/>
    <col min="311" max="313" width="16.7109375" style="78" customWidth="1"/>
    <col min="314" max="315" width="24.140625" style="78" bestFit="1" customWidth="1"/>
    <col min="316" max="316" width="25.5703125" style="78" bestFit="1" customWidth="1"/>
    <col min="317" max="322" width="16.7109375" style="78" bestFit="1" customWidth="1"/>
    <col min="323" max="334" width="16.7109375" style="78" customWidth="1"/>
    <col min="335" max="336" width="22.140625" style="78" bestFit="1" customWidth="1"/>
    <col min="337" max="337" width="23.42578125" style="78" bestFit="1" customWidth="1"/>
    <col min="338" max="343" width="16.7109375" style="78" bestFit="1" customWidth="1"/>
    <col min="344" max="355" width="16.7109375" style="78" customWidth="1"/>
    <col min="356" max="357" width="25.85546875" style="78" bestFit="1" customWidth="1"/>
    <col min="358" max="358" width="27.140625" style="78" bestFit="1" customWidth="1"/>
    <col min="359" max="361" width="24.28515625" style="78" customWidth="1"/>
    <col min="362" max="363" width="37.5703125" style="78" bestFit="1" customWidth="1"/>
    <col min="364" max="364" width="39" style="78" bestFit="1" customWidth="1"/>
    <col min="365" max="366" width="20.42578125" style="78" bestFit="1" customWidth="1"/>
    <col min="367" max="367" width="21.85546875" style="78" bestFit="1" customWidth="1"/>
    <col min="368" max="373" width="16.7109375" style="78" bestFit="1" customWidth="1"/>
    <col min="374" max="382" width="16.7109375" style="78" customWidth="1"/>
    <col min="383" max="384" width="29.7109375" style="78" customWidth="1"/>
    <col min="385" max="385" width="31" style="78" customWidth="1"/>
    <col min="386" max="388" width="24.28515625" style="78" bestFit="1" customWidth="1"/>
    <col min="389" max="390" width="37.5703125" style="78" bestFit="1" customWidth="1"/>
    <col min="391" max="391" width="39" style="78" bestFit="1" customWidth="1"/>
    <col min="392" max="393" width="23" style="78" bestFit="1" customWidth="1"/>
    <col min="394" max="394" width="24.28515625" style="78" bestFit="1" customWidth="1"/>
    <col min="395" max="396" width="20.42578125" style="78" bestFit="1" customWidth="1"/>
    <col min="397" max="397" width="21.85546875" style="78" bestFit="1" customWidth="1"/>
    <col min="398" max="403" width="16.42578125" style="78" bestFit="1" customWidth="1"/>
    <col min="404" max="406" width="30.7109375" style="78" bestFit="1" customWidth="1"/>
    <col min="407" max="409" width="24.28515625" style="78" bestFit="1" customWidth="1"/>
    <col min="410" max="412" width="38.7109375" style="78" bestFit="1" customWidth="1"/>
    <col min="413" max="415" width="23.85546875" style="78" bestFit="1" customWidth="1"/>
    <col min="416" max="418" width="21.5703125" style="78" bestFit="1" customWidth="1"/>
    <col min="419" max="16384" width="9.140625" style="78"/>
  </cols>
  <sheetData>
    <row r="1" spans="2:394">
      <c r="B1" s="35"/>
      <c r="C1" s="35"/>
      <c r="D1" s="35"/>
      <c r="E1" s="35"/>
      <c r="F1" s="35"/>
      <c r="G1" s="35" t="str">
        <f>"Attendance Graph of "&amp;C4</f>
        <v>Attendance Graph of Salisbury</v>
      </c>
      <c r="H1" s="35"/>
      <c r="I1" s="35"/>
      <c r="J1" s="35"/>
      <c r="K1" s="35"/>
    </row>
    <row r="2" spans="2:394">
      <c r="B2" s="79" t="s">
        <v>1342</v>
      </c>
      <c r="C2" s="79" t="s">
        <v>1307</v>
      </c>
      <c r="D2" s="79"/>
      <c r="E2" s="79"/>
      <c r="F2" s="79"/>
      <c r="G2" s="79"/>
      <c r="H2" s="79"/>
      <c r="I2" s="79"/>
      <c r="J2" s="79"/>
      <c r="K2"/>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c r="BE2" s="35"/>
      <c r="BF2" s="35"/>
      <c r="BG2" s="35"/>
      <c r="BH2" s="35"/>
      <c r="BI2" s="35"/>
      <c r="BJ2" s="35"/>
      <c r="BK2" s="35"/>
      <c r="BL2" s="35"/>
      <c r="BM2" s="35"/>
      <c r="BN2" s="35"/>
      <c r="BO2" s="35"/>
      <c r="BP2" s="35"/>
      <c r="BQ2" s="35"/>
      <c r="BR2" s="35"/>
      <c r="BS2" s="35"/>
      <c r="BT2" s="35"/>
      <c r="BU2" s="35"/>
      <c r="BV2" s="35"/>
      <c r="BW2" s="35"/>
      <c r="BX2" s="35"/>
      <c r="BY2" s="35"/>
      <c r="BZ2" s="35"/>
      <c r="CA2" s="35"/>
      <c r="CB2" s="35"/>
      <c r="CC2" s="35"/>
      <c r="CD2" s="35"/>
      <c r="CE2" s="35"/>
      <c r="CF2" s="35"/>
      <c r="CG2" s="35"/>
      <c r="CH2" s="35"/>
      <c r="CI2" s="35"/>
      <c r="CJ2" s="35"/>
      <c r="CK2" s="35"/>
      <c r="CL2" s="35"/>
      <c r="CM2" s="35"/>
      <c r="CN2" s="35"/>
      <c r="CO2" s="35"/>
      <c r="CP2" s="35"/>
      <c r="CQ2" s="35"/>
      <c r="CR2" s="35"/>
      <c r="CS2" s="35"/>
      <c r="CT2" s="35"/>
      <c r="CU2" s="35"/>
      <c r="CV2" s="35"/>
      <c r="CW2" s="35"/>
      <c r="CX2" s="35"/>
      <c r="CY2" s="35"/>
      <c r="CZ2" s="35"/>
      <c r="DA2" s="35"/>
      <c r="DB2" s="35"/>
      <c r="DC2" s="35"/>
      <c r="DD2" s="35"/>
      <c r="DE2" s="35"/>
      <c r="DF2" s="35"/>
      <c r="DG2" s="35"/>
      <c r="DH2" s="35"/>
      <c r="DI2" s="35"/>
      <c r="DJ2" s="35"/>
      <c r="DK2" s="35"/>
      <c r="DL2" s="35"/>
      <c r="DM2" s="35"/>
      <c r="DN2" s="35"/>
      <c r="DO2" s="35"/>
      <c r="DP2" s="35"/>
      <c r="DQ2" s="35"/>
      <c r="DR2" s="35"/>
      <c r="DS2" s="35"/>
      <c r="DT2" s="35"/>
      <c r="DU2" s="35"/>
      <c r="DV2" s="35"/>
      <c r="DW2" s="35"/>
      <c r="DX2" s="35"/>
      <c r="DY2" s="35"/>
      <c r="DZ2" s="35"/>
      <c r="EA2" s="35"/>
      <c r="EB2" s="35"/>
      <c r="EC2" s="35"/>
      <c r="ED2" s="35"/>
      <c r="EE2" s="35"/>
      <c r="EF2" s="35"/>
      <c r="EG2" s="35"/>
      <c r="EH2" s="35"/>
      <c r="EI2" s="35"/>
      <c r="EJ2" s="35"/>
      <c r="EK2" s="35"/>
      <c r="EL2" s="35"/>
      <c r="EM2" s="35"/>
      <c r="EN2" s="35"/>
      <c r="EO2" s="35"/>
      <c r="EP2" s="35"/>
      <c r="EQ2" s="35"/>
      <c r="ER2" s="35"/>
      <c r="ES2" s="35"/>
      <c r="ET2" s="35"/>
      <c r="EU2" s="35"/>
      <c r="EV2" s="35"/>
      <c r="EW2" s="35"/>
      <c r="EX2" s="35"/>
      <c r="EY2" s="35"/>
      <c r="EZ2" s="35"/>
      <c r="FA2" s="35"/>
      <c r="FB2" s="35"/>
      <c r="FC2" s="35"/>
      <c r="FD2" s="35"/>
      <c r="FE2" s="35"/>
      <c r="FF2" s="35"/>
      <c r="FG2" s="35"/>
      <c r="FH2" s="35"/>
      <c r="FI2" s="35"/>
      <c r="FJ2" s="35"/>
      <c r="FK2" s="35"/>
      <c r="FL2" s="35"/>
      <c r="FM2" s="35"/>
      <c r="FN2" s="35"/>
      <c r="FO2" s="35"/>
      <c r="FP2" s="35"/>
      <c r="FQ2" s="35"/>
      <c r="FR2" s="35"/>
      <c r="FS2" s="35"/>
      <c r="FT2" s="35"/>
      <c r="FU2" s="35"/>
      <c r="FV2" s="35"/>
      <c r="FW2" s="35"/>
      <c r="FX2" s="35"/>
      <c r="FY2" s="35"/>
      <c r="FZ2" s="35"/>
      <c r="GA2" s="35"/>
      <c r="GB2" s="35"/>
      <c r="GC2" s="35"/>
      <c r="GD2" s="35"/>
      <c r="GE2" s="35"/>
      <c r="GF2" s="35"/>
      <c r="GG2" s="35"/>
      <c r="GH2" s="35"/>
      <c r="GI2" s="35"/>
      <c r="GJ2" s="35"/>
      <c r="GK2" s="35"/>
      <c r="GL2" s="35"/>
      <c r="GM2" s="35"/>
      <c r="GN2" s="35"/>
      <c r="GO2" s="35"/>
      <c r="GP2" s="35"/>
      <c r="GQ2" s="35"/>
      <c r="GR2" s="35"/>
      <c r="GS2" s="35"/>
      <c r="GT2" s="35"/>
      <c r="GU2" s="35"/>
      <c r="GV2" s="35"/>
      <c r="GW2" s="35"/>
      <c r="GX2" s="35"/>
      <c r="GY2" s="35"/>
      <c r="GZ2" s="35"/>
      <c r="HA2" s="35"/>
      <c r="HB2" s="35"/>
      <c r="HC2" s="35"/>
      <c r="HD2" s="35"/>
      <c r="HE2" s="35"/>
      <c r="HF2" s="35"/>
      <c r="HG2" s="35"/>
      <c r="HH2" s="35"/>
      <c r="HI2" s="35"/>
      <c r="HJ2" s="35"/>
      <c r="HK2" s="35"/>
      <c r="HL2" s="35"/>
      <c r="HM2" s="35"/>
      <c r="HN2" s="35"/>
      <c r="HO2" s="35"/>
      <c r="HP2" s="35"/>
      <c r="HQ2" s="35"/>
      <c r="HR2" s="35"/>
      <c r="HS2" s="35"/>
      <c r="HT2" s="35"/>
      <c r="HU2" s="35"/>
      <c r="HV2" s="35"/>
      <c r="HW2" s="35"/>
      <c r="HX2" s="35"/>
      <c r="HY2" s="35"/>
      <c r="HZ2" s="35"/>
      <c r="IA2" s="35"/>
      <c r="IB2" s="35"/>
      <c r="IC2" s="35"/>
      <c r="ID2" s="35"/>
      <c r="IE2" s="35"/>
      <c r="IF2" s="35"/>
      <c r="IG2" s="35"/>
      <c r="IH2" s="35"/>
      <c r="II2" s="35"/>
      <c r="IJ2" s="35"/>
      <c r="IK2" s="35"/>
      <c r="IL2" s="35"/>
      <c r="IM2" s="35"/>
      <c r="IN2" s="35"/>
      <c r="IO2" s="35"/>
      <c r="IP2" s="35"/>
      <c r="IQ2" s="35"/>
      <c r="IR2" s="35"/>
      <c r="IS2" s="35"/>
      <c r="IT2" s="35"/>
      <c r="IU2" s="35"/>
      <c r="IV2" s="35"/>
      <c r="IW2" s="35"/>
      <c r="IX2" s="35"/>
      <c r="IY2" s="35"/>
      <c r="IZ2" s="35"/>
      <c r="JA2" s="35"/>
      <c r="JB2" s="35"/>
      <c r="JC2" s="35"/>
      <c r="JD2" s="35"/>
      <c r="JE2" s="35"/>
      <c r="JF2" s="35"/>
      <c r="JG2" s="35"/>
      <c r="JH2" s="35"/>
      <c r="JI2" s="35"/>
      <c r="JJ2" s="35"/>
      <c r="JK2" s="35"/>
      <c r="JL2" s="35"/>
      <c r="JM2" s="35"/>
      <c r="JN2" s="35"/>
      <c r="JO2" s="35"/>
      <c r="JP2" s="35"/>
      <c r="JQ2" s="35"/>
      <c r="JR2" s="35"/>
      <c r="JS2" s="35"/>
      <c r="JT2" s="35"/>
      <c r="JU2" s="35"/>
      <c r="JV2" s="35"/>
      <c r="JW2" s="35"/>
      <c r="JX2" s="35"/>
      <c r="JY2" s="35"/>
      <c r="JZ2" s="35"/>
      <c r="KA2" s="35"/>
      <c r="KB2" s="35"/>
      <c r="KC2" s="35"/>
      <c r="KD2" s="35"/>
      <c r="KE2" s="35"/>
      <c r="KF2" s="35"/>
      <c r="KG2" s="35"/>
      <c r="KH2" s="35"/>
      <c r="KI2" s="35"/>
      <c r="KJ2" s="35"/>
      <c r="KK2" s="35"/>
      <c r="KL2" s="35"/>
      <c r="KM2" s="35"/>
      <c r="KN2" s="35"/>
      <c r="KO2" s="35"/>
      <c r="KP2" s="35"/>
      <c r="KQ2" s="35"/>
      <c r="KR2" s="35"/>
      <c r="KS2" s="35"/>
      <c r="KT2" s="35"/>
      <c r="KU2" s="35"/>
      <c r="KV2" s="35"/>
      <c r="KW2" s="35"/>
      <c r="KX2" s="35"/>
      <c r="KY2" s="35"/>
      <c r="KZ2" s="35"/>
      <c r="LA2" s="35"/>
      <c r="LB2" s="35"/>
      <c r="LC2" s="35"/>
      <c r="LD2" s="35"/>
      <c r="LE2" s="35"/>
      <c r="LF2" s="35"/>
      <c r="LG2" s="35"/>
      <c r="LH2" s="35"/>
      <c r="LI2" s="35"/>
      <c r="LJ2" s="35"/>
      <c r="LK2" s="35"/>
      <c r="LL2" s="35"/>
      <c r="LM2" s="35"/>
      <c r="LN2" s="35"/>
      <c r="LO2" s="35"/>
      <c r="LP2" s="35"/>
      <c r="LQ2" s="35"/>
      <c r="LR2" s="35"/>
      <c r="LS2" s="35"/>
      <c r="LT2" s="35"/>
      <c r="LU2" s="35"/>
      <c r="LV2" s="35"/>
      <c r="LW2" s="35"/>
      <c r="LX2" s="35"/>
      <c r="LY2" s="35"/>
      <c r="LZ2" s="35"/>
      <c r="MA2" s="35"/>
      <c r="MB2" s="35"/>
      <c r="MC2" s="35"/>
      <c r="MD2" s="35"/>
      <c r="ME2" s="35"/>
      <c r="MF2" s="35"/>
      <c r="MG2" s="35"/>
      <c r="MH2" s="35"/>
      <c r="MI2" s="35"/>
      <c r="MJ2" s="35"/>
      <c r="MK2" s="35"/>
      <c r="ML2" s="35"/>
      <c r="MM2" s="35"/>
      <c r="MN2" s="35"/>
      <c r="MO2" s="35"/>
      <c r="MP2" s="35"/>
      <c r="MQ2" s="35"/>
      <c r="MR2" s="35"/>
      <c r="MS2" s="35"/>
      <c r="MT2" s="35"/>
      <c r="MU2" s="35"/>
      <c r="MV2" s="35"/>
      <c r="MW2" s="35"/>
      <c r="MX2" s="35"/>
      <c r="MY2" s="35"/>
      <c r="MZ2" s="35"/>
      <c r="NA2" s="35"/>
      <c r="NB2" s="35"/>
      <c r="NC2" s="35"/>
      <c r="ND2" s="35"/>
      <c r="NE2" s="35"/>
      <c r="NF2" s="35"/>
      <c r="NG2" s="35"/>
      <c r="NH2" s="35"/>
      <c r="NI2" s="35"/>
      <c r="NJ2" s="35"/>
      <c r="NK2" s="35"/>
      <c r="NL2" s="35"/>
      <c r="NM2" s="35"/>
      <c r="NN2" s="35"/>
      <c r="NO2" s="35"/>
      <c r="NP2" s="35"/>
      <c r="NQ2" s="35"/>
      <c r="NR2" s="35"/>
      <c r="NS2" s="35"/>
      <c r="NT2" s="35"/>
      <c r="NU2" s="35"/>
      <c r="NV2" s="35"/>
      <c r="NW2" s="35"/>
      <c r="NX2" s="35"/>
      <c r="NY2" s="35"/>
      <c r="NZ2" s="35"/>
      <c r="OA2" s="35"/>
      <c r="OB2" s="35"/>
      <c r="OC2" s="35"/>
      <c r="OD2" s="35"/>
    </row>
    <row r="3" spans="2:394">
      <c r="B3" s="79"/>
      <c r="C3" s="79" t="s">
        <v>11</v>
      </c>
      <c r="D3" s="79"/>
      <c r="E3" s="79"/>
      <c r="F3" s="79"/>
      <c r="G3" s="79"/>
      <c r="H3" s="79"/>
      <c r="I3" s="79" t="s">
        <v>1340</v>
      </c>
      <c r="J3" s="79" t="s">
        <v>1296</v>
      </c>
      <c r="K3"/>
      <c r="L3" s="35"/>
      <c r="M3" s="35"/>
      <c r="N3" s="35"/>
      <c r="O3" s="35"/>
      <c r="P3" s="35"/>
      <c r="Q3" s="35"/>
      <c r="R3" s="35"/>
      <c r="S3" s="35"/>
      <c r="T3" s="35"/>
      <c r="U3" s="35"/>
      <c r="V3" s="35"/>
      <c r="W3" s="35"/>
      <c r="X3" s="35"/>
      <c r="Y3" s="35"/>
      <c r="Z3" s="35"/>
      <c r="AA3" s="35"/>
      <c r="AB3" s="35"/>
      <c r="AC3" s="35"/>
      <c r="AD3" s="35"/>
      <c r="AE3" s="35"/>
      <c r="AF3" s="35"/>
      <c r="AG3" s="35"/>
      <c r="AH3" s="35"/>
      <c r="AI3" s="35"/>
      <c r="AJ3" s="35"/>
      <c r="AK3" s="35"/>
      <c r="AL3" s="35"/>
      <c r="AM3" s="35"/>
      <c r="AN3" s="35"/>
      <c r="AO3" s="35"/>
      <c r="AP3" s="35"/>
      <c r="AQ3" s="35"/>
      <c r="AR3" s="35"/>
      <c r="AS3" s="35"/>
      <c r="AT3" s="35"/>
      <c r="AU3" s="35"/>
      <c r="AV3" s="35"/>
      <c r="AW3" s="35"/>
      <c r="AX3" s="35"/>
      <c r="AY3" s="35"/>
      <c r="AZ3" s="35"/>
      <c r="BA3" s="35"/>
      <c r="BB3" s="35"/>
      <c r="BC3" s="35"/>
      <c r="BD3" s="35"/>
      <c r="BE3" s="35"/>
      <c r="BF3" s="35"/>
      <c r="BG3" s="35"/>
      <c r="BH3" s="35"/>
      <c r="BI3" s="35"/>
      <c r="BJ3" s="35"/>
      <c r="BK3" s="35"/>
      <c r="BL3" s="35"/>
      <c r="BM3" s="35"/>
      <c r="BN3" s="35"/>
      <c r="BO3" s="35"/>
      <c r="BP3" s="35"/>
      <c r="BQ3" s="35"/>
      <c r="BR3" s="35"/>
      <c r="BS3" s="35"/>
      <c r="BT3" s="35"/>
      <c r="BU3" s="35"/>
      <c r="BV3" s="35"/>
      <c r="BW3" s="35"/>
      <c r="BX3" s="35"/>
      <c r="BY3" s="35"/>
      <c r="BZ3" s="35"/>
      <c r="CA3" s="35"/>
      <c r="CB3" s="35"/>
      <c r="CC3" s="35"/>
      <c r="CD3" s="35"/>
      <c r="CE3" s="35"/>
      <c r="CF3" s="35"/>
      <c r="CG3" s="35"/>
      <c r="CH3" s="35"/>
      <c r="CI3" s="35"/>
      <c r="CJ3" s="35"/>
      <c r="CK3" s="35"/>
      <c r="CL3" s="35"/>
      <c r="CM3" s="35"/>
      <c r="CN3" s="35"/>
      <c r="CO3" s="35"/>
      <c r="CP3" s="35"/>
      <c r="CQ3" s="35"/>
      <c r="CR3" s="35"/>
      <c r="CS3" s="35"/>
      <c r="CT3" s="35"/>
      <c r="CU3" s="35"/>
      <c r="CV3" s="35"/>
      <c r="CW3" s="35"/>
      <c r="CX3" s="35"/>
      <c r="CY3" s="35"/>
      <c r="CZ3" s="35"/>
      <c r="DA3" s="35"/>
      <c r="DB3" s="35"/>
      <c r="DC3" s="35"/>
      <c r="DD3" s="35"/>
      <c r="DE3" s="35"/>
      <c r="DF3" s="35"/>
      <c r="DG3" s="35"/>
      <c r="DH3" s="35"/>
      <c r="DI3" s="35"/>
      <c r="DJ3" s="35"/>
      <c r="DK3" s="35"/>
      <c r="DL3" s="35"/>
      <c r="DM3" s="35"/>
      <c r="DN3" s="35"/>
      <c r="DO3" s="35"/>
      <c r="DP3" s="35"/>
      <c r="DQ3" s="35"/>
      <c r="DR3" s="35"/>
      <c r="DS3" s="35"/>
      <c r="DT3" s="35"/>
      <c r="DU3" s="35"/>
      <c r="DV3" s="35"/>
      <c r="DW3" s="35"/>
      <c r="DX3" s="35"/>
      <c r="DY3" s="35"/>
      <c r="DZ3" s="35"/>
      <c r="EA3" s="35"/>
      <c r="EB3" s="35"/>
      <c r="EC3" s="35"/>
      <c r="ED3" s="35"/>
      <c r="EE3" s="35"/>
      <c r="EF3" s="35"/>
      <c r="EG3" s="35"/>
      <c r="EH3" s="35"/>
      <c r="EI3" s="35"/>
      <c r="EJ3" s="35"/>
      <c r="EK3" s="35"/>
      <c r="EL3" s="35"/>
      <c r="EM3" s="35"/>
      <c r="EN3" s="35"/>
      <c r="EO3" s="35"/>
      <c r="EP3" s="35"/>
      <c r="EQ3" s="35"/>
      <c r="ER3" s="35"/>
      <c r="ES3" s="35"/>
      <c r="ET3" s="35"/>
      <c r="EU3" s="35"/>
      <c r="EV3" s="35"/>
      <c r="EW3" s="35"/>
      <c r="EX3" s="35"/>
      <c r="EY3" s="35"/>
      <c r="EZ3" s="35"/>
      <c r="FA3" s="35"/>
      <c r="FB3" s="35"/>
      <c r="FC3" s="35"/>
      <c r="FD3" s="35"/>
      <c r="FE3" s="35"/>
      <c r="FF3" s="35"/>
      <c r="FG3" s="35"/>
      <c r="FH3" s="35"/>
      <c r="FI3" s="35"/>
      <c r="FJ3" s="35"/>
      <c r="FK3" s="35"/>
      <c r="FL3" s="35"/>
      <c r="FM3" s="35"/>
      <c r="FN3" s="35"/>
      <c r="FO3" s="35"/>
      <c r="FP3" s="35"/>
      <c r="FQ3" s="35"/>
      <c r="FR3" s="35"/>
      <c r="FS3" s="35"/>
      <c r="FT3" s="35"/>
      <c r="FU3" s="35"/>
      <c r="FV3" s="35"/>
      <c r="FW3" s="35"/>
      <c r="FX3" s="35"/>
      <c r="FY3" s="35"/>
      <c r="FZ3" s="35"/>
      <c r="GA3" s="35"/>
      <c r="GB3" s="35"/>
      <c r="GC3" s="35"/>
      <c r="GD3" s="35"/>
      <c r="GE3" s="35"/>
      <c r="GF3" s="35"/>
      <c r="GG3" s="35"/>
      <c r="GH3" s="35"/>
      <c r="GI3" s="35"/>
      <c r="GJ3" s="35"/>
      <c r="GK3" s="35"/>
      <c r="GL3" s="35"/>
      <c r="GM3" s="35"/>
      <c r="GN3" s="35"/>
      <c r="GO3" s="35"/>
      <c r="GP3" s="35"/>
      <c r="GQ3" s="35"/>
      <c r="GR3" s="35"/>
      <c r="GS3" s="35"/>
      <c r="GT3" s="35"/>
      <c r="GU3" s="35"/>
      <c r="GV3" s="35"/>
      <c r="GW3" s="35"/>
      <c r="GX3" s="35"/>
      <c r="GY3" s="35"/>
      <c r="GZ3" s="35"/>
      <c r="HA3" s="35"/>
      <c r="HB3" s="35"/>
      <c r="HC3" s="35"/>
      <c r="HD3" s="35"/>
      <c r="HE3" s="35"/>
      <c r="HF3" s="35"/>
      <c r="HG3" s="35"/>
      <c r="HH3" s="35"/>
      <c r="HI3" s="35"/>
      <c r="HJ3" s="35"/>
      <c r="HK3" s="35"/>
      <c r="HL3" s="35"/>
      <c r="HM3" s="35"/>
      <c r="HN3" s="35"/>
      <c r="HO3" s="35"/>
      <c r="HP3" s="35"/>
      <c r="HQ3" s="35"/>
      <c r="HR3" s="35"/>
      <c r="HS3" s="35"/>
      <c r="HT3" s="35"/>
      <c r="HU3" s="35"/>
      <c r="HV3" s="35"/>
      <c r="HW3" s="35"/>
      <c r="HX3" s="35"/>
      <c r="HY3" s="35"/>
      <c r="HZ3" s="35"/>
      <c r="IA3" s="35"/>
      <c r="IB3" s="35"/>
      <c r="IC3" s="35"/>
      <c r="ID3" s="35"/>
      <c r="IE3" s="35"/>
      <c r="IF3" s="35"/>
      <c r="IG3" s="35"/>
      <c r="IH3" s="35"/>
      <c r="II3" s="35"/>
      <c r="IJ3" s="35"/>
      <c r="IK3" s="35"/>
      <c r="IL3" s="35"/>
      <c r="IM3" s="35"/>
      <c r="IN3" s="35"/>
      <c r="IO3" s="35"/>
      <c r="IP3" s="35"/>
      <c r="IQ3" s="35"/>
      <c r="IR3" s="35"/>
      <c r="IS3" s="35"/>
      <c r="IT3" s="35"/>
      <c r="IU3" s="35"/>
      <c r="IV3" s="35"/>
      <c r="IW3" s="35"/>
      <c r="IX3" s="35"/>
      <c r="IY3" s="35"/>
      <c r="IZ3" s="35"/>
      <c r="JA3" s="35"/>
      <c r="JB3" s="35"/>
      <c r="JC3" s="35"/>
      <c r="JD3" s="35"/>
      <c r="JE3" s="35"/>
      <c r="JF3" s="35"/>
      <c r="JG3" s="35"/>
      <c r="JH3" s="35"/>
      <c r="JI3" s="35"/>
      <c r="JJ3" s="35"/>
      <c r="JK3" s="35"/>
      <c r="JL3" s="35"/>
      <c r="JM3" s="35"/>
      <c r="JN3" s="35"/>
      <c r="JO3" s="35"/>
      <c r="JP3" s="35"/>
      <c r="JQ3" s="35"/>
      <c r="JR3" s="35"/>
      <c r="JS3" s="35"/>
      <c r="JT3" s="35"/>
      <c r="JU3" s="35"/>
      <c r="JV3" s="35"/>
      <c r="JW3" s="35"/>
      <c r="JX3" s="35"/>
      <c r="JY3" s="35"/>
      <c r="JZ3" s="35"/>
      <c r="KA3" s="35"/>
      <c r="KB3" s="35"/>
      <c r="KC3" s="35"/>
      <c r="KD3" s="35"/>
      <c r="KE3" s="35"/>
      <c r="KF3" s="35"/>
      <c r="KG3" s="35"/>
      <c r="KH3" s="35"/>
      <c r="KI3" s="35"/>
      <c r="KJ3" s="35"/>
      <c r="KK3" s="35"/>
      <c r="KL3" s="35"/>
      <c r="KM3" s="35"/>
      <c r="KN3" s="35"/>
      <c r="KO3" s="35"/>
      <c r="KP3" s="35"/>
      <c r="KQ3" s="35"/>
      <c r="KR3" s="35"/>
      <c r="KS3" s="35"/>
      <c r="KT3" s="35"/>
      <c r="KU3" s="35"/>
      <c r="KV3" s="35"/>
      <c r="KW3" s="35"/>
      <c r="KX3" s="35"/>
      <c r="KY3" s="35"/>
      <c r="KZ3" s="35"/>
      <c r="LA3" s="35"/>
      <c r="LB3" s="35"/>
      <c r="LC3" s="35"/>
      <c r="LD3" s="35"/>
      <c r="LE3" s="35"/>
      <c r="LF3" s="35"/>
      <c r="LG3" s="35"/>
      <c r="LH3" s="35"/>
      <c r="LI3" s="35"/>
      <c r="LJ3" s="35"/>
      <c r="LK3" s="35"/>
      <c r="LL3" s="35"/>
      <c r="LM3" s="35"/>
      <c r="LN3" s="35"/>
      <c r="LO3" s="35"/>
      <c r="LP3" s="35"/>
      <c r="LQ3" s="35"/>
      <c r="LR3" s="35"/>
      <c r="LS3" s="35"/>
      <c r="LT3" s="35"/>
      <c r="LU3" s="35"/>
      <c r="LV3" s="35"/>
      <c r="LW3" s="35"/>
      <c r="LX3" s="35"/>
      <c r="LY3" s="35"/>
      <c r="LZ3" s="35"/>
      <c r="MA3" s="35"/>
      <c r="MB3" s="35"/>
      <c r="MC3" s="35"/>
      <c r="MD3" s="35"/>
      <c r="ME3" s="35"/>
      <c r="MF3" s="35"/>
      <c r="MG3" s="35"/>
      <c r="MH3" s="35"/>
      <c r="MI3" s="35"/>
      <c r="MJ3" s="35"/>
      <c r="MK3" s="35"/>
      <c r="ML3" s="35"/>
      <c r="MM3" s="35"/>
      <c r="MN3" s="35"/>
      <c r="MO3" s="35"/>
      <c r="MP3" s="35"/>
      <c r="MQ3" s="35"/>
      <c r="MR3" s="35"/>
      <c r="MS3" s="35"/>
      <c r="MT3" s="35"/>
      <c r="MU3" s="35"/>
      <c r="MV3" s="35"/>
      <c r="MW3" s="35"/>
      <c r="MX3" s="35"/>
      <c r="MY3" s="35"/>
      <c r="MZ3" s="35"/>
      <c r="NA3" s="35"/>
      <c r="NB3" s="35"/>
      <c r="NC3" s="35"/>
      <c r="ND3" s="35"/>
      <c r="NE3" s="35"/>
      <c r="NF3" s="35"/>
      <c r="NG3" s="35"/>
      <c r="NH3" s="35"/>
      <c r="NI3" s="35"/>
      <c r="NJ3" s="35"/>
      <c r="NK3" s="35"/>
      <c r="NL3" s="35"/>
      <c r="NM3" s="35"/>
      <c r="NN3" s="35"/>
      <c r="NO3" s="35"/>
      <c r="NP3" s="35"/>
      <c r="NQ3" s="35"/>
      <c r="NR3" s="35"/>
      <c r="NS3" s="35"/>
      <c r="NT3" s="35"/>
      <c r="NU3" s="35"/>
      <c r="NV3" s="35"/>
      <c r="NW3" s="35"/>
      <c r="NX3" s="35"/>
      <c r="NY3" s="35"/>
      <c r="NZ3" s="35"/>
      <c r="OA3" s="35"/>
      <c r="OB3" s="35"/>
      <c r="OC3" s="35"/>
      <c r="OD3" s="35"/>
    </row>
    <row r="4" spans="2:394">
      <c r="B4" s="79"/>
      <c r="C4" s="79" t="s">
        <v>401</v>
      </c>
      <c r="D4" s="79"/>
      <c r="E4" s="79"/>
      <c r="F4" s="79"/>
      <c r="G4" s="79"/>
      <c r="H4" s="79" t="s">
        <v>1865</v>
      </c>
      <c r="I4" s="79"/>
      <c r="J4" s="79"/>
      <c r="K4"/>
      <c r="L4" s="35"/>
      <c r="M4" s="35"/>
      <c r="N4" s="35"/>
      <c r="O4" s="35"/>
      <c r="P4" s="35"/>
      <c r="Q4" s="35"/>
      <c r="R4" s="35"/>
      <c r="S4" s="35"/>
      <c r="T4" s="35"/>
      <c r="U4" s="35"/>
      <c r="V4" s="35"/>
      <c r="W4" s="35"/>
      <c r="X4" s="35"/>
      <c r="Y4" s="35"/>
      <c r="Z4" s="35"/>
      <c r="AA4" s="35"/>
      <c r="AB4" s="35"/>
      <c r="AC4" s="35"/>
      <c r="AD4" s="35"/>
      <c r="AE4" s="35"/>
      <c r="AF4" s="35"/>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35"/>
      <c r="DY4" s="35"/>
      <c r="DZ4" s="35"/>
      <c r="EA4" s="35"/>
      <c r="EB4" s="35"/>
      <c r="EC4" s="35"/>
      <c r="ED4" s="35"/>
      <c r="EE4" s="35"/>
      <c r="EF4" s="35"/>
      <c r="EG4" s="35"/>
      <c r="EH4" s="35"/>
      <c r="EI4" s="35"/>
      <c r="EJ4" s="35"/>
      <c r="EK4" s="35"/>
      <c r="EL4" s="35"/>
      <c r="EM4" s="35"/>
      <c r="EN4" s="35"/>
      <c r="EO4" s="35"/>
      <c r="EP4" s="35"/>
      <c r="EQ4" s="35"/>
      <c r="ER4" s="35"/>
      <c r="ES4" s="35"/>
      <c r="ET4" s="35"/>
      <c r="EU4" s="35"/>
      <c r="EV4" s="35"/>
      <c r="EW4" s="35"/>
      <c r="EX4" s="35"/>
      <c r="EY4" s="35"/>
      <c r="EZ4" s="35"/>
      <c r="FA4" s="35"/>
      <c r="FB4" s="35"/>
      <c r="FC4" s="35"/>
      <c r="FD4" s="35"/>
      <c r="FE4" s="35"/>
      <c r="FF4" s="35"/>
      <c r="FG4" s="35"/>
      <c r="FH4" s="35"/>
      <c r="FI4" s="35"/>
      <c r="FJ4" s="35"/>
      <c r="FK4" s="35"/>
      <c r="FL4" s="35"/>
      <c r="FM4" s="35"/>
      <c r="FN4" s="35"/>
      <c r="FO4" s="35"/>
      <c r="FP4" s="35"/>
      <c r="FQ4" s="35"/>
      <c r="FR4" s="35"/>
      <c r="FS4" s="35"/>
      <c r="FT4" s="35"/>
      <c r="FU4" s="35"/>
      <c r="FV4" s="35"/>
      <c r="FW4" s="35"/>
      <c r="FX4" s="35"/>
      <c r="FY4" s="35"/>
      <c r="FZ4" s="35"/>
      <c r="GA4" s="35"/>
      <c r="GB4" s="35"/>
      <c r="GC4" s="35"/>
      <c r="GD4" s="35"/>
      <c r="GE4" s="35"/>
      <c r="GF4" s="35"/>
      <c r="GG4" s="35"/>
      <c r="GH4" s="35"/>
      <c r="GI4" s="35"/>
      <c r="GJ4" s="35"/>
      <c r="GK4" s="35"/>
      <c r="GL4" s="35"/>
      <c r="GM4" s="35"/>
      <c r="GN4" s="35"/>
      <c r="GO4" s="35"/>
      <c r="GP4" s="35"/>
      <c r="GQ4" s="35"/>
      <c r="GR4" s="35"/>
      <c r="GS4" s="35"/>
      <c r="GT4" s="35"/>
      <c r="GU4" s="35"/>
      <c r="GV4" s="35"/>
      <c r="GW4" s="35"/>
      <c r="GX4" s="35"/>
      <c r="GY4" s="35"/>
      <c r="GZ4" s="35"/>
      <c r="HA4" s="35"/>
      <c r="HB4" s="35"/>
      <c r="HC4" s="35"/>
      <c r="HD4" s="35"/>
      <c r="HE4" s="35"/>
      <c r="HF4" s="35"/>
      <c r="HG4" s="35"/>
      <c r="HH4" s="35"/>
      <c r="HI4" s="35"/>
      <c r="HJ4" s="35"/>
      <c r="HK4" s="35"/>
      <c r="HL4" s="35"/>
      <c r="HM4" s="35"/>
      <c r="HN4" s="35"/>
      <c r="HO4" s="35"/>
      <c r="HP4" s="35"/>
      <c r="HQ4" s="35"/>
      <c r="HR4" s="35"/>
      <c r="HS4" s="35"/>
      <c r="HT4" s="35"/>
      <c r="HU4" s="35"/>
      <c r="HV4" s="35"/>
      <c r="HW4" s="35"/>
      <c r="HX4" s="35"/>
      <c r="HY4" s="35"/>
      <c r="HZ4" s="35"/>
      <c r="IA4" s="35"/>
      <c r="IB4" s="35"/>
      <c r="IC4" s="35"/>
      <c r="ID4" s="35"/>
      <c r="IE4" s="35"/>
      <c r="IF4" s="35"/>
      <c r="IG4" s="35"/>
      <c r="IH4" s="35"/>
      <c r="II4" s="35"/>
      <c r="IJ4" s="35"/>
      <c r="IK4" s="35"/>
      <c r="IL4" s="35"/>
      <c r="IM4" s="35"/>
      <c r="IN4" s="35"/>
      <c r="IO4" s="35"/>
      <c r="IP4" s="35"/>
      <c r="IQ4" s="35"/>
      <c r="IR4" s="35"/>
      <c r="IS4" s="35"/>
      <c r="IT4" s="35"/>
      <c r="IU4" s="35"/>
      <c r="IV4" s="35"/>
      <c r="IW4" s="35"/>
      <c r="IX4" s="35"/>
      <c r="IY4" s="35"/>
      <c r="IZ4" s="35"/>
      <c r="JA4" s="35"/>
      <c r="JB4" s="35"/>
      <c r="JC4" s="35"/>
      <c r="JD4" s="35"/>
      <c r="JE4" s="35"/>
      <c r="JF4" s="35"/>
      <c r="JG4" s="35"/>
      <c r="JH4" s="35"/>
      <c r="JI4" s="35"/>
      <c r="JJ4" s="35"/>
      <c r="JK4" s="35"/>
      <c r="JL4" s="35"/>
      <c r="JM4" s="35"/>
      <c r="JN4" s="35"/>
      <c r="JO4" s="35"/>
      <c r="JP4" s="35"/>
      <c r="JQ4" s="35"/>
      <c r="JR4" s="35"/>
      <c r="JS4" s="35"/>
      <c r="JT4" s="35"/>
      <c r="JU4" s="35"/>
      <c r="JV4" s="35"/>
      <c r="JW4" s="35"/>
      <c r="JX4" s="35"/>
      <c r="JY4" s="35"/>
      <c r="JZ4" s="35"/>
      <c r="KA4" s="35"/>
      <c r="KB4" s="35"/>
      <c r="KC4" s="35"/>
      <c r="KD4" s="35"/>
      <c r="KE4" s="35"/>
      <c r="KF4" s="35"/>
      <c r="KG4" s="35"/>
      <c r="KH4" s="35"/>
      <c r="KI4" s="35"/>
      <c r="KJ4" s="35"/>
      <c r="KK4" s="35"/>
      <c r="KL4" s="35"/>
      <c r="KM4" s="35"/>
      <c r="KN4" s="35"/>
      <c r="KO4" s="35"/>
      <c r="KP4" s="35"/>
      <c r="KQ4" s="35"/>
      <c r="KR4" s="35"/>
      <c r="KS4" s="35"/>
      <c r="KT4" s="35"/>
      <c r="KU4" s="35"/>
      <c r="KV4" s="35"/>
      <c r="KW4" s="35"/>
      <c r="KX4" s="35"/>
      <c r="KY4" s="35"/>
      <c r="KZ4" s="35"/>
      <c r="LA4" s="35"/>
      <c r="LB4" s="35"/>
      <c r="LC4" s="35"/>
      <c r="LD4" s="35"/>
      <c r="LE4" s="35"/>
      <c r="LF4" s="35"/>
      <c r="LG4" s="35"/>
      <c r="LH4" s="35"/>
      <c r="LI4" s="35"/>
      <c r="LJ4" s="35"/>
      <c r="LK4" s="35"/>
      <c r="LL4" s="35"/>
      <c r="LM4" s="35"/>
      <c r="LN4" s="35"/>
      <c r="LO4" s="35"/>
      <c r="LP4" s="35"/>
      <c r="LQ4" s="35"/>
      <c r="LR4" s="35"/>
      <c r="LS4" s="35"/>
      <c r="LT4" s="35"/>
      <c r="LU4" s="35"/>
      <c r="LV4" s="35"/>
      <c r="LW4" s="35"/>
      <c r="LX4" s="35"/>
      <c r="LY4" s="35"/>
      <c r="LZ4" s="35"/>
      <c r="MA4" s="35"/>
      <c r="MB4" s="35"/>
      <c r="MC4" s="35"/>
      <c r="MD4" s="35"/>
      <c r="ME4" s="35"/>
      <c r="MF4" s="35"/>
      <c r="MG4" s="35"/>
      <c r="MH4" s="35"/>
      <c r="MI4" s="35"/>
      <c r="MJ4" s="35"/>
      <c r="MK4" s="35"/>
      <c r="ML4" s="35"/>
      <c r="MM4" s="35"/>
      <c r="MN4" s="35"/>
      <c r="MO4" s="35"/>
      <c r="MP4" s="35"/>
      <c r="MQ4" s="35"/>
      <c r="MR4" s="35"/>
      <c r="MS4" s="35"/>
      <c r="MT4" s="35"/>
      <c r="MU4" s="35"/>
      <c r="MV4" s="35"/>
      <c r="MW4" s="35"/>
      <c r="MX4" s="35"/>
      <c r="MY4" s="35"/>
      <c r="MZ4" s="35"/>
      <c r="NA4" s="35"/>
      <c r="NB4" s="35"/>
      <c r="NC4" s="35"/>
      <c r="ND4" s="35"/>
      <c r="NE4" s="35"/>
      <c r="NF4" s="35"/>
      <c r="NG4" s="35"/>
      <c r="NH4" s="35"/>
      <c r="NI4" s="35"/>
      <c r="NJ4" s="35"/>
      <c r="NK4" s="35"/>
      <c r="NL4" s="35"/>
      <c r="NM4" s="35"/>
      <c r="NN4" s="35"/>
      <c r="NO4" s="35"/>
      <c r="NP4" s="35"/>
      <c r="NQ4" s="35"/>
      <c r="NR4" s="35"/>
      <c r="NS4" s="35"/>
      <c r="NT4" s="35"/>
      <c r="NU4" s="35"/>
      <c r="NV4" s="35"/>
      <c r="NW4" s="35"/>
      <c r="NX4" s="35"/>
      <c r="NY4" s="35"/>
      <c r="NZ4" s="35"/>
      <c r="OA4" s="35"/>
      <c r="OB4" s="35"/>
      <c r="OC4" s="35"/>
      <c r="OD4" s="35"/>
    </row>
    <row r="5" spans="2:394">
      <c r="B5" s="79" t="s">
        <v>1295</v>
      </c>
      <c r="C5" s="79" t="s">
        <v>89</v>
      </c>
      <c r="D5" s="79" t="s">
        <v>25</v>
      </c>
      <c r="E5" s="79" t="s">
        <v>114</v>
      </c>
      <c r="F5" s="79" t="s">
        <v>102</v>
      </c>
      <c r="G5" s="79" t="s">
        <v>52</v>
      </c>
      <c r="H5" s="79"/>
      <c r="I5" s="79"/>
      <c r="J5" s="79"/>
      <c r="K5"/>
      <c r="L5" s="35"/>
      <c r="M5" s="35"/>
      <c r="N5" s="35"/>
      <c r="O5" s="35"/>
      <c r="P5" s="35"/>
      <c r="Q5" s="35"/>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35"/>
      <c r="CE5" s="35"/>
      <c r="CF5" s="35"/>
      <c r="CG5" s="35"/>
      <c r="CH5" s="35"/>
      <c r="CI5" s="35"/>
      <c r="CJ5" s="35"/>
      <c r="CK5" s="35"/>
      <c r="CL5" s="35"/>
      <c r="CM5" s="35"/>
      <c r="CN5" s="35"/>
      <c r="CO5" s="35"/>
      <c r="CP5" s="35"/>
      <c r="CQ5" s="35"/>
      <c r="CR5" s="35"/>
      <c r="CS5" s="35"/>
      <c r="CT5" s="35"/>
      <c r="CU5" s="35"/>
      <c r="CV5" s="35"/>
      <c r="CW5" s="35"/>
      <c r="CX5" s="35"/>
      <c r="CY5" s="35"/>
      <c r="CZ5" s="35"/>
      <c r="DA5" s="35"/>
      <c r="DB5" s="35"/>
      <c r="DC5" s="35"/>
      <c r="DD5" s="35"/>
      <c r="DE5" s="35"/>
      <c r="DF5" s="35"/>
      <c r="DG5" s="35"/>
      <c r="DH5" s="35"/>
      <c r="DI5" s="35"/>
      <c r="DJ5" s="35"/>
      <c r="DK5" s="35"/>
      <c r="DL5" s="35"/>
      <c r="DM5" s="35"/>
      <c r="DN5" s="35"/>
      <c r="DO5" s="35"/>
      <c r="DP5" s="35"/>
      <c r="DQ5" s="35"/>
      <c r="DR5" s="35"/>
      <c r="DS5" s="35"/>
      <c r="DT5" s="35"/>
      <c r="DU5" s="35"/>
      <c r="DV5" s="35"/>
      <c r="DW5" s="35"/>
      <c r="DX5" s="35"/>
      <c r="DY5" s="35"/>
      <c r="DZ5" s="35"/>
      <c r="EA5" s="35"/>
      <c r="EB5" s="35"/>
      <c r="EC5" s="35"/>
      <c r="ED5" s="35"/>
      <c r="EE5" s="35"/>
      <c r="EF5" s="35"/>
      <c r="EG5" s="35"/>
      <c r="EH5" s="35"/>
      <c r="EI5" s="35"/>
      <c r="EJ5" s="35"/>
      <c r="EK5" s="35"/>
      <c r="EL5" s="35"/>
      <c r="EM5" s="35"/>
      <c r="EN5" s="35"/>
      <c r="EO5" s="35"/>
      <c r="EP5" s="35"/>
      <c r="EQ5" s="35"/>
      <c r="ER5" s="35"/>
      <c r="ES5" s="35"/>
      <c r="ET5" s="35"/>
      <c r="EU5" s="35"/>
      <c r="EV5" s="35"/>
      <c r="EW5" s="35"/>
      <c r="EX5" s="35"/>
      <c r="EY5" s="35"/>
      <c r="EZ5" s="35"/>
      <c r="FA5" s="35"/>
      <c r="FB5" s="35"/>
      <c r="FC5" s="35"/>
      <c r="FD5" s="35"/>
      <c r="FE5" s="35"/>
      <c r="FF5" s="35"/>
      <c r="FG5" s="35"/>
      <c r="FH5" s="35"/>
      <c r="FI5" s="35"/>
      <c r="FJ5" s="35"/>
      <c r="FK5" s="35"/>
      <c r="FL5" s="35"/>
      <c r="FM5" s="35"/>
      <c r="FN5" s="35"/>
      <c r="FO5" s="35"/>
      <c r="FP5" s="35"/>
      <c r="FQ5" s="35"/>
      <c r="FR5" s="35"/>
      <c r="FS5" s="35"/>
      <c r="FT5" s="35"/>
      <c r="FU5" s="35"/>
      <c r="FV5" s="35"/>
      <c r="FW5" s="35"/>
      <c r="FX5" s="35"/>
      <c r="FY5" s="35"/>
      <c r="FZ5" s="35"/>
      <c r="GA5" s="35"/>
      <c r="GB5" s="35"/>
      <c r="GC5" s="35"/>
      <c r="GD5" s="35"/>
      <c r="GE5" s="35"/>
      <c r="GF5" s="35"/>
      <c r="GG5" s="35"/>
      <c r="GH5" s="35"/>
      <c r="GI5" s="35"/>
      <c r="GJ5" s="35"/>
      <c r="GK5" s="35"/>
      <c r="GL5" s="35"/>
      <c r="GM5" s="35"/>
      <c r="GN5" s="35"/>
      <c r="GO5" s="35"/>
      <c r="GP5" s="35"/>
      <c r="GQ5" s="35"/>
      <c r="GR5" s="35"/>
      <c r="GS5" s="35"/>
      <c r="GT5" s="35"/>
      <c r="GU5" s="35"/>
      <c r="GV5" s="35"/>
      <c r="GW5" s="35"/>
      <c r="GX5" s="35"/>
      <c r="GY5" s="35"/>
      <c r="GZ5" s="35"/>
      <c r="HA5" s="35"/>
      <c r="HB5" s="35"/>
      <c r="HC5" s="35"/>
      <c r="HD5" s="35"/>
      <c r="HE5" s="35"/>
      <c r="HF5" s="35"/>
      <c r="HG5" s="35"/>
      <c r="HH5" s="35"/>
      <c r="HI5" s="35"/>
      <c r="HJ5" s="35"/>
      <c r="HK5" s="35"/>
      <c r="HL5" s="35"/>
      <c r="HM5" s="35"/>
      <c r="HN5" s="35"/>
      <c r="HO5" s="35"/>
      <c r="HP5" s="35"/>
      <c r="HQ5" s="35"/>
      <c r="HR5" s="35"/>
      <c r="HS5" s="35"/>
      <c r="HT5" s="35"/>
      <c r="HU5" s="35"/>
      <c r="HV5" s="35"/>
      <c r="HW5" s="35"/>
      <c r="HX5" s="35"/>
      <c r="HY5" s="35"/>
      <c r="HZ5" s="35"/>
      <c r="IA5" s="35"/>
      <c r="IB5" s="35"/>
      <c r="IC5" s="35"/>
      <c r="ID5" s="35"/>
      <c r="IE5" s="35"/>
      <c r="IF5" s="35"/>
      <c r="IG5" s="35"/>
      <c r="IH5" s="35"/>
      <c r="II5" s="35"/>
      <c r="IJ5" s="35"/>
      <c r="IK5" s="35"/>
      <c r="IL5" s="35"/>
      <c r="IM5" s="35"/>
      <c r="IN5" s="35"/>
      <c r="IO5" s="35"/>
      <c r="IP5" s="35"/>
      <c r="IQ5" s="35"/>
      <c r="IR5" s="35"/>
      <c r="IS5" s="35"/>
      <c r="IT5" s="35"/>
      <c r="IU5" s="35"/>
      <c r="IV5" s="35"/>
      <c r="IW5" s="35"/>
      <c r="IX5" s="35"/>
      <c r="IY5" s="35"/>
      <c r="IZ5" s="35"/>
      <c r="JA5" s="35"/>
      <c r="JB5" s="35"/>
      <c r="JC5" s="35"/>
      <c r="JD5" s="35"/>
      <c r="JE5" s="35"/>
      <c r="JF5" s="35"/>
      <c r="JG5" s="35"/>
      <c r="JH5" s="35"/>
      <c r="JI5" s="35"/>
      <c r="JJ5" s="35"/>
      <c r="JK5" s="35"/>
      <c r="JL5" s="35"/>
      <c r="JM5" s="35"/>
      <c r="JN5" s="35"/>
      <c r="JO5" s="35"/>
      <c r="JP5" s="35"/>
      <c r="JQ5" s="35"/>
      <c r="JR5" s="35"/>
      <c r="JS5" s="35"/>
      <c r="JT5" s="35"/>
      <c r="JU5" s="35"/>
      <c r="JV5" s="35"/>
      <c r="JW5" s="35"/>
      <c r="JX5" s="35"/>
      <c r="JY5" s="35"/>
      <c r="JZ5" s="35"/>
      <c r="KA5" s="35"/>
      <c r="KB5" s="35"/>
      <c r="KC5" s="35"/>
      <c r="KD5" s="35"/>
      <c r="KE5" s="35"/>
      <c r="KF5" s="35"/>
      <c r="KG5" s="35"/>
      <c r="KH5" s="35"/>
      <c r="KI5" s="35"/>
      <c r="KJ5" s="35"/>
      <c r="KK5" s="35"/>
      <c r="KL5" s="35"/>
      <c r="KM5" s="35"/>
      <c r="KN5" s="35"/>
      <c r="KO5" s="35"/>
      <c r="KP5" s="35"/>
      <c r="KQ5" s="35"/>
      <c r="KR5" s="35"/>
      <c r="KS5" s="35"/>
      <c r="KT5" s="35"/>
      <c r="KU5" s="35"/>
      <c r="KV5" s="35"/>
      <c r="KW5" s="35"/>
      <c r="KX5" s="35"/>
      <c r="KY5" s="35"/>
      <c r="KZ5" s="35"/>
      <c r="LA5" s="35"/>
      <c r="LB5" s="35"/>
      <c r="LC5" s="35"/>
      <c r="LD5" s="35"/>
      <c r="LE5" s="35"/>
      <c r="LF5" s="35"/>
      <c r="LG5" s="35"/>
      <c r="LH5" s="35"/>
      <c r="LI5" s="35"/>
      <c r="LJ5" s="35"/>
      <c r="LK5" s="35"/>
      <c r="LL5" s="35"/>
      <c r="LM5" s="35"/>
      <c r="LN5" s="35"/>
      <c r="LO5" s="35"/>
      <c r="LP5" s="35"/>
      <c r="LQ5" s="35"/>
      <c r="LR5" s="35"/>
      <c r="LS5" s="35"/>
      <c r="LT5" s="35"/>
      <c r="LU5" s="35"/>
      <c r="LV5" s="35"/>
      <c r="LW5" s="35"/>
      <c r="LX5" s="35"/>
      <c r="LY5" s="35"/>
      <c r="LZ5" s="35"/>
      <c r="MA5" s="35"/>
      <c r="MB5" s="35"/>
      <c r="MC5" s="35"/>
      <c r="MD5" s="35"/>
      <c r="ME5" s="35"/>
      <c r="MF5" s="35"/>
      <c r="MG5" s="35"/>
      <c r="MH5" s="35"/>
      <c r="MI5" s="35"/>
      <c r="MJ5" s="35"/>
      <c r="MK5" s="35"/>
      <c r="ML5" s="35"/>
      <c r="MM5" s="35"/>
      <c r="MN5" s="35"/>
      <c r="MO5" s="35"/>
      <c r="MP5" s="35"/>
      <c r="MQ5" s="35"/>
      <c r="MR5" s="35"/>
      <c r="MS5" s="35"/>
      <c r="MT5" s="35"/>
      <c r="MU5" s="35"/>
      <c r="MV5" s="35"/>
      <c r="MW5" s="35"/>
      <c r="MX5" s="35"/>
      <c r="MY5" s="35"/>
      <c r="MZ5" s="35"/>
      <c r="NA5" s="35"/>
      <c r="NB5" s="35"/>
      <c r="NC5" s="35"/>
      <c r="ND5" s="35"/>
      <c r="NE5" s="35"/>
      <c r="NF5" s="35"/>
      <c r="NG5" s="35"/>
      <c r="NH5" s="35"/>
      <c r="NI5" s="35"/>
      <c r="NJ5" s="35"/>
      <c r="NK5" s="35"/>
      <c r="NL5" s="35"/>
      <c r="NM5" s="35"/>
      <c r="NN5" s="35"/>
      <c r="NO5" s="35"/>
      <c r="NP5" s="35"/>
      <c r="NQ5" s="35"/>
      <c r="NR5" s="35"/>
      <c r="NS5" s="35"/>
      <c r="NT5" s="35"/>
      <c r="NU5" s="35"/>
      <c r="NV5" s="35"/>
      <c r="NW5" s="35"/>
      <c r="NX5" s="35"/>
      <c r="NY5" s="35"/>
      <c r="NZ5" s="35"/>
      <c r="OA5" s="35"/>
      <c r="OB5" s="35"/>
      <c r="OC5" s="35"/>
      <c r="OD5" s="35"/>
    </row>
    <row r="6" spans="2:394">
      <c r="B6" s="80">
        <v>1</v>
      </c>
      <c r="C6" s="81">
        <v>1</v>
      </c>
      <c r="D6" s="81">
        <v>2</v>
      </c>
      <c r="E6" s="81">
        <v>2</v>
      </c>
      <c r="F6" s="81">
        <v>2</v>
      </c>
      <c r="G6" s="81">
        <v>1</v>
      </c>
      <c r="H6" s="81">
        <v>8</v>
      </c>
      <c r="I6" s="81">
        <v>8</v>
      </c>
      <c r="J6" s="81">
        <v>8</v>
      </c>
      <c r="K6"/>
      <c r="L6" s="35"/>
      <c r="M6" s="35"/>
      <c r="N6" s="35"/>
      <c r="O6" s="35"/>
      <c r="P6" s="35"/>
      <c r="Q6" s="35"/>
      <c r="R6" s="35"/>
      <c r="S6" s="35"/>
      <c r="T6" s="35"/>
      <c r="U6" s="35"/>
      <c r="V6" s="35"/>
      <c r="W6" s="35"/>
      <c r="X6" s="35"/>
      <c r="Y6" s="35"/>
      <c r="Z6" s="35"/>
      <c r="AA6" s="35"/>
      <c r="AB6" s="35"/>
      <c r="AC6" s="35"/>
      <c r="AD6" s="35"/>
      <c r="AE6" s="35"/>
      <c r="AF6" s="35"/>
      <c r="AG6" s="35"/>
      <c r="AH6" s="35"/>
      <c r="AI6" s="35"/>
      <c r="AJ6" s="35"/>
      <c r="AK6" s="35"/>
      <c r="AL6" s="35"/>
      <c r="AM6" s="35"/>
      <c r="AN6" s="35"/>
      <c r="AO6" s="35"/>
      <c r="AP6" s="35"/>
      <c r="AQ6" s="35"/>
      <c r="AR6" s="35"/>
      <c r="AS6" s="35"/>
      <c r="AT6" s="35"/>
      <c r="AU6" s="35"/>
      <c r="AV6" s="35"/>
      <c r="AW6" s="35"/>
      <c r="AX6" s="35"/>
      <c r="AY6" s="35"/>
      <c r="AZ6" s="35"/>
      <c r="BA6" s="35"/>
      <c r="BB6" s="35"/>
      <c r="BC6" s="35"/>
      <c r="BD6" s="35"/>
      <c r="BE6" s="35"/>
      <c r="BF6" s="35"/>
      <c r="BG6" s="35"/>
      <c r="BH6" s="35"/>
      <c r="BI6" s="35"/>
      <c r="BJ6" s="35"/>
      <c r="BK6" s="35"/>
      <c r="BL6" s="35"/>
      <c r="BM6" s="35"/>
      <c r="BN6" s="35"/>
      <c r="BO6" s="35"/>
      <c r="BP6" s="35"/>
      <c r="BQ6" s="35"/>
      <c r="BR6" s="35"/>
      <c r="BS6" s="35"/>
      <c r="BT6" s="35"/>
      <c r="BU6" s="35"/>
      <c r="BV6" s="35"/>
      <c r="BW6" s="35"/>
      <c r="BX6" s="35"/>
      <c r="BY6" s="35"/>
      <c r="BZ6" s="35"/>
      <c r="CA6" s="35"/>
      <c r="CB6" s="35"/>
      <c r="CC6" s="35"/>
      <c r="CD6" s="35"/>
      <c r="CE6" s="35"/>
      <c r="CF6" s="35"/>
      <c r="CG6" s="35"/>
      <c r="CH6" s="35"/>
      <c r="CI6" s="35"/>
      <c r="CJ6" s="35"/>
      <c r="CK6" s="35"/>
      <c r="CL6" s="35"/>
      <c r="CM6" s="35"/>
      <c r="CN6" s="35"/>
      <c r="CO6" s="35"/>
      <c r="CP6" s="35"/>
      <c r="CQ6" s="35"/>
      <c r="CR6" s="35"/>
      <c r="CS6" s="35"/>
      <c r="CT6" s="35"/>
      <c r="CU6" s="35"/>
      <c r="CV6" s="35"/>
      <c r="CW6" s="35"/>
      <c r="CX6" s="35"/>
      <c r="CY6" s="35"/>
      <c r="CZ6" s="35"/>
      <c r="DA6" s="35"/>
      <c r="DB6" s="35"/>
      <c r="DC6" s="35"/>
      <c r="DD6" s="35"/>
      <c r="DE6" s="35"/>
      <c r="DF6" s="35"/>
      <c r="DG6" s="35"/>
      <c r="DH6" s="35"/>
      <c r="DI6" s="35"/>
      <c r="DJ6" s="35"/>
      <c r="DK6" s="35"/>
      <c r="DL6" s="35"/>
      <c r="DM6" s="35"/>
      <c r="DN6" s="35"/>
      <c r="DO6" s="35"/>
      <c r="DP6" s="35"/>
      <c r="DQ6" s="35"/>
      <c r="DR6" s="35"/>
      <c r="DS6" s="35"/>
      <c r="DT6" s="35"/>
      <c r="DU6" s="35"/>
      <c r="DV6" s="35"/>
      <c r="DW6" s="35"/>
      <c r="DX6" s="35"/>
      <c r="DY6" s="35"/>
      <c r="DZ6" s="35"/>
      <c r="EA6" s="35"/>
      <c r="EB6" s="35"/>
      <c r="EC6" s="35"/>
      <c r="ED6" s="35"/>
      <c r="EE6" s="35"/>
      <c r="EF6" s="35"/>
      <c r="EG6" s="35"/>
      <c r="EH6" s="35"/>
      <c r="EI6" s="35"/>
      <c r="EJ6" s="35"/>
      <c r="EK6" s="35"/>
      <c r="EL6" s="35"/>
      <c r="EM6" s="35"/>
      <c r="EN6" s="35"/>
      <c r="EO6" s="35"/>
      <c r="EP6" s="35"/>
      <c r="EQ6" s="35"/>
      <c r="ER6" s="35"/>
      <c r="ES6" s="35"/>
      <c r="ET6" s="35"/>
      <c r="EU6" s="35"/>
      <c r="EV6" s="35"/>
      <c r="EW6" s="35"/>
      <c r="EX6" s="35"/>
      <c r="EY6" s="35"/>
      <c r="EZ6" s="35"/>
      <c r="FA6" s="35"/>
      <c r="FB6" s="35"/>
      <c r="FC6" s="35"/>
      <c r="FD6" s="35"/>
      <c r="FE6" s="35"/>
      <c r="FF6" s="35"/>
      <c r="FG6" s="35"/>
      <c r="FH6" s="35"/>
      <c r="FI6" s="35"/>
      <c r="FJ6" s="35"/>
      <c r="FK6" s="35"/>
      <c r="FL6" s="35"/>
      <c r="FM6" s="35"/>
      <c r="FN6" s="35"/>
      <c r="FO6" s="35"/>
      <c r="FP6" s="35"/>
      <c r="FQ6" s="35"/>
      <c r="FR6" s="35"/>
      <c r="FS6" s="35"/>
      <c r="FT6" s="35"/>
      <c r="FU6" s="35"/>
      <c r="FV6" s="35"/>
      <c r="FW6" s="35"/>
      <c r="FX6" s="35"/>
      <c r="FY6" s="35"/>
      <c r="FZ6" s="35"/>
      <c r="GA6" s="35"/>
      <c r="GB6" s="35"/>
      <c r="GC6" s="35"/>
      <c r="GD6" s="35"/>
      <c r="GE6" s="35"/>
      <c r="GF6" s="35"/>
      <c r="GG6" s="35"/>
      <c r="GH6" s="35"/>
      <c r="GI6" s="35"/>
      <c r="GJ6" s="35"/>
      <c r="GK6" s="35"/>
      <c r="GL6" s="35"/>
      <c r="GM6" s="35"/>
      <c r="GN6" s="35"/>
      <c r="GO6" s="35"/>
      <c r="GP6" s="35"/>
      <c r="GQ6" s="35"/>
      <c r="GR6" s="35"/>
      <c r="GS6" s="35"/>
      <c r="GT6" s="35"/>
      <c r="GU6" s="35"/>
      <c r="GV6" s="35"/>
      <c r="GW6" s="35"/>
      <c r="GX6" s="35"/>
      <c r="GY6" s="35"/>
      <c r="GZ6" s="35"/>
      <c r="HA6" s="35"/>
      <c r="HB6" s="35"/>
      <c r="HC6" s="35"/>
      <c r="HD6" s="35"/>
      <c r="HE6" s="35"/>
      <c r="HF6" s="35"/>
      <c r="HG6" s="35"/>
      <c r="HH6" s="35"/>
      <c r="HI6" s="35"/>
      <c r="HJ6" s="35"/>
      <c r="HK6" s="35"/>
      <c r="HL6" s="35"/>
      <c r="HM6" s="35"/>
      <c r="HN6" s="35"/>
      <c r="HO6" s="35"/>
      <c r="HP6" s="35"/>
      <c r="HQ6" s="35"/>
      <c r="HR6" s="35"/>
      <c r="HS6" s="35"/>
      <c r="HT6" s="35"/>
      <c r="HU6" s="35"/>
      <c r="HV6" s="35"/>
      <c r="HW6" s="35"/>
      <c r="HX6" s="35"/>
      <c r="HY6" s="35"/>
      <c r="HZ6" s="35"/>
      <c r="IA6" s="35"/>
      <c r="IB6" s="35"/>
      <c r="IC6" s="35"/>
      <c r="ID6" s="35"/>
      <c r="IE6" s="35"/>
      <c r="IF6" s="35"/>
      <c r="IG6" s="35"/>
      <c r="IH6" s="35"/>
      <c r="II6" s="35"/>
      <c r="IJ6" s="35"/>
      <c r="IK6" s="35"/>
      <c r="IL6" s="35"/>
      <c r="IM6" s="35"/>
      <c r="IN6" s="35"/>
      <c r="IO6" s="35"/>
      <c r="IP6" s="35"/>
      <c r="IQ6" s="35"/>
      <c r="IR6" s="35"/>
      <c r="IS6" s="35"/>
      <c r="IT6" s="35"/>
      <c r="IU6" s="35"/>
      <c r="IV6" s="35"/>
      <c r="IW6" s="35"/>
      <c r="IX6" s="35"/>
      <c r="IY6" s="35"/>
      <c r="IZ6" s="35"/>
      <c r="JA6" s="35"/>
      <c r="JB6" s="35"/>
      <c r="JC6" s="35"/>
      <c r="JD6" s="35"/>
      <c r="JE6" s="35"/>
      <c r="JF6" s="35"/>
      <c r="JG6" s="35"/>
      <c r="JH6" s="35"/>
      <c r="JI6" s="35"/>
      <c r="JJ6" s="35"/>
      <c r="JK6" s="35"/>
      <c r="JL6" s="35"/>
      <c r="JM6" s="35"/>
      <c r="JN6" s="35"/>
      <c r="JO6" s="35"/>
      <c r="JP6" s="35"/>
      <c r="JQ6" s="35"/>
      <c r="JR6" s="35"/>
      <c r="JS6" s="35"/>
      <c r="JT6" s="35"/>
      <c r="JU6" s="35"/>
      <c r="JV6" s="35"/>
      <c r="JW6" s="35"/>
      <c r="JX6" s="35"/>
      <c r="JY6" s="35"/>
      <c r="JZ6" s="35"/>
      <c r="KA6" s="35"/>
      <c r="KB6" s="35"/>
      <c r="KC6" s="35"/>
      <c r="KD6" s="35"/>
      <c r="KE6" s="35"/>
      <c r="KF6" s="35"/>
      <c r="KG6" s="35"/>
      <c r="KH6" s="35"/>
      <c r="KI6" s="35"/>
      <c r="KJ6" s="35"/>
      <c r="KK6" s="35"/>
      <c r="KL6" s="35"/>
      <c r="KM6" s="35"/>
      <c r="KN6" s="35"/>
      <c r="KO6" s="35"/>
      <c r="KP6" s="35"/>
      <c r="KQ6" s="35"/>
      <c r="KR6" s="35"/>
      <c r="KS6" s="35"/>
      <c r="KT6" s="35"/>
      <c r="KU6" s="35"/>
      <c r="KV6" s="35"/>
      <c r="KW6" s="35"/>
      <c r="KX6" s="35"/>
      <c r="KY6" s="35"/>
      <c r="KZ6" s="35"/>
      <c r="LA6" s="35"/>
      <c r="LB6" s="35"/>
      <c r="LC6" s="35"/>
      <c r="LD6" s="35"/>
      <c r="LE6" s="35"/>
      <c r="LF6" s="35"/>
      <c r="LG6" s="35"/>
      <c r="LH6" s="35"/>
      <c r="LI6" s="35"/>
      <c r="LJ6" s="35"/>
      <c r="LK6" s="35"/>
      <c r="LL6" s="35"/>
      <c r="LM6" s="35"/>
      <c r="LN6" s="35"/>
      <c r="LO6" s="35"/>
      <c r="LP6" s="35"/>
      <c r="LQ6" s="35"/>
      <c r="LR6" s="35"/>
      <c r="LS6" s="35"/>
      <c r="LT6" s="35"/>
      <c r="LU6" s="35"/>
      <c r="LV6" s="35"/>
      <c r="LW6" s="35"/>
      <c r="LX6" s="35"/>
      <c r="LY6" s="35"/>
      <c r="LZ6" s="35"/>
      <c r="MA6" s="35"/>
      <c r="MB6" s="35"/>
      <c r="MC6" s="35"/>
      <c r="MD6" s="35"/>
      <c r="ME6" s="35"/>
      <c r="MF6" s="35"/>
      <c r="MG6" s="35"/>
      <c r="MH6" s="35"/>
      <c r="MI6" s="35"/>
      <c r="MJ6" s="35"/>
      <c r="MK6" s="35"/>
      <c r="ML6" s="35"/>
      <c r="MM6" s="35"/>
      <c r="MN6" s="35"/>
      <c r="MO6" s="35"/>
      <c r="MP6" s="35"/>
      <c r="MQ6" s="35"/>
      <c r="MR6" s="35"/>
      <c r="MS6" s="35"/>
      <c r="MT6" s="35"/>
      <c r="MU6" s="35"/>
      <c r="MV6" s="35"/>
      <c r="MW6" s="35"/>
      <c r="MX6" s="35"/>
      <c r="MY6" s="35"/>
      <c r="MZ6" s="35"/>
      <c r="NA6" s="35"/>
      <c r="NB6" s="35"/>
      <c r="NC6" s="35"/>
      <c r="ND6" s="35"/>
      <c r="NE6" s="35"/>
      <c r="NF6" s="35"/>
      <c r="NG6" s="35"/>
      <c r="NH6" s="35"/>
      <c r="NI6" s="35"/>
      <c r="NJ6" s="35"/>
      <c r="NK6" s="35"/>
      <c r="NL6" s="35"/>
      <c r="NM6" s="35"/>
      <c r="NN6" s="35"/>
      <c r="NO6" s="35"/>
      <c r="NP6" s="35"/>
      <c r="NQ6" s="35"/>
      <c r="NR6" s="35"/>
      <c r="NS6" s="35"/>
      <c r="NT6" s="35"/>
      <c r="NU6" s="35"/>
      <c r="NV6" s="35"/>
      <c r="NW6" s="35"/>
      <c r="NX6" s="35"/>
      <c r="NY6" s="35"/>
      <c r="NZ6" s="35"/>
      <c r="OA6" s="35"/>
      <c r="OB6" s="35"/>
      <c r="OC6" s="35"/>
      <c r="OD6" s="35"/>
    </row>
    <row r="7" spans="2:394">
      <c r="B7" s="80">
        <v>2</v>
      </c>
      <c r="C7" s="81">
        <v>2</v>
      </c>
      <c r="D7" s="81">
        <v>2</v>
      </c>
      <c r="E7" s="81"/>
      <c r="F7" s="81">
        <v>1</v>
      </c>
      <c r="G7" s="81">
        <v>2</v>
      </c>
      <c r="H7" s="81">
        <v>7</v>
      </c>
      <c r="I7" s="81">
        <v>7</v>
      </c>
      <c r="J7" s="81">
        <v>7</v>
      </c>
      <c r="K7"/>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c r="CZ7" s="35"/>
      <c r="DA7" s="35"/>
      <c r="DB7" s="35"/>
      <c r="DC7" s="35"/>
      <c r="DD7" s="35"/>
      <c r="DE7" s="35"/>
      <c r="DF7" s="35"/>
      <c r="DG7" s="35"/>
      <c r="DH7" s="35"/>
      <c r="DI7" s="35"/>
      <c r="DJ7" s="35"/>
      <c r="DK7" s="35"/>
      <c r="DL7" s="35"/>
      <c r="DM7" s="35"/>
      <c r="DN7" s="35"/>
      <c r="DO7" s="35"/>
      <c r="DP7" s="35"/>
      <c r="DQ7" s="35"/>
      <c r="DR7" s="35"/>
      <c r="DS7" s="35"/>
      <c r="DT7" s="35"/>
      <c r="DU7" s="35"/>
      <c r="DV7" s="35"/>
      <c r="DW7" s="35"/>
      <c r="DX7" s="35"/>
      <c r="DY7" s="35"/>
      <c r="DZ7" s="35"/>
      <c r="EA7" s="35"/>
      <c r="EB7" s="35"/>
      <c r="EC7" s="35"/>
      <c r="ED7" s="35"/>
      <c r="EE7" s="35"/>
      <c r="EF7" s="35"/>
      <c r="EG7" s="35"/>
      <c r="EH7" s="35"/>
      <c r="EI7" s="35"/>
      <c r="EJ7" s="35"/>
      <c r="EK7" s="35"/>
      <c r="EL7" s="35"/>
      <c r="EM7" s="35"/>
      <c r="EN7" s="35"/>
      <c r="EO7" s="35"/>
      <c r="EP7" s="35"/>
      <c r="EQ7" s="35"/>
      <c r="ER7" s="35"/>
      <c r="ES7" s="35"/>
      <c r="ET7" s="35"/>
      <c r="EU7" s="35"/>
      <c r="EV7" s="35"/>
      <c r="EW7" s="35"/>
      <c r="EX7" s="35"/>
      <c r="EY7" s="35"/>
      <c r="EZ7" s="35"/>
      <c r="FA7" s="35"/>
      <c r="FB7" s="35"/>
      <c r="FC7" s="35"/>
      <c r="FD7" s="35"/>
      <c r="FE7" s="35"/>
      <c r="FF7" s="35"/>
      <c r="FG7" s="35"/>
      <c r="FH7" s="35"/>
      <c r="FI7" s="35"/>
      <c r="FJ7" s="35"/>
      <c r="FK7" s="35"/>
      <c r="FL7" s="35"/>
      <c r="FM7" s="35"/>
      <c r="FN7" s="35"/>
      <c r="FO7" s="35"/>
      <c r="FP7" s="35"/>
      <c r="FQ7" s="35"/>
      <c r="FR7" s="35"/>
      <c r="FS7" s="35"/>
      <c r="FT7" s="35"/>
      <c r="FU7" s="35"/>
      <c r="FV7" s="35"/>
      <c r="FW7" s="35"/>
      <c r="FX7" s="35"/>
      <c r="FY7" s="35"/>
      <c r="FZ7" s="35"/>
      <c r="GA7" s="35"/>
      <c r="GB7" s="35"/>
      <c r="GC7" s="35"/>
      <c r="GD7" s="35"/>
      <c r="GE7" s="35"/>
      <c r="GF7" s="35"/>
      <c r="GG7" s="35"/>
      <c r="GH7" s="35"/>
      <c r="GI7" s="35"/>
      <c r="GJ7" s="35"/>
      <c r="GK7" s="35"/>
      <c r="GL7" s="35"/>
      <c r="GM7" s="35"/>
      <c r="GN7" s="35"/>
      <c r="GO7" s="35"/>
      <c r="GP7" s="35"/>
      <c r="GQ7" s="35"/>
      <c r="GR7" s="35"/>
      <c r="GS7" s="35"/>
      <c r="GT7" s="35"/>
      <c r="GU7" s="35"/>
      <c r="GV7" s="35"/>
      <c r="GW7" s="35"/>
      <c r="GX7" s="35"/>
      <c r="GY7" s="35"/>
      <c r="GZ7" s="35"/>
      <c r="HA7" s="35"/>
      <c r="HB7" s="35"/>
      <c r="HC7" s="35"/>
      <c r="HD7" s="35"/>
      <c r="HE7" s="35"/>
      <c r="HF7" s="35"/>
      <c r="HG7" s="35"/>
      <c r="HH7" s="35"/>
      <c r="HI7" s="35"/>
      <c r="HJ7" s="35"/>
      <c r="HK7" s="35"/>
      <c r="HL7" s="35"/>
      <c r="HM7" s="35"/>
      <c r="HN7" s="35"/>
      <c r="HO7" s="35"/>
      <c r="HP7" s="35"/>
      <c r="HQ7" s="35"/>
      <c r="HR7" s="35"/>
      <c r="HS7" s="35"/>
      <c r="HT7" s="35"/>
      <c r="HU7" s="35"/>
      <c r="HV7" s="35"/>
      <c r="HW7" s="35"/>
      <c r="HX7" s="35"/>
      <c r="HY7" s="35"/>
      <c r="HZ7" s="35"/>
      <c r="IA7" s="35"/>
      <c r="IB7" s="35"/>
      <c r="IC7" s="35"/>
      <c r="ID7" s="35"/>
      <c r="IE7" s="35"/>
      <c r="IF7" s="35"/>
      <c r="IG7" s="35"/>
      <c r="IH7" s="35"/>
      <c r="II7" s="35"/>
      <c r="IJ7" s="35"/>
      <c r="IK7" s="35"/>
      <c r="IL7" s="35"/>
      <c r="IM7" s="35"/>
      <c r="IN7" s="35"/>
      <c r="IO7" s="35"/>
      <c r="IP7" s="35"/>
      <c r="IQ7" s="35"/>
      <c r="IR7" s="35"/>
      <c r="IS7" s="35"/>
      <c r="IT7" s="35"/>
      <c r="IU7" s="35"/>
      <c r="IV7" s="35"/>
      <c r="IW7" s="35"/>
      <c r="IX7" s="35"/>
      <c r="IY7" s="35"/>
      <c r="IZ7" s="35"/>
      <c r="JA7" s="35"/>
      <c r="JB7" s="35"/>
      <c r="JC7" s="35"/>
      <c r="JD7" s="35"/>
      <c r="JE7" s="35"/>
      <c r="JF7" s="35"/>
      <c r="JG7" s="35"/>
      <c r="JH7" s="35"/>
      <c r="JI7" s="35"/>
      <c r="JJ7" s="35"/>
      <c r="JK7" s="35"/>
      <c r="JL7" s="35"/>
      <c r="JM7" s="35"/>
      <c r="JN7" s="35"/>
      <c r="JO7" s="35"/>
      <c r="JP7" s="35"/>
      <c r="JQ7" s="35"/>
      <c r="JR7" s="35"/>
      <c r="JS7" s="35"/>
      <c r="JT7" s="35"/>
      <c r="JU7" s="35"/>
      <c r="JV7" s="35"/>
      <c r="JW7" s="35"/>
      <c r="JX7" s="35"/>
      <c r="JY7" s="35"/>
      <c r="JZ7" s="35"/>
      <c r="KA7" s="35"/>
      <c r="KB7" s="35"/>
      <c r="KC7" s="35"/>
      <c r="KD7" s="35"/>
      <c r="KE7" s="35"/>
      <c r="KF7" s="35"/>
      <c r="KG7" s="35"/>
      <c r="KH7" s="35"/>
      <c r="KI7" s="35"/>
      <c r="KJ7" s="35"/>
      <c r="KK7" s="35"/>
      <c r="KL7" s="35"/>
      <c r="KM7" s="35"/>
      <c r="KN7" s="35"/>
      <c r="KO7" s="35"/>
      <c r="KP7" s="35"/>
      <c r="KQ7" s="35"/>
      <c r="KR7" s="35"/>
      <c r="KS7" s="35"/>
      <c r="KT7" s="35"/>
      <c r="KU7" s="35"/>
      <c r="KV7" s="35"/>
      <c r="KW7" s="35"/>
      <c r="KX7" s="35"/>
      <c r="KY7" s="35"/>
      <c r="KZ7" s="35"/>
      <c r="LA7" s="35"/>
      <c r="LB7" s="35"/>
      <c r="LC7" s="35"/>
      <c r="LD7" s="35"/>
      <c r="LE7" s="35"/>
      <c r="LF7" s="35"/>
      <c r="LG7" s="35"/>
      <c r="LH7" s="35"/>
      <c r="LI7" s="35"/>
      <c r="LJ7" s="35"/>
      <c r="LK7" s="35"/>
      <c r="LL7" s="35"/>
      <c r="LM7" s="35"/>
      <c r="LN7" s="35"/>
      <c r="LO7" s="35"/>
      <c r="LP7" s="35"/>
      <c r="LQ7" s="35"/>
      <c r="LR7" s="35"/>
      <c r="LS7" s="35"/>
      <c r="LT7" s="35"/>
      <c r="LU7" s="35"/>
      <c r="LV7" s="35"/>
      <c r="LW7" s="35"/>
      <c r="LX7" s="35"/>
      <c r="LY7" s="35"/>
      <c r="LZ7" s="35"/>
      <c r="MA7" s="35"/>
      <c r="MB7" s="35"/>
      <c r="MC7" s="35"/>
      <c r="MD7" s="35"/>
      <c r="ME7" s="35"/>
      <c r="MF7" s="35"/>
      <c r="MG7" s="35"/>
      <c r="MH7" s="35"/>
      <c r="MI7" s="35"/>
      <c r="MJ7" s="35"/>
      <c r="MK7" s="35"/>
      <c r="ML7" s="35"/>
      <c r="MM7" s="35"/>
      <c r="MN7" s="35"/>
      <c r="MO7" s="35"/>
      <c r="MP7" s="35"/>
      <c r="MQ7" s="35"/>
      <c r="MR7" s="35"/>
      <c r="MS7" s="35"/>
      <c r="MT7" s="35"/>
      <c r="MU7" s="35"/>
      <c r="MV7" s="35"/>
      <c r="MW7" s="35"/>
      <c r="MX7" s="35"/>
      <c r="MY7" s="35"/>
      <c r="MZ7" s="35"/>
      <c r="NA7" s="35"/>
      <c r="NB7" s="35"/>
      <c r="NC7" s="35"/>
      <c r="ND7" s="35"/>
      <c r="NE7" s="35"/>
      <c r="NF7" s="35"/>
      <c r="NG7" s="35"/>
      <c r="NH7" s="35"/>
      <c r="NI7" s="35"/>
      <c r="NJ7" s="35"/>
      <c r="NK7" s="35"/>
      <c r="NL7" s="35"/>
      <c r="NM7" s="35"/>
      <c r="NN7" s="35"/>
      <c r="NO7" s="35"/>
      <c r="NP7" s="35"/>
      <c r="NQ7" s="35"/>
      <c r="NR7" s="35"/>
      <c r="NS7" s="35"/>
      <c r="NT7" s="35"/>
      <c r="NU7" s="35"/>
      <c r="NV7" s="35"/>
      <c r="NW7" s="35"/>
      <c r="NX7" s="35"/>
      <c r="NY7" s="35"/>
      <c r="NZ7" s="35"/>
      <c r="OA7" s="35"/>
      <c r="OB7" s="35"/>
      <c r="OC7" s="35"/>
      <c r="OD7" s="35"/>
    </row>
    <row r="8" spans="2:394">
      <c r="B8" s="80">
        <v>3</v>
      </c>
      <c r="C8" s="81">
        <v>1</v>
      </c>
      <c r="D8" s="81">
        <v>2</v>
      </c>
      <c r="E8" s="81"/>
      <c r="F8" s="81">
        <v>2</v>
      </c>
      <c r="G8" s="81">
        <v>1</v>
      </c>
      <c r="H8" s="81">
        <v>6</v>
      </c>
      <c r="I8" s="81">
        <v>6</v>
      </c>
      <c r="J8" s="81">
        <v>6</v>
      </c>
      <c r="K8"/>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c r="BM8" s="35"/>
      <c r="BN8" s="35"/>
      <c r="BO8" s="35"/>
      <c r="BP8" s="35"/>
      <c r="BQ8" s="35"/>
      <c r="BR8" s="35"/>
      <c r="BS8" s="35"/>
      <c r="BT8" s="35"/>
      <c r="BU8" s="35"/>
      <c r="BV8" s="35"/>
      <c r="BW8" s="35"/>
      <c r="BX8" s="35"/>
      <c r="BY8" s="35"/>
      <c r="BZ8" s="35"/>
      <c r="CA8" s="35"/>
      <c r="CB8" s="35"/>
      <c r="CC8" s="35"/>
      <c r="CD8" s="35"/>
      <c r="CE8" s="35"/>
      <c r="CF8" s="35"/>
      <c r="CG8" s="35"/>
      <c r="CH8" s="35"/>
      <c r="CI8" s="35"/>
      <c r="CJ8" s="35"/>
      <c r="CK8" s="35"/>
      <c r="CL8" s="35"/>
      <c r="CM8" s="35"/>
      <c r="CN8" s="35"/>
      <c r="CO8" s="35"/>
      <c r="CP8" s="35"/>
      <c r="CQ8" s="35"/>
      <c r="CR8" s="35"/>
      <c r="CS8" s="35"/>
      <c r="CT8" s="35"/>
      <c r="CU8" s="35"/>
      <c r="CV8" s="35"/>
      <c r="CW8" s="35"/>
      <c r="CX8" s="35"/>
      <c r="CY8" s="35"/>
      <c r="CZ8" s="35"/>
      <c r="DA8" s="35"/>
      <c r="DB8" s="35"/>
      <c r="DC8" s="35"/>
      <c r="DD8" s="35"/>
      <c r="DE8" s="35"/>
      <c r="DF8" s="35"/>
      <c r="DG8" s="35"/>
      <c r="DH8" s="35"/>
      <c r="DI8" s="35"/>
      <c r="DJ8" s="35"/>
      <c r="DK8" s="35"/>
      <c r="DL8" s="35"/>
      <c r="DM8" s="35"/>
      <c r="DN8" s="35"/>
      <c r="DO8" s="35"/>
      <c r="DP8" s="35"/>
      <c r="DQ8" s="35"/>
      <c r="DR8" s="35"/>
      <c r="DS8" s="35"/>
      <c r="DT8" s="35"/>
      <c r="DU8" s="35"/>
      <c r="DV8" s="35"/>
      <c r="DW8" s="35"/>
      <c r="DX8" s="35"/>
      <c r="DY8" s="35"/>
      <c r="DZ8" s="35"/>
      <c r="EA8" s="35"/>
      <c r="EB8" s="35"/>
      <c r="EC8" s="35"/>
      <c r="ED8" s="35"/>
    </row>
    <row r="9" spans="2:394">
      <c r="B9" s="80">
        <v>4</v>
      </c>
      <c r="C9" s="81">
        <v>2</v>
      </c>
      <c r="D9" s="81"/>
      <c r="E9" s="81"/>
      <c r="F9" s="81">
        <v>1</v>
      </c>
      <c r="G9" s="81"/>
      <c r="H9" s="81">
        <v>3</v>
      </c>
      <c r="I9" s="81">
        <v>3</v>
      </c>
      <c r="J9" s="81">
        <v>3</v>
      </c>
      <c r="K9"/>
      <c r="L9" s="35"/>
      <c r="M9" s="35"/>
      <c r="N9" s="35"/>
      <c r="O9" s="35"/>
      <c r="P9" s="35"/>
      <c r="Q9" s="35"/>
      <c r="R9" s="35"/>
      <c r="S9" s="35"/>
      <c r="T9" s="35"/>
      <c r="U9" s="35"/>
      <c r="V9" s="35"/>
      <c r="W9" s="35"/>
      <c r="X9" s="35"/>
      <c r="Y9" s="35"/>
      <c r="Z9" s="35"/>
      <c r="AA9" s="35"/>
      <c r="AB9" s="35"/>
      <c r="AC9" s="35"/>
      <c r="AD9" s="35"/>
      <c r="AE9" s="35"/>
      <c r="AF9" s="35"/>
      <c r="AG9" s="35"/>
      <c r="AH9" s="35"/>
      <c r="AI9" s="35"/>
      <c r="AJ9" s="35"/>
      <c r="AK9" s="35"/>
      <c r="AL9" s="35"/>
      <c r="AM9" s="35"/>
      <c r="AN9" s="35"/>
      <c r="AO9" s="35"/>
      <c r="AP9" s="35"/>
      <c r="AQ9" s="35"/>
      <c r="AR9" s="35"/>
      <c r="AS9" s="35"/>
      <c r="AT9" s="35"/>
      <c r="AU9" s="35"/>
      <c r="AV9" s="35"/>
      <c r="AW9" s="35"/>
      <c r="AX9" s="35"/>
      <c r="AY9" s="35"/>
      <c r="AZ9" s="35"/>
      <c r="BA9" s="35"/>
      <c r="BB9" s="35"/>
      <c r="BC9" s="35"/>
      <c r="BD9" s="35"/>
      <c r="BE9" s="35"/>
      <c r="BF9" s="35"/>
      <c r="BG9" s="35"/>
      <c r="BH9" s="35"/>
      <c r="BI9" s="35"/>
      <c r="BJ9" s="35"/>
      <c r="BK9" s="35"/>
      <c r="BL9" s="35"/>
      <c r="BM9" s="35"/>
      <c r="BN9" s="35"/>
      <c r="BO9" s="35"/>
      <c r="BP9" s="35"/>
      <c r="BQ9" s="35"/>
      <c r="BR9" s="35"/>
      <c r="BS9" s="35"/>
      <c r="BT9" s="35"/>
      <c r="BU9" s="35"/>
      <c r="BV9" s="35"/>
      <c r="BW9" s="35"/>
      <c r="BX9" s="35"/>
      <c r="BY9" s="35"/>
      <c r="BZ9" s="35"/>
      <c r="CA9" s="35"/>
      <c r="CB9" s="35"/>
      <c r="CC9" s="35"/>
      <c r="CD9" s="35"/>
      <c r="CE9" s="35"/>
      <c r="CF9" s="35"/>
      <c r="CG9" s="35"/>
      <c r="CH9" s="35"/>
      <c r="CI9" s="35"/>
      <c r="CJ9" s="35"/>
      <c r="CK9" s="35"/>
      <c r="CL9" s="35"/>
      <c r="CM9" s="35"/>
      <c r="CN9" s="35"/>
      <c r="CO9" s="35"/>
      <c r="CP9" s="35"/>
      <c r="CQ9" s="35"/>
      <c r="CR9" s="35"/>
      <c r="CS9" s="35"/>
      <c r="CT9" s="35"/>
      <c r="CU9" s="35"/>
      <c r="CV9" s="35"/>
      <c r="CW9" s="35"/>
      <c r="CX9" s="35"/>
      <c r="CY9" s="35"/>
      <c r="CZ9" s="35"/>
      <c r="DA9" s="35"/>
      <c r="DB9" s="35"/>
      <c r="DC9" s="35"/>
      <c r="DD9" s="35"/>
      <c r="DE9" s="35"/>
      <c r="DF9" s="35"/>
      <c r="DG9" s="35"/>
      <c r="DH9" s="35"/>
      <c r="DI9" s="35"/>
      <c r="DJ9" s="35"/>
      <c r="DK9" s="35"/>
      <c r="DL9" s="35"/>
      <c r="DM9" s="35"/>
      <c r="DN9" s="35"/>
      <c r="DO9" s="35"/>
      <c r="DP9" s="35"/>
      <c r="DQ9" s="35"/>
      <c r="DR9" s="35"/>
      <c r="DS9" s="35"/>
      <c r="DT9" s="35"/>
      <c r="DU9" s="35"/>
      <c r="DV9" s="35"/>
      <c r="DW9" s="35"/>
      <c r="DX9" s="35"/>
      <c r="DY9" s="35"/>
      <c r="DZ9" s="35"/>
      <c r="EA9" s="35"/>
      <c r="EB9" s="35"/>
      <c r="EC9" s="35"/>
      <c r="ED9" s="35"/>
    </row>
    <row r="10" spans="2:394">
      <c r="B10" s="80">
        <v>5</v>
      </c>
      <c r="C10" s="81">
        <v>1</v>
      </c>
      <c r="D10" s="81">
        <v>2</v>
      </c>
      <c r="E10" s="81"/>
      <c r="F10" s="81"/>
      <c r="G10" s="81"/>
      <c r="H10" s="81">
        <v>3</v>
      </c>
      <c r="I10" s="81">
        <v>3</v>
      </c>
      <c r="J10" s="81">
        <v>3</v>
      </c>
      <c r="K10"/>
      <c r="L10" s="35"/>
      <c r="M10" s="35"/>
      <c r="N10" s="35"/>
      <c r="O10" s="35"/>
      <c r="P10" s="35"/>
      <c r="Q10" s="35"/>
      <c r="R10" s="35"/>
      <c r="S10" s="35"/>
      <c r="T10" s="35"/>
      <c r="U10" s="35"/>
      <c r="V10" s="35"/>
      <c r="W10" s="35"/>
      <c r="X10" s="35"/>
      <c r="Y10" s="35"/>
      <c r="Z10" s="35"/>
      <c r="AA10" s="35"/>
      <c r="AB10" s="35"/>
      <c r="AC10" s="35"/>
      <c r="AD10" s="35"/>
      <c r="AE10" s="35"/>
      <c r="AF10" s="35"/>
      <c r="AG10" s="35"/>
      <c r="AH10" s="35"/>
      <c r="AI10" s="35"/>
      <c r="AJ10" s="35"/>
      <c r="AK10" s="35"/>
      <c r="AL10" s="35"/>
      <c r="AM10" s="35"/>
      <c r="AN10" s="35"/>
      <c r="AO10" s="35"/>
      <c r="AP10" s="35"/>
      <c r="AQ10" s="35"/>
      <c r="AR10" s="35"/>
      <c r="AS10" s="35"/>
      <c r="AT10" s="35"/>
      <c r="AU10" s="35"/>
      <c r="AV10" s="35"/>
      <c r="AW10" s="35"/>
      <c r="AX10" s="35"/>
      <c r="AY10" s="35"/>
      <c r="AZ10" s="35"/>
      <c r="BA10" s="35"/>
      <c r="BB10" s="35"/>
      <c r="BC10" s="35"/>
      <c r="BD10" s="35"/>
      <c r="BE10" s="35"/>
      <c r="BF10" s="35"/>
      <c r="BG10" s="35"/>
      <c r="BH10" s="35"/>
      <c r="BI10" s="35"/>
      <c r="BJ10" s="35"/>
      <c r="BK10" s="35"/>
      <c r="BL10" s="35"/>
      <c r="BM10" s="35"/>
      <c r="BN10" s="35"/>
      <c r="BO10" s="35"/>
      <c r="BP10" s="35"/>
      <c r="BQ10" s="35"/>
      <c r="BR10" s="35"/>
      <c r="BS10" s="35"/>
      <c r="BT10" s="35"/>
      <c r="BU10" s="35"/>
      <c r="BV10" s="35"/>
      <c r="BW10" s="35"/>
      <c r="BX10" s="35"/>
      <c r="BY10" s="35"/>
      <c r="BZ10" s="35"/>
      <c r="CA10" s="35"/>
      <c r="CB10" s="35"/>
      <c r="CC10" s="35"/>
      <c r="CD10" s="35"/>
      <c r="CE10" s="35"/>
      <c r="CF10" s="35"/>
      <c r="CG10" s="35"/>
      <c r="CH10" s="35"/>
      <c r="CI10" s="35"/>
      <c r="CJ10" s="35"/>
      <c r="CK10" s="35"/>
      <c r="CL10" s="35"/>
      <c r="CM10" s="35"/>
      <c r="CN10" s="35"/>
      <c r="CO10" s="35"/>
      <c r="CP10" s="35"/>
      <c r="CQ10" s="35"/>
      <c r="CR10" s="35"/>
      <c r="CS10" s="35"/>
      <c r="CT10" s="35"/>
      <c r="CU10" s="35"/>
      <c r="CV10" s="35"/>
      <c r="CW10" s="35"/>
      <c r="CX10" s="35"/>
      <c r="CY10" s="35"/>
      <c r="CZ10" s="35"/>
      <c r="DA10" s="35"/>
      <c r="DB10" s="35"/>
      <c r="DC10" s="35"/>
      <c r="DD10" s="35"/>
      <c r="DE10" s="35"/>
      <c r="DF10" s="35"/>
      <c r="DG10" s="35"/>
      <c r="DH10" s="35"/>
      <c r="DI10" s="35"/>
      <c r="DJ10" s="35"/>
      <c r="DK10" s="35"/>
      <c r="DL10" s="35"/>
      <c r="DM10" s="35"/>
      <c r="DN10" s="35"/>
      <c r="DO10" s="35"/>
      <c r="DP10" s="35"/>
      <c r="DQ10" s="35"/>
      <c r="DR10" s="35"/>
      <c r="DS10" s="35"/>
      <c r="DT10" s="35"/>
      <c r="DU10" s="35"/>
      <c r="DV10" s="35"/>
      <c r="DW10" s="35"/>
      <c r="DX10" s="35"/>
      <c r="DY10" s="35"/>
      <c r="DZ10" s="35"/>
      <c r="EA10" s="35"/>
      <c r="EB10" s="35"/>
      <c r="EC10" s="35"/>
      <c r="ED10" s="35"/>
    </row>
    <row r="11" spans="2:394">
      <c r="B11" s="80">
        <v>6</v>
      </c>
      <c r="C11" s="81">
        <v>1</v>
      </c>
      <c r="D11" s="81">
        <v>1</v>
      </c>
      <c r="E11" s="81"/>
      <c r="F11" s="81"/>
      <c r="G11" s="81"/>
      <c r="H11" s="81">
        <v>2</v>
      </c>
      <c r="I11" s="81">
        <v>2</v>
      </c>
      <c r="J11" s="81">
        <v>2</v>
      </c>
      <c r="K11"/>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c r="BB11" s="35"/>
      <c r="BC11" s="35"/>
      <c r="BD11" s="35"/>
      <c r="BE11" s="35"/>
      <c r="BF11" s="35"/>
      <c r="BG11" s="35"/>
      <c r="BH11" s="35"/>
      <c r="BI11" s="35"/>
      <c r="BJ11" s="35"/>
      <c r="BK11" s="35"/>
      <c r="BL11" s="35"/>
      <c r="BM11" s="35"/>
      <c r="BN11" s="35"/>
      <c r="BO11" s="35"/>
      <c r="BP11" s="35"/>
      <c r="BQ11" s="35"/>
      <c r="BR11" s="35"/>
      <c r="BS11" s="35"/>
      <c r="BT11" s="35"/>
      <c r="BU11" s="35"/>
      <c r="BV11" s="35"/>
      <c r="BW11" s="35"/>
      <c r="BX11" s="35"/>
      <c r="BY11" s="35"/>
      <c r="BZ11" s="35"/>
      <c r="CA11" s="35"/>
      <c r="CB11" s="35"/>
      <c r="CC11" s="35"/>
      <c r="CD11" s="35"/>
      <c r="CE11" s="35"/>
      <c r="CF11" s="35"/>
      <c r="CG11" s="35"/>
      <c r="CH11" s="35"/>
      <c r="CI11" s="35"/>
      <c r="CJ11" s="35"/>
      <c r="CK11" s="35"/>
      <c r="CL11" s="35"/>
      <c r="CM11" s="35"/>
      <c r="CN11" s="35"/>
      <c r="CO11" s="35"/>
      <c r="CP11" s="35"/>
      <c r="CQ11" s="35"/>
      <c r="CR11" s="35"/>
      <c r="CS11" s="35"/>
      <c r="CT11" s="35"/>
      <c r="CU11" s="35"/>
      <c r="CV11" s="35"/>
      <c r="CW11" s="35"/>
      <c r="CX11" s="35"/>
      <c r="CY11" s="35"/>
      <c r="CZ11" s="35"/>
      <c r="DA11" s="35"/>
      <c r="DB11" s="35"/>
      <c r="DC11" s="35"/>
      <c r="DD11" s="35"/>
      <c r="DE11" s="35"/>
      <c r="DF11" s="35"/>
      <c r="DG11" s="35"/>
      <c r="DH11" s="35"/>
      <c r="DI11" s="35"/>
      <c r="DJ11" s="35"/>
      <c r="DK11" s="35"/>
      <c r="DL11" s="35"/>
      <c r="DM11" s="35"/>
      <c r="DN11" s="35"/>
      <c r="DO11" s="35"/>
      <c r="DP11" s="35"/>
      <c r="DQ11" s="35"/>
      <c r="DR11" s="35"/>
      <c r="DS11" s="35"/>
      <c r="DT11" s="35"/>
      <c r="DU11" s="35"/>
      <c r="DV11" s="35"/>
      <c r="DW11" s="35"/>
      <c r="DX11" s="35"/>
      <c r="DY11" s="35"/>
      <c r="DZ11" s="35"/>
      <c r="EA11" s="35"/>
      <c r="EB11" s="35"/>
      <c r="EC11" s="35"/>
      <c r="ED11" s="35"/>
    </row>
    <row r="12" spans="2:394">
      <c r="B12" s="80">
        <v>7</v>
      </c>
      <c r="C12" s="81">
        <v>2</v>
      </c>
      <c r="D12" s="81">
        <v>1</v>
      </c>
      <c r="E12" s="81"/>
      <c r="F12" s="81">
        <v>2</v>
      </c>
      <c r="G12" s="81">
        <v>1</v>
      </c>
      <c r="H12" s="81">
        <v>6</v>
      </c>
      <c r="I12" s="81">
        <v>6</v>
      </c>
      <c r="J12" s="81">
        <v>6</v>
      </c>
      <c r="K12"/>
      <c r="L12" s="35"/>
      <c r="M12" s="35"/>
      <c r="N12" s="35"/>
      <c r="O12" s="35"/>
      <c r="P12" s="35"/>
      <c r="Q12" s="35"/>
      <c r="R12" s="35"/>
      <c r="S12" s="35"/>
      <c r="T12" s="35"/>
      <c r="U12" s="35"/>
      <c r="V12" s="35"/>
      <c r="W12" s="35"/>
      <c r="X12" s="35"/>
      <c r="Y12" s="35"/>
      <c r="Z12" s="35"/>
      <c r="AA12" s="35"/>
      <c r="AB12" s="35"/>
      <c r="AC12" s="35"/>
      <c r="AD12" s="35"/>
      <c r="AE12" s="35"/>
      <c r="AF12" s="35"/>
      <c r="AG12" s="35"/>
      <c r="AH12" s="35"/>
      <c r="AI12" s="35"/>
      <c r="AJ12" s="35"/>
      <c r="AK12" s="35"/>
      <c r="AL12" s="35"/>
      <c r="AM12" s="35"/>
      <c r="AN12" s="35"/>
      <c r="AO12" s="35"/>
      <c r="AP12" s="35"/>
      <c r="AQ12" s="35"/>
      <c r="AR12" s="35"/>
      <c r="AS12" s="35"/>
      <c r="AT12" s="35"/>
      <c r="AU12" s="35"/>
      <c r="AV12" s="35"/>
      <c r="AW12" s="35"/>
      <c r="AX12" s="35"/>
      <c r="AY12" s="35"/>
      <c r="AZ12" s="35"/>
      <c r="BA12" s="35"/>
      <c r="BB12" s="35"/>
      <c r="BC12" s="35"/>
      <c r="BD12" s="35"/>
      <c r="BE12" s="35"/>
      <c r="BF12" s="35"/>
      <c r="BG12" s="35"/>
      <c r="BH12" s="35"/>
      <c r="BI12" s="35"/>
      <c r="BJ12" s="35"/>
      <c r="BK12" s="35"/>
      <c r="BL12" s="35"/>
      <c r="BM12" s="35"/>
      <c r="BN12" s="35"/>
      <c r="BO12" s="35"/>
      <c r="BP12" s="35"/>
      <c r="BQ12" s="35"/>
      <c r="BR12" s="35"/>
      <c r="BS12" s="35"/>
      <c r="BT12" s="35"/>
      <c r="BU12" s="35"/>
      <c r="BV12" s="35"/>
      <c r="BW12" s="35"/>
      <c r="BX12" s="35"/>
      <c r="BY12" s="35"/>
      <c r="BZ12" s="35"/>
      <c r="CA12" s="35"/>
      <c r="CB12" s="35"/>
      <c r="CC12" s="35"/>
      <c r="CD12" s="35"/>
      <c r="CE12" s="35"/>
      <c r="CF12" s="35"/>
      <c r="CG12" s="35"/>
      <c r="CH12" s="35"/>
      <c r="CI12" s="35"/>
      <c r="CJ12" s="35"/>
      <c r="CK12" s="35"/>
      <c r="CL12" s="35"/>
      <c r="CM12" s="35"/>
      <c r="CN12" s="35"/>
      <c r="CO12" s="35"/>
      <c r="CP12" s="35"/>
      <c r="CQ12" s="35"/>
      <c r="CR12" s="35"/>
      <c r="CS12" s="35"/>
      <c r="CT12" s="35"/>
      <c r="CU12" s="35"/>
      <c r="CV12" s="35"/>
      <c r="CW12" s="35"/>
      <c r="CX12" s="35"/>
      <c r="CY12" s="35"/>
      <c r="CZ12" s="35"/>
      <c r="DA12" s="35"/>
      <c r="DB12" s="35"/>
      <c r="DC12" s="35"/>
      <c r="DD12" s="35"/>
      <c r="DE12" s="35"/>
      <c r="DF12" s="35"/>
      <c r="DG12" s="35"/>
      <c r="DH12" s="35"/>
      <c r="DI12" s="35"/>
      <c r="DJ12" s="35"/>
      <c r="DK12" s="35"/>
      <c r="DL12" s="35"/>
      <c r="DM12" s="35"/>
      <c r="DN12" s="35"/>
      <c r="DO12" s="35"/>
      <c r="DP12" s="35"/>
      <c r="DQ12" s="35"/>
      <c r="DR12" s="35"/>
      <c r="DS12" s="35"/>
      <c r="DT12" s="35"/>
      <c r="DU12" s="35"/>
      <c r="DV12" s="35"/>
      <c r="DW12" s="35"/>
      <c r="DX12" s="35"/>
      <c r="DY12" s="35"/>
      <c r="DZ12" s="35"/>
      <c r="EA12" s="35"/>
      <c r="EB12" s="35"/>
      <c r="EC12" s="35"/>
      <c r="ED12" s="35"/>
    </row>
    <row r="13" spans="2:394">
      <c r="B13" s="80">
        <v>8</v>
      </c>
      <c r="C13" s="81">
        <v>1</v>
      </c>
      <c r="D13" s="81">
        <v>1</v>
      </c>
      <c r="E13" s="81"/>
      <c r="F13" s="81">
        <v>1</v>
      </c>
      <c r="G13" s="81">
        <v>1</v>
      </c>
      <c r="H13" s="81">
        <v>4</v>
      </c>
      <c r="I13" s="81">
        <v>4</v>
      </c>
      <c r="J13" s="81">
        <v>4</v>
      </c>
      <c r="K13"/>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35"/>
      <c r="BP13" s="35"/>
      <c r="BQ13" s="35"/>
      <c r="BR13" s="35"/>
      <c r="BS13" s="35"/>
      <c r="BT13" s="35"/>
      <c r="BU13" s="35"/>
      <c r="BV13" s="35"/>
      <c r="BW13" s="35"/>
      <c r="BX13" s="35"/>
      <c r="BY13" s="35"/>
      <c r="BZ13" s="35"/>
      <c r="CA13" s="35"/>
      <c r="CB13" s="35"/>
      <c r="CC13" s="35"/>
      <c r="CD13" s="35"/>
      <c r="CE13" s="35"/>
      <c r="CF13" s="35"/>
      <c r="CG13" s="35"/>
      <c r="CH13" s="35"/>
      <c r="CI13" s="35"/>
      <c r="CJ13" s="35"/>
      <c r="CK13" s="35"/>
      <c r="CL13" s="35"/>
      <c r="CM13" s="35"/>
      <c r="CN13" s="35"/>
      <c r="CO13" s="35"/>
      <c r="CP13" s="35"/>
      <c r="CQ13" s="35"/>
      <c r="CR13" s="35"/>
      <c r="CS13" s="35"/>
      <c r="CT13" s="35"/>
      <c r="CU13" s="35"/>
      <c r="CV13" s="35"/>
      <c r="CW13" s="35"/>
      <c r="CX13" s="35"/>
      <c r="CY13" s="35"/>
      <c r="CZ13" s="35"/>
      <c r="DA13" s="35"/>
      <c r="DB13" s="35"/>
      <c r="DC13" s="35"/>
      <c r="DD13" s="35"/>
      <c r="DE13" s="35"/>
      <c r="DF13" s="35"/>
      <c r="DG13" s="35"/>
      <c r="DH13" s="35"/>
      <c r="DI13" s="35"/>
      <c r="DJ13" s="35"/>
      <c r="DK13" s="35"/>
      <c r="DL13" s="35"/>
      <c r="DM13" s="35"/>
      <c r="DN13" s="35"/>
      <c r="DO13" s="35"/>
      <c r="DP13" s="35"/>
      <c r="DQ13" s="35"/>
      <c r="DR13" s="35"/>
      <c r="DS13" s="35"/>
      <c r="DT13" s="35"/>
      <c r="DU13" s="35"/>
      <c r="DV13" s="35"/>
      <c r="DW13" s="35"/>
      <c r="DX13" s="35"/>
      <c r="DY13" s="35"/>
      <c r="DZ13" s="35"/>
      <c r="EA13" s="35"/>
      <c r="EB13" s="35"/>
      <c r="EC13" s="35"/>
      <c r="ED13" s="35"/>
    </row>
    <row r="14" spans="2:394">
      <c r="B14" s="80">
        <v>9</v>
      </c>
      <c r="C14" s="81">
        <v>1</v>
      </c>
      <c r="D14" s="81">
        <v>1</v>
      </c>
      <c r="E14" s="81"/>
      <c r="F14" s="81">
        <v>2</v>
      </c>
      <c r="G14" s="81">
        <v>1</v>
      </c>
      <c r="H14" s="81">
        <v>5</v>
      </c>
      <c r="I14" s="81">
        <v>5</v>
      </c>
      <c r="J14" s="81">
        <v>5</v>
      </c>
      <c r="K14"/>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c r="BP14" s="35"/>
      <c r="BQ14" s="35"/>
      <c r="BR14" s="35"/>
      <c r="BS14" s="35"/>
      <c r="BT14" s="35"/>
      <c r="BU14" s="35"/>
      <c r="BV14" s="35"/>
      <c r="BW14" s="35"/>
      <c r="BX14" s="35"/>
      <c r="BY14" s="35"/>
      <c r="BZ14" s="35"/>
      <c r="CA14" s="35"/>
      <c r="CB14" s="35"/>
      <c r="CC14" s="35"/>
      <c r="CD14" s="35"/>
      <c r="CE14" s="35"/>
      <c r="CF14" s="35"/>
      <c r="CG14" s="35"/>
      <c r="CH14" s="35"/>
      <c r="CI14" s="35"/>
      <c r="CJ14" s="35"/>
      <c r="CK14" s="35"/>
      <c r="CL14" s="35"/>
      <c r="CM14" s="35"/>
      <c r="CN14" s="35"/>
      <c r="CO14" s="35"/>
      <c r="CP14" s="35"/>
      <c r="CQ14" s="35"/>
      <c r="CR14" s="35"/>
      <c r="CS14" s="35"/>
      <c r="CT14" s="35"/>
      <c r="CU14" s="35"/>
      <c r="CV14" s="35"/>
      <c r="CW14" s="35"/>
      <c r="CX14" s="35"/>
      <c r="CY14" s="35"/>
      <c r="CZ14" s="35"/>
      <c r="DA14" s="35"/>
      <c r="DB14" s="35"/>
      <c r="DC14" s="35"/>
      <c r="DD14" s="35"/>
      <c r="DE14" s="35"/>
      <c r="DF14" s="35"/>
      <c r="DG14" s="35"/>
      <c r="DH14" s="35"/>
      <c r="DI14" s="35"/>
      <c r="DJ14" s="35"/>
      <c r="DK14" s="35"/>
      <c r="DL14" s="35"/>
      <c r="DM14" s="35"/>
      <c r="DN14" s="35"/>
      <c r="DO14" s="35"/>
      <c r="DP14" s="35"/>
      <c r="DQ14" s="35"/>
      <c r="DR14" s="35"/>
      <c r="DS14" s="35"/>
      <c r="DT14" s="35"/>
      <c r="DU14" s="35"/>
      <c r="DV14" s="35"/>
      <c r="DW14" s="35"/>
      <c r="DX14" s="35"/>
      <c r="DY14" s="35"/>
      <c r="DZ14" s="35"/>
      <c r="EA14" s="35"/>
      <c r="EB14" s="35"/>
      <c r="EC14" s="35"/>
      <c r="ED14" s="35"/>
    </row>
    <row r="15" spans="2:394">
      <c r="B15" s="80">
        <v>10</v>
      </c>
      <c r="C15" s="81">
        <v>2</v>
      </c>
      <c r="D15" s="81">
        <v>2</v>
      </c>
      <c r="E15" s="81">
        <v>1</v>
      </c>
      <c r="F15" s="81">
        <v>2</v>
      </c>
      <c r="G15" s="81">
        <v>1</v>
      </c>
      <c r="H15" s="81">
        <v>8</v>
      </c>
      <c r="I15" s="81">
        <v>8</v>
      </c>
      <c r="J15" s="81">
        <v>8</v>
      </c>
      <c r="K1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5"/>
      <c r="BQ15" s="35"/>
      <c r="BR15" s="35"/>
      <c r="BS15" s="35"/>
      <c r="BT15" s="35"/>
      <c r="BU15" s="35"/>
      <c r="BV15" s="35"/>
      <c r="BW15" s="35"/>
      <c r="BX15" s="35"/>
      <c r="BY15" s="35"/>
      <c r="BZ15" s="35"/>
      <c r="CA15" s="35"/>
      <c r="CB15" s="35"/>
      <c r="CC15" s="35"/>
      <c r="CD15" s="35"/>
      <c r="CE15" s="35"/>
      <c r="CF15" s="35"/>
      <c r="CG15" s="35"/>
      <c r="CH15" s="35"/>
      <c r="CI15" s="35"/>
      <c r="CJ15" s="35"/>
      <c r="CK15" s="35"/>
      <c r="CL15" s="35"/>
      <c r="CM15" s="35"/>
      <c r="CN15" s="35"/>
      <c r="CO15" s="35"/>
      <c r="CP15" s="35"/>
      <c r="CQ15" s="35"/>
      <c r="CR15" s="35"/>
      <c r="CS15" s="35"/>
      <c r="CT15" s="35"/>
      <c r="CU15" s="35"/>
      <c r="CV15" s="35"/>
      <c r="CW15" s="35"/>
      <c r="CX15" s="35"/>
      <c r="CY15" s="35"/>
      <c r="CZ15" s="35"/>
      <c r="DA15" s="35"/>
      <c r="DB15" s="35"/>
      <c r="DC15" s="35"/>
      <c r="DD15" s="35"/>
      <c r="DE15" s="35"/>
      <c r="DF15" s="35"/>
      <c r="DG15" s="35"/>
      <c r="DH15" s="35"/>
      <c r="DI15" s="35"/>
      <c r="DJ15" s="35"/>
      <c r="DK15" s="35"/>
      <c r="DL15" s="35"/>
      <c r="DM15" s="35"/>
      <c r="DN15" s="35"/>
      <c r="DO15" s="35"/>
      <c r="DP15" s="35"/>
      <c r="DQ15" s="35"/>
      <c r="DR15" s="35"/>
      <c r="DS15" s="35"/>
      <c r="DT15" s="35"/>
      <c r="DU15" s="35"/>
      <c r="DV15" s="35"/>
      <c r="DW15" s="35"/>
      <c r="DX15" s="35"/>
      <c r="DY15" s="35"/>
      <c r="DZ15" s="35"/>
      <c r="EA15" s="35"/>
      <c r="EB15" s="35"/>
      <c r="EC15" s="35"/>
      <c r="ED15" s="35"/>
    </row>
    <row r="16" spans="2:394">
      <c r="B16" s="80">
        <v>11</v>
      </c>
      <c r="C16" s="81">
        <v>1</v>
      </c>
      <c r="D16" s="81"/>
      <c r="E16" s="81"/>
      <c r="F16" s="81">
        <v>2</v>
      </c>
      <c r="G16" s="81">
        <v>1</v>
      </c>
      <c r="H16" s="81">
        <v>4</v>
      </c>
      <c r="I16" s="81">
        <v>4</v>
      </c>
      <c r="J16" s="81">
        <v>4</v>
      </c>
      <c r="K16"/>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5"/>
      <c r="BQ16" s="35"/>
      <c r="BR16" s="35"/>
      <c r="BS16" s="35"/>
      <c r="BT16" s="35"/>
      <c r="BU16" s="35"/>
      <c r="BV16" s="35"/>
      <c r="BW16" s="35"/>
      <c r="BX16" s="35"/>
      <c r="BY16" s="35"/>
      <c r="BZ16" s="35"/>
      <c r="CA16" s="35"/>
      <c r="CB16" s="35"/>
      <c r="CC16" s="35"/>
      <c r="CD16" s="35"/>
      <c r="CE16" s="35"/>
      <c r="CF16" s="35"/>
      <c r="CG16" s="35"/>
      <c r="CH16" s="35"/>
      <c r="CI16" s="35"/>
      <c r="CJ16" s="35"/>
      <c r="CK16" s="35"/>
      <c r="CL16" s="35"/>
      <c r="CM16" s="35"/>
      <c r="CN16" s="35"/>
      <c r="CO16" s="35"/>
      <c r="CP16" s="35"/>
      <c r="CQ16" s="35"/>
      <c r="CR16" s="35"/>
      <c r="CS16" s="35"/>
      <c r="CT16" s="35"/>
      <c r="CU16" s="35"/>
      <c r="CV16" s="35"/>
      <c r="CW16" s="35"/>
      <c r="CX16" s="35"/>
      <c r="CY16" s="35"/>
      <c r="CZ16" s="35"/>
      <c r="DA16" s="35"/>
      <c r="DB16" s="35"/>
      <c r="DC16" s="35"/>
      <c r="DD16" s="35"/>
      <c r="DE16" s="35"/>
      <c r="DF16" s="35"/>
      <c r="DG16" s="35"/>
      <c r="DH16" s="35"/>
      <c r="DI16" s="35"/>
      <c r="DJ16" s="35"/>
      <c r="DK16" s="35"/>
      <c r="DL16" s="35"/>
      <c r="DM16" s="35"/>
      <c r="DN16" s="35"/>
      <c r="DO16" s="35"/>
      <c r="DP16" s="35"/>
      <c r="DQ16" s="35"/>
      <c r="DR16" s="35"/>
      <c r="DS16" s="35"/>
      <c r="DT16" s="35"/>
      <c r="DU16" s="35"/>
      <c r="DV16" s="35"/>
      <c r="DW16" s="35"/>
      <c r="DX16" s="35"/>
      <c r="DY16" s="35"/>
      <c r="DZ16" s="35"/>
      <c r="EA16" s="35"/>
      <c r="EB16" s="35"/>
      <c r="EC16" s="35"/>
      <c r="ED16" s="35"/>
    </row>
    <row r="17" spans="2:134">
      <c r="B17" s="80" t="s">
        <v>1296</v>
      </c>
      <c r="C17" s="81">
        <v>15</v>
      </c>
      <c r="D17" s="81">
        <v>14</v>
      </c>
      <c r="E17" s="81">
        <v>3</v>
      </c>
      <c r="F17" s="81">
        <v>15</v>
      </c>
      <c r="G17" s="81">
        <v>9</v>
      </c>
      <c r="H17" s="81">
        <v>56</v>
      </c>
      <c r="I17" s="81">
        <v>56</v>
      </c>
      <c r="J17" s="81">
        <v>56</v>
      </c>
      <c r="K17"/>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35"/>
      <c r="BR17" s="35"/>
      <c r="BS17" s="35"/>
      <c r="BT17" s="35"/>
      <c r="BU17" s="35"/>
      <c r="BV17" s="35"/>
      <c r="BW17" s="35"/>
      <c r="BX17" s="35"/>
      <c r="BY17" s="35"/>
      <c r="BZ17" s="35"/>
      <c r="CA17" s="35"/>
      <c r="CB17" s="35"/>
      <c r="CC17" s="35"/>
      <c r="CD17" s="35"/>
      <c r="CE17" s="35"/>
      <c r="CF17" s="35"/>
      <c r="CG17" s="35"/>
      <c r="CH17" s="35"/>
      <c r="CI17" s="35"/>
      <c r="CJ17" s="35"/>
      <c r="CK17" s="35"/>
      <c r="CL17" s="35"/>
      <c r="CM17" s="35"/>
      <c r="CN17" s="35"/>
      <c r="CO17" s="35"/>
      <c r="CP17" s="35"/>
      <c r="CQ17" s="35"/>
      <c r="CR17" s="35"/>
      <c r="CS17" s="35"/>
      <c r="CT17" s="35"/>
      <c r="CU17" s="35"/>
      <c r="CV17" s="35"/>
      <c r="CW17" s="35"/>
      <c r="CX17" s="35"/>
      <c r="CY17" s="35"/>
      <c r="CZ17" s="35"/>
      <c r="DA17" s="35"/>
      <c r="DB17" s="35"/>
      <c r="DC17" s="35"/>
      <c r="DD17" s="35"/>
      <c r="DE17" s="35"/>
      <c r="DF17" s="35"/>
      <c r="DG17" s="35"/>
      <c r="DH17" s="35"/>
      <c r="DI17" s="35"/>
      <c r="DJ17" s="35"/>
      <c r="DK17" s="35"/>
      <c r="DL17" s="35"/>
      <c r="DM17" s="35"/>
      <c r="DN17" s="35"/>
      <c r="DO17" s="35"/>
      <c r="DP17" s="35"/>
      <c r="DQ17" s="35"/>
      <c r="DR17" s="35"/>
      <c r="DS17" s="35"/>
      <c r="DT17" s="35"/>
      <c r="DU17" s="35"/>
      <c r="DV17" s="35"/>
      <c r="DW17" s="35"/>
      <c r="DX17" s="35"/>
      <c r="DY17" s="35"/>
      <c r="DZ17" s="35"/>
      <c r="EA17" s="35"/>
      <c r="EB17" s="35"/>
      <c r="EC17" s="35"/>
      <c r="ED17" s="35"/>
    </row>
    <row r="18" spans="2:134">
      <c r="B18" s="35"/>
      <c r="C18" s="35"/>
      <c r="D18" s="35"/>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5"/>
      <c r="BW18" s="35"/>
      <c r="BX18" s="35"/>
      <c r="BY18" s="35"/>
      <c r="BZ18" s="35"/>
      <c r="CA18" s="35"/>
      <c r="CB18" s="35"/>
      <c r="CC18" s="35"/>
      <c r="CD18" s="35"/>
      <c r="CE18" s="35"/>
      <c r="CF18" s="35"/>
      <c r="CG18" s="35"/>
      <c r="CH18" s="35"/>
      <c r="CI18" s="35"/>
      <c r="CJ18" s="35"/>
      <c r="CK18" s="35"/>
      <c r="CL18" s="35"/>
      <c r="CM18" s="35"/>
      <c r="CN18" s="35"/>
      <c r="CO18" s="35"/>
      <c r="CP18" s="35"/>
      <c r="CQ18" s="35"/>
      <c r="CR18" s="35"/>
      <c r="CS18" s="35"/>
      <c r="CT18" s="35"/>
      <c r="CU18" s="35"/>
      <c r="CV18" s="35"/>
      <c r="CW18" s="35"/>
      <c r="CX18" s="35"/>
      <c r="CY18" s="35"/>
      <c r="CZ18" s="35"/>
      <c r="DA18" s="35"/>
      <c r="DB18" s="35"/>
      <c r="DC18" s="35"/>
      <c r="DD18" s="35"/>
      <c r="DE18" s="35"/>
      <c r="DF18" s="35"/>
      <c r="DG18" s="35"/>
      <c r="DH18" s="35"/>
      <c r="DI18" s="35"/>
      <c r="DJ18" s="35"/>
      <c r="DK18" s="35"/>
      <c r="DL18" s="35"/>
      <c r="DM18" s="35"/>
      <c r="DN18" s="35"/>
      <c r="DO18" s="35"/>
      <c r="DP18" s="35"/>
      <c r="DQ18" s="35"/>
      <c r="DR18" s="35"/>
      <c r="DS18" s="35"/>
      <c r="DT18" s="35"/>
      <c r="DU18" s="35"/>
      <c r="DV18" s="35"/>
      <c r="DW18" s="35"/>
      <c r="DX18" s="35"/>
      <c r="DY18" s="35"/>
      <c r="DZ18" s="35"/>
      <c r="EA18" s="35"/>
      <c r="EB18" s="35"/>
      <c r="EC18" s="35"/>
      <c r="ED18" s="35"/>
    </row>
    <row r="19" spans="2:134">
      <c r="B19" s="35"/>
      <c r="C19" s="35"/>
      <c r="D19" s="35"/>
      <c r="E19" s="35"/>
      <c r="F19" s="35"/>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5"/>
      <c r="BQ19" s="35"/>
      <c r="BR19" s="35"/>
      <c r="BS19" s="35"/>
      <c r="BT19" s="35"/>
      <c r="BU19" s="35"/>
      <c r="BV19" s="35"/>
      <c r="BW19" s="35"/>
      <c r="BX19" s="35"/>
      <c r="BY19" s="35"/>
      <c r="BZ19" s="35"/>
      <c r="CA19" s="35"/>
      <c r="CB19" s="35"/>
      <c r="CC19" s="35"/>
      <c r="CD19" s="35"/>
      <c r="CE19" s="35"/>
      <c r="CF19" s="35"/>
      <c r="CG19" s="35"/>
      <c r="CH19" s="35"/>
      <c r="CI19" s="35"/>
      <c r="CJ19" s="35"/>
      <c r="CK19" s="35"/>
      <c r="CL19" s="35"/>
      <c r="CM19" s="35"/>
      <c r="CN19" s="35"/>
      <c r="CO19" s="35"/>
      <c r="CP19" s="35"/>
      <c r="CQ19" s="35"/>
      <c r="CR19" s="35"/>
      <c r="CS19" s="35"/>
      <c r="CT19" s="35"/>
      <c r="CU19" s="35"/>
      <c r="CV19" s="35"/>
      <c r="CW19" s="35"/>
      <c r="CX19" s="35"/>
      <c r="CY19" s="35"/>
      <c r="CZ19" s="35"/>
      <c r="DA19" s="35"/>
      <c r="DB19" s="35"/>
      <c r="DC19" s="35"/>
      <c r="DD19" s="35"/>
      <c r="DE19" s="35"/>
      <c r="DF19" s="35"/>
      <c r="DG19" s="35"/>
      <c r="DH19" s="35"/>
      <c r="DI19" s="35"/>
      <c r="DJ19" s="35"/>
      <c r="DK19" s="35"/>
      <c r="DL19" s="35"/>
      <c r="DM19" s="35"/>
      <c r="DN19" s="35"/>
      <c r="DO19" s="35"/>
      <c r="DP19" s="35"/>
      <c r="DQ19" s="35"/>
      <c r="DR19" s="35"/>
      <c r="DS19" s="35"/>
      <c r="DT19" s="35"/>
      <c r="DU19" s="35"/>
      <c r="DV19" s="35"/>
      <c r="DW19" s="35"/>
      <c r="DX19" s="35"/>
      <c r="DY19" s="35"/>
      <c r="DZ19" s="35"/>
      <c r="EA19" s="35"/>
      <c r="EB19" s="35"/>
      <c r="EC19" s="35"/>
      <c r="ED19" s="35"/>
    </row>
    <row r="20" spans="2:134">
      <c r="B20" s="35"/>
      <c r="C20" s="35"/>
      <c r="D20" s="35"/>
      <c r="E20" s="35"/>
      <c r="F20" s="35"/>
      <c r="G20" s="35"/>
      <c r="H20" s="35"/>
      <c r="I20" s="35"/>
      <c r="J20" s="35"/>
      <c r="K20" s="35"/>
      <c r="L20" s="35"/>
      <c r="M20" s="35"/>
      <c r="N20" s="35"/>
      <c r="O20" s="35"/>
      <c r="P20" s="35"/>
    </row>
    <row r="21" spans="2:134">
      <c r="B21" s="35"/>
      <c r="C21" s="35"/>
      <c r="D21" s="35"/>
      <c r="E21" s="35"/>
      <c r="F21" s="35"/>
      <c r="G21" s="35"/>
      <c r="H21" s="35"/>
      <c r="I21" s="35"/>
      <c r="J21" s="35"/>
      <c r="K21" s="35"/>
      <c r="L21" s="35"/>
      <c r="M21" s="35"/>
      <c r="N21" s="35"/>
      <c r="O21" s="35"/>
      <c r="P21" s="35"/>
    </row>
    <row r="22" spans="2:134">
      <c r="B22" s="35"/>
      <c r="C22" s="35"/>
      <c r="D22" s="35"/>
      <c r="E22" s="35"/>
      <c r="F22" s="35"/>
      <c r="G22" s="35"/>
      <c r="H22" s="35"/>
      <c r="I22" s="35"/>
      <c r="J22" s="35"/>
      <c r="K22" s="35"/>
      <c r="L22" s="35"/>
      <c r="M22" s="35"/>
      <c r="N22" s="35"/>
      <c r="O22" s="35"/>
      <c r="P22" s="35"/>
    </row>
    <row r="23" spans="2:134">
      <c r="B23" s="35"/>
      <c r="C23" s="35"/>
      <c r="D23" s="35"/>
      <c r="E23" s="35"/>
      <c r="F23" s="35"/>
      <c r="G23" s="35"/>
      <c r="H23" s="35"/>
      <c r="I23" s="35"/>
      <c r="J23" s="35"/>
      <c r="K23" s="35"/>
      <c r="L23" s="35"/>
      <c r="M23" s="35"/>
      <c r="N23" s="35"/>
      <c r="O23" s="35"/>
      <c r="P23" s="35"/>
    </row>
    <row r="24" spans="2:134">
      <c r="B24" s="35"/>
      <c r="C24" s="35"/>
      <c r="D24" s="35"/>
      <c r="E24" s="35"/>
      <c r="F24" s="35"/>
      <c r="G24" s="35"/>
      <c r="H24" s="35"/>
      <c r="I24" s="35"/>
      <c r="J24" s="35"/>
      <c r="K24" s="35"/>
      <c r="L24" s="35"/>
      <c r="M24" s="35"/>
      <c r="N24" s="35"/>
      <c r="O24" s="35"/>
      <c r="P24" s="35"/>
    </row>
    <row r="25" spans="2:134">
      <c r="B25" s="35"/>
      <c r="C25" s="35"/>
      <c r="D25" s="35"/>
      <c r="E25" s="35"/>
      <c r="F25" s="35"/>
      <c r="G25" s="35"/>
      <c r="H25" s="35"/>
      <c r="I25" s="35"/>
      <c r="J25" s="35"/>
      <c r="K25" s="35"/>
      <c r="L25" s="35"/>
      <c r="M25" s="35"/>
      <c r="N25" s="35"/>
      <c r="O25" s="35"/>
      <c r="P25" s="35"/>
    </row>
    <row r="26" spans="2:134">
      <c r="B26" s="35"/>
      <c r="C26" s="35"/>
      <c r="D26" s="35"/>
      <c r="E26" s="35"/>
      <c r="F26" s="35"/>
      <c r="G26" s="35"/>
      <c r="H26" s="35"/>
      <c r="I26" s="35"/>
      <c r="J26" s="35"/>
      <c r="K26" s="35"/>
      <c r="L26" s="35"/>
      <c r="M26" s="35"/>
      <c r="N26" s="35"/>
      <c r="O26" s="35"/>
      <c r="P26" s="35"/>
    </row>
    <row r="27" spans="2:134">
      <c r="B27" s="35"/>
      <c r="C27" s="35"/>
      <c r="D27" s="35"/>
      <c r="E27" s="35"/>
      <c r="F27" s="35"/>
      <c r="G27" s="35"/>
      <c r="H27" s="35"/>
      <c r="I27" s="35"/>
      <c r="J27" s="35"/>
      <c r="K27" s="35"/>
      <c r="L27" s="35"/>
      <c r="M27" s="35"/>
      <c r="N27" s="35"/>
      <c r="O27" s="35"/>
      <c r="P27" s="35"/>
    </row>
    <row r="28" spans="2:134">
      <c r="B28" s="35"/>
      <c r="C28" s="35"/>
      <c r="D28" s="35"/>
      <c r="E28" s="35"/>
      <c r="F28" s="35"/>
      <c r="G28" s="35"/>
      <c r="H28" s="35"/>
      <c r="I28" s="35"/>
      <c r="J28" s="35"/>
      <c r="K28" s="35"/>
      <c r="L28" s="35"/>
      <c r="M28" s="35"/>
      <c r="N28" s="35"/>
      <c r="O28" s="35"/>
      <c r="P28" s="35"/>
    </row>
    <row r="29" spans="2:134">
      <c r="B29" s="35"/>
      <c r="C29" s="35"/>
      <c r="D29" s="35"/>
      <c r="E29" s="35"/>
      <c r="F29" s="35"/>
      <c r="G29" s="35"/>
      <c r="H29" s="35"/>
      <c r="I29" s="35"/>
      <c r="J29" s="35"/>
      <c r="K29" s="35"/>
      <c r="L29" s="35"/>
      <c r="M29" s="35"/>
      <c r="N29" s="35"/>
      <c r="O29" s="35"/>
      <c r="P29" s="35"/>
    </row>
    <row r="30" spans="2:134">
      <c r="B30" s="35"/>
      <c r="C30" s="35"/>
      <c r="D30" s="35"/>
      <c r="E30" s="35"/>
      <c r="F30" s="35"/>
      <c r="G30" s="35"/>
      <c r="H30" s="35"/>
      <c r="I30" s="35"/>
      <c r="J30" s="35"/>
      <c r="K30" s="35"/>
      <c r="L30" s="35"/>
      <c r="M30" s="35"/>
      <c r="N30" s="35"/>
      <c r="O30" s="35"/>
      <c r="P30" s="35"/>
    </row>
    <row r="31" spans="2:134">
      <c r="B31" s="35"/>
      <c r="C31" s="35"/>
      <c r="D31" s="35"/>
      <c r="E31" s="35"/>
      <c r="F31" s="35"/>
      <c r="G31" s="35"/>
      <c r="H31" s="35"/>
      <c r="I31" s="35"/>
      <c r="J31" s="35"/>
      <c r="K31" s="35"/>
      <c r="L31" s="35"/>
      <c r="M31" s="35"/>
      <c r="N31" s="35"/>
      <c r="O31" s="35"/>
      <c r="P31" s="35"/>
    </row>
    <row r="32" spans="2:134">
      <c r="B32" s="35"/>
      <c r="C32" s="35"/>
      <c r="D32" s="35"/>
      <c r="E32" s="35"/>
      <c r="F32" s="35"/>
      <c r="G32" s="35"/>
      <c r="H32" s="35"/>
      <c r="I32" s="35"/>
      <c r="J32" s="35"/>
      <c r="K32" s="35"/>
      <c r="L32" s="35"/>
      <c r="M32" s="35"/>
      <c r="N32" s="35"/>
      <c r="O32" s="35"/>
      <c r="P32" s="35"/>
    </row>
    <row r="33" spans="2:16">
      <c r="B33" s="35"/>
      <c r="C33" s="35"/>
      <c r="D33" s="35"/>
      <c r="E33" s="35"/>
      <c r="F33" s="35"/>
      <c r="G33" s="35"/>
      <c r="H33" s="35"/>
      <c r="I33" s="35"/>
      <c r="J33" s="35"/>
      <c r="K33" s="35"/>
      <c r="L33" s="35"/>
      <c r="M33" s="35"/>
      <c r="N33" s="35"/>
      <c r="O33" s="35"/>
      <c r="P33" s="35"/>
    </row>
    <row r="34" spans="2:16">
      <c r="B34" s="35"/>
      <c r="C34" s="35"/>
      <c r="D34" s="35"/>
      <c r="E34" s="35"/>
      <c r="F34" s="35"/>
      <c r="G34" s="35"/>
      <c r="H34" s="35"/>
      <c r="I34" s="35"/>
      <c r="J34" s="35"/>
      <c r="K34" s="35"/>
      <c r="L34" s="35"/>
      <c r="M34" s="35"/>
      <c r="N34" s="35"/>
      <c r="O34" s="35"/>
      <c r="P34" s="35"/>
    </row>
    <row r="35" spans="2:16">
      <c r="B35" s="35"/>
      <c r="C35" s="35"/>
      <c r="D35" s="35"/>
      <c r="E35" s="35"/>
      <c r="F35" s="35"/>
      <c r="G35" s="35"/>
      <c r="H35" s="35"/>
      <c r="I35" s="35"/>
      <c r="J35" s="35"/>
      <c r="K35" s="35"/>
      <c r="L35" s="35"/>
      <c r="M35" s="35"/>
      <c r="N35" s="35"/>
      <c r="O35" s="35"/>
      <c r="P35" s="35"/>
    </row>
    <row r="36" spans="2:16">
      <c r="B36" s="35"/>
      <c r="C36" s="35"/>
      <c r="D36" s="35"/>
      <c r="E36" s="35"/>
      <c r="F36" s="35"/>
      <c r="G36" s="35"/>
      <c r="H36" s="35"/>
      <c r="I36" s="35"/>
      <c r="J36" s="35"/>
      <c r="K36" s="35"/>
      <c r="L36" s="35"/>
      <c r="M36" s="35"/>
      <c r="N36" s="35"/>
      <c r="O36" s="35"/>
      <c r="P36" s="35"/>
    </row>
    <row r="37" spans="2:16">
      <c r="B37" s="35"/>
      <c r="C37" s="35"/>
      <c r="D37" s="35"/>
      <c r="E37" s="35"/>
      <c r="F37" s="35"/>
      <c r="G37" s="35"/>
      <c r="H37" s="35"/>
      <c r="I37" s="35"/>
      <c r="J37" s="35"/>
      <c r="K37" s="35"/>
      <c r="L37" s="35"/>
      <c r="M37" s="35"/>
      <c r="N37" s="35"/>
      <c r="O37" s="35"/>
      <c r="P37" s="35"/>
    </row>
    <row r="38" spans="2:16">
      <c r="B38" s="35"/>
      <c r="C38" s="35"/>
      <c r="D38" s="35"/>
      <c r="E38" s="35"/>
      <c r="F38" s="35"/>
      <c r="G38" s="35"/>
      <c r="H38" s="35"/>
      <c r="I38" s="35"/>
      <c r="J38" s="35"/>
      <c r="K38" s="35"/>
      <c r="L38" s="35"/>
      <c r="M38" s="35"/>
      <c r="N38" s="35"/>
      <c r="O38" s="35"/>
      <c r="P38" s="35"/>
    </row>
    <row r="39" spans="2:16">
      <c r="B39" s="35"/>
      <c r="C39" s="35"/>
      <c r="D39" s="35"/>
      <c r="E39" s="35"/>
      <c r="F39" s="35"/>
      <c r="G39" s="35"/>
      <c r="H39" s="35"/>
      <c r="I39" s="35"/>
      <c r="J39" s="35"/>
      <c r="K39" s="35"/>
      <c r="L39" s="35"/>
      <c r="M39" s="35"/>
      <c r="N39" s="35"/>
      <c r="O39" s="35"/>
      <c r="P39" s="35"/>
    </row>
    <row r="40" spans="2:16">
      <c r="B40" s="35"/>
      <c r="C40" s="35"/>
      <c r="D40" s="35"/>
      <c r="E40" s="35"/>
      <c r="F40" s="35"/>
      <c r="G40" s="35"/>
      <c r="H40" s="35"/>
      <c r="I40" s="35"/>
      <c r="J40" s="35"/>
      <c r="K40" s="35"/>
      <c r="L40" s="35"/>
      <c r="M40" s="35"/>
      <c r="N40" s="35"/>
      <c r="O40" s="35"/>
      <c r="P40" s="35"/>
    </row>
    <row r="41" spans="2:16">
      <c r="B41" s="35"/>
      <c r="C41" s="35"/>
      <c r="D41" s="35"/>
      <c r="E41" s="35"/>
      <c r="F41" s="35"/>
      <c r="G41" s="35"/>
      <c r="H41" s="35"/>
      <c r="I41" s="35"/>
      <c r="J41" s="35"/>
      <c r="K41" s="35"/>
      <c r="L41" s="35"/>
      <c r="M41" s="35"/>
      <c r="N41" s="35"/>
      <c r="O41" s="35"/>
      <c r="P41" s="35"/>
    </row>
    <row r="42" spans="2:16">
      <c r="B42" s="35"/>
      <c r="C42" s="35"/>
      <c r="D42" s="35"/>
      <c r="E42" s="35"/>
      <c r="F42" s="35"/>
      <c r="G42" s="35"/>
      <c r="H42" s="35"/>
      <c r="I42" s="35"/>
      <c r="J42" s="35"/>
      <c r="K42" s="35"/>
      <c r="L42" s="35"/>
      <c r="M42" s="35"/>
      <c r="N42" s="35"/>
      <c r="O42" s="35"/>
      <c r="P42" s="35"/>
    </row>
    <row r="43" spans="2:16">
      <c r="B43" s="35"/>
      <c r="C43" s="35"/>
      <c r="D43" s="35"/>
      <c r="E43" s="35"/>
      <c r="F43" s="35"/>
      <c r="G43" s="35"/>
      <c r="H43" s="35"/>
      <c r="I43" s="35"/>
      <c r="J43" s="35"/>
      <c r="K43" s="35"/>
      <c r="L43" s="35"/>
      <c r="M43" s="35"/>
      <c r="N43" s="35"/>
      <c r="O43" s="35"/>
      <c r="P43" s="35"/>
    </row>
    <row r="44" spans="2:16">
      <c r="B44" s="35"/>
      <c r="C44" s="35"/>
      <c r="D44" s="35"/>
      <c r="E44" s="35"/>
      <c r="F44" s="35"/>
      <c r="G44" s="35"/>
      <c r="H44" s="35"/>
      <c r="I44" s="35"/>
      <c r="J44" s="35"/>
      <c r="K44" s="35"/>
      <c r="L44" s="35"/>
      <c r="M44" s="35"/>
      <c r="N44" s="35"/>
      <c r="O44" s="35"/>
      <c r="P44" s="35"/>
    </row>
    <row r="45" spans="2:16">
      <c r="B45" s="35"/>
      <c r="C45" s="35"/>
      <c r="D45" s="35"/>
      <c r="E45" s="35"/>
      <c r="F45" s="35"/>
      <c r="G45" s="35"/>
      <c r="H45" s="35"/>
      <c r="I45" s="35"/>
      <c r="J45" s="35"/>
      <c r="K45" s="35"/>
      <c r="L45" s="35"/>
      <c r="M45" s="35"/>
      <c r="N45" s="35"/>
      <c r="O45" s="35"/>
      <c r="P45" s="35"/>
    </row>
    <row r="46" spans="2:16">
      <c r="B46" s="35"/>
      <c r="C46" s="35"/>
      <c r="D46" s="35"/>
      <c r="E46" s="35"/>
      <c r="F46" s="35"/>
      <c r="G46" s="35"/>
      <c r="H46" s="35"/>
      <c r="I46" s="35"/>
      <c r="J46" s="35"/>
      <c r="K46" s="35"/>
      <c r="L46" s="35"/>
      <c r="M46" s="35"/>
      <c r="N46" s="35"/>
      <c r="O46" s="35"/>
      <c r="P46" s="35"/>
    </row>
    <row r="47" spans="2:16">
      <c r="B47" s="35"/>
      <c r="C47" s="35"/>
      <c r="D47" s="35"/>
      <c r="E47" s="35"/>
      <c r="F47" s="35"/>
      <c r="G47" s="35"/>
      <c r="H47" s="35"/>
      <c r="I47" s="35"/>
      <c r="J47" s="35"/>
      <c r="K47" s="35"/>
      <c r="L47" s="35"/>
      <c r="M47" s="35"/>
      <c r="N47" s="35"/>
      <c r="O47" s="35"/>
      <c r="P47" s="35"/>
    </row>
    <row r="48" spans="2:16">
      <c r="B48" s="35"/>
      <c r="C48" s="35"/>
      <c r="D48" s="35"/>
      <c r="E48" s="35"/>
      <c r="F48" s="35"/>
      <c r="G48" s="35"/>
      <c r="H48" s="35"/>
      <c r="I48" s="35"/>
      <c r="J48" s="35"/>
      <c r="K48" s="35"/>
      <c r="L48" s="35"/>
      <c r="M48" s="35"/>
      <c r="N48" s="35"/>
      <c r="O48" s="35"/>
      <c r="P48" s="35"/>
    </row>
    <row r="49" spans="2:16">
      <c r="B49" s="35"/>
      <c r="C49" s="35"/>
      <c r="D49" s="35"/>
      <c r="E49" s="35"/>
      <c r="F49" s="35"/>
      <c r="G49" s="35"/>
      <c r="H49" s="35"/>
      <c r="I49" s="35"/>
      <c r="J49" s="35"/>
      <c r="K49" s="35"/>
      <c r="L49" s="35"/>
      <c r="M49" s="35"/>
      <c r="N49" s="35"/>
      <c r="O49" s="35"/>
      <c r="P49" s="35"/>
    </row>
    <row r="50" spans="2:16">
      <c r="B50" s="35"/>
      <c r="C50" s="35"/>
      <c r="D50" s="35"/>
      <c r="E50" s="35"/>
      <c r="F50" s="35"/>
      <c r="G50" s="35"/>
      <c r="H50" s="35"/>
      <c r="I50" s="35"/>
      <c r="J50" s="35"/>
      <c r="K50" s="35"/>
      <c r="L50" s="35"/>
      <c r="M50" s="35"/>
      <c r="N50" s="35"/>
      <c r="O50" s="35"/>
      <c r="P50" s="35"/>
    </row>
    <row r="51" spans="2:16">
      <c r="B51" s="35"/>
      <c r="C51" s="35"/>
      <c r="D51" s="35"/>
      <c r="E51" s="35"/>
      <c r="F51" s="35"/>
      <c r="G51" s="35"/>
      <c r="H51" s="35"/>
      <c r="I51" s="35"/>
      <c r="J51" s="35"/>
      <c r="K51" s="35"/>
      <c r="L51" s="35"/>
      <c r="M51" s="35"/>
      <c r="N51" s="35"/>
      <c r="O51" s="35"/>
      <c r="P51" s="35"/>
    </row>
    <row r="52" spans="2:16">
      <c r="B52" s="35"/>
      <c r="C52" s="35"/>
      <c r="D52" s="35"/>
      <c r="E52" s="35"/>
      <c r="F52" s="35"/>
      <c r="G52" s="35"/>
      <c r="H52" s="35"/>
      <c r="I52" s="35"/>
      <c r="J52" s="35"/>
      <c r="K52" s="35"/>
      <c r="L52" s="35"/>
      <c r="M52" s="35"/>
      <c r="N52" s="35"/>
      <c r="O52" s="35"/>
      <c r="P52" s="35"/>
    </row>
    <row r="53" spans="2:16">
      <c r="B53" s="35"/>
      <c r="C53" s="35"/>
      <c r="D53" s="35"/>
      <c r="E53" s="35"/>
      <c r="F53" s="35"/>
      <c r="G53" s="35"/>
      <c r="H53" s="35"/>
      <c r="I53" s="35"/>
      <c r="J53" s="35"/>
      <c r="K53" s="35"/>
      <c r="L53" s="35"/>
      <c r="M53" s="35"/>
      <c r="N53" s="35"/>
      <c r="O53" s="35"/>
      <c r="P53" s="35"/>
    </row>
    <row r="54" spans="2:16">
      <c r="B54" s="35"/>
      <c r="C54" s="35"/>
      <c r="D54" s="35"/>
      <c r="E54" s="35"/>
      <c r="F54" s="35"/>
      <c r="G54" s="35"/>
      <c r="H54" s="35"/>
      <c r="I54" s="35"/>
      <c r="J54" s="35"/>
      <c r="K54" s="35"/>
      <c r="L54" s="35"/>
      <c r="M54" s="35"/>
      <c r="N54" s="35"/>
      <c r="O54" s="35"/>
      <c r="P54" s="35"/>
    </row>
    <row r="55" spans="2:16">
      <c r="B55" s="35"/>
      <c r="C55" s="35"/>
      <c r="D55" s="35"/>
      <c r="E55" s="35"/>
      <c r="F55" s="35"/>
      <c r="G55" s="35"/>
      <c r="H55" s="35"/>
      <c r="I55" s="35"/>
      <c r="J55" s="35"/>
      <c r="K55" s="35"/>
      <c r="L55" s="35"/>
      <c r="M55" s="35"/>
      <c r="N55" s="35"/>
      <c r="O55" s="35"/>
      <c r="P55" s="35"/>
    </row>
    <row r="56" spans="2:16">
      <c r="B56" s="35"/>
      <c r="C56" s="35"/>
      <c r="D56" s="35"/>
      <c r="E56" s="35"/>
      <c r="F56" s="35"/>
      <c r="G56" s="35"/>
      <c r="H56" s="35"/>
      <c r="I56" s="35"/>
      <c r="J56" s="35"/>
      <c r="K56" s="35"/>
      <c r="L56" s="35"/>
      <c r="M56" s="35"/>
      <c r="N56" s="35"/>
      <c r="O56" s="35"/>
      <c r="P56" s="35"/>
    </row>
    <row r="57" spans="2:16">
      <c r="B57" s="35"/>
      <c r="C57" s="35"/>
      <c r="D57" s="35"/>
      <c r="E57" s="35"/>
      <c r="F57" s="35"/>
      <c r="G57" s="35"/>
      <c r="H57" s="35"/>
      <c r="I57" s="35"/>
      <c r="J57" s="35"/>
      <c r="K57" s="35"/>
      <c r="L57" s="35"/>
      <c r="M57" s="35"/>
      <c r="N57" s="35"/>
      <c r="O57" s="35"/>
      <c r="P57" s="35"/>
    </row>
    <row r="58" spans="2:16">
      <c r="B58" s="35"/>
      <c r="C58" s="35"/>
      <c r="D58" s="35"/>
      <c r="E58" s="35"/>
      <c r="F58" s="35"/>
      <c r="G58" s="35"/>
      <c r="H58" s="35"/>
      <c r="I58" s="35"/>
      <c r="J58" s="35"/>
      <c r="K58" s="35"/>
      <c r="L58" s="35"/>
      <c r="M58" s="35"/>
      <c r="N58" s="35"/>
      <c r="O58" s="35"/>
      <c r="P58" s="35"/>
    </row>
    <row r="59" spans="2:16">
      <c r="B59" s="35"/>
      <c r="C59" s="35"/>
      <c r="D59" s="35"/>
      <c r="E59" s="35"/>
      <c r="F59" s="35"/>
      <c r="G59" s="35"/>
      <c r="H59" s="35"/>
      <c r="I59" s="35"/>
      <c r="J59" s="35"/>
      <c r="K59" s="35"/>
      <c r="L59" s="35"/>
      <c r="M59" s="35"/>
      <c r="N59" s="35"/>
      <c r="O59" s="35"/>
      <c r="P59" s="35"/>
    </row>
    <row r="60" spans="2:16">
      <c r="B60" s="35"/>
      <c r="C60" s="35"/>
      <c r="D60" s="35"/>
      <c r="E60" s="35"/>
      <c r="F60" s="35"/>
      <c r="G60" s="35"/>
      <c r="H60" s="35"/>
      <c r="I60" s="35"/>
      <c r="J60" s="35"/>
      <c r="K60" s="35"/>
      <c r="L60" s="35"/>
      <c r="M60" s="35"/>
      <c r="N60" s="35"/>
      <c r="O60" s="35"/>
      <c r="P60" s="35"/>
    </row>
    <row r="61" spans="2:16">
      <c r="B61" s="35"/>
      <c r="C61" s="35"/>
      <c r="D61" s="35"/>
      <c r="E61" s="35"/>
      <c r="F61" s="35"/>
      <c r="G61" s="35"/>
      <c r="H61" s="35"/>
      <c r="I61" s="35"/>
      <c r="J61" s="35"/>
      <c r="K61" s="35"/>
      <c r="L61" s="35"/>
      <c r="M61" s="35"/>
      <c r="N61" s="35"/>
      <c r="O61" s="35"/>
      <c r="P61" s="35"/>
    </row>
    <row r="62" spans="2:16">
      <c r="B62" s="35"/>
      <c r="C62" s="35"/>
      <c r="D62" s="35"/>
      <c r="E62" s="35"/>
      <c r="F62" s="35"/>
      <c r="G62" s="35"/>
      <c r="H62" s="35"/>
      <c r="I62" s="35"/>
      <c r="J62" s="35"/>
      <c r="K62" s="35"/>
      <c r="L62" s="35"/>
      <c r="M62" s="35"/>
      <c r="N62" s="35"/>
      <c r="O62" s="35"/>
      <c r="P62" s="35"/>
    </row>
    <row r="63" spans="2:16">
      <c r="B63" s="35"/>
      <c r="C63" s="35"/>
      <c r="D63" s="35"/>
      <c r="E63" s="35"/>
      <c r="F63" s="35"/>
      <c r="G63" s="35"/>
      <c r="H63" s="35"/>
      <c r="I63" s="35"/>
      <c r="J63" s="35"/>
      <c r="K63" s="35"/>
      <c r="L63" s="35"/>
      <c r="M63" s="35"/>
      <c r="N63" s="35"/>
      <c r="O63" s="35"/>
      <c r="P63" s="35"/>
    </row>
    <row r="64" spans="2:16">
      <c r="B64" s="35"/>
      <c r="C64" s="35"/>
      <c r="D64" s="35"/>
      <c r="E64" s="35"/>
      <c r="F64" s="35"/>
      <c r="G64" s="35"/>
      <c r="H64" s="35"/>
      <c r="I64" s="35"/>
      <c r="J64" s="35"/>
      <c r="K64" s="35"/>
      <c r="L64" s="35"/>
      <c r="M64" s="35"/>
      <c r="N64" s="35"/>
      <c r="O64" s="35"/>
      <c r="P64" s="35"/>
    </row>
    <row r="65" spans="2:16">
      <c r="B65" s="35"/>
      <c r="C65" s="35"/>
      <c r="D65" s="35"/>
      <c r="E65" s="35"/>
      <c r="F65" s="35"/>
      <c r="G65" s="35"/>
      <c r="H65" s="35"/>
      <c r="I65" s="35"/>
      <c r="J65" s="35"/>
      <c r="K65" s="35"/>
      <c r="L65" s="35"/>
      <c r="M65" s="35"/>
      <c r="N65" s="35"/>
      <c r="O65" s="35"/>
      <c r="P65" s="35"/>
    </row>
    <row r="66" spans="2:16">
      <c r="B66" s="35"/>
      <c r="C66" s="35"/>
      <c r="D66" s="35"/>
      <c r="E66" s="35"/>
      <c r="F66" s="35"/>
      <c r="G66" s="35"/>
      <c r="H66" s="35"/>
      <c r="I66" s="35"/>
      <c r="J66" s="35"/>
      <c r="K66" s="35"/>
      <c r="L66" s="35"/>
      <c r="M66" s="35"/>
      <c r="N66" s="35"/>
      <c r="O66" s="35"/>
      <c r="P66" s="35"/>
    </row>
    <row r="67" spans="2:16">
      <c r="B67" s="35"/>
      <c r="C67" s="35"/>
      <c r="D67" s="35"/>
      <c r="E67" s="35"/>
      <c r="F67" s="35"/>
      <c r="G67" s="35"/>
      <c r="H67" s="35"/>
      <c r="I67" s="35"/>
      <c r="J67" s="35"/>
      <c r="K67" s="35"/>
      <c r="L67" s="35"/>
      <c r="M67" s="35"/>
      <c r="N67" s="35"/>
      <c r="O67" s="35"/>
      <c r="P67" s="35"/>
    </row>
    <row r="68" spans="2:16">
      <c r="B68" s="35"/>
      <c r="C68" s="35"/>
      <c r="D68" s="35"/>
      <c r="E68" s="35"/>
      <c r="F68" s="35"/>
      <c r="G68" s="35"/>
      <c r="H68" s="35"/>
      <c r="I68" s="35"/>
      <c r="J68" s="35"/>
      <c r="K68" s="35"/>
      <c r="L68" s="35"/>
      <c r="M68" s="35"/>
      <c r="N68" s="35"/>
      <c r="O68" s="35"/>
      <c r="P68" s="35"/>
    </row>
    <row r="69" spans="2:16">
      <c r="B69" s="35"/>
      <c r="C69" s="35"/>
      <c r="D69" s="35"/>
      <c r="E69" s="35"/>
      <c r="F69" s="35"/>
      <c r="G69" s="35"/>
      <c r="H69" s="35"/>
      <c r="I69" s="35"/>
      <c r="J69" s="35"/>
      <c r="K69" s="35"/>
      <c r="L69" s="35"/>
      <c r="M69" s="35"/>
      <c r="N69" s="35"/>
      <c r="O69" s="35"/>
      <c r="P69" s="35"/>
    </row>
    <row r="70" spans="2:16">
      <c r="B70" s="35"/>
      <c r="C70" s="35"/>
      <c r="D70" s="35"/>
      <c r="E70" s="35"/>
      <c r="F70" s="35"/>
      <c r="G70" s="35"/>
      <c r="H70" s="35"/>
      <c r="I70" s="35"/>
      <c r="J70" s="35"/>
      <c r="K70" s="35"/>
      <c r="L70" s="35"/>
      <c r="M70" s="35"/>
      <c r="N70" s="35"/>
      <c r="O70" s="35"/>
      <c r="P70" s="35"/>
    </row>
    <row r="71" spans="2:16">
      <c r="B71" s="35"/>
      <c r="C71" s="35"/>
      <c r="D71" s="35"/>
      <c r="E71" s="35"/>
      <c r="F71" s="35"/>
      <c r="G71" s="35"/>
      <c r="H71" s="35"/>
      <c r="I71" s="35"/>
      <c r="J71" s="35"/>
      <c r="K71" s="35"/>
      <c r="L71" s="35"/>
      <c r="M71" s="35"/>
      <c r="N71" s="35"/>
      <c r="O71" s="35"/>
      <c r="P71" s="35"/>
    </row>
    <row r="72" spans="2:16">
      <c r="B72" s="35"/>
      <c r="C72" s="35"/>
      <c r="D72" s="35"/>
      <c r="E72" s="35"/>
      <c r="F72" s="35"/>
      <c r="G72" s="35"/>
      <c r="H72" s="35"/>
      <c r="I72" s="35"/>
      <c r="J72" s="35"/>
      <c r="K72" s="35"/>
      <c r="L72" s="35"/>
      <c r="M72" s="35"/>
      <c r="N72" s="35"/>
      <c r="O72" s="35"/>
      <c r="P72" s="35"/>
    </row>
    <row r="73" spans="2:16">
      <c r="B73" s="35"/>
      <c r="C73" s="35"/>
      <c r="D73" s="35"/>
      <c r="E73" s="35"/>
      <c r="F73" s="35"/>
      <c r="G73" s="35"/>
      <c r="H73" s="35"/>
      <c r="I73" s="35"/>
      <c r="J73" s="35"/>
      <c r="K73" s="35"/>
      <c r="L73" s="35"/>
      <c r="M73" s="35"/>
      <c r="N73" s="35"/>
      <c r="O73" s="35"/>
      <c r="P73" s="35"/>
    </row>
    <row r="74" spans="2:16">
      <c r="B74" s="35"/>
      <c r="C74" s="35"/>
      <c r="D74" s="35"/>
      <c r="E74" s="35"/>
      <c r="F74" s="35"/>
      <c r="G74" s="35"/>
      <c r="H74" s="35"/>
      <c r="I74" s="35"/>
      <c r="J74" s="35"/>
      <c r="K74" s="35"/>
      <c r="L74" s="35"/>
      <c r="M74" s="35"/>
      <c r="N74" s="35"/>
      <c r="O74" s="35"/>
      <c r="P74" s="35"/>
    </row>
    <row r="75" spans="2:16">
      <c r="B75" s="35"/>
      <c r="C75" s="35"/>
      <c r="D75" s="35"/>
      <c r="E75" s="35"/>
      <c r="F75" s="35"/>
      <c r="G75" s="35"/>
      <c r="H75" s="35"/>
      <c r="I75" s="35"/>
      <c r="J75" s="35"/>
      <c r="K75" s="35"/>
      <c r="L75" s="35"/>
      <c r="M75" s="35"/>
      <c r="N75" s="35"/>
      <c r="O75" s="35"/>
      <c r="P75" s="35"/>
    </row>
    <row r="76" spans="2:16">
      <c r="B76" s="35"/>
      <c r="C76" s="35"/>
      <c r="D76" s="35"/>
      <c r="E76" s="35"/>
      <c r="F76" s="35"/>
      <c r="G76" s="35"/>
      <c r="H76" s="35"/>
      <c r="I76" s="35"/>
      <c r="J76" s="35"/>
      <c r="K76" s="35"/>
      <c r="L76" s="35"/>
      <c r="M76" s="35"/>
      <c r="N76" s="35"/>
      <c r="O76" s="35"/>
      <c r="P76" s="35"/>
    </row>
    <row r="77" spans="2:16">
      <c r="B77" s="35"/>
      <c r="C77" s="35"/>
      <c r="D77" s="35"/>
      <c r="E77" s="35"/>
      <c r="F77" s="35"/>
      <c r="G77" s="35"/>
      <c r="H77" s="35"/>
      <c r="I77" s="35"/>
      <c r="J77" s="35"/>
      <c r="K77" s="35"/>
      <c r="L77" s="35"/>
      <c r="M77" s="35"/>
      <c r="N77" s="35"/>
      <c r="O77" s="35"/>
      <c r="P77" s="35"/>
    </row>
    <row r="78" spans="2:16">
      <c r="B78" s="35"/>
      <c r="C78" s="35"/>
      <c r="D78" s="35"/>
      <c r="E78" s="35"/>
      <c r="F78" s="35"/>
      <c r="G78" s="35"/>
      <c r="H78" s="35"/>
      <c r="I78" s="35"/>
      <c r="J78" s="35"/>
      <c r="K78" s="35"/>
      <c r="L78" s="35"/>
      <c r="M78" s="35"/>
      <c r="N78" s="35"/>
      <c r="O78" s="35"/>
      <c r="P78" s="35"/>
    </row>
    <row r="79" spans="2:16">
      <c r="B79" s="35"/>
      <c r="C79" s="35"/>
      <c r="D79" s="35"/>
      <c r="E79" s="35"/>
      <c r="F79" s="35"/>
      <c r="G79" s="35"/>
      <c r="H79" s="35"/>
      <c r="I79" s="35"/>
      <c r="J79" s="35"/>
      <c r="K79" s="35"/>
      <c r="L79" s="35"/>
      <c r="M79" s="35"/>
      <c r="N79" s="35"/>
      <c r="O79" s="35"/>
      <c r="P79" s="35"/>
    </row>
    <row r="80" spans="2:16">
      <c r="B80" s="35"/>
      <c r="C80" s="35"/>
      <c r="D80" s="35"/>
      <c r="E80" s="35"/>
      <c r="F80" s="35"/>
      <c r="G80" s="35"/>
      <c r="H80" s="35"/>
      <c r="I80" s="35"/>
      <c r="J80" s="35"/>
      <c r="K80" s="35"/>
      <c r="L80" s="35"/>
      <c r="M80" s="35"/>
      <c r="N80" s="35"/>
      <c r="O80" s="35"/>
      <c r="P80" s="35"/>
    </row>
    <row r="81" spans="2:16">
      <c r="B81" s="35"/>
      <c r="C81" s="35"/>
      <c r="D81" s="35"/>
      <c r="E81" s="35"/>
      <c r="F81" s="35"/>
      <c r="G81" s="35"/>
      <c r="H81" s="35"/>
      <c r="I81" s="35"/>
      <c r="J81" s="35"/>
      <c r="K81" s="35"/>
      <c r="L81" s="35"/>
      <c r="M81" s="35"/>
      <c r="N81" s="35"/>
      <c r="O81" s="35"/>
      <c r="P81" s="35"/>
    </row>
    <row r="82" spans="2:16">
      <c r="B82" s="35"/>
      <c r="C82" s="35"/>
      <c r="D82" s="35"/>
      <c r="E82" s="35"/>
      <c r="F82" s="35"/>
      <c r="G82" s="35"/>
      <c r="H82" s="35"/>
      <c r="I82" s="35"/>
      <c r="J82" s="35"/>
      <c r="K82" s="35"/>
      <c r="L82" s="35"/>
      <c r="M82" s="35"/>
      <c r="N82" s="35"/>
      <c r="O82" s="35"/>
      <c r="P82" s="35"/>
    </row>
    <row r="83" spans="2:16">
      <c r="B83" s="35"/>
      <c r="C83" s="35"/>
      <c r="D83" s="35"/>
      <c r="E83" s="35"/>
      <c r="F83" s="35"/>
      <c r="G83" s="35"/>
      <c r="H83" s="35"/>
      <c r="I83" s="35"/>
      <c r="J83" s="35"/>
      <c r="K83" s="35"/>
      <c r="L83" s="35"/>
      <c r="M83" s="35"/>
      <c r="N83" s="35"/>
      <c r="O83" s="35"/>
      <c r="P83" s="35"/>
    </row>
    <row r="84" spans="2:16">
      <c r="B84" s="35"/>
      <c r="C84" s="35"/>
      <c r="D84" s="35"/>
      <c r="E84" s="35"/>
      <c r="F84" s="35"/>
      <c r="G84" s="35"/>
      <c r="H84" s="35"/>
      <c r="I84" s="35"/>
      <c r="J84" s="35"/>
      <c r="K84" s="35"/>
      <c r="L84" s="35"/>
      <c r="M84" s="35"/>
      <c r="N84" s="35"/>
      <c r="O84" s="35"/>
      <c r="P84" s="35"/>
    </row>
    <row r="85" spans="2:16">
      <c r="B85" s="35"/>
      <c r="C85" s="35"/>
      <c r="D85" s="35"/>
      <c r="E85" s="35"/>
      <c r="F85" s="35"/>
      <c r="G85" s="35"/>
      <c r="H85" s="35"/>
      <c r="I85" s="35"/>
      <c r="J85" s="35"/>
      <c r="K85" s="35"/>
      <c r="L85" s="35"/>
      <c r="M85" s="35"/>
      <c r="N85" s="35"/>
      <c r="O85" s="35"/>
      <c r="P85" s="35"/>
    </row>
    <row r="86" spans="2:16">
      <c r="B86" s="35"/>
      <c r="C86" s="35"/>
      <c r="D86" s="35"/>
      <c r="E86" s="35"/>
      <c r="F86" s="35"/>
      <c r="G86" s="35"/>
      <c r="H86" s="35"/>
      <c r="I86" s="35"/>
      <c r="J86" s="35"/>
      <c r="K86" s="35"/>
      <c r="L86" s="35"/>
      <c r="M86" s="35"/>
      <c r="N86" s="35"/>
      <c r="O86" s="35"/>
      <c r="P86" s="35"/>
    </row>
    <row r="87" spans="2:16">
      <c r="B87" s="35"/>
      <c r="C87" s="35"/>
      <c r="D87" s="35"/>
      <c r="E87" s="35"/>
      <c r="F87" s="35"/>
      <c r="G87" s="35"/>
      <c r="H87" s="35"/>
      <c r="I87" s="35"/>
      <c r="J87" s="35"/>
      <c r="K87" s="35"/>
      <c r="L87" s="35"/>
      <c r="M87" s="35"/>
      <c r="N87" s="35"/>
      <c r="O87" s="35"/>
      <c r="P87" s="35"/>
    </row>
    <row r="88" spans="2:16">
      <c r="B88" s="35"/>
      <c r="C88" s="35"/>
      <c r="D88" s="35"/>
      <c r="E88" s="35"/>
      <c r="F88" s="35"/>
      <c r="G88" s="35"/>
      <c r="H88" s="35"/>
      <c r="I88" s="35"/>
      <c r="J88" s="35"/>
      <c r="K88" s="35"/>
      <c r="L88" s="35"/>
      <c r="M88" s="35"/>
      <c r="N88" s="35"/>
      <c r="O88" s="35"/>
      <c r="P88" s="35"/>
    </row>
    <row r="89" spans="2:16">
      <c r="B89" s="35"/>
      <c r="C89" s="35"/>
      <c r="D89" s="35"/>
      <c r="E89" s="35"/>
      <c r="F89" s="35"/>
      <c r="G89" s="35"/>
      <c r="H89" s="35"/>
      <c r="I89" s="35"/>
      <c r="J89" s="35"/>
      <c r="K89" s="35"/>
      <c r="L89" s="35"/>
      <c r="M89" s="35"/>
      <c r="N89" s="35"/>
      <c r="O89" s="35"/>
      <c r="P89" s="35"/>
    </row>
    <row r="90" spans="2:16">
      <c r="B90" s="35"/>
      <c r="C90" s="35"/>
      <c r="D90" s="35"/>
      <c r="E90" s="35"/>
      <c r="F90" s="35"/>
      <c r="G90" s="35"/>
      <c r="H90" s="35"/>
      <c r="I90" s="35"/>
      <c r="J90" s="35"/>
      <c r="K90" s="35"/>
      <c r="L90" s="35"/>
      <c r="M90" s="35"/>
      <c r="N90" s="35"/>
      <c r="O90" s="35"/>
      <c r="P90" s="35"/>
    </row>
    <row r="91" spans="2:16">
      <c r="B91" s="35"/>
      <c r="C91" s="35"/>
      <c r="D91" s="35"/>
      <c r="E91" s="35"/>
      <c r="F91" s="35"/>
      <c r="G91" s="35"/>
      <c r="H91" s="35"/>
      <c r="I91" s="35"/>
      <c r="J91" s="35"/>
      <c r="K91" s="35"/>
      <c r="L91" s="35"/>
      <c r="M91" s="35"/>
      <c r="N91" s="35"/>
      <c r="O91" s="35"/>
      <c r="P91" s="35"/>
    </row>
    <row r="92" spans="2:16">
      <c r="B92" s="35"/>
      <c r="C92" s="35"/>
      <c r="D92" s="35"/>
      <c r="E92" s="35"/>
      <c r="F92" s="35"/>
      <c r="G92" s="35"/>
      <c r="H92" s="35"/>
      <c r="I92" s="35"/>
      <c r="J92" s="35"/>
      <c r="K92" s="35"/>
      <c r="L92" s="35"/>
      <c r="M92" s="35"/>
      <c r="N92" s="35"/>
      <c r="O92" s="35"/>
      <c r="P92" s="35"/>
    </row>
    <row r="93" spans="2:16">
      <c r="B93" s="35"/>
      <c r="C93" s="35"/>
      <c r="D93" s="35"/>
      <c r="E93" s="35"/>
      <c r="F93" s="35"/>
      <c r="G93" s="35"/>
      <c r="H93" s="35"/>
      <c r="I93" s="35"/>
      <c r="J93" s="35"/>
      <c r="K93" s="35"/>
      <c r="L93" s="35"/>
      <c r="M93" s="35"/>
      <c r="N93" s="35"/>
      <c r="O93" s="35"/>
      <c r="P93" s="35"/>
    </row>
    <row r="94" spans="2:16">
      <c r="B94" s="35"/>
      <c r="C94" s="35"/>
      <c r="D94" s="35"/>
      <c r="E94" s="35"/>
      <c r="F94" s="35"/>
      <c r="G94" s="35"/>
      <c r="H94" s="35"/>
      <c r="I94" s="35"/>
      <c r="J94" s="35"/>
      <c r="K94" s="35"/>
      <c r="L94" s="35"/>
      <c r="M94" s="35"/>
      <c r="N94" s="35"/>
      <c r="O94" s="35"/>
      <c r="P94" s="35"/>
    </row>
    <row r="95" spans="2:16">
      <c r="B95" s="35"/>
      <c r="C95" s="35"/>
      <c r="D95" s="35"/>
      <c r="E95" s="35"/>
      <c r="F95" s="35"/>
      <c r="G95" s="35"/>
      <c r="H95" s="35"/>
      <c r="I95" s="35"/>
      <c r="J95" s="35"/>
      <c r="K95" s="35"/>
      <c r="L95" s="35"/>
      <c r="M95" s="35"/>
      <c r="N95" s="35"/>
      <c r="O95" s="35"/>
      <c r="P95" s="35"/>
    </row>
    <row r="96" spans="2:16">
      <c r="B96" s="35"/>
      <c r="C96" s="35"/>
      <c r="D96" s="35"/>
      <c r="E96" s="35"/>
      <c r="F96" s="35"/>
      <c r="G96" s="35"/>
      <c r="H96" s="35"/>
      <c r="I96" s="35"/>
      <c r="J96" s="35"/>
      <c r="K96" s="35"/>
      <c r="L96" s="35"/>
      <c r="M96" s="35"/>
      <c r="N96" s="35"/>
      <c r="O96" s="35"/>
      <c r="P96" s="35"/>
    </row>
    <row r="97" spans="2:16">
      <c r="B97" s="35"/>
      <c r="C97" s="35"/>
      <c r="D97" s="35"/>
      <c r="E97" s="35"/>
      <c r="F97" s="35"/>
      <c r="G97" s="35"/>
      <c r="H97" s="35"/>
      <c r="I97" s="35"/>
      <c r="J97" s="35"/>
      <c r="K97" s="35"/>
      <c r="L97" s="35"/>
      <c r="M97" s="35"/>
      <c r="N97" s="35"/>
      <c r="O97" s="35"/>
      <c r="P97" s="35"/>
    </row>
    <row r="98" spans="2:16">
      <c r="B98" s="35"/>
      <c r="C98" s="35"/>
      <c r="D98" s="35"/>
      <c r="E98" s="35"/>
      <c r="F98" s="35"/>
      <c r="G98" s="35"/>
      <c r="H98" s="35"/>
      <c r="I98" s="35"/>
      <c r="J98" s="35"/>
      <c r="K98" s="35"/>
      <c r="L98" s="35"/>
      <c r="M98" s="35"/>
      <c r="N98" s="35"/>
      <c r="O98" s="35"/>
      <c r="P98" s="35"/>
    </row>
    <row r="99" spans="2:16">
      <c r="B99" s="35"/>
      <c r="C99" s="35"/>
      <c r="D99" s="35"/>
      <c r="E99" s="35"/>
      <c r="F99" s="35"/>
      <c r="G99" s="35"/>
      <c r="H99" s="35"/>
      <c r="I99" s="35"/>
      <c r="J99" s="35"/>
      <c r="K99" s="35"/>
      <c r="L99" s="35"/>
      <c r="M99" s="35"/>
      <c r="N99" s="35"/>
      <c r="O99" s="35"/>
      <c r="P99" s="35"/>
    </row>
    <row r="100" spans="2:16">
      <c r="B100" s="35"/>
      <c r="C100" s="35"/>
      <c r="D100" s="35"/>
      <c r="E100" s="35"/>
      <c r="F100" s="35"/>
      <c r="G100" s="35"/>
      <c r="H100" s="35"/>
      <c r="I100" s="35"/>
      <c r="J100" s="35"/>
      <c r="K100" s="35"/>
      <c r="L100" s="35"/>
      <c r="M100" s="35"/>
      <c r="N100" s="35"/>
      <c r="O100" s="35"/>
      <c r="P100" s="35"/>
    </row>
    <row r="101" spans="2:16">
      <c r="B101" s="35"/>
      <c r="C101" s="35"/>
      <c r="D101" s="35"/>
      <c r="E101" s="35"/>
      <c r="F101" s="35"/>
      <c r="G101" s="35"/>
      <c r="H101" s="35"/>
      <c r="I101" s="35"/>
      <c r="J101" s="35"/>
      <c r="K101" s="35"/>
      <c r="L101" s="35"/>
      <c r="M101" s="35"/>
      <c r="N101" s="35"/>
      <c r="O101" s="35"/>
      <c r="P101" s="35"/>
    </row>
    <row r="102" spans="2:16">
      <c r="B102" s="35"/>
      <c r="C102" s="35"/>
      <c r="D102" s="35"/>
      <c r="E102" s="35"/>
      <c r="F102" s="35"/>
      <c r="G102" s="35"/>
      <c r="H102" s="35"/>
      <c r="I102" s="35"/>
      <c r="J102" s="35"/>
      <c r="K102" s="35"/>
      <c r="L102" s="35"/>
      <c r="M102" s="35"/>
      <c r="N102" s="35"/>
      <c r="O102" s="35"/>
      <c r="P102" s="35"/>
    </row>
    <row r="103" spans="2:16">
      <c r="B103" s="35"/>
      <c r="C103" s="35"/>
      <c r="D103" s="35"/>
      <c r="E103" s="35"/>
      <c r="F103" s="35"/>
      <c r="G103" s="35"/>
      <c r="H103" s="35"/>
      <c r="I103" s="35"/>
      <c r="J103" s="35"/>
      <c r="K103" s="35"/>
      <c r="L103" s="35"/>
      <c r="M103" s="35"/>
      <c r="N103" s="35"/>
      <c r="O103" s="35"/>
      <c r="P103" s="35"/>
    </row>
    <row r="104" spans="2:16">
      <c r="B104" s="35"/>
      <c r="C104" s="35"/>
      <c r="D104" s="35"/>
      <c r="E104" s="35"/>
      <c r="F104" s="35"/>
      <c r="G104" s="35"/>
      <c r="H104" s="35"/>
      <c r="I104" s="35"/>
      <c r="J104" s="35"/>
      <c r="K104" s="35"/>
      <c r="L104" s="35"/>
      <c r="M104" s="35"/>
      <c r="N104" s="35"/>
      <c r="O104" s="35"/>
      <c r="P104" s="35"/>
    </row>
    <row r="105" spans="2:16">
      <c r="B105" s="35"/>
      <c r="C105" s="35"/>
      <c r="D105" s="35"/>
      <c r="E105" s="35"/>
      <c r="F105" s="35"/>
      <c r="G105" s="35"/>
      <c r="H105" s="35"/>
      <c r="I105" s="35"/>
      <c r="J105" s="35"/>
      <c r="K105" s="35"/>
      <c r="L105" s="35"/>
      <c r="M105" s="35"/>
      <c r="N105" s="35"/>
      <c r="O105" s="35"/>
      <c r="P105" s="35"/>
    </row>
    <row r="106" spans="2:16">
      <c r="B106" s="35"/>
      <c r="C106" s="35"/>
      <c r="D106" s="35"/>
      <c r="E106" s="35"/>
      <c r="F106" s="35"/>
      <c r="G106" s="35"/>
      <c r="H106" s="35"/>
      <c r="I106" s="35"/>
      <c r="J106" s="35"/>
      <c r="K106" s="35"/>
      <c r="L106" s="35"/>
      <c r="M106" s="35"/>
      <c r="N106" s="35"/>
      <c r="O106" s="35"/>
      <c r="P106" s="35"/>
    </row>
    <row r="107" spans="2:16">
      <c r="B107" s="35"/>
      <c r="C107" s="35"/>
      <c r="D107" s="35"/>
      <c r="E107" s="35"/>
      <c r="F107" s="35"/>
      <c r="G107" s="35"/>
      <c r="H107" s="35"/>
      <c r="I107" s="35"/>
      <c r="J107" s="35"/>
      <c r="K107" s="35"/>
      <c r="L107" s="35"/>
      <c r="M107" s="35"/>
      <c r="N107" s="35"/>
      <c r="O107" s="35"/>
      <c r="P107" s="35"/>
    </row>
    <row r="108" spans="2:16">
      <c r="B108" s="35"/>
      <c r="C108" s="35"/>
      <c r="D108" s="35"/>
      <c r="E108" s="35"/>
      <c r="F108" s="35"/>
      <c r="G108" s="35"/>
      <c r="H108" s="35"/>
      <c r="I108" s="35"/>
      <c r="J108" s="35"/>
      <c r="K108" s="35"/>
      <c r="L108" s="35"/>
      <c r="M108" s="35"/>
      <c r="N108" s="35"/>
      <c r="O108" s="35"/>
      <c r="P108" s="35"/>
    </row>
    <row r="109" spans="2:16">
      <c r="B109" s="35"/>
      <c r="C109" s="35"/>
      <c r="D109" s="35"/>
      <c r="E109" s="35"/>
      <c r="F109" s="35"/>
      <c r="G109" s="35"/>
      <c r="H109" s="35"/>
      <c r="I109" s="35"/>
      <c r="J109" s="35"/>
      <c r="K109" s="35"/>
      <c r="L109" s="35"/>
      <c r="M109" s="35"/>
      <c r="N109" s="35"/>
      <c r="O109" s="35"/>
      <c r="P109" s="35"/>
    </row>
    <row r="110" spans="2:16">
      <c r="B110" s="35"/>
      <c r="C110" s="35"/>
      <c r="D110" s="35"/>
      <c r="E110" s="35"/>
      <c r="F110" s="35"/>
      <c r="G110" s="35"/>
      <c r="H110" s="35"/>
      <c r="I110" s="35"/>
      <c r="J110" s="35"/>
      <c r="K110" s="35"/>
      <c r="L110" s="35"/>
      <c r="M110" s="35"/>
      <c r="N110" s="35"/>
      <c r="O110" s="35"/>
      <c r="P110" s="35"/>
    </row>
    <row r="111" spans="2:16">
      <c r="B111" s="35"/>
      <c r="C111" s="35"/>
      <c r="D111" s="35"/>
      <c r="E111" s="35"/>
      <c r="F111" s="35"/>
      <c r="G111" s="35"/>
      <c r="H111" s="35"/>
      <c r="I111" s="35"/>
      <c r="J111" s="35"/>
      <c r="K111" s="35"/>
      <c r="L111" s="35"/>
      <c r="M111" s="35"/>
      <c r="N111" s="35"/>
      <c r="O111" s="35"/>
      <c r="P111" s="35"/>
    </row>
    <row r="112" spans="2:16">
      <c r="B112" s="35"/>
      <c r="C112" s="35"/>
      <c r="D112" s="35"/>
      <c r="E112" s="35"/>
      <c r="F112" s="35"/>
      <c r="G112" s="35"/>
      <c r="H112" s="35"/>
      <c r="I112" s="35"/>
      <c r="J112" s="35"/>
      <c r="K112" s="35"/>
      <c r="L112" s="35"/>
      <c r="M112" s="35"/>
      <c r="N112" s="35"/>
      <c r="O112" s="35"/>
      <c r="P112" s="35"/>
    </row>
    <row r="113" spans="2:16">
      <c r="B113" s="35"/>
      <c r="C113" s="35"/>
      <c r="D113" s="35"/>
      <c r="E113" s="35"/>
      <c r="F113" s="35"/>
      <c r="G113" s="35"/>
      <c r="H113" s="35"/>
      <c r="I113" s="35"/>
      <c r="J113" s="35"/>
      <c r="K113" s="35"/>
      <c r="L113" s="35"/>
      <c r="M113" s="35"/>
      <c r="N113" s="35"/>
      <c r="O113" s="35"/>
      <c r="P113" s="35"/>
    </row>
    <row r="114" spans="2:16">
      <c r="B114" s="35"/>
      <c r="C114" s="35"/>
      <c r="D114" s="35"/>
      <c r="E114" s="35"/>
      <c r="F114" s="35"/>
      <c r="G114" s="35"/>
      <c r="H114" s="35"/>
      <c r="I114" s="35"/>
      <c r="J114" s="35"/>
      <c r="K114" s="35"/>
      <c r="L114" s="35"/>
      <c r="M114" s="35"/>
      <c r="N114" s="35"/>
      <c r="O114" s="35"/>
      <c r="P114" s="35"/>
    </row>
    <row r="115" spans="2:16">
      <c r="B115" s="35"/>
      <c r="C115" s="35"/>
      <c r="D115" s="35"/>
      <c r="E115" s="35"/>
      <c r="F115" s="35"/>
      <c r="G115" s="35"/>
      <c r="H115" s="35"/>
      <c r="I115" s="35"/>
      <c r="J115" s="35"/>
      <c r="K115" s="35"/>
      <c r="L115" s="35"/>
      <c r="M115" s="35"/>
      <c r="N115" s="35"/>
      <c r="O115" s="35"/>
      <c r="P115" s="35"/>
    </row>
    <row r="116" spans="2:16">
      <c r="B116" s="35"/>
      <c r="C116" s="35"/>
      <c r="D116" s="35"/>
      <c r="E116" s="35"/>
      <c r="F116" s="35"/>
      <c r="G116" s="35"/>
      <c r="H116" s="35"/>
      <c r="I116" s="35"/>
      <c r="J116" s="35"/>
      <c r="K116" s="35"/>
      <c r="L116" s="35"/>
      <c r="M116" s="35"/>
      <c r="N116" s="35"/>
      <c r="O116" s="35"/>
      <c r="P116" s="35"/>
    </row>
    <row r="117" spans="2:16">
      <c r="B117" s="35"/>
      <c r="C117" s="35"/>
      <c r="D117" s="35"/>
      <c r="E117" s="35"/>
      <c r="F117" s="35"/>
      <c r="G117" s="35"/>
      <c r="H117" s="35"/>
      <c r="I117" s="35"/>
      <c r="J117" s="35"/>
      <c r="K117" s="35"/>
      <c r="L117" s="35"/>
      <c r="M117" s="35"/>
      <c r="N117" s="35"/>
      <c r="O117" s="35"/>
      <c r="P117" s="35"/>
    </row>
    <row r="118" spans="2:16">
      <c r="B118" s="35"/>
      <c r="C118" s="35"/>
      <c r="D118" s="35"/>
      <c r="E118" s="35"/>
      <c r="F118" s="35"/>
      <c r="G118" s="35"/>
      <c r="H118" s="35"/>
      <c r="I118" s="35"/>
      <c r="J118" s="35"/>
      <c r="K118" s="35"/>
      <c r="L118" s="35"/>
      <c r="M118" s="35"/>
      <c r="N118" s="35"/>
      <c r="O118" s="35"/>
      <c r="P118" s="35"/>
    </row>
    <row r="119" spans="2:16">
      <c r="B119" s="35"/>
      <c r="C119" s="35"/>
      <c r="D119" s="35"/>
      <c r="E119" s="35"/>
      <c r="F119" s="35"/>
      <c r="G119" s="35"/>
      <c r="H119" s="35"/>
      <c r="I119" s="35"/>
      <c r="J119" s="35"/>
      <c r="K119" s="35"/>
      <c r="L119" s="35"/>
      <c r="M119" s="35"/>
      <c r="N119" s="35"/>
      <c r="O119" s="35"/>
      <c r="P119" s="35"/>
    </row>
    <row r="120" spans="2:16">
      <c r="B120" s="35"/>
      <c r="C120" s="35"/>
      <c r="D120" s="35"/>
      <c r="E120" s="35"/>
      <c r="F120" s="35"/>
      <c r="G120" s="35"/>
      <c r="H120" s="35"/>
      <c r="I120" s="35"/>
      <c r="J120" s="35"/>
      <c r="K120" s="35"/>
      <c r="L120" s="35"/>
      <c r="M120" s="35"/>
      <c r="N120" s="35"/>
      <c r="O120" s="35"/>
      <c r="P120" s="35"/>
    </row>
    <row r="121" spans="2:16">
      <c r="B121" s="35"/>
      <c r="C121" s="35"/>
      <c r="D121" s="35"/>
      <c r="E121" s="35"/>
      <c r="F121" s="35"/>
      <c r="G121" s="35"/>
      <c r="H121" s="35"/>
      <c r="I121" s="35"/>
      <c r="J121" s="35"/>
      <c r="K121" s="35"/>
      <c r="L121" s="35"/>
      <c r="M121" s="35"/>
      <c r="N121" s="35"/>
      <c r="O121" s="35"/>
      <c r="P121" s="35"/>
    </row>
    <row r="122" spans="2:16">
      <c r="B122" s="35"/>
      <c r="C122" s="35"/>
      <c r="D122" s="35"/>
      <c r="E122" s="35"/>
      <c r="F122" s="35"/>
      <c r="G122" s="35"/>
      <c r="H122" s="35"/>
      <c r="I122" s="35"/>
      <c r="J122" s="35"/>
      <c r="K122" s="35"/>
      <c r="L122" s="35"/>
      <c r="M122" s="35"/>
      <c r="N122" s="35"/>
      <c r="O122" s="35"/>
      <c r="P122" s="35"/>
    </row>
    <row r="123" spans="2:16">
      <c r="B123" s="35"/>
      <c r="C123" s="35"/>
      <c r="D123" s="35"/>
      <c r="E123" s="35"/>
      <c r="F123" s="35"/>
      <c r="G123" s="35"/>
      <c r="H123" s="35"/>
      <c r="I123" s="35"/>
      <c r="J123" s="35"/>
      <c r="K123" s="35"/>
      <c r="L123" s="35"/>
      <c r="M123" s="35"/>
      <c r="N123" s="35"/>
      <c r="O123" s="35"/>
      <c r="P123" s="35"/>
    </row>
    <row r="124" spans="2:16">
      <c r="B124" s="35"/>
      <c r="C124" s="35"/>
      <c r="D124" s="35"/>
      <c r="E124" s="35"/>
      <c r="F124" s="35"/>
      <c r="G124" s="35"/>
      <c r="H124" s="35"/>
      <c r="I124" s="35"/>
      <c r="J124" s="35"/>
      <c r="K124" s="35"/>
      <c r="L124" s="35"/>
      <c r="M124" s="35"/>
      <c r="N124" s="35"/>
      <c r="O124" s="35"/>
      <c r="P124" s="35"/>
    </row>
    <row r="125" spans="2:16">
      <c r="B125" s="35"/>
      <c r="C125" s="35"/>
      <c r="D125" s="35"/>
      <c r="E125" s="35"/>
      <c r="F125" s="35"/>
      <c r="G125" s="35"/>
      <c r="H125" s="35"/>
      <c r="I125" s="35"/>
      <c r="J125" s="35"/>
      <c r="K125" s="35"/>
      <c r="L125" s="35"/>
      <c r="M125" s="35"/>
      <c r="N125" s="35"/>
      <c r="O125" s="35"/>
      <c r="P125" s="35"/>
    </row>
    <row r="126" spans="2:16">
      <c r="B126" s="35"/>
      <c r="C126" s="35"/>
      <c r="D126" s="35"/>
      <c r="E126" s="35"/>
      <c r="F126" s="35"/>
      <c r="G126" s="35"/>
      <c r="H126" s="35"/>
      <c r="I126" s="35"/>
      <c r="J126" s="35"/>
      <c r="K126" s="35"/>
      <c r="L126" s="35"/>
      <c r="M126" s="35"/>
      <c r="N126" s="35"/>
      <c r="O126" s="35"/>
      <c r="P126" s="35"/>
    </row>
    <row r="127" spans="2:16">
      <c r="B127" s="35"/>
      <c r="C127" s="35"/>
      <c r="D127" s="35"/>
      <c r="E127" s="35"/>
      <c r="F127" s="35"/>
      <c r="G127" s="35"/>
      <c r="H127" s="35"/>
      <c r="I127" s="35"/>
      <c r="J127" s="35"/>
      <c r="K127" s="35"/>
      <c r="L127" s="35"/>
      <c r="M127" s="35"/>
      <c r="N127" s="35"/>
      <c r="O127" s="35"/>
      <c r="P127" s="35"/>
    </row>
    <row r="128" spans="2:16">
      <c r="B128" s="35"/>
      <c r="C128" s="35"/>
      <c r="D128" s="35"/>
      <c r="E128" s="35"/>
      <c r="F128" s="35"/>
      <c r="G128" s="35"/>
      <c r="H128" s="35"/>
      <c r="I128" s="35"/>
      <c r="J128" s="35"/>
      <c r="K128" s="35"/>
      <c r="L128" s="35"/>
      <c r="M128" s="35"/>
      <c r="N128" s="35"/>
      <c r="O128" s="35"/>
      <c r="P128" s="35"/>
    </row>
    <row r="129" spans="2:16">
      <c r="B129" s="35"/>
      <c r="C129" s="35"/>
      <c r="D129" s="35"/>
      <c r="E129" s="35"/>
      <c r="F129" s="35"/>
      <c r="G129" s="35"/>
      <c r="H129" s="35"/>
      <c r="I129" s="35"/>
      <c r="J129" s="35"/>
      <c r="K129" s="35"/>
      <c r="L129" s="35"/>
      <c r="M129" s="35"/>
      <c r="N129" s="35"/>
      <c r="O129" s="35"/>
      <c r="P129" s="35"/>
    </row>
    <row r="130" spans="2:16">
      <c r="B130" s="35"/>
      <c r="C130" s="35"/>
      <c r="D130" s="35"/>
      <c r="E130" s="35"/>
      <c r="F130" s="35"/>
      <c r="G130" s="35"/>
      <c r="H130" s="35"/>
      <c r="I130" s="35"/>
      <c r="J130" s="35"/>
      <c r="K130" s="35"/>
      <c r="L130" s="35"/>
      <c r="M130" s="35"/>
      <c r="N130" s="35"/>
      <c r="O130" s="35"/>
      <c r="P130" s="35"/>
    </row>
    <row r="131" spans="2:16">
      <c r="B131" s="35"/>
      <c r="C131" s="35"/>
      <c r="D131" s="35"/>
      <c r="E131" s="35"/>
      <c r="F131" s="35"/>
      <c r="G131" s="35"/>
      <c r="H131" s="35"/>
      <c r="I131" s="35"/>
      <c r="J131" s="35"/>
      <c r="K131" s="35"/>
      <c r="L131" s="35"/>
      <c r="M131" s="35"/>
      <c r="N131" s="35"/>
      <c r="O131" s="35"/>
      <c r="P131" s="35"/>
    </row>
    <row r="132" spans="2:16">
      <c r="B132" s="35"/>
      <c r="C132" s="35"/>
      <c r="D132" s="35"/>
      <c r="E132" s="35"/>
      <c r="F132" s="35"/>
      <c r="G132" s="35"/>
      <c r="H132" s="35"/>
      <c r="I132" s="35"/>
      <c r="J132" s="35"/>
      <c r="K132" s="35"/>
      <c r="L132" s="35"/>
      <c r="M132" s="35"/>
      <c r="N132" s="35"/>
      <c r="O132" s="35"/>
      <c r="P132" s="35"/>
    </row>
    <row r="133" spans="2:16">
      <c r="B133" s="35"/>
      <c r="C133" s="35"/>
      <c r="D133" s="35"/>
      <c r="E133" s="35"/>
      <c r="F133" s="35"/>
      <c r="G133" s="35"/>
      <c r="H133" s="35"/>
      <c r="I133" s="35"/>
      <c r="J133" s="35"/>
      <c r="K133" s="35"/>
      <c r="L133" s="35"/>
      <c r="M133" s="35"/>
      <c r="N133" s="35"/>
      <c r="O133" s="35"/>
      <c r="P133" s="35"/>
    </row>
    <row r="134" spans="2:16">
      <c r="B134" s="35"/>
      <c r="C134" s="35"/>
      <c r="D134" s="35"/>
      <c r="E134" s="35"/>
      <c r="F134" s="35"/>
      <c r="G134" s="35"/>
      <c r="H134" s="35"/>
      <c r="I134" s="35"/>
      <c r="J134" s="35"/>
      <c r="K134" s="35"/>
      <c r="L134" s="35"/>
      <c r="M134" s="35"/>
      <c r="N134" s="35"/>
      <c r="O134" s="35"/>
      <c r="P134" s="35"/>
    </row>
    <row r="135" spans="2:16">
      <c r="B135" s="35"/>
      <c r="C135" s="35"/>
      <c r="D135" s="35"/>
      <c r="E135" s="35"/>
      <c r="F135" s="35"/>
      <c r="G135" s="35"/>
      <c r="H135" s="35"/>
      <c r="I135" s="35"/>
      <c r="J135" s="35"/>
      <c r="K135" s="35"/>
      <c r="L135" s="35"/>
      <c r="M135" s="35"/>
      <c r="N135" s="35"/>
      <c r="O135" s="35"/>
      <c r="P135" s="35"/>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BI610"/>
  <sheetViews>
    <sheetView showGridLines="0" workbookViewId="0">
      <pane ySplit="15" topLeftCell="A24" activePane="bottomLeft" state="frozen"/>
      <selection pane="bottomLeft"/>
    </sheetView>
  </sheetViews>
  <sheetFormatPr defaultRowHeight="15"/>
  <cols>
    <col min="1" max="1" width="1" style="177" customWidth="1"/>
    <col min="2" max="2" width="0.42578125" style="177" customWidth="1"/>
    <col min="3" max="3" width="1.5703125" style="177" customWidth="1"/>
    <col min="4" max="4" width="0.42578125" style="177" customWidth="1"/>
    <col min="5" max="6" width="0.140625" style="177" customWidth="1"/>
    <col min="7" max="7" width="5.5703125" style="177" customWidth="1"/>
    <col min="8" max="8" width="3.85546875" style="177" customWidth="1"/>
    <col min="9" max="11" width="0.140625" style="177" customWidth="1"/>
    <col min="12" max="12" width="6.5703125" style="177" customWidth="1"/>
    <col min="13" max="13" width="0" style="177" hidden="1" customWidth="1"/>
    <col min="14" max="14" width="2.42578125" style="177" customWidth="1"/>
    <col min="15" max="15" width="0.7109375" style="177" customWidth="1"/>
    <col min="16" max="16" width="1" style="177" customWidth="1"/>
    <col min="17" max="17" width="3" style="177" customWidth="1"/>
    <col min="18" max="18" width="12.42578125" style="177" customWidth="1"/>
    <col min="19" max="19" width="0.7109375" style="177" customWidth="1"/>
    <col min="20" max="20" width="0.140625" style="177" customWidth="1"/>
    <col min="21" max="21" width="0.5703125" style="177" customWidth="1"/>
    <col min="22" max="22" width="6.85546875" style="177" customWidth="1"/>
    <col min="23" max="23" width="0.28515625" style="177" customWidth="1"/>
    <col min="24" max="24" width="5.42578125" style="177" customWidth="1"/>
    <col min="25" max="25" width="1.140625" style="177" customWidth="1"/>
    <col min="26" max="26" width="9.5703125" style="177" customWidth="1"/>
    <col min="27" max="29" width="1.42578125" style="177" customWidth="1"/>
    <col min="30" max="30" width="0" style="177" hidden="1" customWidth="1"/>
    <col min="31" max="31" width="1.5703125" style="177" customWidth="1"/>
    <col min="32" max="32" width="6.85546875" style="177" customWidth="1"/>
    <col min="33" max="33" width="9.42578125" style="177" customWidth="1"/>
    <col min="34" max="34" width="0.140625" style="177" customWidth="1"/>
    <col min="35" max="35" width="2.28515625" style="177" customWidth="1"/>
    <col min="36" max="36" width="6.85546875" style="177" customWidth="1"/>
    <col min="37" max="37" width="5.28515625" style="177" customWidth="1"/>
    <col min="38" max="38" width="3.85546875" style="177" customWidth="1"/>
    <col min="39" max="39" width="0.5703125" style="177" customWidth="1"/>
    <col min="40" max="40" width="11.140625" style="177" customWidth="1"/>
    <col min="41" max="41" width="11.5703125" style="177" customWidth="1"/>
    <col min="42" max="42" width="4.140625" style="177" customWidth="1"/>
    <col min="43" max="43" width="7.7109375" style="177" customWidth="1"/>
    <col min="44" max="44" width="10.42578125" style="177" customWidth="1"/>
    <col min="45" max="45" width="0" style="177" hidden="1" customWidth="1"/>
    <col min="46" max="46" width="0.28515625" style="177" customWidth="1"/>
    <col min="47" max="47" width="0" style="177" hidden="1" customWidth="1"/>
    <col min="48" max="48" width="6.85546875" style="177" customWidth="1"/>
    <col min="49" max="49" width="0.140625" style="177" customWidth="1"/>
    <col min="50" max="50" width="0" style="177" hidden="1" customWidth="1"/>
    <col min="51" max="51" width="0.140625" style="177" customWidth="1"/>
    <col min="52" max="52" width="0.28515625" style="177" customWidth="1"/>
    <col min="53" max="53" width="0" style="177" hidden="1" customWidth="1"/>
    <col min="54" max="54" width="1" style="177" customWidth="1"/>
    <col min="55" max="55" width="3.85546875" style="177" customWidth="1"/>
    <col min="56" max="56" width="0.28515625" style="177" customWidth="1"/>
    <col min="57" max="57" width="1.140625" style="177" customWidth="1"/>
    <col min="58" max="58" width="8.42578125" style="177" customWidth="1"/>
    <col min="59" max="59" width="0" style="177" hidden="1" customWidth="1"/>
    <col min="60" max="60" width="10.140625" style="177" customWidth="1"/>
    <col min="61" max="61" width="2" style="177" customWidth="1"/>
    <col min="62" max="16384" width="9.140625" style="177"/>
  </cols>
  <sheetData>
    <row r="1" spans="1:61" ht="2.4500000000000002" customHeight="1">
      <c r="A1" s="186"/>
      <c r="B1" s="186"/>
      <c r="C1" s="186"/>
      <c r="D1" s="186"/>
      <c r="E1" s="186"/>
      <c r="F1" s="186"/>
      <c r="G1" s="186"/>
      <c r="H1" s="186"/>
      <c r="I1" s="186"/>
      <c r="J1" s="186"/>
      <c r="K1" s="186"/>
      <c r="L1" s="186"/>
      <c r="M1" s="186"/>
      <c r="N1" s="186"/>
      <c r="O1" s="186"/>
      <c r="P1" s="186"/>
      <c r="Q1" s="186"/>
      <c r="R1" s="186"/>
      <c r="S1" s="186"/>
      <c r="T1" s="186"/>
      <c r="U1" s="186"/>
      <c r="V1" s="186"/>
      <c r="W1" s="186"/>
      <c r="X1" s="186"/>
      <c r="Y1" s="186"/>
      <c r="Z1" s="186"/>
      <c r="AA1" s="186"/>
      <c r="AB1" s="186"/>
      <c r="AC1" s="186"/>
      <c r="AD1" s="186"/>
      <c r="AE1" s="186"/>
      <c r="AF1" s="186"/>
      <c r="AG1" s="186"/>
      <c r="AH1" s="186"/>
      <c r="AI1" s="186"/>
      <c r="AJ1" s="186"/>
      <c r="AK1" s="186"/>
      <c r="AL1" s="186"/>
      <c r="AM1" s="186"/>
      <c r="AN1" s="186"/>
      <c r="AO1" s="186"/>
      <c r="AP1" s="186"/>
      <c r="AQ1" s="186"/>
      <c r="AR1" s="186"/>
      <c r="AS1" s="186"/>
      <c r="AT1" s="186"/>
      <c r="AU1" s="186"/>
      <c r="AV1" s="186"/>
      <c r="AW1" s="186"/>
      <c r="AX1" s="186"/>
      <c r="AY1" s="186"/>
      <c r="AZ1" s="186"/>
      <c r="BA1" s="186"/>
      <c r="BB1" s="186"/>
      <c r="BC1" s="186"/>
      <c r="BD1" s="186"/>
      <c r="BE1" s="186"/>
      <c r="BF1" s="186"/>
      <c r="BG1" s="186"/>
      <c r="BH1" s="186"/>
      <c r="BI1" s="186"/>
    </row>
    <row r="2" spans="1:61" ht="21.6" customHeight="1">
      <c r="A2" s="289" t="s">
        <v>1853</v>
      </c>
      <c r="B2" s="290"/>
      <c r="C2" s="290"/>
      <c r="D2" s="290"/>
      <c r="E2" s="290"/>
      <c r="F2" s="290"/>
      <c r="G2" s="290"/>
      <c r="H2" s="290"/>
      <c r="I2" s="290"/>
      <c r="J2" s="290"/>
      <c r="K2" s="290"/>
      <c r="L2" s="290"/>
      <c r="M2" s="290"/>
      <c r="N2" s="290"/>
      <c r="O2" s="290"/>
      <c r="P2" s="290"/>
      <c r="Q2" s="290"/>
      <c r="R2" s="290"/>
      <c r="S2" s="290"/>
      <c r="T2" s="290"/>
      <c r="U2" s="290"/>
      <c r="V2" s="290"/>
      <c r="W2" s="290"/>
      <c r="X2" s="290"/>
      <c r="Y2" s="290"/>
      <c r="Z2" s="290"/>
      <c r="AA2" s="290"/>
      <c r="AB2" s="290"/>
      <c r="AC2" s="290"/>
      <c r="AD2" s="290"/>
      <c r="AE2" s="290"/>
      <c r="AF2" s="290"/>
      <c r="AG2" s="290"/>
      <c r="AH2" s="290"/>
      <c r="AI2" s="290"/>
      <c r="AJ2" s="290"/>
      <c r="AK2" s="290"/>
      <c r="AL2" s="290"/>
      <c r="AM2" s="290"/>
      <c r="AN2" s="188"/>
      <c r="AO2" s="188"/>
      <c r="AP2" s="188"/>
      <c r="AQ2" s="188"/>
      <c r="AR2" s="188"/>
      <c r="AS2" s="188"/>
      <c r="AT2" s="188"/>
      <c r="AU2" s="188"/>
      <c r="AV2" s="188"/>
      <c r="AW2" s="188"/>
      <c r="AX2" s="188"/>
      <c r="AY2" s="188"/>
      <c r="AZ2" s="188"/>
      <c r="BA2" s="188"/>
      <c r="BB2" s="188"/>
      <c r="BC2" s="188"/>
      <c r="BD2" s="188"/>
      <c r="BE2" s="188"/>
      <c r="BF2" s="186"/>
      <c r="BG2" s="186"/>
      <c r="BH2" s="186"/>
      <c r="BI2" s="186"/>
    </row>
    <row r="3" spans="1:61" ht="1.7" customHeight="1">
      <c r="A3" s="188"/>
      <c r="B3" s="188"/>
      <c r="C3" s="188"/>
      <c r="D3" s="188"/>
      <c r="E3" s="188"/>
      <c r="F3" s="188"/>
      <c r="G3" s="188"/>
      <c r="H3" s="188"/>
      <c r="I3" s="188"/>
      <c r="J3" s="188"/>
      <c r="K3" s="188"/>
      <c r="L3" s="188"/>
      <c r="M3" s="188"/>
      <c r="N3" s="188"/>
      <c r="O3" s="188"/>
      <c r="P3" s="188"/>
      <c r="Q3" s="188"/>
      <c r="R3" s="188"/>
      <c r="S3" s="188"/>
      <c r="T3" s="188"/>
      <c r="U3" s="188"/>
      <c r="V3" s="188"/>
      <c r="W3" s="188"/>
      <c r="X3" s="188"/>
      <c r="Y3" s="188"/>
      <c r="Z3" s="188"/>
      <c r="AA3" s="188"/>
      <c r="AB3" s="188"/>
      <c r="AC3" s="188"/>
      <c r="AD3" s="188"/>
      <c r="AE3" s="188"/>
      <c r="AF3" s="188"/>
      <c r="AG3" s="188"/>
      <c r="AH3" s="188"/>
      <c r="AI3" s="188"/>
      <c r="AJ3" s="188"/>
      <c r="AK3" s="188"/>
      <c r="AL3" s="188"/>
      <c r="AM3" s="188"/>
      <c r="AN3" s="188"/>
      <c r="AO3" s="188"/>
      <c r="AP3" s="188"/>
      <c r="AQ3" s="188"/>
      <c r="AR3" s="188"/>
      <c r="AS3" s="188"/>
      <c r="AT3" s="188"/>
      <c r="AU3" s="188"/>
      <c r="AV3" s="188"/>
      <c r="AW3" s="188"/>
      <c r="AX3" s="188"/>
      <c r="AY3" s="188"/>
      <c r="AZ3" s="188"/>
      <c r="BA3" s="188"/>
      <c r="BB3" s="188"/>
      <c r="BC3" s="188"/>
      <c r="BD3" s="188"/>
      <c r="BE3" s="188"/>
      <c r="BF3" s="186"/>
      <c r="BG3" s="186"/>
      <c r="BH3" s="186"/>
      <c r="BI3" s="186"/>
    </row>
    <row r="4" spans="1:61" ht="5.0999999999999996" customHeight="1">
      <c r="A4" s="186"/>
      <c r="B4" s="186"/>
      <c r="C4" s="186"/>
      <c r="D4" s="186"/>
      <c r="E4" s="186"/>
      <c r="F4" s="186"/>
      <c r="G4" s="186"/>
      <c r="H4" s="186"/>
      <c r="I4" s="186"/>
      <c r="J4" s="186"/>
      <c r="K4" s="186"/>
      <c r="L4" s="186"/>
      <c r="M4" s="186"/>
      <c r="N4" s="186"/>
      <c r="O4" s="186"/>
      <c r="P4" s="186"/>
      <c r="Q4" s="186"/>
      <c r="R4" s="186"/>
      <c r="S4" s="186"/>
      <c r="T4" s="186"/>
      <c r="U4" s="186"/>
      <c r="V4" s="186"/>
      <c r="W4" s="186"/>
      <c r="X4" s="186"/>
      <c r="Y4" s="186"/>
      <c r="Z4" s="186"/>
      <c r="AA4" s="186"/>
      <c r="AB4" s="186"/>
      <c r="AC4" s="186"/>
      <c r="AD4" s="186"/>
      <c r="AE4" s="186"/>
      <c r="AF4" s="186"/>
      <c r="AG4" s="186"/>
      <c r="AH4" s="186"/>
      <c r="AI4" s="186"/>
      <c r="AJ4" s="186"/>
      <c r="AK4" s="186"/>
      <c r="AL4" s="186"/>
      <c r="AM4" s="186"/>
      <c r="AN4" s="186"/>
      <c r="AO4" s="186"/>
      <c r="AP4" s="186"/>
      <c r="AQ4" s="186"/>
      <c r="AR4" s="186"/>
      <c r="AS4" s="186"/>
      <c r="AT4" s="186"/>
      <c r="AU4" s="186"/>
      <c r="AV4" s="186"/>
      <c r="AW4" s="186"/>
      <c r="AX4" s="186"/>
      <c r="AY4" s="186"/>
      <c r="AZ4" s="186"/>
      <c r="BA4" s="186"/>
      <c r="BB4" s="186"/>
      <c r="BC4" s="186"/>
      <c r="BD4" s="186"/>
      <c r="BE4" s="186"/>
      <c r="BF4" s="186"/>
      <c r="BG4" s="186"/>
      <c r="BH4" s="186"/>
      <c r="BI4" s="186"/>
    </row>
    <row r="5" spans="1:61" ht="7.7" customHeight="1">
      <c r="A5" s="186"/>
      <c r="B5" s="186"/>
      <c r="C5" s="186"/>
      <c r="D5" s="186"/>
      <c r="E5" s="186"/>
      <c r="F5" s="186"/>
      <c r="G5" s="186"/>
      <c r="H5" s="186"/>
      <c r="I5" s="186"/>
      <c r="J5" s="186"/>
      <c r="K5" s="186"/>
      <c r="L5" s="186"/>
      <c r="M5" s="186"/>
      <c r="N5" s="186"/>
      <c r="O5" s="186"/>
      <c r="P5" s="186"/>
      <c r="Q5" s="186"/>
      <c r="R5" s="186"/>
      <c r="S5" s="186"/>
      <c r="T5" s="186"/>
      <c r="U5" s="186"/>
      <c r="V5" s="186"/>
      <c r="W5" s="186"/>
      <c r="X5" s="186"/>
      <c r="Y5" s="186"/>
      <c r="Z5" s="186"/>
      <c r="AA5" s="186"/>
      <c r="AB5" s="186"/>
      <c r="AC5" s="186"/>
      <c r="AD5" s="186"/>
      <c r="AE5" s="186"/>
      <c r="AF5" s="186"/>
      <c r="AG5" s="186"/>
      <c r="AH5" s="186"/>
      <c r="AI5" s="186"/>
      <c r="AJ5" s="291"/>
      <c r="AK5" s="291"/>
      <c r="AL5" s="291"/>
      <c r="AM5" s="291"/>
      <c r="AN5" s="291"/>
      <c r="AO5" s="291"/>
      <c r="AP5" s="291"/>
      <c r="AQ5" s="291"/>
      <c r="AR5" s="291"/>
      <c r="AS5" s="291"/>
      <c r="AT5" s="291"/>
      <c r="AU5" s="291"/>
      <c r="AV5" s="291"/>
      <c r="AW5" s="186"/>
      <c r="AX5" s="186"/>
      <c r="AY5" s="186"/>
      <c r="AZ5" s="186"/>
      <c r="BA5" s="186"/>
      <c r="BB5" s="186"/>
      <c r="BC5" s="186"/>
      <c r="BD5" s="186"/>
      <c r="BE5" s="186"/>
      <c r="BF5" s="186"/>
      <c r="BG5" s="186"/>
      <c r="BH5" s="186"/>
      <c r="BI5" s="186"/>
    </row>
    <row r="6" spans="1:61" ht="0.6" customHeight="1">
      <c r="A6" s="186"/>
      <c r="B6" s="186"/>
      <c r="C6" s="186"/>
      <c r="D6" s="186"/>
      <c r="E6" s="186"/>
      <c r="F6" s="186"/>
      <c r="G6" s="186"/>
      <c r="H6" s="186"/>
      <c r="I6" s="186"/>
      <c r="J6" s="186"/>
      <c r="K6" s="186"/>
      <c r="L6" s="186"/>
      <c r="M6" s="186"/>
      <c r="N6" s="186"/>
      <c r="O6" s="186"/>
      <c r="P6" s="186"/>
      <c r="Q6" s="186"/>
      <c r="R6" s="186"/>
      <c r="S6" s="186"/>
      <c r="T6" s="186"/>
      <c r="U6" s="186"/>
      <c r="V6" s="186"/>
      <c r="W6" s="292" t="s">
        <v>1852</v>
      </c>
      <c r="X6" s="291"/>
      <c r="Y6" s="291"/>
      <c r="Z6" s="291"/>
      <c r="AA6" s="186"/>
      <c r="AB6" s="186"/>
      <c r="AC6" s="186"/>
      <c r="AD6" s="186"/>
      <c r="AE6" s="186"/>
      <c r="AF6" s="186"/>
      <c r="AG6" s="186"/>
      <c r="AH6" s="186"/>
      <c r="AI6" s="186"/>
      <c r="AJ6" s="291"/>
      <c r="AK6" s="291"/>
      <c r="AL6" s="291"/>
      <c r="AM6" s="291"/>
      <c r="AN6" s="291"/>
      <c r="AO6" s="291"/>
      <c r="AP6" s="291"/>
      <c r="AQ6" s="291"/>
      <c r="AR6" s="291"/>
      <c r="AS6" s="291"/>
      <c r="AT6" s="291"/>
      <c r="AU6" s="291"/>
      <c r="AV6" s="291"/>
      <c r="AW6" s="186"/>
      <c r="AX6" s="186"/>
      <c r="AY6" s="186"/>
      <c r="AZ6" s="186"/>
      <c r="BA6" s="186"/>
      <c r="BB6" s="186"/>
      <c r="BC6" s="186"/>
      <c r="BD6" s="186"/>
      <c r="BE6" s="186"/>
      <c r="BF6" s="186"/>
      <c r="BG6" s="186"/>
      <c r="BH6" s="186"/>
      <c r="BI6" s="186"/>
    </row>
    <row r="7" spans="1:61" ht="17.25" customHeight="1">
      <c r="A7" s="186"/>
      <c r="B7" s="186"/>
      <c r="C7" s="186"/>
      <c r="D7" s="292" t="s">
        <v>1851</v>
      </c>
      <c r="E7" s="291"/>
      <c r="F7" s="291"/>
      <c r="G7" s="291"/>
      <c r="H7" s="291"/>
      <c r="I7" s="291"/>
      <c r="J7" s="291"/>
      <c r="K7" s="291"/>
      <c r="L7" s="291"/>
      <c r="M7" s="291"/>
      <c r="N7" s="291"/>
      <c r="O7" s="186"/>
      <c r="P7" s="186"/>
      <c r="Q7" s="293" t="s">
        <v>1848</v>
      </c>
      <c r="R7" s="291"/>
      <c r="S7" s="291"/>
      <c r="T7" s="186"/>
      <c r="U7" s="186"/>
      <c r="V7" s="186"/>
      <c r="W7" s="291"/>
      <c r="X7" s="291"/>
      <c r="Y7" s="291"/>
      <c r="Z7" s="291"/>
      <c r="AA7" s="186"/>
      <c r="AB7" s="294" t="s">
        <v>1850</v>
      </c>
      <c r="AC7" s="291"/>
      <c r="AD7" s="291"/>
      <c r="AE7" s="291"/>
      <c r="AF7" s="291"/>
      <c r="AG7" s="291"/>
      <c r="AH7" s="291"/>
      <c r="AI7" s="186"/>
      <c r="AJ7" s="291"/>
      <c r="AK7" s="291"/>
      <c r="AL7" s="291"/>
      <c r="AM7" s="291"/>
      <c r="AN7" s="291"/>
      <c r="AO7" s="291"/>
      <c r="AP7" s="291"/>
      <c r="AQ7" s="291"/>
      <c r="AR7" s="291"/>
      <c r="AS7" s="291"/>
      <c r="AT7" s="291"/>
      <c r="AU7" s="291"/>
      <c r="AV7" s="291"/>
      <c r="AW7" s="186"/>
      <c r="AX7" s="186"/>
      <c r="AY7" s="186"/>
      <c r="AZ7" s="186"/>
      <c r="BA7" s="186"/>
      <c r="BB7" s="186"/>
      <c r="BC7" s="186"/>
      <c r="BD7" s="186"/>
      <c r="BE7" s="186"/>
      <c r="BF7" s="186"/>
      <c r="BG7" s="186"/>
      <c r="BH7" s="186"/>
      <c r="BI7" s="186"/>
    </row>
    <row r="8" spans="1:61" ht="0.6" customHeight="1">
      <c r="A8" s="186"/>
      <c r="B8" s="186"/>
      <c r="C8" s="186"/>
      <c r="D8" s="291"/>
      <c r="E8" s="291"/>
      <c r="F8" s="291"/>
      <c r="G8" s="291"/>
      <c r="H8" s="291"/>
      <c r="I8" s="291"/>
      <c r="J8" s="291"/>
      <c r="K8" s="291"/>
      <c r="L8" s="291"/>
      <c r="M8" s="291"/>
      <c r="N8" s="291"/>
      <c r="O8" s="186"/>
      <c r="P8" s="186"/>
      <c r="Q8" s="291"/>
      <c r="R8" s="291"/>
      <c r="S8" s="291"/>
      <c r="T8" s="186"/>
      <c r="U8" s="186"/>
      <c r="V8" s="186"/>
      <c r="W8" s="186"/>
      <c r="X8" s="186"/>
      <c r="Y8" s="186"/>
      <c r="Z8" s="186"/>
      <c r="AA8" s="186"/>
      <c r="AB8" s="291"/>
      <c r="AC8" s="291"/>
      <c r="AD8" s="291"/>
      <c r="AE8" s="291"/>
      <c r="AF8" s="291"/>
      <c r="AG8" s="291"/>
      <c r="AH8" s="291"/>
      <c r="AI8" s="186"/>
      <c r="AJ8" s="291"/>
      <c r="AK8" s="291"/>
      <c r="AL8" s="291"/>
      <c r="AM8" s="291"/>
      <c r="AN8" s="291"/>
      <c r="AO8" s="291"/>
      <c r="AP8" s="291"/>
      <c r="AQ8" s="291"/>
      <c r="AR8" s="291"/>
      <c r="AS8" s="291"/>
      <c r="AT8" s="291"/>
      <c r="AU8" s="291"/>
      <c r="AV8" s="291"/>
      <c r="AW8" s="186"/>
      <c r="AX8" s="186"/>
      <c r="AY8" s="186"/>
      <c r="AZ8" s="186"/>
      <c r="BA8" s="186"/>
      <c r="BB8" s="186"/>
      <c r="BC8" s="186"/>
      <c r="BD8" s="186"/>
      <c r="BE8" s="186"/>
      <c r="BF8" s="186"/>
      <c r="BG8" s="186"/>
      <c r="BH8" s="186"/>
      <c r="BI8" s="186"/>
    </row>
    <row r="9" spans="1:61" ht="0.2" customHeight="1">
      <c r="A9" s="186"/>
      <c r="B9" s="186"/>
      <c r="C9" s="186"/>
      <c r="D9" s="186"/>
      <c r="E9" s="186"/>
      <c r="F9" s="186"/>
      <c r="G9" s="186"/>
      <c r="H9" s="186"/>
      <c r="I9" s="186"/>
      <c r="J9" s="186"/>
      <c r="K9" s="186"/>
      <c r="L9" s="186"/>
      <c r="M9" s="186"/>
      <c r="N9" s="186"/>
      <c r="O9" s="186"/>
      <c r="P9" s="186"/>
      <c r="Q9" s="291"/>
      <c r="R9" s="291"/>
      <c r="S9" s="291"/>
      <c r="T9" s="186"/>
      <c r="U9" s="186"/>
      <c r="V9" s="186"/>
      <c r="W9" s="186"/>
      <c r="X9" s="186"/>
      <c r="Y9" s="186"/>
      <c r="Z9" s="186"/>
      <c r="AA9" s="186"/>
      <c r="AB9" s="291"/>
      <c r="AC9" s="291"/>
      <c r="AD9" s="291"/>
      <c r="AE9" s="291"/>
      <c r="AF9" s="291"/>
      <c r="AG9" s="291"/>
      <c r="AH9" s="291"/>
      <c r="AI9" s="186"/>
      <c r="AJ9" s="291"/>
      <c r="AK9" s="291"/>
      <c r="AL9" s="291"/>
      <c r="AM9" s="291"/>
      <c r="AN9" s="291"/>
      <c r="AO9" s="291"/>
      <c r="AP9" s="291"/>
      <c r="AQ9" s="291"/>
      <c r="AR9" s="291"/>
      <c r="AS9" s="291"/>
      <c r="AT9" s="291"/>
      <c r="AU9" s="291"/>
      <c r="AV9" s="291"/>
      <c r="AW9" s="186"/>
      <c r="AX9" s="186"/>
      <c r="AY9" s="186"/>
      <c r="AZ9" s="186"/>
      <c r="BA9" s="186"/>
      <c r="BB9" s="186"/>
      <c r="BC9" s="186"/>
      <c r="BD9" s="186"/>
      <c r="BE9" s="186"/>
      <c r="BF9" s="186"/>
      <c r="BG9" s="186"/>
      <c r="BH9" s="186"/>
      <c r="BI9" s="186"/>
    </row>
    <row r="10" spans="1:61" ht="0.75" customHeight="1">
      <c r="A10" s="186"/>
      <c r="B10" s="186"/>
      <c r="C10" s="186"/>
      <c r="D10" s="295" t="s">
        <v>1849</v>
      </c>
      <c r="E10" s="296"/>
      <c r="F10" s="296"/>
      <c r="G10" s="296"/>
      <c r="H10" s="296"/>
      <c r="I10" s="296"/>
      <c r="J10" s="296"/>
      <c r="K10" s="296"/>
      <c r="L10" s="296"/>
      <c r="M10" s="296"/>
      <c r="N10" s="296"/>
      <c r="O10" s="296"/>
      <c r="P10" s="187"/>
      <c r="Q10" s="187"/>
      <c r="R10" s="187"/>
      <c r="S10" s="187"/>
      <c r="T10" s="187"/>
      <c r="U10" s="186"/>
      <c r="V10" s="186"/>
      <c r="W10" s="186"/>
      <c r="X10" s="186"/>
      <c r="Y10" s="186"/>
      <c r="Z10" s="186"/>
      <c r="AA10" s="186"/>
      <c r="AB10" s="186"/>
      <c r="AC10" s="186"/>
      <c r="AD10" s="186"/>
      <c r="AE10" s="186"/>
      <c r="AF10" s="186"/>
      <c r="AG10" s="186"/>
      <c r="AH10" s="186"/>
      <c r="AI10" s="186"/>
      <c r="AJ10" s="291"/>
      <c r="AK10" s="291"/>
      <c r="AL10" s="291"/>
      <c r="AM10" s="291"/>
      <c r="AN10" s="291"/>
      <c r="AO10" s="291"/>
      <c r="AP10" s="291"/>
      <c r="AQ10" s="291"/>
      <c r="AR10" s="291"/>
      <c r="AS10" s="291"/>
      <c r="AT10" s="291"/>
      <c r="AU10" s="291"/>
      <c r="AV10" s="291"/>
      <c r="AW10" s="186"/>
      <c r="AX10" s="186"/>
      <c r="AY10" s="186"/>
      <c r="AZ10" s="186"/>
      <c r="BA10" s="186"/>
      <c r="BB10" s="186"/>
      <c r="BC10" s="186"/>
      <c r="BD10" s="186"/>
      <c r="BE10" s="186"/>
      <c r="BF10" s="186"/>
      <c r="BG10" s="186"/>
      <c r="BH10" s="186"/>
      <c r="BI10" s="186"/>
    </row>
    <row r="11" spans="1:61" ht="0.95" customHeight="1">
      <c r="A11" s="186"/>
      <c r="B11" s="186"/>
      <c r="C11" s="186"/>
      <c r="D11" s="291"/>
      <c r="E11" s="291"/>
      <c r="F11" s="291"/>
      <c r="G11" s="291"/>
      <c r="H11" s="291"/>
      <c r="I11" s="291"/>
      <c r="J11" s="291"/>
      <c r="K11" s="291"/>
      <c r="L11" s="291"/>
      <c r="M11" s="291"/>
      <c r="N11" s="291"/>
      <c r="O11" s="291"/>
      <c r="P11" s="186"/>
      <c r="Q11" s="186"/>
      <c r="R11" s="186"/>
      <c r="S11" s="186"/>
      <c r="T11" s="186"/>
      <c r="U11" s="186"/>
      <c r="V11" s="186"/>
      <c r="W11" s="186"/>
      <c r="X11" s="187"/>
      <c r="Y11" s="187"/>
      <c r="Z11" s="187"/>
      <c r="AA11" s="187"/>
      <c r="AB11" s="187"/>
      <c r="AC11" s="187"/>
      <c r="AD11" s="187"/>
      <c r="AE11" s="187"/>
      <c r="AF11" s="187"/>
      <c r="AG11" s="187"/>
      <c r="AH11" s="187"/>
      <c r="AI11" s="186"/>
      <c r="AJ11" s="291"/>
      <c r="AK11" s="291"/>
      <c r="AL11" s="291"/>
      <c r="AM11" s="291"/>
      <c r="AN11" s="291"/>
      <c r="AO11" s="291"/>
      <c r="AP11" s="291"/>
      <c r="AQ11" s="291"/>
      <c r="AR11" s="291"/>
      <c r="AS11" s="291"/>
      <c r="AT11" s="291"/>
      <c r="AU11" s="291"/>
      <c r="AV11" s="291"/>
      <c r="AW11" s="186"/>
      <c r="AX11" s="186"/>
      <c r="AY11" s="186"/>
      <c r="AZ11" s="186"/>
      <c r="BA11" s="186"/>
      <c r="BB11" s="186"/>
      <c r="BC11" s="186"/>
      <c r="BD11" s="186"/>
      <c r="BE11" s="186"/>
      <c r="BF11" s="186"/>
      <c r="BG11" s="186"/>
      <c r="BH11" s="186"/>
      <c r="BI11" s="186"/>
    </row>
    <row r="12" spans="1:61" ht="17.850000000000001" customHeight="1">
      <c r="A12" s="186"/>
      <c r="B12" s="186"/>
      <c r="C12" s="186"/>
      <c r="D12" s="291"/>
      <c r="E12" s="291"/>
      <c r="F12" s="291"/>
      <c r="G12" s="291"/>
      <c r="H12" s="291"/>
      <c r="I12" s="291"/>
      <c r="J12" s="291"/>
      <c r="K12" s="291"/>
      <c r="L12" s="291"/>
      <c r="M12" s="291"/>
      <c r="N12" s="291"/>
      <c r="O12" s="291"/>
      <c r="P12" s="186"/>
      <c r="Q12" s="297" t="s">
        <v>1848</v>
      </c>
      <c r="R12" s="291"/>
      <c r="S12" s="291"/>
      <c r="T12" s="186"/>
      <c r="U12" s="186"/>
      <c r="V12" s="186"/>
      <c r="W12" s="292" t="s">
        <v>1847</v>
      </c>
      <c r="X12" s="291"/>
      <c r="Y12" s="291"/>
      <c r="Z12" s="291"/>
      <c r="AA12" s="291"/>
      <c r="AB12" s="291"/>
      <c r="AC12" s="291"/>
      <c r="AD12" s="186"/>
      <c r="AE12" s="186"/>
      <c r="AF12" s="294" t="s">
        <v>1846</v>
      </c>
      <c r="AG12" s="291"/>
      <c r="AH12" s="291"/>
      <c r="AI12" s="186"/>
      <c r="AJ12" s="291"/>
      <c r="AK12" s="291"/>
      <c r="AL12" s="291"/>
      <c r="AM12" s="291"/>
      <c r="AN12" s="291"/>
      <c r="AO12" s="291"/>
      <c r="AP12" s="291"/>
      <c r="AQ12" s="291"/>
      <c r="AR12" s="291"/>
      <c r="AS12" s="291"/>
      <c r="AT12" s="291"/>
      <c r="AU12" s="291"/>
      <c r="AV12" s="291"/>
      <c r="AW12" s="186"/>
      <c r="AX12" s="186"/>
      <c r="AY12" s="186"/>
      <c r="AZ12" s="186"/>
      <c r="BA12" s="186"/>
      <c r="BB12" s="186"/>
      <c r="BC12" s="186"/>
      <c r="BD12" s="186"/>
      <c r="BE12" s="186"/>
      <c r="BF12" s="186"/>
      <c r="BG12" s="186"/>
      <c r="BH12" s="186"/>
      <c r="BI12" s="186"/>
    </row>
    <row r="13" spans="1:61" ht="0.2" customHeight="1">
      <c r="A13" s="186"/>
      <c r="B13" s="186"/>
      <c r="C13" s="186"/>
      <c r="D13" s="291"/>
      <c r="E13" s="291"/>
      <c r="F13" s="291"/>
      <c r="G13" s="291"/>
      <c r="H13" s="291"/>
      <c r="I13" s="291"/>
      <c r="J13" s="291"/>
      <c r="K13" s="291"/>
      <c r="L13" s="291"/>
      <c r="M13" s="291"/>
      <c r="N13" s="291"/>
      <c r="O13" s="291"/>
      <c r="P13" s="186"/>
      <c r="Q13" s="291"/>
      <c r="R13" s="291"/>
      <c r="S13" s="291"/>
      <c r="T13" s="186"/>
      <c r="U13" s="186"/>
      <c r="V13" s="186"/>
      <c r="W13" s="186"/>
      <c r="X13" s="186"/>
      <c r="Y13" s="186"/>
      <c r="Z13" s="186"/>
      <c r="AA13" s="186"/>
      <c r="AB13" s="186"/>
      <c r="AC13" s="186"/>
      <c r="AD13" s="186"/>
      <c r="AE13" s="186"/>
      <c r="AF13" s="186"/>
      <c r="AG13" s="186"/>
      <c r="AH13" s="186"/>
      <c r="AI13" s="186"/>
      <c r="AJ13" s="291"/>
      <c r="AK13" s="291"/>
      <c r="AL13" s="291"/>
      <c r="AM13" s="291"/>
      <c r="AN13" s="291"/>
      <c r="AO13" s="291"/>
      <c r="AP13" s="291"/>
      <c r="AQ13" s="291"/>
      <c r="AR13" s="291"/>
      <c r="AS13" s="291"/>
      <c r="AT13" s="291"/>
      <c r="AU13" s="291"/>
      <c r="AV13" s="291"/>
      <c r="AW13" s="186"/>
      <c r="AX13" s="186"/>
      <c r="AY13" s="186"/>
      <c r="AZ13" s="186"/>
      <c r="BA13" s="186"/>
      <c r="BB13" s="186"/>
      <c r="BC13" s="186"/>
      <c r="BD13" s="186"/>
      <c r="BE13" s="186"/>
      <c r="BF13" s="186"/>
      <c r="BG13" s="186"/>
      <c r="BH13" s="186"/>
      <c r="BI13" s="186"/>
    </row>
    <row r="14" spans="1:61" ht="14.1" customHeight="1">
      <c r="A14" s="186"/>
      <c r="B14" s="186"/>
      <c r="C14" s="186"/>
      <c r="D14" s="186"/>
      <c r="E14" s="186"/>
      <c r="F14" s="186"/>
      <c r="G14" s="186"/>
      <c r="H14" s="186"/>
      <c r="I14" s="186"/>
      <c r="J14" s="186"/>
      <c r="K14" s="186"/>
      <c r="L14" s="186"/>
      <c r="M14" s="186"/>
      <c r="N14" s="186"/>
      <c r="O14" s="186"/>
      <c r="P14" s="186"/>
      <c r="Q14" s="186"/>
      <c r="R14" s="186"/>
      <c r="S14" s="186"/>
      <c r="T14" s="186"/>
      <c r="U14" s="186"/>
      <c r="V14" s="186"/>
      <c r="W14" s="186"/>
      <c r="X14" s="186"/>
      <c r="Y14" s="186"/>
      <c r="Z14" s="186"/>
      <c r="AA14" s="186"/>
      <c r="AB14" s="186"/>
      <c r="AC14" s="186"/>
      <c r="AD14" s="186"/>
      <c r="AE14" s="186"/>
      <c r="AF14" s="186"/>
      <c r="AG14" s="186"/>
      <c r="AH14" s="186"/>
      <c r="AI14" s="186"/>
      <c r="AJ14" s="291"/>
      <c r="AK14" s="291"/>
      <c r="AL14" s="291"/>
      <c r="AM14" s="291"/>
      <c r="AN14" s="291"/>
      <c r="AO14" s="291"/>
      <c r="AP14" s="291"/>
      <c r="AQ14" s="291"/>
      <c r="AR14" s="291"/>
      <c r="AS14" s="291"/>
      <c r="AT14" s="291"/>
      <c r="AU14" s="291"/>
      <c r="AV14" s="291"/>
      <c r="AW14" s="186"/>
      <c r="AX14" s="186"/>
      <c r="AY14" s="186"/>
      <c r="AZ14" s="186"/>
      <c r="BA14" s="186"/>
      <c r="BB14" s="186"/>
      <c r="BC14" s="186"/>
      <c r="BD14" s="186"/>
      <c r="BE14" s="186"/>
      <c r="BF14" s="186"/>
      <c r="BG14" s="186"/>
      <c r="BH14" s="186"/>
      <c r="BI14" s="186"/>
    </row>
    <row r="15" spans="1:61" ht="0" hidden="1" customHeight="1"/>
    <row r="16" spans="1:61" ht="6.6" customHeight="1"/>
    <row r="17" spans="2:60" ht="19.350000000000001" customHeight="1">
      <c r="G17" s="299" t="s">
        <v>1845</v>
      </c>
      <c r="H17" s="300"/>
      <c r="I17" s="300"/>
      <c r="J17" s="300"/>
      <c r="K17" s="300"/>
      <c r="L17" s="300"/>
      <c r="M17" s="300"/>
      <c r="N17" s="300"/>
      <c r="O17" s="300"/>
      <c r="P17" s="300"/>
      <c r="Q17" s="300"/>
      <c r="R17" s="300"/>
    </row>
    <row r="18" spans="2:60" ht="2.1" customHeight="1"/>
    <row r="19" spans="2:60" ht="18" customHeight="1">
      <c r="L19" s="301" t="s">
        <v>1844</v>
      </c>
      <c r="M19" s="267"/>
      <c r="N19" s="267"/>
      <c r="O19" s="267"/>
      <c r="P19" s="267"/>
      <c r="Q19" s="268"/>
      <c r="R19" s="302" t="s">
        <v>1843</v>
      </c>
      <c r="S19" s="267"/>
      <c r="T19" s="267"/>
      <c r="U19" s="268"/>
      <c r="V19" s="303" t="s">
        <v>1842</v>
      </c>
      <c r="W19" s="267"/>
      <c r="X19" s="267"/>
      <c r="Y19" s="268"/>
    </row>
    <row r="20" spans="2:60" ht="8.1" customHeight="1" thickBot="1"/>
    <row r="21" spans="2:60" ht="14.1" customHeight="1" thickTop="1">
      <c r="B21" s="181"/>
      <c r="C21" s="181"/>
      <c r="D21" s="181"/>
      <c r="E21" s="181"/>
      <c r="F21" s="181"/>
      <c r="G21" s="181"/>
      <c r="H21" s="181"/>
      <c r="I21" s="181"/>
      <c r="J21" s="181"/>
      <c r="K21" s="181"/>
      <c r="L21" s="181"/>
      <c r="M21" s="181"/>
      <c r="N21" s="181"/>
      <c r="O21" s="181"/>
      <c r="P21" s="181"/>
      <c r="Q21" s="181"/>
      <c r="R21" s="181"/>
      <c r="S21" s="181"/>
      <c r="T21" s="181"/>
      <c r="U21" s="181"/>
      <c r="V21" s="181"/>
      <c r="W21" s="181"/>
      <c r="X21" s="181"/>
      <c r="Y21" s="181"/>
      <c r="Z21" s="181"/>
      <c r="AA21" s="181"/>
      <c r="AB21" s="181"/>
      <c r="AC21" s="181"/>
      <c r="AD21" s="181"/>
      <c r="AE21" s="181"/>
      <c r="AF21" s="181"/>
      <c r="AG21" s="181"/>
      <c r="AH21" s="181"/>
      <c r="AI21" s="181"/>
      <c r="AJ21" s="181"/>
      <c r="AK21" s="181"/>
      <c r="AL21" s="181"/>
      <c r="AM21" s="181"/>
      <c r="AN21" s="181"/>
      <c r="AO21" s="181"/>
      <c r="AP21" s="181"/>
      <c r="AQ21" s="181"/>
      <c r="AR21" s="181"/>
      <c r="AS21" s="181"/>
      <c r="AT21" s="181"/>
      <c r="AU21" s="181"/>
      <c r="AV21" s="181"/>
      <c r="AW21" s="181"/>
      <c r="AX21" s="181"/>
      <c r="AY21" s="181"/>
      <c r="AZ21" s="181"/>
      <c r="BA21" s="181"/>
      <c r="BB21" s="181"/>
      <c r="BC21" s="181"/>
      <c r="BD21" s="181"/>
      <c r="BE21" s="181"/>
      <c r="BF21" s="181"/>
      <c r="BG21" s="181"/>
      <c r="BH21" s="181"/>
    </row>
    <row r="22" spans="2:60" ht="53.25" customHeight="1">
      <c r="G22" s="304" t="s">
        <v>1841</v>
      </c>
      <c r="H22" s="300"/>
      <c r="I22" s="300"/>
      <c r="J22" s="300"/>
      <c r="K22" s="300"/>
      <c r="L22" s="300"/>
      <c r="M22" s="300"/>
      <c r="N22" s="300"/>
      <c r="O22" s="300"/>
      <c r="P22" s="300"/>
      <c r="Q22" s="300"/>
      <c r="R22" s="300"/>
      <c r="S22" s="300"/>
      <c r="T22" s="300"/>
      <c r="U22" s="300"/>
      <c r="V22" s="300"/>
      <c r="W22" s="300"/>
      <c r="X22" s="300"/>
      <c r="Y22" s="300"/>
      <c r="Z22" s="300"/>
      <c r="AA22" s="300"/>
      <c r="AB22" s="300"/>
      <c r="AC22" s="300"/>
      <c r="AD22" s="300"/>
      <c r="AE22" s="300"/>
      <c r="AF22" s="300"/>
      <c r="AG22" s="300"/>
      <c r="AH22" s="300"/>
      <c r="AI22" s="300"/>
      <c r="AJ22" s="300"/>
      <c r="AK22" s="300"/>
      <c r="AL22" s="300"/>
      <c r="AM22" s="300"/>
      <c r="AN22" s="300"/>
      <c r="AO22" s="300"/>
      <c r="AP22" s="300"/>
      <c r="AQ22" s="300"/>
      <c r="AR22" s="300"/>
      <c r="AS22" s="300"/>
      <c r="AT22" s="300"/>
      <c r="AU22" s="300"/>
      <c r="AV22" s="300"/>
      <c r="AW22" s="300"/>
      <c r="AX22" s="300"/>
      <c r="AY22" s="300"/>
      <c r="AZ22" s="300"/>
    </row>
    <row r="23" spans="2:60" ht="3" customHeight="1"/>
    <row r="24" spans="2:60" ht="35.65" customHeight="1">
      <c r="K24" s="276" t="s">
        <v>0</v>
      </c>
      <c r="L24" s="268"/>
      <c r="M24" s="276" t="s">
        <v>1601</v>
      </c>
      <c r="N24" s="267"/>
      <c r="O24" s="267"/>
      <c r="P24" s="267"/>
      <c r="Q24" s="267"/>
      <c r="R24" s="267"/>
      <c r="S24" s="267"/>
      <c r="T24" s="267"/>
      <c r="U24" s="267"/>
      <c r="V24" s="267"/>
      <c r="W24" s="267"/>
      <c r="X24" s="267"/>
      <c r="Y24" s="267"/>
      <c r="Z24" s="267"/>
      <c r="AA24" s="267"/>
      <c r="AB24" s="267"/>
      <c r="AC24" s="268"/>
      <c r="AE24" s="276" t="s">
        <v>1840</v>
      </c>
      <c r="AF24" s="267"/>
      <c r="AG24" s="267"/>
      <c r="AH24" s="267"/>
      <c r="AI24" s="267"/>
      <c r="AJ24" s="267"/>
      <c r="AK24" s="268"/>
      <c r="AL24" s="276" t="s">
        <v>1599</v>
      </c>
      <c r="AM24" s="267"/>
      <c r="AN24" s="267"/>
      <c r="AO24" s="267"/>
      <c r="AP24" s="268"/>
      <c r="AQ24" s="298" t="s">
        <v>1839</v>
      </c>
      <c r="AR24" s="267"/>
      <c r="AS24" s="267"/>
      <c r="AT24" s="268"/>
    </row>
    <row r="25" spans="2:60" ht="21.4" customHeight="1">
      <c r="K25" s="281">
        <v>1</v>
      </c>
      <c r="L25" s="268"/>
      <c r="M25" s="281" t="s">
        <v>1597</v>
      </c>
      <c r="N25" s="267"/>
      <c r="O25" s="267"/>
      <c r="P25" s="267"/>
      <c r="Q25" s="267"/>
      <c r="R25" s="267"/>
      <c r="S25" s="267"/>
      <c r="T25" s="267"/>
      <c r="U25" s="267"/>
      <c r="V25" s="267"/>
      <c r="W25" s="267"/>
      <c r="X25" s="267"/>
      <c r="Y25" s="267"/>
      <c r="Z25" s="267"/>
      <c r="AA25" s="267"/>
      <c r="AB25" s="267"/>
      <c r="AC25" s="268"/>
      <c r="AE25" s="269">
        <v>5810</v>
      </c>
      <c r="AF25" s="267"/>
      <c r="AG25" s="267"/>
      <c r="AH25" s="267"/>
      <c r="AI25" s="267"/>
      <c r="AJ25" s="267"/>
      <c r="AK25" s="268"/>
      <c r="AL25" s="269">
        <v>25488</v>
      </c>
      <c r="AM25" s="267"/>
      <c r="AN25" s="267"/>
      <c r="AO25" s="267"/>
      <c r="AP25" s="268"/>
      <c r="AQ25" s="286" t="s">
        <v>1838</v>
      </c>
      <c r="AR25" s="287"/>
      <c r="AS25" s="287"/>
      <c r="AT25" s="288"/>
    </row>
    <row r="26" spans="2:60" ht="21.4" customHeight="1">
      <c r="K26" s="281">
        <v>1</v>
      </c>
      <c r="L26" s="268"/>
      <c r="M26" s="281" t="s">
        <v>1595</v>
      </c>
      <c r="N26" s="267"/>
      <c r="O26" s="267"/>
      <c r="P26" s="267"/>
      <c r="Q26" s="267"/>
      <c r="R26" s="267"/>
      <c r="S26" s="267"/>
      <c r="T26" s="267"/>
      <c r="U26" s="267"/>
      <c r="V26" s="267"/>
      <c r="W26" s="267"/>
      <c r="X26" s="267"/>
      <c r="Y26" s="267"/>
      <c r="Z26" s="267"/>
      <c r="AA26" s="267"/>
      <c r="AB26" s="267"/>
      <c r="AC26" s="268"/>
      <c r="AE26" s="269">
        <v>7513</v>
      </c>
      <c r="AF26" s="267"/>
      <c r="AG26" s="267"/>
      <c r="AH26" s="267"/>
      <c r="AI26" s="267"/>
      <c r="AJ26" s="267"/>
      <c r="AK26" s="268"/>
      <c r="AL26" s="269">
        <v>18761</v>
      </c>
      <c r="AM26" s="267"/>
      <c r="AN26" s="267"/>
      <c r="AO26" s="267"/>
      <c r="AP26" s="268"/>
      <c r="AQ26" s="286" t="s">
        <v>1837</v>
      </c>
      <c r="AR26" s="287"/>
      <c r="AS26" s="287"/>
      <c r="AT26" s="288"/>
    </row>
    <row r="27" spans="2:60" ht="21.4" customHeight="1">
      <c r="K27" s="281">
        <v>1</v>
      </c>
      <c r="L27" s="268"/>
      <c r="M27" s="281" t="s">
        <v>1593</v>
      </c>
      <c r="N27" s="267"/>
      <c r="O27" s="267"/>
      <c r="P27" s="267"/>
      <c r="Q27" s="267"/>
      <c r="R27" s="267"/>
      <c r="S27" s="267"/>
      <c r="T27" s="267"/>
      <c r="U27" s="267"/>
      <c r="V27" s="267"/>
      <c r="W27" s="267"/>
      <c r="X27" s="267"/>
      <c r="Y27" s="267"/>
      <c r="Z27" s="267"/>
      <c r="AA27" s="267"/>
      <c r="AB27" s="267"/>
      <c r="AC27" s="268"/>
      <c r="AE27" s="269">
        <v>9450</v>
      </c>
      <c r="AF27" s="267"/>
      <c r="AG27" s="267"/>
      <c r="AH27" s="267"/>
      <c r="AI27" s="267"/>
      <c r="AJ27" s="267"/>
      <c r="AK27" s="268"/>
      <c r="AL27" s="269">
        <v>21931</v>
      </c>
      <c r="AM27" s="267"/>
      <c r="AN27" s="267"/>
      <c r="AO27" s="267"/>
      <c r="AP27" s="268"/>
      <c r="AQ27" s="286" t="s">
        <v>1836</v>
      </c>
      <c r="AR27" s="287"/>
      <c r="AS27" s="287"/>
      <c r="AT27" s="288"/>
    </row>
    <row r="28" spans="2:60" ht="21.4" customHeight="1">
      <c r="K28" s="281">
        <v>1</v>
      </c>
      <c r="L28" s="268"/>
      <c r="M28" s="281" t="s">
        <v>1591</v>
      </c>
      <c r="N28" s="267"/>
      <c r="O28" s="267"/>
      <c r="P28" s="267"/>
      <c r="Q28" s="267"/>
      <c r="R28" s="267"/>
      <c r="S28" s="267"/>
      <c r="T28" s="267"/>
      <c r="U28" s="267"/>
      <c r="V28" s="267"/>
      <c r="W28" s="267"/>
      <c r="X28" s="267"/>
      <c r="Y28" s="267"/>
      <c r="Z28" s="267"/>
      <c r="AA28" s="267"/>
      <c r="AB28" s="267"/>
      <c r="AC28" s="268"/>
      <c r="AE28" s="269">
        <v>14241</v>
      </c>
      <c r="AF28" s="267"/>
      <c r="AG28" s="267"/>
      <c r="AH28" s="267"/>
      <c r="AI28" s="267"/>
      <c r="AJ28" s="267"/>
      <c r="AK28" s="268"/>
      <c r="AL28" s="269">
        <v>67297</v>
      </c>
      <c r="AM28" s="267"/>
      <c r="AN28" s="267"/>
      <c r="AO28" s="267"/>
      <c r="AP28" s="268"/>
      <c r="AQ28" s="286" t="s">
        <v>1835</v>
      </c>
      <c r="AR28" s="287"/>
      <c r="AS28" s="287"/>
      <c r="AT28" s="288"/>
    </row>
    <row r="29" spans="2:60" ht="21.4" customHeight="1">
      <c r="K29" s="281">
        <v>1</v>
      </c>
      <c r="L29" s="268"/>
      <c r="M29" s="281" t="s">
        <v>1589</v>
      </c>
      <c r="N29" s="267"/>
      <c r="O29" s="267"/>
      <c r="P29" s="267"/>
      <c r="Q29" s="267"/>
      <c r="R29" s="267"/>
      <c r="S29" s="267"/>
      <c r="T29" s="267"/>
      <c r="U29" s="267"/>
      <c r="V29" s="267"/>
      <c r="W29" s="267"/>
      <c r="X29" s="267"/>
      <c r="Y29" s="267"/>
      <c r="Z29" s="267"/>
      <c r="AA29" s="267"/>
      <c r="AB29" s="267"/>
      <c r="AC29" s="268"/>
      <c r="AE29" s="269">
        <v>4871</v>
      </c>
      <c r="AF29" s="267"/>
      <c r="AG29" s="267"/>
      <c r="AH29" s="267"/>
      <c r="AI29" s="267"/>
      <c r="AJ29" s="267"/>
      <c r="AK29" s="268"/>
      <c r="AL29" s="269">
        <v>13271</v>
      </c>
      <c r="AM29" s="267"/>
      <c r="AN29" s="267"/>
      <c r="AO29" s="267"/>
      <c r="AP29" s="268"/>
      <c r="AQ29" s="286" t="s">
        <v>1834</v>
      </c>
      <c r="AR29" s="287"/>
      <c r="AS29" s="287"/>
      <c r="AT29" s="288"/>
    </row>
    <row r="30" spans="2:60" ht="21.4" customHeight="1">
      <c r="K30" s="281">
        <v>1</v>
      </c>
      <c r="L30" s="268"/>
      <c r="M30" s="281" t="s">
        <v>1588</v>
      </c>
      <c r="N30" s="267"/>
      <c r="O30" s="267"/>
      <c r="P30" s="267"/>
      <c r="Q30" s="267"/>
      <c r="R30" s="267"/>
      <c r="S30" s="267"/>
      <c r="T30" s="267"/>
      <c r="U30" s="267"/>
      <c r="V30" s="267"/>
      <c r="W30" s="267"/>
      <c r="X30" s="267"/>
      <c r="Y30" s="267"/>
      <c r="Z30" s="267"/>
      <c r="AA30" s="267"/>
      <c r="AB30" s="267"/>
      <c r="AC30" s="268"/>
      <c r="AE30" s="269">
        <v>111</v>
      </c>
      <c r="AF30" s="267"/>
      <c r="AG30" s="267"/>
      <c r="AH30" s="267"/>
      <c r="AI30" s="267"/>
      <c r="AJ30" s="267"/>
      <c r="AK30" s="268"/>
      <c r="AL30" s="269">
        <v>12141</v>
      </c>
      <c r="AM30" s="267"/>
      <c r="AN30" s="267"/>
      <c r="AO30" s="267"/>
      <c r="AP30" s="268"/>
      <c r="AQ30" s="286" t="s">
        <v>1833</v>
      </c>
      <c r="AR30" s="287"/>
      <c r="AS30" s="287"/>
      <c r="AT30" s="288"/>
    </row>
    <row r="31" spans="2:60" ht="21.4" customHeight="1">
      <c r="K31" s="281">
        <v>1</v>
      </c>
      <c r="L31" s="268"/>
      <c r="M31" s="281" t="s">
        <v>1587</v>
      </c>
      <c r="N31" s="267"/>
      <c r="O31" s="267"/>
      <c r="P31" s="267"/>
      <c r="Q31" s="267"/>
      <c r="R31" s="267"/>
      <c r="S31" s="267"/>
      <c r="T31" s="267"/>
      <c r="U31" s="267"/>
      <c r="V31" s="267"/>
      <c r="W31" s="267"/>
      <c r="X31" s="267"/>
      <c r="Y31" s="267"/>
      <c r="Z31" s="267"/>
      <c r="AA31" s="267"/>
      <c r="AB31" s="267"/>
      <c r="AC31" s="268"/>
      <c r="AE31" s="269">
        <v>12939</v>
      </c>
      <c r="AF31" s="267"/>
      <c r="AG31" s="267"/>
      <c r="AH31" s="267"/>
      <c r="AI31" s="267"/>
      <c r="AJ31" s="267"/>
      <c r="AK31" s="268"/>
      <c r="AL31" s="269">
        <v>23860</v>
      </c>
      <c r="AM31" s="267"/>
      <c r="AN31" s="267"/>
      <c r="AO31" s="267"/>
      <c r="AP31" s="268"/>
      <c r="AQ31" s="286" t="s">
        <v>1832</v>
      </c>
      <c r="AR31" s="287"/>
      <c r="AS31" s="287"/>
      <c r="AT31" s="288"/>
    </row>
    <row r="32" spans="2:60" ht="21.4" customHeight="1">
      <c r="K32" s="281">
        <v>1</v>
      </c>
      <c r="L32" s="268"/>
      <c r="M32" s="281" t="s">
        <v>1585</v>
      </c>
      <c r="N32" s="267"/>
      <c r="O32" s="267"/>
      <c r="P32" s="267"/>
      <c r="Q32" s="267"/>
      <c r="R32" s="267"/>
      <c r="S32" s="267"/>
      <c r="T32" s="267"/>
      <c r="U32" s="267"/>
      <c r="V32" s="267"/>
      <c r="W32" s="267"/>
      <c r="X32" s="267"/>
      <c r="Y32" s="267"/>
      <c r="Z32" s="267"/>
      <c r="AA32" s="267"/>
      <c r="AB32" s="267"/>
      <c r="AC32" s="268"/>
      <c r="AE32" s="269">
        <v>13688</v>
      </c>
      <c r="AF32" s="267"/>
      <c r="AG32" s="267"/>
      <c r="AH32" s="267"/>
      <c r="AI32" s="267"/>
      <c r="AJ32" s="267"/>
      <c r="AK32" s="268"/>
      <c r="AL32" s="269">
        <v>50929</v>
      </c>
      <c r="AM32" s="267"/>
      <c r="AN32" s="267"/>
      <c r="AO32" s="267"/>
      <c r="AP32" s="268"/>
      <c r="AQ32" s="286" t="s">
        <v>1831</v>
      </c>
      <c r="AR32" s="287"/>
      <c r="AS32" s="287"/>
      <c r="AT32" s="288"/>
    </row>
    <row r="33" spans="11:46" ht="21.4" customHeight="1">
      <c r="K33" s="281">
        <v>4</v>
      </c>
      <c r="L33" s="268"/>
      <c r="M33" s="281" t="s">
        <v>1583</v>
      </c>
      <c r="N33" s="267"/>
      <c r="O33" s="267"/>
      <c r="P33" s="267"/>
      <c r="Q33" s="267"/>
      <c r="R33" s="267"/>
      <c r="S33" s="267"/>
      <c r="T33" s="267"/>
      <c r="U33" s="267"/>
      <c r="V33" s="267"/>
      <c r="W33" s="267"/>
      <c r="X33" s="267"/>
      <c r="Y33" s="267"/>
      <c r="Z33" s="267"/>
      <c r="AA33" s="267"/>
      <c r="AB33" s="267"/>
      <c r="AC33" s="268"/>
      <c r="AE33" s="269">
        <v>2890</v>
      </c>
      <c r="AF33" s="267"/>
      <c r="AG33" s="267"/>
      <c r="AH33" s="267"/>
      <c r="AI33" s="267"/>
      <c r="AJ33" s="267"/>
      <c r="AK33" s="268"/>
      <c r="AL33" s="269">
        <v>14972</v>
      </c>
      <c r="AM33" s="267"/>
      <c r="AN33" s="267"/>
      <c r="AO33" s="267"/>
      <c r="AP33" s="268"/>
      <c r="AQ33" s="286" t="s">
        <v>1830</v>
      </c>
      <c r="AR33" s="287"/>
      <c r="AS33" s="287"/>
      <c r="AT33" s="288"/>
    </row>
    <row r="34" spans="11:46" ht="21.4" customHeight="1">
      <c r="K34" s="281">
        <v>4</v>
      </c>
      <c r="L34" s="268"/>
      <c r="M34" s="281" t="s">
        <v>1581</v>
      </c>
      <c r="N34" s="267"/>
      <c r="O34" s="267"/>
      <c r="P34" s="267"/>
      <c r="Q34" s="267"/>
      <c r="R34" s="267"/>
      <c r="S34" s="267"/>
      <c r="T34" s="267"/>
      <c r="U34" s="267"/>
      <c r="V34" s="267"/>
      <c r="W34" s="267"/>
      <c r="X34" s="267"/>
      <c r="Y34" s="267"/>
      <c r="Z34" s="267"/>
      <c r="AA34" s="267"/>
      <c r="AB34" s="267"/>
      <c r="AC34" s="268"/>
      <c r="AE34" s="269">
        <v>188</v>
      </c>
      <c r="AF34" s="267"/>
      <c r="AG34" s="267"/>
      <c r="AH34" s="267"/>
      <c r="AI34" s="267"/>
      <c r="AJ34" s="267"/>
      <c r="AK34" s="268"/>
      <c r="AL34" s="269">
        <v>9879</v>
      </c>
      <c r="AM34" s="267"/>
      <c r="AN34" s="267"/>
      <c r="AO34" s="267"/>
      <c r="AP34" s="268"/>
      <c r="AQ34" s="286" t="s">
        <v>1829</v>
      </c>
      <c r="AR34" s="287"/>
      <c r="AS34" s="287"/>
      <c r="AT34" s="288"/>
    </row>
    <row r="35" spans="11:46" ht="21.4" customHeight="1">
      <c r="K35" s="281">
        <v>4</v>
      </c>
      <c r="L35" s="268"/>
      <c r="M35" s="281" t="s">
        <v>1579</v>
      </c>
      <c r="N35" s="267"/>
      <c r="O35" s="267"/>
      <c r="P35" s="267"/>
      <c r="Q35" s="267"/>
      <c r="R35" s="267"/>
      <c r="S35" s="267"/>
      <c r="T35" s="267"/>
      <c r="U35" s="267"/>
      <c r="V35" s="267"/>
      <c r="W35" s="267"/>
      <c r="X35" s="267"/>
      <c r="Y35" s="267"/>
      <c r="Z35" s="267"/>
      <c r="AA35" s="267"/>
      <c r="AB35" s="267"/>
      <c r="AC35" s="268"/>
      <c r="AE35" s="269">
        <v>1833</v>
      </c>
      <c r="AF35" s="267"/>
      <c r="AG35" s="267"/>
      <c r="AH35" s="267"/>
      <c r="AI35" s="267"/>
      <c r="AJ35" s="267"/>
      <c r="AK35" s="268"/>
      <c r="AL35" s="269">
        <v>12438</v>
      </c>
      <c r="AM35" s="267"/>
      <c r="AN35" s="267"/>
      <c r="AO35" s="267"/>
      <c r="AP35" s="268"/>
      <c r="AQ35" s="286" t="s">
        <v>1828</v>
      </c>
      <c r="AR35" s="287"/>
      <c r="AS35" s="287"/>
      <c r="AT35" s="288"/>
    </row>
    <row r="36" spans="11:46" ht="21.4" customHeight="1">
      <c r="K36" s="281">
        <v>4</v>
      </c>
      <c r="L36" s="268"/>
      <c r="M36" s="281" t="s">
        <v>1578</v>
      </c>
      <c r="N36" s="267"/>
      <c r="O36" s="267"/>
      <c r="P36" s="267"/>
      <c r="Q36" s="267"/>
      <c r="R36" s="267"/>
      <c r="S36" s="267"/>
      <c r="T36" s="267"/>
      <c r="U36" s="267"/>
      <c r="V36" s="267"/>
      <c r="W36" s="267"/>
      <c r="X36" s="267"/>
      <c r="Y36" s="267"/>
      <c r="Z36" s="267"/>
      <c r="AA36" s="267"/>
      <c r="AB36" s="267"/>
      <c r="AC36" s="268"/>
      <c r="AE36" s="269">
        <v>1486</v>
      </c>
      <c r="AF36" s="267"/>
      <c r="AG36" s="267"/>
      <c r="AH36" s="267"/>
      <c r="AI36" s="267"/>
      <c r="AJ36" s="267"/>
      <c r="AK36" s="268"/>
      <c r="AL36" s="269">
        <v>14341</v>
      </c>
      <c r="AM36" s="267"/>
      <c r="AN36" s="267"/>
      <c r="AO36" s="267"/>
      <c r="AP36" s="268"/>
      <c r="AQ36" s="286" t="s">
        <v>1827</v>
      </c>
      <c r="AR36" s="287"/>
      <c r="AS36" s="287"/>
      <c r="AT36" s="288"/>
    </row>
    <row r="37" spans="11:46" ht="21.4" customHeight="1">
      <c r="K37" s="281">
        <v>4</v>
      </c>
      <c r="L37" s="268"/>
      <c r="M37" s="281" t="s">
        <v>1576</v>
      </c>
      <c r="N37" s="267"/>
      <c r="O37" s="267"/>
      <c r="P37" s="267"/>
      <c r="Q37" s="267"/>
      <c r="R37" s="267"/>
      <c r="S37" s="267"/>
      <c r="T37" s="267"/>
      <c r="U37" s="267"/>
      <c r="V37" s="267"/>
      <c r="W37" s="267"/>
      <c r="X37" s="267"/>
      <c r="Y37" s="267"/>
      <c r="Z37" s="267"/>
      <c r="AA37" s="267"/>
      <c r="AB37" s="267"/>
      <c r="AC37" s="268"/>
      <c r="AE37" s="269">
        <v>1149</v>
      </c>
      <c r="AF37" s="267"/>
      <c r="AG37" s="267"/>
      <c r="AH37" s="267"/>
      <c r="AI37" s="267"/>
      <c r="AJ37" s="267"/>
      <c r="AK37" s="268"/>
      <c r="AL37" s="269">
        <v>10476</v>
      </c>
      <c r="AM37" s="267"/>
      <c r="AN37" s="267"/>
      <c r="AO37" s="267"/>
      <c r="AP37" s="268"/>
      <c r="AQ37" s="286" t="s">
        <v>1826</v>
      </c>
      <c r="AR37" s="287"/>
      <c r="AS37" s="287"/>
      <c r="AT37" s="288"/>
    </row>
    <row r="38" spans="11:46" ht="21.4" customHeight="1">
      <c r="K38" s="281">
        <v>4</v>
      </c>
      <c r="L38" s="268"/>
      <c r="M38" s="281" t="s">
        <v>1575</v>
      </c>
      <c r="N38" s="267"/>
      <c r="O38" s="267"/>
      <c r="P38" s="267"/>
      <c r="Q38" s="267"/>
      <c r="R38" s="267"/>
      <c r="S38" s="267"/>
      <c r="T38" s="267"/>
      <c r="U38" s="267"/>
      <c r="V38" s="267"/>
      <c r="W38" s="267"/>
      <c r="X38" s="267"/>
      <c r="Y38" s="267"/>
      <c r="Z38" s="267"/>
      <c r="AA38" s="267"/>
      <c r="AB38" s="267"/>
      <c r="AC38" s="268"/>
      <c r="AE38" s="269">
        <v>1809</v>
      </c>
      <c r="AF38" s="267"/>
      <c r="AG38" s="267"/>
      <c r="AH38" s="267"/>
      <c r="AI38" s="267"/>
      <c r="AJ38" s="267"/>
      <c r="AK38" s="268"/>
      <c r="AL38" s="269">
        <v>18762</v>
      </c>
      <c r="AM38" s="267"/>
      <c r="AN38" s="267"/>
      <c r="AO38" s="267"/>
      <c r="AP38" s="268"/>
      <c r="AQ38" s="286" t="s">
        <v>1825</v>
      </c>
      <c r="AR38" s="287"/>
      <c r="AS38" s="287"/>
      <c r="AT38" s="288"/>
    </row>
    <row r="39" spans="11:46" ht="21.4" customHeight="1">
      <c r="K39" s="281">
        <v>4</v>
      </c>
      <c r="L39" s="268"/>
      <c r="M39" s="281" t="s">
        <v>1574</v>
      </c>
      <c r="N39" s="267"/>
      <c r="O39" s="267"/>
      <c r="P39" s="267"/>
      <c r="Q39" s="267"/>
      <c r="R39" s="267"/>
      <c r="S39" s="267"/>
      <c r="T39" s="267"/>
      <c r="U39" s="267"/>
      <c r="V39" s="267"/>
      <c r="W39" s="267"/>
      <c r="X39" s="267"/>
      <c r="Y39" s="267"/>
      <c r="Z39" s="267"/>
      <c r="AA39" s="267"/>
      <c r="AB39" s="267"/>
      <c r="AC39" s="268"/>
      <c r="AE39" s="269">
        <v>8850</v>
      </c>
      <c r="AF39" s="267"/>
      <c r="AG39" s="267"/>
      <c r="AH39" s="267"/>
      <c r="AI39" s="267"/>
      <c r="AJ39" s="267"/>
      <c r="AK39" s="268"/>
      <c r="AL39" s="269">
        <v>38517</v>
      </c>
      <c r="AM39" s="267"/>
      <c r="AN39" s="267"/>
      <c r="AO39" s="267"/>
      <c r="AP39" s="268"/>
      <c r="AQ39" s="286" t="s">
        <v>1824</v>
      </c>
      <c r="AR39" s="287"/>
      <c r="AS39" s="287"/>
      <c r="AT39" s="288"/>
    </row>
    <row r="40" spans="11:46" ht="21.4" customHeight="1">
      <c r="K40" s="281">
        <v>4</v>
      </c>
      <c r="L40" s="268"/>
      <c r="M40" s="281" t="s">
        <v>1572</v>
      </c>
      <c r="N40" s="267"/>
      <c r="O40" s="267"/>
      <c r="P40" s="267"/>
      <c r="Q40" s="267"/>
      <c r="R40" s="267"/>
      <c r="S40" s="267"/>
      <c r="T40" s="267"/>
      <c r="U40" s="267"/>
      <c r="V40" s="267"/>
      <c r="W40" s="267"/>
      <c r="X40" s="267"/>
      <c r="Y40" s="267"/>
      <c r="Z40" s="267"/>
      <c r="AA40" s="267"/>
      <c r="AB40" s="267"/>
      <c r="AC40" s="268"/>
      <c r="AE40" s="269">
        <v>14552</v>
      </c>
      <c r="AF40" s="267"/>
      <c r="AG40" s="267"/>
      <c r="AH40" s="267"/>
      <c r="AI40" s="267"/>
      <c r="AJ40" s="267"/>
      <c r="AK40" s="268"/>
      <c r="AL40" s="269">
        <v>52172</v>
      </c>
      <c r="AM40" s="267"/>
      <c r="AN40" s="267"/>
      <c r="AO40" s="267"/>
      <c r="AP40" s="268"/>
      <c r="AQ40" s="286" t="s">
        <v>1823</v>
      </c>
      <c r="AR40" s="287"/>
      <c r="AS40" s="287"/>
      <c r="AT40" s="288"/>
    </row>
    <row r="41" spans="11:46" ht="21.4" customHeight="1">
      <c r="K41" s="281">
        <v>4</v>
      </c>
      <c r="L41" s="268"/>
      <c r="M41" s="281" t="s">
        <v>1570</v>
      </c>
      <c r="N41" s="267"/>
      <c r="O41" s="267"/>
      <c r="P41" s="267"/>
      <c r="Q41" s="267"/>
      <c r="R41" s="267"/>
      <c r="S41" s="267"/>
      <c r="T41" s="267"/>
      <c r="U41" s="267"/>
      <c r="V41" s="267"/>
      <c r="W41" s="267"/>
      <c r="X41" s="267"/>
      <c r="Y41" s="267"/>
      <c r="Z41" s="267"/>
      <c r="AA41" s="267"/>
      <c r="AB41" s="267"/>
      <c r="AC41" s="268"/>
      <c r="AE41" s="269">
        <v>4330</v>
      </c>
      <c r="AF41" s="267"/>
      <c r="AG41" s="267"/>
      <c r="AH41" s="267"/>
      <c r="AI41" s="267"/>
      <c r="AJ41" s="267"/>
      <c r="AK41" s="268"/>
      <c r="AL41" s="269">
        <v>17296</v>
      </c>
      <c r="AM41" s="267"/>
      <c r="AN41" s="267"/>
      <c r="AO41" s="267"/>
      <c r="AP41" s="268"/>
      <c r="AQ41" s="286" t="s">
        <v>1822</v>
      </c>
      <c r="AR41" s="287"/>
      <c r="AS41" s="287"/>
      <c r="AT41" s="288"/>
    </row>
    <row r="42" spans="11:46" ht="21.4" customHeight="1">
      <c r="K42" s="281">
        <v>5</v>
      </c>
      <c r="L42" s="268"/>
      <c r="M42" s="281" t="s">
        <v>1568</v>
      </c>
      <c r="N42" s="267"/>
      <c r="O42" s="267"/>
      <c r="P42" s="267"/>
      <c r="Q42" s="267"/>
      <c r="R42" s="267"/>
      <c r="S42" s="267"/>
      <c r="T42" s="267"/>
      <c r="U42" s="267"/>
      <c r="V42" s="267"/>
      <c r="W42" s="267"/>
      <c r="X42" s="267"/>
      <c r="Y42" s="267"/>
      <c r="Z42" s="267"/>
      <c r="AA42" s="267"/>
      <c r="AB42" s="267"/>
      <c r="AC42" s="268"/>
      <c r="AE42" s="269">
        <v>24351</v>
      </c>
      <c r="AF42" s="267"/>
      <c r="AG42" s="267"/>
      <c r="AH42" s="267"/>
      <c r="AI42" s="267"/>
      <c r="AJ42" s="267"/>
      <c r="AK42" s="268"/>
      <c r="AL42" s="269">
        <v>60047</v>
      </c>
      <c r="AM42" s="267"/>
      <c r="AN42" s="267"/>
      <c r="AO42" s="267"/>
      <c r="AP42" s="268"/>
      <c r="AQ42" s="286" t="s">
        <v>1821</v>
      </c>
      <c r="AR42" s="287"/>
      <c r="AS42" s="287"/>
      <c r="AT42" s="288"/>
    </row>
    <row r="43" spans="11:46" ht="21.4" customHeight="1">
      <c r="K43" s="281">
        <v>5</v>
      </c>
      <c r="L43" s="268"/>
      <c r="M43" s="281" t="s">
        <v>1566</v>
      </c>
      <c r="N43" s="267"/>
      <c r="O43" s="267"/>
      <c r="P43" s="267"/>
      <c r="Q43" s="267"/>
      <c r="R43" s="267"/>
      <c r="S43" s="267"/>
      <c r="T43" s="267"/>
      <c r="U43" s="267"/>
      <c r="V43" s="267"/>
      <c r="W43" s="267"/>
      <c r="X43" s="267"/>
      <c r="Y43" s="267"/>
      <c r="Z43" s="267"/>
      <c r="AA43" s="267"/>
      <c r="AB43" s="267"/>
      <c r="AC43" s="268"/>
      <c r="AE43" s="269">
        <v>2415</v>
      </c>
      <c r="AF43" s="267"/>
      <c r="AG43" s="267"/>
      <c r="AH43" s="267"/>
      <c r="AI43" s="267"/>
      <c r="AJ43" s="267"/>
      <c r="AK43" s="268"/>
      <c r="AL43" s="269">
        <v>11194</v>
      </c>
      <c r="AM43" s="267"/>
      <c r="AN43" s="267"/>
      <c r="AO43" s="267"/>
      <c r="AP43" s="268"/>
      <c r="AQ43" s="286" t="s">
        <v>1820</v>
      </c>
      <c r="AR43" s="287"/>
      <c r="AS43" s="287"/>
      <c r="AT43" s="288"/>
    </row>
    <row r="44" spans="11:46" ht="21.4" customHeight="1">
      <c r="K44" s="281">
        <v>5</v>
      </c>
      <c r="L44" s="268"/>
      <c r="M44" s="281" t="s">
        <v>1564</v>
      </c>
      <c r="N44" s="267"/>
      <c r="O44" s="267"/>
      <c r="P44" s="267"/>
      <c r="Q44" s="267"/>
      <c r="R44" s="267"/>
      <c r="S44" s="267"/>
      <c r="T44" s="267"/>
      <c r="U44" s="267"/>
      <c r="V44" s="267"/>
      <c r="W44" s="267"/>
      <c r="X44" s="267"/>
      <c r="Y44" s="267"/>
      <c r="Z44" s="267"/>
      <c r="AA44" s="267"/>
      <c r="AB44" s="267"/>
      <c r="AC44" s="268"/>
      <c r="AE44" s="269">
        <v>1096</v>
      </c>
      <c r="AF44" s="267"/>
      <c r="AG44" s="267"/>
      <c r="AH44" s="267"/>
      <c r="AI44" s="267"/>
      <c r="AJ44" s="267"/>
      <c r="AK44" s="268"/>
      <c r="AL44" s="269">
        <v>10030</v>
      </c>
      <c r="AM44" s="267"/>
      <c r="AN44" s="267"/>
      <c r="AO44" s="267"/>
      <c r="AP44" s="268"/>
      <c r="AQ44" s="286" t="s">
        <v>1819</v>
      </c>
      <c r="AR44" s="287"/>
      <c r="AS44" s="287"/>
      <c r="AT44" s="288"/>
    </row>
    <row r="45" spans="11:46" ht="21.4" customHeight="1">
      <c r="K45" s="281">
        <v>5</v>
      </c>
      <c r="L45" s="268"/>
      <c r="M45" s="281" t="s">
        <v>1562</v>
      </c>
      <c r="N45" s="267"/>
      <c r="O45" s="267"/>
      <c r="P45" s="267"/>
      <c r="Q45" s="267"/>
      <c r="R45" s="267"/>
      <c r="S45" s="267"/>
      <c r="T45" s="267"/>
      <c r="U45" s="267"/>
      <c r="V45" s="267"/>
      <c r="W45" s="267"/>
      <c r="X45" s="267"/>
      <c r="Y45" s="267"/>
      <c r="Z45" s="267"/>
      <c r="AA45" s="267"/>
      <c r="AB45" s="267"/>
      <c r="AC45" s="268"/>
      <c r="AE45" s="269">
        <v>5557</v>
      </c>
      <c r="AF45" s="267"/>
      <c r="AG45" s="267"/>
      <c r="AH45" s="267"/>
      <c r="AI45" s="267"/>
      <c r="AJ45" s="267"/>
      <c r="AK45" s="268"/>
      <c r="AL45" s="269">
        <v>21094</v>
      </c>
      <c r="AM45" s="267"/>
      <c r="AN45" s="267"/>
      <c r="AO45" s="267"/>
      <c r="AP45" s="268"/>
      <c r="AQ45" s="286" t="s">
        <v>1774</v>
      </c>
      <c r="AR45" s="287"/>
      <c r="AS45" s="287"/>
      <c r="AT45" s="288"/>
    </row>
    <row r="46" spans="11:46" ht="21.4" customHeight="1">
      <c r="K46" s="281">
        <v>5</v>
      </c>
      <c r="L46" s="268"/>
      <c r="M46" s="281" t="s">
        <v>1560</v>
      </c>
      <c r="N46" s="267"/>
      <c r="O46" s="267"/>
      <c r="P46" s="267"/>
      <c r="Q46" s="267"/>
      <c r="R46" s="267"/>
      <c r="S46" s="267"/>
      <c r="T46" s="267"/>
      <c r="U46" s="267"/>
      <c r="V46" s="267"/>
      <c r="W46" s="267"/>
      <c r="X46" s="267"/>
      <c r="Y46" s="267"/>
      <c r="Z46" s="267"/>
      <c r="AA46" s="267"/>
      <c r="AB46" s="267"/>
      <c r="AC46" s="268"/>
      <c r="AE46" s="269">
        <v>2263</v>
      </c>
      <c r="AF46" s="267"/>
      <c r="AG46" s="267"/>
      <c r="AH46" s="267"/>
      <c r="AI46" s="267"/>
      <c r="AJ46" s="267"/>
      <c r="AK46" s="268"/>
      <c r="AL46" s="269">
        <v>21123</v>
      </c>
      <c r="AM46" s="267"/>
      <c r="AN46" s="267"/>
      <c r="AO46" s="267"/>
      <c r="AP46" s="268"/>
      <c r="AQ46" s="286" t="s">
        <v>1818</v>
      </c>
      <c r="AR46" s="287"/>
      <c r="AS46" s="287"/>
      <c r="AT46" s="288"/>
    </row>
    <row r="47" spans="11:46" ht="21.4" customHeight="1">
      <c r="K47" s="281">
        <v>6</v>
      </c>
      <c r="L47" s="268"/>
      <c r="M47" s="281" t="s">
        <v>1558</v>
      </c>
      <c r="N47" s="267"/>
      <c r="O47" s="267"/>
      <c r="P47" s="267"/>
      <c r="Q47" s="267"/>
      <c r="R47" s="267"/>
      <c r="S47" s="267"/>
      <c r="T47" s="267"/>
      <c r="U47" s="267"/>
      <c r="V47" s="267"/>
      <c r="W47" s="267"/>
      <c r="X47" s="267"/>
      <c r="Y47" s="267"/>
      <c r="Z47" s="267"/>
      <c r="AA47" s="267"/>
      <c r="AB47" s="267"/>
      <c r="AC47" s="268"/>
      <c r="AE47" s="269">
        <v>40151</v>
      </c>
      <c r="AF47" s="267"/>
      <c r="AG47" s="267"/>
      <c r="AH47" s="267"/>
      <c r="AI47" s="267"/>
      <c r="AJ47" s="267"/>
      <c r="AK47" s="268"/>
      <c r="AL47" s="269">
        <v>60736</v>
      </c>
      <c r="AM47" s="267"/>
      <c r="AN47" s="267"/>
      <c r="AO47" s="267"/>
      <c r="AP47" s="268"/>
      <c r="AQ47" s="286" t="s">
        <v>1817</v>
      </c>
      <c r="AR47" s="287"/>
      <c r="AS47" s="287"/>
      <c r="AT47" s="288"/>
    </row>
    <row r="48" spans="11:46" ht="21.4" customHeight="1">
      <c r="K48" s="281">
        <v>6</v>
      </c>
      <c r="L48" s="268"/>
      <c r="M48" s="281" t="s">
        <v>1556</v>
      </c>
      <c r="N48" s="267"/>
      <c r="O48" s="267"/>
      <c r="P48" s="267"/>
      <c r="Q48" s="267"/>
      <c r="R48" s="267"/>
      <c r="S48" s="267"/>
      <c r="T48" s="267"/>
      <c r="U48" s="267"/>
      <c r="V48" s="267"/>
      <c r="W48" s="267"/>
      <c r="X48" s="267"/>
      <c r="Y48" s="267"/>
      <c r="Z48" s="267"/>
      <c r="AA48" s="267"/>
      <c r="AB48" s="267"/>
      <c r="AC48" s="268"/>
      <c r="AE48" s="269">
        <v>25894</v>
      </c>
      <c r="AF48" s="267"/>
      <c r="AG48" s="267"/>
      <c r="AH48" s="267"/>
      <c r="AI48" s="267"/>
      <c r="AJ48" s="267"/>
      <c r="AK48" s="268"/>
      <c r="AL48" s="269">
        <v>31826</v>
      </c>
      <c r="AM48" s="267"/>
      <c r="AN48" s="267"/>
      <c r="AO48" s="267"/>
      <c r="AP48" s="268"/>
      <c r="AQ48" s="286" t="s">
        <v>1816</v>
      </c>
      <c r="AR48" s="287"/>
      <c r="AS48" s="287"/>
      <c r="AT48" s="288"/>
    </row>
    <row r="49" spans="11:46" ht="21.4" customHeight="1">
      <c r="K49" s="281">
        <v>6</v>
      </c>
      <c r="L49" s="268"/>
      <c r="M49" s="281" t="s">
        <v>1554</v>
      </c>
      <c r="N49" s="267"/>
      <c r="O49" s="267"/>
      <c r="P49" s="267"/>
      <c r="Q49" s="267"/>
      <c r="R49" s="267"/>
      <c r="S49" s="267"/>
      <c r="T49" s="267"/>
      <c r="U49" s="267"/>
      <c r="V49" s="267"/>
      <c r="W49" s="267"/>
      <c r="X49" s="267"/>
      <c r="Y49" s="267"/>
      <c r="Z49" s="267"/>
      <c r="AA49" s="267"/>
      <c r="AB49" s="267"/>
      <c r="AC49" s="268"/>
      <c r="AE49" s="269">
        <v>8747</v>
      </c>
      <c r="AF49" s="267"/>
      <c r="AG49" s="267"/>
      <c r="AH49" s="267"/>
      <c r="AI49" s="267"/>
      <c r="AJ49" s="267"/>
      <c r="AK49" s="268"/>
      <c r="AL49" s="269">
        <v>25686</v>
      </c>
      <c r="AM49" s="267"/>
      <c r="AN49" s="267"/>
      <c r="AO49" s="267"/>
      <c r="AP49" s="268"/>
      <c r="AQ49" s="286" t="s">
        <v>1815</v>
      </c>
      <c r="AR49" s="287"/>
      <c r="AS49" s="287"/>
      <c r="AT49" s="288"/>
    </row>
    <row r="50" spans="11:46" ht="21.4" customHeight="1">
      <c r="K50" s="281">
        <v>6</v>
      </c>
      <c r="L50" s="268"/>
      <c r="M50" s="281" t="s">
        <v>1552</v>
      </c>
      <c r="N50" s="267"/>
      <c r="O50" s="267"/>
      <c r="P50" s="267"/>
      <c r="Q50" s="267"/>
      <c r="R50" s="267"/>
      <c r="S50" s="267"/>
      <c r="T50" s="267"/>
      <c r="U50" s="267"/>
      <c r="V50" s="267"/>
      <c r="W50" s="267"/>
      <c r="X50" s="267"/>
      <c r="Y50" s="267"/>
      <c r="Z50" s="267"/>
      <c r="AA50" s="267"/>
      <c r="AB50" s="267"/>
      <c r="AC50" s="268"/>
      <c r="AE50" s="269">
        <v>12557</v>
      </c>
      <c r="AF50" s="267"/>
      <c r="AG50" s="267"/>
      <c r="AH50" s="267"/>
      <c r="AI50" s="267"/>
      <c r="AJ50" s="267"/>
      <c r="AK50" s="268"/>
      <c r="AL50" s="269">
        <v>21297</v>
      </c>
      <c r="AM50" s="267"/>
      <c r="AN50" s="267"/>
      <c r="AO50" s="267"/>
      <c r="AP50" s="268"/>
      <c r="AQ50" s="286" t="s">
        <v>1814</v>
      </c>
      <c r="AR50" s="287"/>
      <c r="AS50" s="287"/>
      <c r="AT50" s="288"/>
    </row>
    <row r="51" spans="11:46" ht="21.4" customHeight="1">
      <c r="K51" s="281">
        <v>6</v>
      </c>
      <c r="L51" s="268"/>
      <c r="M51" s="281" t="s">
        <v>1550</v>
      </c>
      <c r="N51" s="267"/>
      <c r="O51" s="267"/>
      <c r="P51" s="267"/>
      <c r="Q51" s="267"/>
      <c r="R51" s="267"/>
      <c r="S51" s="267"/>
      <c r="T51" s="267"/>
      <c r="U51" s="267"/>
      <c r="V51" s="267"/>
      <c r="W51" s="267"/>
      <c r="X51" s="267"/>
      <c r="Y51" s="267"/>
      <c r="Z51" s="267"/>
      <c r="AA51" s="267"/>
      <c r="AB51" s="267"/>
      <c r="AC51" s="268"/>
      <c r="AE51" s="269">
        <v>1406</v>
      </c>
      <c r="AF51" s="267"/>
      <c r="AG51" s="267"/>
      <c r="AH51" s="267"/>
      <c r="AI51" s="267"/>
      <c r="AJ51" s="267"/>
      <c r="AK51" s="268"/>
      <c r="AL51" s="269">
        <v>26442</v>
      </c>
      <c r="AM51" s="267"/>
      <c r="AN51" s="267"/>
      <c r="AO51" s="267"/>
      <c r="AP51" s="268"/>
      <c r="AQ51" s="286" t="s">
        <v>1813</v>
      </c>
      <c r="AR51" s="287"/>
      <c r="AS51" s="287"/>
      <c r="AT51" s="288"/>
    </row>
    <row r="52" spans="11:46" ht="21.4" customHeight="1">
      <c r="K52" s="281">
        <v>6</v>
      </c>
      <c r="L52" s="268"/>
      <c r="M52" s="281" t="s">
        <v>1548</v>
      </c>
      <c r="N52" s="267"/>
      <c r="O52" s="267"/>
      <c r="P52" s="267"/>
      <c r="Q52" s="267"/>
      <c r="R52" s="267"/>
      <c r="S52" s="267"/>
      <c r="T52" s="267"/>
      <c r="U52" s="267"/>
      <c r="V52" s="267"/>
      <c r="W52" s="267"/>
      <c r="X52" s="267"/>
      <c r="Y52" s="267"/>
      <c r="Z52" s="267"/>
      <c r="AA52" s="267"/>
      <c r="AB52" s="267"/>
      <c r="AC52" s="268"/>
      <c r="AE52" s="269">
        <v>7064</v>
      </c>
      <c r="AF52" s="267"/>
      <c r="AG52" s="267"/>
      <c r="AH52" s="267"/>
      <c r="AI52" s="267"/>
      <c r="AJ52" s="267"/>
      <c r="AK52" s="268"/>
      <c r="AL52" s="269">
        <v>36119</v>
      </c>
      <c r="AM52" s="267"/>
      <c r="AN52" s="267"/>
      <c r="AO52" s="267"/>
      <c r="AP52" s="268"/>
      <c r="AQ52" s="286" t="s">
        <v>1812</v>
      </c>
      <c r="AR52" s="287"/>
      <c r="AS52" s="287"/>
      <c r="AT52" s="288"/>
    </row>
    <row r="53" spans="11:46" ht="21.4" customHeight="1">
      <c r="K53" s="281">
        <v>6</v>
      </c>
      <c r="L53" s="268"/>
      <c r="M53" s="281" t="s">
        <v>1546</v>
      </c>
      <c r="N53" s="267"/>
      <c r="O53" s="267"/>
      <c r="P53" s="267"/>
      <c r="Q53" s="267"/>
      <c r="R53" s="267"/>
      <c r="S53" s="267"/>
      <c r="T53" s="267"/>
      <c r="U53" s="267"/>
      <c r="V53" s="267"/>
      <c r="W53" s="267"/>
      <c r="X53" s="267"/>
      <c r="Y53" s="267"/>
      <c r="Z53" s="267"/>
      <c r="AA53" s="267"/>
      <c r="AB53" s="267"/>
      <c r="AC53" s="268"/>
      <c r="AE53" s="269">
        <v>470</v>
      </c>
      <c r="AF53" s="267"/>
      <c r="AG53" s="267"/>
      <c r="AH53" s="267"/>
      <c r="AI53" s="267"/>
      <c r="AJ53" s="267"/>
      <c r="AK53" s="268"/>
      <c r="AL53" s="269">
        <v>38599</v>
      </c>
      <c r="AM53" s="267"/>
      <c r="AN53" s="267"/>
      <c r="AO53" s="267"/>
      <c r="AP53" s="268"/>
      <c r="AQ53" s="286" t="s">
        <v>1811</v>
      </c>
      <c r="AR53" s="287"/>
      <c r="AS53" s="287"/>
      <c r="AT53" s="288"/>
    </row>
    <row r="54" spans="11:46" ht="21.4" customHeight="1">
      <c r="K54" s="281">
        <v>7</v>
      </c>
      <c r="L54" s="268"/>
      <c r="M54" s="281" t="s">
        <v>1545</v>
      </c>
      <c r="N54" s="267"/>
      <c r="O54" s="267"/>
      <c r="P54" s="267"/>
      <c r="Q54" s="267"/>
      <c r="R54" s="267"/>
      <c r="S54" s="267"/>
      <c r="T54" s="267"/>
      <c r="U54" s="267"/>
      <c r="V54" s="267"/>
      <c r="W54" s="267"/>
      <c r="X54" s="267"/>
      <c r="Y54" s="267"/>
      <c r="Z54" s="267"/>
      <c r="AA54" s="267"/>
      <c r="AB54" s="267"/>
      <c r="AC54" s="268"/>
      <c r="AE54" s="269">
        <v>6765</v>
      </c>
      <c r="AF54" s="267"/>
      <c r="AG54" s="267"/>
      <c r="AH54" s="267"/>
      <c r="AI54" s="267"/>
      <c r="AJ54" s="267"/>
      <c r="AK54" s="268"/>
      <c r="AL54" s="269">
        <v>47420</v>
      </c>
      <c r="AM54" s="267"/>
      <c r="AN54" s="267"/>
      <c r="AO54" s="267"/>
      <c r="AP54" s="268"/>
      <c r="AQ54" s="286" t="s">
        <v>1810</v>
      </c>
      <c r="AR54" s="287"/>
      <c r="AS54" s="287"/>
      <c r="AT54" s="288"/>
    </row>
    <row r="55" spans="11:46" ht="21.4" customHeight="1">
      <c r="K55" s="281">
        <v>7</v>
      </c>
      <c r="L55" s="268"/>
      <c r="M55" s="281" t="s">
        <v>1543</v>
      </c>
      <c r="N55" s="267"/>
      <c r="O55" s="267"/>
      <c r="P55" s="267"/>
      <c r="Q55" s="267"/>
      <c r="R55" s="267"/>
      <c r="S55" s="267"/>
      <c r="T55" s="267"/>
      <c r="U55" s="267"/>
      <c r="V55" s="267"/>
      <c r="W55" s="267"/>
      <c r="X55" s="267"/>
      <c r="Y55" s="267"/>
      <c r="Z55" s="267"/>
      <c r="AA55" s="267"/>
      <c r="AB55" s="267"/>
      <c r="AC55" s="268"/>
      <c r="AE55" s="269">
        <v>9964</v>
      </c>
      <c r="AF55" s="267"/>
      <c r="AG55" s="267"/>
      <c r="AH55" s="267"/>
      <c r="AI55" s="267"/>
      <c r="AJ55" s="267"/>
      <c r="AK55" s="268"/>
      <c r="AL55" s="269">
        <v>37126</v>
      </c>
      <c r="AM55" s="267"/>
      <c r="AN55" s="267"/>
      <c r="AO55" s="267"/>
      <c r="AP55" s="268"/>
      <c r="AQ55" s="286" t="s">
        <v>1809</v>
      </c>
      <c r="AR55" s="287"/>
      <c r="AS55" s="287"/>
      <c r="AT55" s="288"/>
    </row>
    <row r="56" spans="11:46" ht="21.4" customHeight="1">
      <c r="K56" s="281">
        <v>7</v>
      </c>
      <c r="L56" s="268"/>
      <c r="M56" s="281" t="s">
        <v>1541</v>
      </c>
      <c r="N56" s="267"/>
      <c r="O56" s="267"/>
      <c r="P56" s="267"/>
      <c r="Q56" s="267"/>
      <c r="R56" s="267"/>
      <c r="S56" s="267"/>
      <c r="T56" s="267"/>
      <c r="U56" s="267"/>
      <c r="V56" s="267"/>
      <c r="W56" s="267"/>
      <c r="X56" s="267"/>
      <c r="Y56" s="267"/>
      <c r="Z56" s="267"/>
      <c r="AA56" s="267"/>
      <c r="AB56" s="267"/>
      <c r="AC56" s="268"/>
      <c r="AE56" s="269">
        <v>159</v>
      </c>
      <c r="AF56" s="267"/>
      <c r="AG56" s="267"/>
      <c r="AH56" s="267"/>
      <c r="AI56" s="267"/>
      <c r="AJ56" s="267"/>
      <c r="AK56" s="268"/>
      <c r="AL56" s="269">
        <v>26186</v>
      </c>
      <c r="AM56" s="267"/>
      <c r="AN56" s="267"/>
      <c r="AO56" s="267"/>
      <c r="AP56" s="268"/>
      <c r="AQ56" s="286" t="s">
        <v>1808</v>
      </c>
      <c r="AR56" s="287"/>
      <c r="AS56" s="287"/>
      <c r="AT56" s="288"/>
    </row>
    <row r="57" spans="11:46" ht="21.4" customHeight="1">
      <c r="K57" s="281">
        <v>7</v>
      </c>
      <c r="L57" s="268"/>
      <c r="M57" s="281" t="s">
        <v>1540</v>
      </c>
      <c r="N57" s="267"/>
      <c r="O57" s="267"/>
      <c r="P57" s="267"/>
      <c r="Q57" s="267"/>
      <c r="R57" s="267"/>
      <c r="S57" s="267"/>
      <c r="T57" s="267"/>
      <c r="U57" s="267"/>
      <c r="V57" s="267"/>
      <c r="W57" s="267"/>
      <c r="X57" s="267"/>
      <c r="Y57" s="267"/>
      <c r="Z57" s="267"/>
      <c r="AA57" s="267"/>
      <c r="AB57" s="267"/>
      <c r="AC57" s="268"/>
      <c r="AE57" s="269">
        <v>7421</v>
      </c>
      <c r="AF57" s="267"/>
      <c r="AG57" s="267"/>
      <c r="AH57" s="267"/>
      <c r="AI57" s="267"/>
      <c r="AJ57" s="267"/>
      <c r="AK57" s="268"/>
      <c r="AL57" s="269">
        <v>28438</v>
      </c>
      <c r="AM57" s="267"/>
      <c r="AN57" s="267"/>
      <c r="AO57" s="267"/>
      <c r="AP57" s="268"/>
      <c r="AQ57" s="286" t="s">
        <v>1807</v>
      </c>
      <c r="AR57" s="287"/>
      <c r="AS57" s="287"/>
      <c r="AT57" s="288"/>
    </row>
    <row r="58" spans="11:46" ht="21.4" customHeight="1">
      <c r="K58" s="281">
        <v>7</v>
      </c>
      <c r="L58" s="268"/>
      <c r="M58" s="281" t="s">
        <v>1538</v>
      </c>
      <c r="N58" s="267"/>
      <c r="O58" s="267"/>
      <c r="P58" s="267"/>
      <c r="Q58" s="267"/>
      <c r="R58" s="267"/>
      <c r="S58" s="267"/>
      <c r="T58" s="267"/>
      <c r="U58" s="267"/>
      <c r="V58" s="267"/>
      <c r="W58" s="267"/>
      <c r="X58" s="267"/>
      <c r="Y58" s="267"/>
      <c r="Z58" s="267"/>
      <c r="AA58" s="267"/>
      <c r="AB58" s="267"/>
      <c r="AC58" s="268"/>
      <c r="AE58" s="269">
        <v>17083</v>
      </c>
      <c r="AF58" s="267"/>
      <c r="AG58" s="267"/>
      <c r="AH58" s="267"/>
      <c r="AI58" s="267"/>
      <c r="AJ58" s="267"/>
      <c r="AK58" s="268"/>
      <c r="AL58" s="269">
        <v>43094</v>
      </c>
      <c r="AM58" s="267"/>
      <c r="AN58" s="267"/>
      <c r="AO58" s="267"/>
      <c r="AP58" s="268"/>
      <c r="AQ58" s="286" t="s">
        <v>1806</v>
      </c>
      <c r="AR58" s="287"/>
      <c r="AS58" s="287"/>
      <c r="AT58" s="288"/>
    </row>
    <row r="59" spans="11:46" ht="21.4" customHeight="1">
      <c r="K59" s="281">
        <v>7</v>
      </c>
      <c r="L59" s="268"/>
      <c r="M59" s="281" t="s">
        <v>1537</v>
      </c>
      <c r="N59" s="267"/>
      <c r="O59" s="267"/>
      <c r="P59" s="267"/>
      <c r="Q59" s="267"/>
      <c r="R59" s="267"/>
      <c r="S59" s="267"/>
      <c r="T59" s="267"/>
      <c r="U59" s="267"/>
      <c r="V59" s="267"/>
      <c r="W59" s="267"/>
      <c r="X59" s="267"/>
      <c r="Y59" s="267"/>
      <c r="Z59" s="267"/>
      <c r="AA59" s="267"/>
      <c r="AB59" s="267"/>
      <c r="AC59" s="268"/>
      <c r="AE59" s="269">
        <v>9097</v>
      </c>
      <c r="AF59" s="267"/>
      <c r="AG59" s="267"/>
      <c r="AH59" s="267"/>
      <c r="AI59" s="267"/>
      <c r="AJ59" s="267"/>
      <c r="AK59" s="268"/>
      <c r="AL59" s="269">
        <v>18778</v>
      </c>
      <c r="AM59" s="267"/>
      <c r="AN59" s="267"/>
      <c r="AO59" s="267"/>
      <c r="AP59" s="268"/>
      <c r="AQ59" s="286" t="s">
        <v>1805</v>
      </c>
      <c r="AR59" s="287"/>
      <c r="AS59" s="287"/>
      <c r="AT59" s="288"/>
    </row>
    <row r="60" spans="11:46" ht="21.4" customHeight="1">
      <c r="K60" s="281">
        <v>7</v>
      </c>
      <c r="L60" s="268"/>
      <c r="M60" s="281" t="s">
        <v>1535</v>
      </c>
      <c r="N60" s="267"/>
      <c r="O60" s="267"/>
      <c r="P60" s="267"/>
      <c r="Q60" s="267"/>
      <c r="R60" s="267"/>
      <c r="S60" s="267"/>
      <c r="T60" s="267"/>
      <c r="U60" s="267"/>
      <c r="V60" s="267"/>
      <c r="W60" s="267"/>
      <c r="X60" s="267"/>
      <c r="Y60" s="267"/>
      <c r="Z60" s="267"/>
      <c r="AA60" s="267"/>
      <c r="AB60" s="267"/>
      <c r="AC60" s="268"/>
      <c r="AE60" s="269">
        <v>63</v>
      </c>
      <c r="AF60" s="267"/>
      <c r="AG60" s="267"/>
      <c r="AH60" s="267"/>
      <c r="AI60" s="267"/>
      <c r="AJ60" s="267"/>
      <c r="AK60" s="268"/>
      <c r="AL60" s="269">
        <v>30665</v>
      </c>
      <c r="AM60" s="267"/>
      <c r="AN60" s="267"/>
      <c r="AO60" s="267"/>
      <c r="AP60" s="268"/>
      <c r="AQ60" s="286" t="s">
        <v>1804</v>
      </c>
      <c r="AR60" s="287"/>
      <c r="AS60" s="287"/>
      <c r="AT60" s="288"/>
    </row>
    <row r="61" spans="11:46" ht="21.4" customHeight="1">
      <c r="K61" s="281">
        <v>7</v>
      </c>
      <c r="L61" s="268"/>
      <c r="M61" s="281" t="s">
        <v>1533</v>
      </c>
      <c r="N61" s="267"/>
      <c r="O61" s="267"/>
      <c r="P61" s="267"/>
      <c r="Q61" s="267"/>
      <c r="R61" s="267"/>
      <c r="S61" s="267"/>
      <c r="T61" s="267"/>
      <c r="U61" s="267"/>
      <c r="V61" s="267"/>
      <c r="W61" s="267"/>
      <c r="X61" s="267"/>
      <c r="Y61" s="267"/>
      <c r="Z61" s="267"/>
      <c r="AA61" s="267"/>
      <c r="AB61" s="267"/>
      <c r="AC61" s="268"/>
      <c r="AE61" s="269">
        <v>2892</v>
      </c>
      <c r="AF61" s="267"/>
      <c r="AG61" s="267"/>
      <c r="AH61" s="267"/>
      <c r="AI61" s="267"/>
      <c r="AJ61" s="267"/>
      <c r="AK61" s="268"/>
      <c r="AL61" s="269">
        <v>15493</v>
      </c>
      <c r="AM61" s="267"/>
      <c r="AN61" s="267"/>
      <c r="AO61" s="267"/>
      <c r="AP61" s="268"/>
      <c r="AQ61" s="286" t="s">
        <v>1803</v>
      </c>
      <c r="AR61" s="287"/>
      <c r="AS61" s="287"/>
      <c r="AT61" s="288"/>
    </row>
    <row r="62" spans="11:46" ht="21.4" customHeight="1">
      <c r="K62" s="281">
        <v>9</v>
      </c>
      <c r="L62" s="268"/>
      <c r="M62" s="281" t="s">
        <v>1531</v>
      </c>
      <c r="N62" s="267"/>
      <c r="O62" s="267"/>
      <c r="P62" s="267"/>
      <c r="Q62" s="267"/>
      <c r="R62" s="267"/>
      <c r="S62" s="267"/>
      <c r="T62" s="267"/>
      <c r="U62" s="267"/>
      <c r="V62" s="267"/>
      <c r="W62" s="267"/>
      <c r="X62" s="267"/>
      <c r="Y62" s="267"/>
      <c r="Z62" s="267"/>
      <c r="AA62" s="267"/>
      <c r="AB62" s="267"/>
      <c r="AC62" s="268"/>
      <c r="AE62" s="269">
        <v>17156</v>
      </c>
      <c r="AF62" s="267"/>
      <c r="AG62" s="267"/>
      <c r="AH62" s="267"/>
      <c r="AI62" s="267"/>
      <c r="AJ62" s="267"/>
      <c r="AK62" s="268"/>
      <c r="AL62" s="269">
        <v>39995</v>
      </c>
      <c r="AM62" s="267"/>
      <c r="AN62" s="267"/>
      <c r="AO62" s="267"/>
      <c r="AP62" s="268"/>
      <c r="AQ62" s="286" t="s">
        <v>1802</v>
      </c>
      <c r="AR62" s="287"/>
      <c r="AS62" s="287"/>
      <c r="AT62" s="288"/>
    </row>
    <row r="63" spans="11:46" ht="21.4" customHeight="1">
      <c r="K63" s="281">
        <v>9</v>
      </c>
      <c r="L63" s="268"/>
      <c r="M63" s="281" t="s">
        <v>1529</v>
      </c>
      <c r="N63" s="267"/>
      <c r="O63" s="267"/>
      <c r="P63" s="267"/>
      <c r="Q63" s="267"/>
      <c r="R63" s="267"/>
      <c r="S63" s="267"/>
      <c r="T63" s="267"/>
      <c r="U63" s="267"/>
      <c r="V63" s="267"/>
      <c r="W63" s="267"/>
      <c r="X63" s="267"/>
      <c r="Y63" s="267"/>
      <c r="Z63" s="267"/>
      <c r="AA63" s="267"/>
      <c r="AB63" s="267"/>
      <c r="AC63" s="268"/>
      <c r="AE63" s="269">
        <v>2644</v>
      </c>
      <c r="AF63" s="267"/>
      <c r="AG63" s="267"/>
      <c r="AH63" s="267"/>
      <c r="AI63" s="267"/>
      <c r="AJ63" s="267"/>
      <c r="AK63" s="268"/>
      <c r="AL63" s="269">
        <v>35294</v>
      </c>
      <c r="AM63" s="267"/>
      <c r="AN63" s="267"/>
      <c r="AO63" s="267"/>
      <c r="AP63" s="268"/>
      <c r="AQ63" s="286" t="s">
        <v>1801</v>
      </c>
      <c r="AR63" s="287"/>
      <c r="AS63" s="287"/>
      <c r="AT63" s="288"/>
    </row>
    <row r="64" spans="11:46" ht="21.4" customHeight="1">
      <c r="K64" s="281">
        <v>9</v>
      </c>
      <c r="L64" s="268"/>
      <c r="M64" s="281" t="s">
        <v>1527</v>
      </c>
      <c r="N64" s="267"/>
      <c r="O64" s="267"/>
      <c r="P64" s="267"/>
      <c r="Q64" s="267"/>
      <c r="R64" s="267"/>
      <c r="S64" s="267"/>
      <c r="T64" s="267"/>
      <c r="U64" s="267"/>
      <c r="V64" s="267"/>
      <c r="W64" s="267"/>
      <c r="X64" s="267"/>
      <c r="Y64" s="267"/>
      <c r="Z64" s="267"/>
      <c r="AA64" s="267"/>
      <c r="AB64" s="267"/>
      <c r="AC64" s="268"/>
      <c r="AE64" s="269">
        <v>11297</v>
      </c>
      <c r="AF64" s="267"/>
      <c r="AG64" s="267"/>
      <c r="AH64" s="267"/>
      <c r="AI64" s="267"/>
      <c r="AJ64" s="267"/>
      <c r="AK64" s="268"/>
      <c r="AL64" s="269">
        <v>32708</v>
      </c>
      <c r="AM64" s="267"/>
      <c r="AN64" s="267"/>
      <c r="AO64" s="267"/>
      <c r="AP64" s="268"/>
      <c r="AQ64" s="286" t="s">
        <v>1800</v>
      </c>
      <c r="AR64" s="287"/>
      <c r="AS64" s="287"/>
      <c r="AT64" s="288"/>
    </row>
    <row r="65" spans="11:46" ht="21.4" customHeight="1">
      <c r="K65" s="281">
        <v>9</v>
      </c>
      <c r="L65" s="268"/>
      <c r="M65" s="281" t="s">
        <v>1525</v>
      </c>
      <c r="N65" s="267"/>
      <c r="O65" s="267"/>
      <c r="P65" s="267"/>
      <c r="Q65" s="267"/>
      <c r="R65" s="267"/>
      <c r="S65" s="267"/>
      <c r="T65" s="267"/>
      <c r="U65" s="267"/>
      <c r="V65" s="267"/>
      <c r="W65" s="267"/>
      <c r="X65" s="267"/>
      <c r="Y65" s="267"/>
      <c r="Z65" s="267"/>
      <c r="AA65" s="267"/>
      <c r="AB65" s="267"/>
      <c r="AC65" s="268"/>
      <c r="AE65" s="269">
        <v>16980</v>
      </c>
      <c r="AF65" s="267"/>
      <c r="AG65" s="267"/>
      <c r="AH65" s="267"/>
      <c r="AI65" s="267"/>
      <c r="AJ65" s="267"/>
      <c r="AK65" s="268"/>
      <c r="AL65" s="269">
        <v>31435</v>
      </c>
      <c r="AM65" s="267"/>
      <c r="AN65" s="267"/>
      <c r="AO65" s="267"/>
      <c r="AP65" s="268"/>
      <c r="AQ65" s="286" t="s">
        <v>1799</v>
      </c>
      <c r="AR65" s="287"/>
      <c r="AS65" s="287"/>
      <c r="AT65" s="288"/>
    </row>
    <row r="66" spans="11:46" ht="21.4" customHeight="1">
      <c r="K66" s="281">
        <v>9</v>
      </c>
      <c r="L66" s="268"/>
      <c r="M66" s="281" t="s">
        <v>1524</v>
      </c>
      <c r="N66" s="267"/>
      <c r="O66" s="267"/>
      <c r="P66" s="267"/>
      <c r="Q66" s="267"/>
      <c r="R66" s="267"/>
      <c r="S66" s="267"/>
      <c r="T66" s="267"/>
      <c r="U66" s="267"/>
      <c r="V66" s="267"/>
      <c r="W66" s="267"/>
      <c r="X66" s="267"/>
      <c r="Y66" s="267"/>
      <c r="Z66" s="267"/>
      <c r="AA66" s="267"/>
      <c r="AB66" s="267"/>
      <c r="AC66" s="268"/>
      <c r="AE66" s="269">
        <v>37559</v>
      </c>
      <c r="AF66" s="267"/>
      <c r="AG66" s="267"/>
      <c r="AH66" s="267"/>
      <c r="AI66" s="267"/>
      <c r="AJ66" s="267"/>
      <c r="AK66" s="268"/>
      <c r="AL66" s="269">
        <v>71895</v>
      </c>
      <c r="AM66" s="267"/>
      <c r="AN66" s="267"/>
      <c r="AO66" s="267"/>
      <c r="AP66" s="268"/>
      <c r="AQ66" s="286" t="s">
        <v>1798</v>
      </c>
      <c r="AR66" s="287"/>
      <c r="AS66" s="287"/>
      <c r="AT66" s="288"/>
    </row>
    <row r="67" spans="11:46" ht="21.4" customHeight="1">
      <c r="K67" s="281">
        <v>12</v>
      </c>
      <c r="L67" s="268"/>
      <c r="M67" s="281" t="s">
        <v>1522</v>
      </c>
      <c r="N67" s="267"/>
      <c r="O67" s="267"/>
      <c r="P67" s="267"/>
      <c r="Q67" s="267"/>
      <c r="R67" s="267"/>
      <c r="S67" s="267"/>
      <c r="T67" s="267"/>
      <c r="U67" s="267"/>
      <c r="V67" s="267"/>
      <c r="W67" s="267"/>
      <c r="X67" s="267"/>
      <c r="Y67" s="267"/>
      <c r="Z67" s="267"/>
      <c r="AA67" s="267"/>
      <c r="AB67" s="267"/>
      <c r="AC67" s="268"/>
      <c r="AE67" s="269">
        <v>3</v>
      </c>
      <c r="AF67" s="267"/>
      <c r="AG67" s="267"/>
      <c r="AH67" s="267"/>
      <c r="AI67" s="267"/>
      <c r="AJ67" s="267"/>
      <c r="AK67" s="268"/>
      <c r="AL67" s="269">
        <v>16941</v>
      </c>
      <c r="AM67" s="267"/>
      <c r="AN67" s="267"/>
      <c r="AO67" s="267"/>
      <c r="AP67" s="268"/>
      <c r="AQ67" s="286" t="s">
        <v>1608</v>
      </c>
      <c r="AR67" s="287"/>
      <c r="AS67" s="287"/>
      <c r="AT67" s="288"/>
    </row>
    <row r="68" spans="11:46" ht="21.4" customHeight="1">
      <c r="K68" s="281">
        <v>16</v>
      </c>
      <c r="L68" s="268"/>
      <c r="M68" s="281" t="s">
        <v>1521</v>
      </c>
      <c r="N68" s="267"/>
      <c r="O68" s="267"/>
      <c r="P68" s="267"/>
      <c r="Q68" s="267"/>
      <c r="R68" s="267"/>
      <c r="S68" s="267"/>
      <c r="T68" s="267"/>
      <c r="U68" s="267"/>
      <c r="V68" s="267"/>
      <c r="W68" s="267"/>
      <c r="X68" s="267"/>
      <c r="Y68" s="267"/>
      <c r="Z68" s="267"/>
      <c r="AA68" s="267"/>
      <c r="AB68" s="267"/>
      <c r="AC68" s="268"/>
      <c r="AE68" s="269">
        <v>76</v>
      </c>
      <c r="AF68" s="267"/>
      <c r="AG68" s="267"/>
      <c r="AH68" s="267"/>
      <c r="AI68" s="267"/>
      <c r="AJ68" s="267"/>
      <c r="AK68" s="268"/>
      <c r="AL68" s="269">
        <v>12484</v>
      </c>
      <c r="AM68" s="267"/>
      <c r="AN68" s="267"/>
      <c r="AO68" s="267"/>
      <c r="AP68" s="268"/>
      <c r="AQ68" s="286" t="s">
        <v>1797</v>
      </c>
      <c r="AR68" s="287"/>
      <c r="AS68" s="287"/>
      <c r="AT68" s="288"/>
    </row>
    <row r="69" spans="11:46" ht="21.4" customHeight="1">
      <c r="K69" s="281">
        <v>16</v>
      </c>
      <c r="L69" s="268"/>
      <c r="M69" s="281" t="s">
        <v>1520</v>
      </c>
      <c r="N69" s="267"/>
      <c r="O69" s="267"/>
      <c r="P69" s="267"/>
      <c r="Q69" s="267"/>
      <c r="R69" s="267"/>
      <c r="S69" s="267"/>
      <c r="T69" s="267"/>
      <c r="U69" s="267"/>
      <c r="V69" s="267"/>
      <c r="W69" s="267"/>
      <c r="X69" s="267"/>
      <c r="Y69" s="267"/>
      <c r="Z69" s="267"/>
      <c r="AA69" s="267"/>
      <c r="AB69" s="267"/>
      <c r="AC69" s="268"/>
      <c r="AE69" s="269">
        <v>5</v>
      </c>
      <c r="AF69" s="267"/>
      <c r="AG69" s="267"/>
      <c r="AH69" s="267"/>
      <c r="AI69" s="267"/>
      <c r="AJ69" s="267"/>
      <c r="AK69" s="268"/>
      <c r="AL69" s="269">
        <v>24632</v>
      </c>
      <c r="AM69" s="267"/>
      <c r="AN69" s="267"/>
      <c r="AO69" s="267"/>
      <c r="AP69" s="268"/>
      <c r="AQ69" s="286" t="s">
        <v>1796</v>
      </c>
      <c r="AR69" s="287"/>
      <c r="AS69" s="287"/>
      <c r="AT69" s="288"/>
    </row>
    <row r="70" spans="11:46" ht="21.4" customHeight="1">
      <c r="K70" s="281">
        <v>16</v>
      </c>
      <c r="L70" s="268"/>
      <c r="M70" s="281" t="s">
        <v>1519</v>
      </c>
      <c r="N70" s="267"/>
      <c r="O70" s="267"/>
      <c r="P70" s="267"/>
      <c r="Q70" s="267"/>
      <c r="R70" s="267"/>
      <c r="S70" s="267"/>
      <c r="T70" s="267"/>
      <c r="U70" s="267"/>
      <c r="V70" s="267"/>
      <c r="W70" s="267"/>
      <c r="X70" s="267"/>
      <c r="Y70" s="267"/>
      <c r="Z70" s="267"/>
      <c r="AA70" s="267"/>
      <c r="AB70" s="267"/>
      <c r="AC70" s="268"/>
      <c r="AE70" s="269">
        <v>561</v>
      </c>
      <c r="AF70" s="267"/>
      <c r="AG70" s="267"/>
      <c r="AH70" s="267"/>
      <c r="AI70" s="267"/>
      <c r="AJ70" s="267"/>
      <c r="AK70" s="268"/>
      <c r="AL70" s="269">
        <v>13071</v>
      </c>
      <c r="AM70" s="267"/>
      <c r="AN70" s="267"/>
      <c r="AO70" s="267"/>
      <c r="AP70" s="268"/>
      <c r="AQ70" s="286" t="s">
        <v>1795</v>
      </c>
      <c r="AR70" s="287"/>
      <c r="AS70" s="287"/>
      <c r="AT70" s="288"/>
    </row>
    <row r="71" spans="11:46" ht="21.4" customHeight="1">
      <c r="K71" s="281">
        <v>16</v>
      </c>
      <c r="L71" s="268"/>
      <c r="M71" s="281" t="s">
        <v>1517</v>
      </c>
      <c r="N71" s="267"/>
      <c r="O71" s="267"/>
      <c r="P71" s="267"/>
      <c r="Q71" s="267"/>
      <c r="R71" s="267"/>
      <c r="S71" s="267"/>
      <c r="T71" s="267"/>
      <c r="U71" s="267"/>
      <c r="V71" s="267"/>
      <c r="W71" s="267"/>
      <c r="X71" s="267"/>
      <c r="Y71" s="267"/>
      <c r="Z71" s="267"/>
      <c r="AA71" s="267"/>
      <c r="AB71" s="267"/>
      <c r="AC71" s="268"/>
      <c r="AE71" s="269">
        <v>1007</v>
      </c>
      <c r="AF71" s="267"/>
      <c r="AG71" s="267"/>
      <c r="AH71" s="267"/>
      <c r="AI71" s="267"/>
      <c r="AJ71" s="267"/>
      <c r="AK71" s="268"/>
      <c r="AL71" s="269">
        <v>45637</v>
      </c>
      <c r="AM71" s="267"/>
      <c r="AN71" s="267"/>
      <c r="AO71" s="267"/>
      <c r="AP71" s="268"/>
      <c r="AQ71" s="286" t="s">
        <v>1794</v>
      </c>
      <c r="AR71" s="287"/>
      <c r="AS71" s="287"/>
      <c r="AT71" s="288"/>
    </row>
    <row r="72" spans="11:46" ht="21.4" customHeight="1">
      <c r="K72" s="281">
        <v>16</v>
      </c>
      <c r="L72" s="268"/>
      <c r="M72" s="281" t="s">
        <v>1515</v>
      </c>
      <c r="N72" s="267"/>
      <c r="O72" s="267"/>
      <c r="P72" s="267"/>
      <c r="Q72" s="267"/>
      <c r="R72" s="267"/>
      <c r="S72" s="267"/>
      <c r="T72" s="267"/>
      <c r="U72" s="267"/>
      <c r="V72" s="267"/>
      <c r="W72" s="267"/>
      <c r="X72" s="267"/>
      <c r="Y72" s="267"/>
      <c r="Z72" s="267"/>
      <c r="AA72" s="267"/>
      <c r="AB72" s="267"/>
      <c r="AC72" s="268"/>
      <c r="AE72" s="269">
        <v>15</v>
      </c>
      <c r="AF72" s="267"/>
      <c r="AG72" s="267"/>
      <c r="AH72" s="267"/>
      <c r="AI72" s="267"/>
      <c r="AJ72" s="267"/>
      <c r="AK72" s="268"/>
      <c r="AL72" s="269">
        <v>18798</v>
      </c>
      <c r="AM72" s="267"/>
      <c r="AN72" s="267"/>
      <c r="AO72" s="267"/>
      <c r="AP72" s="268"/>
      <c r="AQ72" s="286" t="s">
        <v>1793</v>
      </c>
      <c r="AR72" s="287"/>
      <c r="AS72" s="287"/>
      <c r="AT72" s="288"/>
    </row>
    <row r="73" spans="11:46" ht="21.4" customHeight="1">
      <c r="K73" s="281">
        <v>16</v>
      </c>
      <c r="L73" s="268"/>
      <c r="M73" s="281" t="s">
        <v>1514</v>
      </c>
      <c r="N73" s="267"/>
      <c r="O73" s="267"/>
      <c r="P73" s="267"/>
      <c r="Q73" s="267"/>
      <c r="R73" s="267"/>
      <c r="S73" s="267"/>
      <c r="T73" s="267"/>
      <c r="U73" s="267"/>
      <c r="V73" s="267"/>
      <c r="W73" s="267"/>
      <c r="X73" s="267"/>
      <c r="Y73" s="267"/>
      <c r="Z73" s="267"/>
      <c r="AA73" s="267"/>
      <c r="AB73" s="267"/>
      <c r="AC73" s="268"/>
      <c r="AE73" s="269">
        <v>452</v>
      </c>
      <c r="AF73" s="267"/>
      <c r="AG73" s="267"/>
      <c r="AH73" s="267"/>
      <c r="AI73" s="267"/>
      <c r="AJ73" s="267"/>
      <c r="AK73" s="268"/>
      <c r="AL73" s="269">
        <v>45175</v>
      </c>
      <c r="AM73" s="267"/>
      <c r="AN73" s="267"/>
      <c r="AO73" s="267"/>
      <c r="AP73" s="268"/>
      <c r="AQ73" s="286" t="s">
        <v>1792</v>
      </c>
      <c r="AR73" s="287"/>
      <c r="AS73" s="287"/>
      <c r="AT73" s="288"/>
    </row>
    <row r="74" spans="11:46" ht="21.4" customHeight="1">
      <c r="K74" s="281">
        <v>16</v>
      </c>
      <c r="L74" s="268"/>
      <c r="M74" s="281" t="s">
        <v>1512</v>
      </c>
      <c r="N74" s="267"/>
      <c r="O74" s="267"/>
      <c r="P74" s="267"/>
      <c r="Q74" s="267"/>
      <c r="R74" s="267"/>
      <c r="S74" s="267"/>
      <c r="T74" s="267"/>
      <c r="U74" s="267"/>
      <c r="V74" s="267"/>
      <c r="W74" s="267"/>
      <c r="X74" s="267"/>
      <c r="Y74" s="267"/>
      <c r="Z74" s="267"/>
      <c r="AA74" s="267"/>
      <c r="AB74" s="267"/>
      <c r="AC74" s="268"/>
      <c r="AE74" s="269">
        <v>180</v>
      </c>
      <c r="AF74" s="267"/>
      <c r="AG74" s="267"/>
      <c r="AH74" s="267"/>
      <c r="AI74" s="267"/>
      <c r="AJ74" s="267"/>
      <c r="AK74" s="268"/>
      <c r="AL74" s="269">
        <v>14900</v>
      </c>
      <c r="AM74" s="267"/>
      <c r="AN74" s="267"/>
      <c r="AO74" s="267"/>
      <c r="AP74" s="268"/>
      <c r="AQ74" s="286" t="s">
        <v>1791</v>
      </c>
      <c r="AR74" s="287"/>
      <c r="AS74" s="287"/>
      <c r="AT74" s="288"/>
    </row>
    <row r="75" spans="11:46" ht="21.4" customHeight="1">
      <c r="K75" s="281">
        <v>19</v>
      </c>
      <c r="L75" s="268"/>
      <c r="M75" s="281" t="s">
        <v>1510</v>
      </c>
      <c r="N75" s="267"/>
      <c r="O75" s="267"/>
      <c r="P75" s="267"/>
      <c r="Q75" s="267"/>
      <c r="R75" s="267"/>
      <c r="S75" s="267"/>
      <c r="T75" s="267"/>
      <c r="U75" s="267"/>
      <c r="V75" s="267"/>
      <c r="W75" s="267"/>
      <c r="X75" s="267"/>
      <c r="Y75" s="267"/>
      <c r="Z75" s="267"/>
      <c r="AA75" s="267"/>
      <c r="AB75" s="267"/>
      <c r="AC75" s="268"/>
      <c r="AE75" s="269">
        <v>7145</v>
      </c>
      <c r="AF75" s="267"/>
      <c r="AG75" s="267"/>
      <c r="AH75" s="267"/>
      <c r="AI75" s="267"/>
      <c r="AJ75" s="267"/>
      <c r="AK75" s="268"/>
      <c r="AL75" s="269">
        <v>22120</v>
      </c>
      <c r="AM75" s="267"/>
      <c r="AN75" s="267"/>
      <c r="AO75" s="267"/>
      <c r="AP75" s="268"/>
      <c r="AQ75" s="286" t="s">
        <v>1790</v>
      </c>
      <c r="AR75" s="287"/>
      <c r="AS75" s="287"/>
      <c r="AT75" s="288"/>
    </row>
    <row r="76" spans="11:46" ht="21.4" customHeight="1">
      <c r="K76" s="281">
        <v>19</v>
      </c>
      <c r="L76" s="268"/>
      <c r="M76" s="281" t="s">
        <v>1508</v>
      </c>
      <c r="N76" s="267"/>
      <c r="O76" s="267"/>
      <c r="P76" s="267"/>
      <c r="Q76" s="267"/>
      <c r="R76" s="267"/>
      <c r="S76" s="267"/>
      <c r="T76" s="267"/>
      <c r="U76" s="267"/>
      <c r="V76" s="267"/>
      <c r="W76" s="267"/>
      <c r="X76" s="267"/>
      <c r="Y76" s="267"/>
      <c r="Z76" s="267"/>
      <c r="AA76" s="267"/>
      <c r="AB76" s="267"/>
      <c r="AC76" s="268"/>
      <c r="AE76" s="269">
        <v>11026</v>
      </c>
      <c r="AF76" s="267"/>
      <c r="AG76" s="267"/>
      <c r="AH76" s="267"/>
      <c r="AI76" s="267"/>
      <c r="AJ76" s="267"/>
      <c r="AK76" s="268"/>
      <c r="AL76" s="269">
        <v>15365</v>
      </c>
      <c r="AM76" s="267"/>
      <c r="AN76" s="267"/>
      <c r="AO76" s="267"/>
      <c r="AP76" s="268"/>
      <c r="AQ76" s="286" t="s">
        <v>1789</v>
      </c>
      <c r="AR76" s="287"/>
      <c r="AS76" s="287"/>
      <c r="AT76" s="288"/>
    </row>
    <row r="77" spans="11:46" ht="21.4" customHeight="1">
      <c r="K77" s="281">
        <v>19</v>
      </c>
      <c r="L77" s="268"/>
      <c r="M77" s="281" t="s">
        <v>1506</v>
      </c>
      <c r="N77" s="267"/>
      <c r="O77" s="267"/>
      <c r="P77" s="267"/>
      <c r="Q77" s="267"/>
      <c r="R77" s="267"/>
      <c r="S77" s="267"/>
      <c r="T77" s="267"/>
      <c r="U77" s="267"/>
      <c r="V77" s="267"/>
      <c r="W77" s="267"/>
      <c r="X77" s="267"/>
      <c r="Y77" s="267"/>
      <c r="Z77" s="267"/>
      <c r="AA77" s="267"/>
      <c r="AB77" s="267"/>
      <c r="AC77" s="268"/>
      <c r="AE77" s="269">
        <v>2116</v>
      </c>
      <c r="AF77" s="267"/>
      <c r="AG77" s="267"/>
      <c r="AH77" s="267"/>
      <c r="AI77" s="267"/>
      <c r="AJ77" s="267"/>
      <c r="AK77" s="268"/>
      <c r="AL77" s="269">
        <v>9666</v>
      </c>
      <c r="AM77" s="267"/>
      <c r="AN77" s="267"/>
      <c r="AO77" s="267"/>
      <c r="AP77" s="268"/>
      <c r="AQ77" s="286" t="s">
        <v>1788</v>
      </c>
      <c r="AR77" s="287"/>
      <c r="AS77" s="287"/>
      <c r="AT77" s="288"/>
    </row>
    <row r="78" spans="11:46" ht="21.4" customHeight="1">
      <c r="K78" s="281">
        <v>19</v>
      </c>
      <c r="L78" s="268"/>
      <c r="M78" s="281" t="s">
        <v>1505</v>
      </c>
      <c r="N78" s="267"/>
      <c r="O78" s="267"/>
      <c r="P78" s="267"/>
      <c r="Q78" s="267"/>
      <c r="R78" s="267"/>
      <c r="S78" s="267"/>
      <c r="T78" s="267"/>
      <c r="U78" s="267"/>
      <c r="V78" s="267"/>
      <c r="W78" s="267"/>
      <c r="X78" s="267"/>
      <c r="Y78" s="267"/>
      <c r="Z78" s="267"/>
      <c r="AA78" s="267"/>
      <c r="AB78" s="267"/>
      <c r="AC78" s="268"/>
      <c r="AE78" s="269">
        <v>3360</v>
      </c>
      <c r="AF78" s="267"/>
      <c r="AG78" s="267"/>
      <c r="AH78" s="267"/>
      <c r="AI78" s="267"/>
      <c r="AJ78" s="267"/>
      <c r="AK78" s="268"/>
      <c r="AL78" s="269">
        <v>26746</v>
      </c>
      <c r="AM78" s="267"/>
      <c r="AN78" s="267"/>
      <c r="AO78" s="267"/>
      <c r="AP78" s="268"/>
      <c r="AQ78" s="286" t="s">
        <v>1787</v>
      </c>
      <c r="AR78" s="287"/>
      <c r="AS78" s="287"/>
      <c r="AT78" s="288"/>
    </row>
    <row r="79" spans="11:46" ht="21.4" customHeight="1">
      <c r="K79" s="281">
        <v>19</v>
      </c>
      <c r="L79" s="268"/>
      <c r="M79" s="281" t="s">
        <v>1503</v>
      </c>
      <c r="N79" s="267"/>
      <c r="O79" s="267"/>
      <c r="P79" s="267"/>
      <c r="Q79" s="267"/>
      <c r="R79" s="267"/>
      <c r="S79" s="267"/>
      <c r="T79" s="267"/>
      <c r="U79" s="267"/>
      <c r="V79" s="267"/>
      <c r="W79" s="267"/>
      <c r="X79" s="267"/>
      <c r="Y79" s="267"/>
      <c r="Z79" s="267"/>
      <c r="AA79" s="267"/>
      <c r="AB79" s="267"/>
      <c r="AC79" s="268"/>
      <c r="AE79" s="269">
        <v>5241</v>
      </c>
      <c r="AF79" s="267"/>
      <c r="AG79" s="267"/>
      <c r="AH79" s="267"/>
      <c r="AI79" s="267"/>
      <c r="AJ79" s="267"/>
      <c r="AK79" s="268"/>
      <c r="AL79" s="269">
        <v>22861</v>
      </c>
      <c r="AM79" s="267"/>
      <c r="AN79" s="267"/>
      <c r="AO79" s="267"/>
      <c r="AP79" s="268"/>
      <c r="AQ79" s="286" t="s">
        <v>1786</v>
      </c>
      <c r="AR79" s="287"/>
      <c r="AS79" s="287"/>
      <c r="AT79" s="288"/>
    </row>
    <row r="80" spans="11:46" ht="21.4" customHeight="1">
      <c r="K80" s="281">
        <v>19</v>
      </c>
      <c r="L80" s="268"/>
      <c r="M80" s="281" t="s">
        <v>1501</v>
      </c>
      <c r="N80" s="267"/>
      <c r="O80" s="267"/>
      <c r="P80" s="267"/>
      <c r="Q80" s="267"/>
      <c r="R80" s="267"/>
      <c r="S80" s="267"/>
      <c r="T80" s="267"/>
      <c r="U80" s="267"/>
      <c r="V80" s="267"/>
      <c r="W80" s="267"/>
      <c r="X80" s="267"/>
      <c r="Y80" s="267"/>
      <c r="Z80" s="267"/>
      <c r="AA80" s="267"/>
      <c r="AB80" s="267"/>
      <c r="AC80" s="268"/>
      <c r="AE80" s="269">
        <v>44092</v>
      </c>
      <c r="AF80" s="267"/>
      <c r="AG80" s="267"/>
      <c r="AH80" s="267"/>
      <c r="AI80" s="267"/>
      <c r="AJ80" s="267"/>
      <c r="AK80" s="268"/>
      <c r="AL80" s="269">
        <v>69815</v>
      </c>
      <c r="AM80" s="267"/>
      <c r="AN80" s="267"/>
      <c r="AO80" s="267"/>
      <c r="AP80" s="268"/>
      <c r="AQ80" s="286" t="s">
        <v>1785</v>
      </c>
      <c r="AR80" s="287"/>
      <c r="AS80" s="287"/>
      <c r="AT80" s="288"/>
    </row>
    <row r="81" spans="11:46" ht="21.4" customHeight="1">
      <c r="K81" s="281">
        <v>19</v>
      </c>
      <c r="L81" s="268"/>
      <c r="M81" s="281" t="s">
        <v>1499</v>
      </c>
      <c r="N81" s="267"/>
      <c r="O81" s="267"/>
      <c r="P81" s="267"/>
      <c r="Q81" s="267"/>
      <c r="R81" s="267"/>
      <c r="S81" s="267"/>
      <c r="T81" s="267"/>
      <c r="U81" s="267"/>
      <c r="V81" s="267"/>
      <c r="W81" s="267"/>
      <c r="X81" s="267"/>
      <c r="Y81" s="267"/>
      <c r="Z81" s="267"/>
      <c r="AA81" s="267"/>
      <c r="AB81" s="267"/>
      <c r="AC81" s="268"/>
      <c r="AE81" s="269">
        <v>4417</v>
      </c>
      <c r="AF81" s="267"/>
      <c r="AG81" s="267"/>
      <c r="AH81" s="267"/>
      <c r="AI81" s="267"/>
      <c r="AJ81" s="267"/>
      <c r="AK81" s="268"/>
      <c r="AL81" s="269">
        <v>8886</v>
      </c>
      <c r="AM81" s="267"/>
      <c r="AN81" s="267"/>
      <c r="AO81" s="267"/>
      <c r="AP81" s="268"/>
      <c r="AQ81" s="286" t="s">
        <v>1784</v>
      </c>
      <c r="AR81" s="287"/>
      <c r="AS81" s="287"/>
      <c r="AT81" s="288"/>
    </row>
    <row r="82" spans="11:46" ht="21.4" customHeight="1">
      <c r="K82" s="281">
        <v>20</v>
      </c>
      <c r="L82" s="268"/>
      <c r="M82" s="281" t="s">
        <v>1497</v>
      </c>
      <c r="N82" s="267"/>
      <c r="O82" s="267"/>
      <c r="P82" s="267"/>
      <c r="Q82" s="267"/>
      <c r="R82" s="267"/>
      <c r="S82" s="267"/>
      <c r="T82" s="267"/>
      <c r="U82" s="267"/>
      <c r="V82" s="267"/>
      <c r="W82" s="267"/>
      <c r="X82" s="267"/>
      <c r="Y82" s="267"/>
      <c r="Z82" s="267"/>
      <c r="AA82" s="267"/>
      <c r="AB82" s="267"/>
      <c r="AC82" s="268"/>
      <c r="AE82" s="269">
        <v>618</v>
      </c>
      <c r="AF82" s="267"/>
      <c r="AG82" s="267"/>
      <c r="AH82" s="267"/>
      <c r="AI82" s="267"/>
      <c r="AJ82" s="267"/>
      <c r="AK82" s="268"/>
      <c r="AL82" s="269">
        <v>9659</v>
      </c>
      <c r="AM82" s="267"/>
      <c r="AN82" s="267"/>
      <c r="AO82" s="267"/>
      <c r="AP82" s="268"/>
      <c r="AQ82" s="286" t="s">
        <v>1783</v>
      </c>
      <c r="AR82" s="287"/>
      <c r="AS82" s="287"/>
      <c r="AT82" s="288"/>
    </row>
    <row r="83" spans="11:46" ht="21.4" customHeight="1">
      <c r="K83" s="281">
        <v>20</v>
      </c>
      <c r="L83" s="268"/>
      <c r="M83" s="281" t="s">
        <v>1496</v>
      </c>
      <c r="N83" s="267"/>
      <c r="O83" s="267"/>
      <c r="P83" s="267"/>
      <c r="Q83" s="267"/>
      <c r="R83" s="267"/>
      <c r="S83" s="267"/>
      <c r="T83" s="267"/>
      <c r="U83" s="267"/>
      <c r="V83" s="267"/>
      <c r="W83" s="267"/>
      <c r="X83" s="267"/>
      <c r="Y83" s="267"/>
      <c r="Z83" s="267"/>
      <c r="AA83" s="267"/>
      <c r="AB83" s="267"/>
      <c r="AC83" s="268"/>
      <c r="AE83" s="269">
        <v>859</v>
      </c>
      <c r="AF83" s="267"/>
      <c r="AG83" s="267"/>
      <c r="AH83" s="267"/>
      <c r="AI83" s="267"/>
      <c r="AJ83" s="267"/>
      <c r="AK83" s="268"/>
      <c r="AL83" s="269">
        <v>18051</v>
      </c>
      <c r="AM83" s="267"/>
      <c r="AN83" s="267"/>
      <c r="AO83" s="267"/>
      <c r="AP83" s="268"/>
      <c r="AQ83" s="286" t="s">
        <v>1782</v>
      </c>
      <c r="AR83" s="287"/>
      <c r="AS83" s="287"/>
      <c r="AT83" s="288"/>
    </row>
    <row r="84" spans="11:46" ht="21.4" customHeight="1">
      <c r="K84" s="281">
        <v>20</v>
      </c>
      <c r="L84" s="268"/>
      <c r="M84" s="281" t="s">
        <v>1495</v>
      </c>
      <c r="N84" s="267"/>
      <c r="O84" s="267"/>
      <c r="P84" s="267"/>
      <c r="Q84" s="267"/>
      <c r="R84" s="267"/>
      <c r="S84" s="267"/>
      <c r="T84" s="267"/>
      <c r="U84" s="267"/>
      <c r="V84" s="267"/>
      <c r="W84" s="267"/>
      <c r="X84" s="267"/>
      <c r="Y84" s="267"/>
      <c r="Z84" s="267"/>
      <c r="AA84" s="267"/>
      <c r="AB84" s="267"/>
      <c r="AC84" s="268"/>
      <c r="AE84" s="269">
        <v>3118</v>
      </c>
      <c r="AF84" s="267"/>
      <c r="AG84" s="267"/>
      <c r="AH84" s="267"/>
      <c r="AI84" s="267"/>
      <c r="AJ84" s="267"/>
      <c r="AK84" s="268"/>
      <c r="AL84" s="269">
        <v>51043</v>
      </c>
      <c r="AM84" s="267"/>
      <c r="AN84" s="267"/>
      <c r="AO84" s="267"/>
      <c r="AP84" s="268"/>
      <c r="AQ84" s="286" t="s">
        <v>1781</v>
      </c>
      <c r="AR84" s="287"/>
      <c r="AS84" s="287"/>
      <c r="AT84" s="288"/>
    </row>
    <row r="85" spans="11:46" ht="21.4" customHeight="1">
      <c r="K85" s="281">
        <v>20</v>
      </c>
      <c r="L85" s="268"/>
      <c r="M85" s="281" t="s">
        <v>1493</v>
      </c>
      <c r="N85" s="267"/>
      <c r="O85" s="267"/>
      <c r="P85" s="267"/>
      <c r="Q85" s="267"/>
      <c r="R85" s="267"/>
      <c r="S85" s="267"/>
      <c r="T85" s="267"/>
      <c r="U85" s="267"/>
      <c r="V85" s="267"/>
      <c r="W85" s="267"/>
      <c r="X85" s="267"/>
      <c r="Y85" s="267"/>
      <c r="Z85" s="267"/>
      <c r="AA85" s="267"/>
      <c r="AB85" s="267"/>
      <c r="AC85" s="268"/>
      <c r="AE85" s="269">
        <v>438</v>
      </c>
      <c r="AF85" s="267"/>
      <c r="AG85" s="267"/>
      <c r="AH85" s="267"/>
      <c r="AI85" s="267"/>
      <c r="AJ85" s="267"/>
      <c r="AK85" s="268"/>
      <c r="AL85" s="269">
        <v>16017</v>
      </c>
      <c r="AM85" s="267"/>
      <c r="AN85" s="267"/>
      <c r="AO85" s="267"/>
      <c r="AP85" s="268"/>
      <c r="AQ85" s="286" t="s">
        <v>1780</v>
      </c>
      <c r="AR85" s="287"/>
      <c r="AS85" s="287"/>
      <c r="AT85" s="288"/>
    </row>
    <row r="86" spans="11:46" ht="21.4" customHeight="1">
      <c r="K86" s="281">
        <v>20</v>
      </c>
      <c r="L86" s="268"/>
      <c r="M86" s="281" t="s">
        <v>1492</v>
      </c>
      <c r="N86" s="267"/>
      <c r="O86" s="267"/>
      <c r="P86" s="267"/>
      <c r="Q86" s="267"/>
      <c r="R86" s="267"/>
      <c r="S86" s="267"/>
      <c r="T86" s="267"/>
      <c r="U86" s="267"/>
      <c r="V86" s="267"/>
      <c r="W86" s="267"/>
      <c r="X86" s="267"/>
      <c r="Y86" s="267"/>
      <c r="Z86" s="267"/>
      <c r="AA86" s="267"/>
      <c r="AB86" s="267"/>
      <c r="AC86" s="268"/>
      <c r="AE86" s="269">
        <v>1706</v>
      </c>
      <c r="AF86" s="267"/>
      <c r="AG86" s="267"/>
      <c r="AH86" s="267"/>
      <c r="AI86" s="267"/>
      <c r="AJ86" s="267"/>
      <c r="AK86" s="268"/>
      <c r="AL86" s="269">
        <v>50440</v>
      </c>
      <c r="AM86" s="267"/>
      <c r="AN86" s="267"/>
      <c r="AO86" s="267"/>
      <c r="AP86" s="268"/>
      <c r="AQ86" s="286" t="s">
        <v>1779</v>
      </c>
      <c r="AR86" s="287"/>
      <c r="AS86" s="287"/>
      <c r="AT86" s="288"/>
    </row>
    <row r="87" spans="11:46" ht="21.4" customHeight="1">
      <c r="K87" s="281">
        <v>20</v>
      </c>
      <c r="L87" s="268"/>
      <c r="M87" s="281" t="s">
        <v>1491</v>
      </c>
      <c r="N87" s="267"/>
      <c r="O87" s="267"/>
      <c r="P87" s="267"/>
      <c r="Q87" s="267"/>
      <c r="R87" s="267"/>
      <c r="S87" s="267"/>
      <c r="T87" s="267"/>
      <c r="U87" s="267"/>
      <c r="V87" s="267"/>
      <c r="W87" s="267"/>
      <c r="X87" s="267"/>
      <c r="Y87" s="267"/>
      <c r="Z87" s="267"/>
      <c r="AA87" s="267"/>
      <c r="AB87" s="267"/>
      <c r="AC87" s="268"/>
      <c r="AE87" s="269">
        <v>1134</v>
      </c>
      <c r="AF87" s="267"/>
      <c r="AG87" s="267"/>
      <c r="AH87" s="267"/>
      <c r="AI87" s="267"/>
      <c r="AJ87" s="267"/>
      <c r="AK87" s="268"/>
      <c r="AL87" s="269">
        <v>16886</v>
      </c>
      <c r="AM87" s="267"/>
      <c r="AN87" s="267"/>
      <c r="AO87" s="267"/>
      <c r="AP87" s="268"/>
      <c r="AQ87" s="286" t="s">
        <v>1778</v>
      </c>
      <c r="AR87" s="287"/>
      <c r="AS87" s="287"/>
      <c r="AT87" s="288"/>
    </row>
    <row r="88" spans="11:46" ht="21.4" customHeight="1">
      <c r="K88" s="281">
        <v>20</v>
      </c>
      <c r="L88" s="268"/>
      <c r="M88" s="281" t="s">
        <v>1489</v>
      </c>
      <c r="N88" s="267"/>
      <c r="O88" s="267"/>
      <c r="P88" s="267"/>
      <c r="Q88" s="267"/>
      <c r="R88" s="267"/>
      <c r="S88" s="267"/>
      <c r="T88" s="267"/>
      <c r="U88" s="267"/>
      <c r="V88" s="267"/>
      <c r="W88" s="267"/>
      <c r="X88" s="267"/>
      <c r="Y88" s="267"/>
      <c r="Z88" s="267"/>
      <c r="AA88" s="267"/>
      <c r="AB88" s="267"/>
      <c r="AC88" s="268"/>
      <c r="AE88" s="269">
        <v>586</v>
      </c>
      <c r="AF88" s="267"/>
      <c r="AG88" s="267"/>
      <c r="AH88" s="267"/>
      <c r="AI88" s="267"/>
      <c r="AJ88" s="267"/>
      <c r="AK88" s="268"/>
      <c r="AL88" s="269">
        <v>10107</v>
      </c>
      <c r="AM88" s="267"/>
      <c r="AN88" s="267"/>
      <c r="AO88" s="267"/>
      <c r="AP88" s="268"/>
      <c r="AQ88" s="286" t="s">
        <v>1777</v>
      </c>
      <c r="AR88" s="287"/>
      <c r="AS88" s="287"/>
      <c r="AT88" s="288"/>
    </row>
    <row r="89" spans="11:46" ht="21.4" customHeight="1">
      <c r="K89" s="281">
        <v>20</v>
      </c>
      <c r="L89" s="268"/>
      <c r="M89" s="281" t="s">
        <v>1488</v>
      </c>
      <c r="N89" s="267"/>
      <c r="O89" s="267"/>
      <c r="P89" s="267"/>
      <c r="Q89" s="267"/>
      <c r="R89" s="267"/>
      <c r="S89" s="267"/>
      <c r="T89" s="267"/>
      <c r="U89" s="267"/>
      <c r="V89" s="267"/>
      <c r="W89" s="267"/>
      <c r="X89" s="267"/>
      <c r="Y89" s="267"/>
      <c r="Z89" s="267"/>
      <c r="AA89" s="267"/>
      <c r="AB89" s="267"/>
      <c r="AC89" s="268"/>
      <c r="AE89" s="269">
        <v>271</v>
      </c>
      <c r="AF89" s="267"/>
      <c r="AG89" s="267"/>
      <c r="AH89" s="267"/>
      <c r="AI89" s="267"/>
      <c r="AJ89" s="267"/>
      <c r="AK89" s="268"/>
      <c r="AL89" s="269">
        <v>9845</v>
      </c>
      <c r="AM89" s="267"/>
      <c r="AN89" s="267"/>
      <c r="AO89" s="267"/>
      <c r="AP89" s="268"/>
      <c r="AQ89" s="286" t="s">
        <v>1776</v>
      </c>
      <c r="AR89" s="287"/>
      <c r="AS89" s="287"/>
      <c r="AT89" s="288"/>
    </row>
    <row r="90" spans="11:46" ht="21.4" customHeight="1">
      <c r="K90" s="281">
        <v>21</v>
      </c>
      <c r="L90" s="268"/>
      <c r="M90" s="281" t="s">
        <v>1487</v>
      </c>
      <c r="N90" s="267"/>
      <c r="O90" s="267"/>
      <c r="P90" s="267"/>
      <c r="Q90" s="267"/>
      <c r="R90" s="267"/>
      <c r="S90" s="267"/>
      <c r="T90" s="267"/>
      <c r="U90" s="267"/>
      <c r="V90" s="267"/>
      <c r="W90" s="267"/>
      <c r="X90" s="267"/>
      <c r="Y90" s="267"/>
      <c r="Z90" s="267"/>
      <c r="AA90" s="267"/>
      <c r="AB90" s="267"/>
      <c r="AC90" s="268"/>
      <c r="AE90" s="269">
        <v>6993</v>
      </c>
      <c r="AF90" s="267"/>
      <c r="AG90" s="267"/>
      <c r="AH90" s="267"/>
      <c r="AI90" s="267"/>
      <c r="AJ90" s="267"/>
      <c r="AK90" s="268"/>
      <c r="AL90" s="269">
        <v>8775</v>
      </c>
      <c r="AM90" s="267"/>
      <c r="AN90" s="267"/>
      <c r="AO90" s="267"/>
      <c r="AP90" s="268"/>
      <c r="AQ90" s="286" t="s">
        <v>1775</v>
      </c>
      <c r="AR90" s="287"/>
      <c r="AS90" s="287"/>
      <c r="AT90" s="288"/>
    </row>
    <row r="91" spans="11:46" ht="21.4" customHeight="1">
      <c r="K91" s="281">
        <v>21</v>
      </c>
      <c r="L91" s="268"/>
      <c r="M91" s="281" t="s">
        <v>1485</v>
      </c>
      <c r="N91" s="267"/>
      <c r="O91" s="267"/>
      <c r="P91" s="267"/>
      <c r="Q91" s="267"/>
      <c r="R91" s="267"/>
      <c r="S91" s="267"/>
      <c r="T91" s="267"/>
      <c r="U91" s="267"/>
      <c r="V91" s="267"/>
      <c r="W91" s="267"/>
      <c r="X91" s="267"/>
      <c r="Y91" s="267"/>
      <c r="Z91" s="267"/>
      <c r="AA91" s="267"/>
      <c r="AB91" s="267"/>
      <c r="AC91" s="268"/>
      <c r="AE91" s="269">
        <v>4091</v>
      </c>
      <c r="AF91" s="267"/>
      <c r="AG91" s="267"/>
      <c r="AH91" s="267"/>
      <c r="AI91" s="267"/>
      <c r="AJ91" s="267"/>
      <c r="AK91" s="268"/>
      <c r="AL91" s="269">
        <v>15529</v>
      </c>
      <c r="AM91" s="267"/>
      <c r="AN91" s="267"/>
      <c r="AO91" s="267"/>
      <c r="AP91" s="268"/>
      <c r="AQ91" s="286" t="s">
        <v>1774</v>
      </c>
      <c r="AR91" s="287"/>
      <c r="AS91" s="287"/>
      <c r="AT91" s="288"/>
    </row>
    <row r="92" spans="11:46" ht="21.4" customHeight="1">
      <c r="K92" s="281">
        <v>21</v>
      </c>
      <c r="L92" s="268"/>
      <c r="M92" s="281" t="s">
        <v>1483</v>
      </c>
      <c r="N92" s="267"/>
      <c r="O92" s="267"/>
      <c r="P92" s="267"/>
      <c r="Q92" s="267"/>
      <c r="R92" s="267"/>
      <c r="S92" s="267"/>
      <c r="T92" s="267"/>
      <c r="U92" s="267"/>
      <c r="V92" s="267"/>
      <c r="W92" s="267"/>
      <c r="X92" s="267"/>
      <c r="Y92" s="267"/>
      <c r="Z92" s="267"/>
      <c r="AA92" s="267"/>
      <c r="AB92" s="267"/>
      <c r="AC92" s="268"/>
      <c r="AE92" s="269">
        <v>13370</v>
      </c>
      <c r="AF92" s="267"/>
      <c r="AG92" s="267"/>
      <c r="AH92" s="267"/>
      <c r="AI92" s="267"/>
      <c r="AJ92" s="267"/>
      <c r="AK92" s="268"/>
      <c r="AL92" s="269">
        <v>19818</v>
      </c>
      <c r="AM92" s="267"/>
      <c r="AN92" s="267"/>
      <c r="AO92" s="267"/>
      <c r="AP92" s="268"/>
      <c r="AQ92" s="286" t="s">
        <v>1773</v>
      </c>
      <c r="AR92" s="287"/>
      <c r="AS92" s="287"/>
      <c r="AT92" s="288"/>
    </row>
    <row r="93" spans="11:46" ht="21.4" customHeight="1">
      <c r="K93" s="281">
        <v>21</v>
      </c>
      <c r="L93" s="268"/>
      <c r="M93" s="281" t="s">
        <v>1481</v>
      </c>
      <c r="N93" s="267"/>
      <c r="O93" s="267"/>
      <c r="P93" s="267"/>
      <c r="Q93" s="267"/>
      <c r="R93" s="267"/>
      <c r="S93" s="267"/>
      <c r="T93" s="267"/>
      <c r="U93" s="267"/>
      <c r="V93" s="267"/>
      <c r="W93" s="267"/>
      <c r="X93" s="267"/>
      <c r="Y93" s="267"/>
      <c r="Z93" s="267"/>
      <c r="AA93" s="267"/>
      <c r="AB93" s="267"/>
      <c r="AC93" s="268"/>
      <c r="AE93" s="269">
        <v>4496</v>
      </c>
      <c r="AF93" s="267"/>
      <c r="AG93" s="267"/>
      <c r="AH93" s="267"/>
      <c r="AI93" s="267"/>
      <c r="AJ93" s="267"/>
      <c r="AK93" s="268"/>
      <c r="AL93" s="269">
        <v>42186</v>
      </c>
      <c r="AM93" s="267"/>
      <c r="AN93" s="267"/>
      <c r="AO93" s="267"/>
      <c r="AP93" s="268"/>
      <c r="AQ93" s="286" t="s">
        <v>1772</v>
      </c>
      <c r="AR93" s="287"/>
      <c r="AS93" s="287"/>
      <c r="AT93" s="288"/>
    </row>
    <row r="94" spans="11:46" ht="21.4" customHeight="1">
      <c r="K94" s="281">
        <v>21</v>
      </c>
      <c r="L94" s="268"/>
      <c r="M94" s="281" t="s">
        <v>1479</v>
      </c>
      <c r="N94" s="267"/>
      <c r="O94" s="267"/>
      <c r="P94" s="267"/>
      <c r="Q94" s="267"/>
      <c r="R94" s="267"/>
      <c r="S94" s="267"/>
      <c r="T94" s="267"/>
      <c r="U94" s="267"/>
      <c r="V94" s="267"/>
      <c r="W94" s="267"/>
      <c r="X94" s="267"/>
      <c r="Y94" s="267"/>
      <c r="Z94" s="267"/>
      <c r="AA94" s="267"/>
      <c r="AB94" s="267"/>
      <c r="AC94" s="268"/>
      <c r="AE94" s="269">
        <v>47411</v>
      </c>
      <c r="AF94" s="267"/>
      <c r="AG94" s="267"/>
      <c r="AH94" s="267"/>
      <c r="AI94" s="267"/>
      <c r="AJ94" s="267"/>
      <c r="AK94" s="268"/>
      <c r="AL94" s="269">
        <v>87453</v>
      </c>
      <c r="AM94" s="267"/>
      <c r="AN94" s="267"/>
      <c r="AO94" s="267"/>
      <c r="AP94" s="268"/>
      <c r="AQ94" s="286" t="s">
        <v>1771</v>
      </c>
      <c r="AR94" s="287"/>
      <c r="AS94" s="287"/>
      <c r="AT94" s="288"/>
    </row>
    <row r="95" spans="11:46" ht="21.4" customHeight="1">
      <c r="K95" s="281">
        <v>21</v>
      </c>
      <c r="L95" s="268"/>
      <c r="M95" s="281" t="s">
        <v>1477</v>
      </c>
      <c r="N95" s="267"/>
      <c r="O95" s="267"/>
      <c r="P95" s="267"/>
      <c r="Q95" s="267"/>
      <c r="R95" s="267"/>
      <c r="S95" s="267"/>
      <c r="T95" s="267"/>
      <c r="U95" s="267"/>
      <c r="V95" s="267"/>
      <c r="W95" s="267"/>
      <c r="X95" s="267"/>
      <c r="Y95" s="267"/>
      <c r="Z95" s="267"/>
      <c r="AA95" s="267"/>
      <c r="AB95" s="267"/>
      <c r="AC95" s="268"/>
      <c r="AE95" s="269">
        <v>3836</v>
      </c>
      <c r="AF95" s="267"/>
      <c r="AG95" s="267"/>
      <c r="AH95" s="267"/>
      <c r="AI95" s="267"/>
      <c r="AJ95" s="267"/>
      <c r="AK95" s="268"/>
      <c r="AL95" s="269">
        <v>16489</v>
      </c>
      <c r="AM95" s="267"/>
      <c r="AN95" s="267"/>
      <c r="AO95" s="267"/>
      <c r="AP95" s="268"/>
      <c r="AQ95" s="286" t="s">
        <v>1770</v>
      </c>
      <c r="AR95" s="287"/>
      <c r="AS95" s="287"/>
      <c r="AT95" s="288"/>
    </row>
    <row r="96" spans="11:46" ht="21.4" customHeight="1">
      <c r="K96" s="281">
        <v>21</v>
      </c>
      <c r="L96" s="268"/>
      <c r="M96" s="281" t="s">
        <v>1475</v>
      </c>
      <c r="N96" s="267"/>
      <c r="O96" s="267"/>
      <c r="P96" s="267"/>
      <c r="Q96" s="267"/>
      <c r="R96" s="267"/>
      <c r="S96" s="267"/>
      <c r="T96" s="267"/>
      <c r="U96" s="267"/>
      <c r="V96" s="267"/>
      <c r="W96" s="267"/>
      <c r="X96" s="267"/>
      <c r="Y96" s="267"/>
      <c r="Z96" s="267"/>
      <c r="AA96" s="267"/>
      <c r="AB96" s="267"/>
      <c r="AC96" s="268"/>
      <c r="AE96" s="269">
        <v>5268</v>
      </c>
      <c r="AF96" s="267"/>
      <c r="AG96" s="267"/>
      <c r="AH96" s="267"/>
      <c r="AI96" s="267"/>
      <c r="AJ96" s="267"/>
      <c r="AK96" s="268"/>
      <c r="AL96" s="269">
        <v>37574</v>
      </c>
      <c r="AM96" s="267"/>
      <c r="AN96" s="267"/>
      <c r="AO96" s="267"/>
      <c r="AP96" s="268"/>
      <c r="AQ96" s="286" t="s">
        <v>1769</v>
      </c>
      <c r="AR96" s="287"/>
      <c r="AS96" s="287"/>
      <c r="AT96" s="288"/>
    </row>
    <row r="97" spans="7:58" ht="4.7" customHeight="1"/>
    <row r="98" spans="7:58" ht="38.1" customHeight="1">
      <c r="G98" s="284" t="s">
        <v>1768</v>
      </c>
      <c r="H98" s="275"/>
      <c r="I98" s="275"/>
      <c r="J98" s="275"/>
      <c r="K98" s="275"/>
      <c r="L98" s="275"/>
      <c r="M98" s="275"/>
      <c r="N98" s="275"/>
      <c r="O98" s="275"/>
      <c r="P98" s="275"/>
      <c r="Q98" s="275"/>
      <c r="R98" s="275"/>
      <c r="S98" s="275"/>
      <c r="T98" s="275"/>
      <c r="U98" s="275"/>
      <c r="V98" s="275"/>
      <c r="W98" s="275"/>
      <c r="X98" s="275"/>
      <c r="Y98" s="275"/>
      <c r="Z98" s="275"/>
      <c r="AA98" s="275"/>
      <c r="AB98" s="275"/>
      <c r="AC98" s="275"/>
      <c r="AD98" s="275"/>
      <c r="AE98" s="275"/>
      <c r="AF98" s="275"/>
      <c r="AG98" s="275"/>
      <c r="AH98" s="275"/>
      <c r="AI98" s="275"/>
      <c r="AJ98" s="275"/>
      <c r="AK98" s="275"/>
      <c r="AL98" s="275"/>
      <c r="AM98" s="275"/>
      <c r="AN98" s="275"/>
      <c r="AO98" s="275"/>
      <c r="AP98" s="275"/>
      <c r="AQ98" s="275"/>
      <c r="AR98" s="275"/>
      <c r="AS98" s="275"/>
      <c r="AT98" s="275"/>
      <c r="AU98" s="275"/>
      <c r="AV98" s="275"/>
      <c r="AW98" s="275"/>
      <c r="AX98" s="275"/>
      <c r="AY98" s="275"/>
      <c r="AZ98" s="275"/>
      <c r="BA98" s="178"/>
      <c r="BB98" s="178"/>
      <c r="BC98" s="178"/>
      <c r="BD98" s="178"/>
    </row>
    <row r="99" spans="7:58" ht="3.95" customHeight="1"/>
    <row r="100" spans="7:58" ht="33">
      <c r="G100" s="180" t="s">
        <v>0</v>
      </c>
      <c r="H100" s="276" t="s">
        <v>1601</v>
      </c>
      <c r="I100" s="267"/>
      <c r="J100" s="267"/>
      <c r="K100" s="267"/>
      <c r="L100" s="267"/>
      <c r="M100" s="267"/>
      <c r="N100" s="267"/>
      <c r="O100" s="267"/>
      <c r="P100" s="267"/>
      <c r="Q100" s="267"/>
      <c r="R100" s="267"/>
      <c r="S100" s="267"/>
      <c r="T100" s="267"/>
      <c r="U100" s="267"/>
      <c r="V100" s="267"/>
      <c r="W100" s="267"/>
      <c r="X100" s="268"/>
      <c r="Y100" s="276" t="s">
        <v>1767</v>
      </c>
      <c r="Z100" s="267"/>
      <c r="AA100" s="267"/>
      <c r="AB100" s="268"/>
      <c r="AC100" s="276" t="s">
        <v>1766</v>
      </c>
      <c r="AD100" s="267"/>
      <c r="AE100" s="267"/>
      <c r="AF100" s="268"/>
      <c r="AG100" s="180" t="s">
        <v>1765</v>
      </c>
      <c r="AH100" s="276" t="s">
        <v>1764</v>
      </c>
      <c r="AI100" s="267"/>
      <c r="AJ100" s="268"/>
      <c r="AK100" s="276" t="s">
        <v>1763</v>
      </c>
      <c r="AL100" s="268"/>
      <c r="AM100" s="276" t="s">
        <v>1762</v>
      </c>
      <c r="AN100" s="268"/>
      <c r="AO100" s="180" t="s">
        <v>1761</v>
      </c>
      <c r="AP100" s="276" t="s">
        <v>1760</v>
      </c>
      <c r="AQ100" s="268"/>
      <c r="AR100" s="285" t="s">
        <v>1759</v>
      </c>
      <c r="AS100" s="267"/>
      <c r="AT100" s="267"/>
      <c r="AU100" s="267"/>
      <c r="AV100" s="267"/>
      <c r="AW100" s="267"/>
      <c r="AX100" s="267"/>
      <c r="AY100" s="267"/>
      <c r="AZ100" s="268"/>
      <c r="BB100" s="185" t="s">
        <v>1757</v>
      </c>
      <c r="BC100" s="276" t="s">
        <v>1758</v>
      </c>
      <c r="BD100" s="267"/>
      <c r="BE100" s="267"/>
      <c r="BF100" s="268"/>
    </row>
    <row r="101" spans="7:58" ht="16.5">
      <c r="G101" s="184">
        <v>1</v>
      </c>
      <c r="H101" s="281" t="s">
        <v>1597</v>
      </c>
      <c r="I101" s="267"/>
      <c r="J101" s="267"/>
      <c r="K101" s="267"/>
      <c r="L101" s="267"/>
      <c r="M101" s="267"/>
      <c r="N101" s="267"/>
      <c r="O101" s="267"/>
      <c r="P101" s="267"/>
      <c r="Q101" s="267"/>
      <c r="R101" s="267"/>
      <c r="S101" s="267"/>
      <c r="T101" s="267"/>
      <c r="U101" s="267"/>
      <c r="V101" s="267"/>
      <c r="W101" s="267"/>
      <c r="X101" s="268"/>
      <c r="Y101" s="282">
        <v>5</v>
      </c>
      <c r="Z101" s="267"/>
      <c r="AA101" s="267"/>
      <c r="AB101" s="268"/>
      <c r="AC101" s="282">
        <v>67</v>
      </c>
      <c r="AD101" s="267"/>
      <c r="AE101" s="267"/>
      <c r="AF101" s="268"/>
      <c r="AG101" s="183">
        <v>158</v>
      </c>
      <c r="AH101" s="282">
        <v>241</v>
      </c>
      <c r="AI101" s="267"/>
      <c r="AJ101" s="268"/>
      <c r="AK101" s="282">
        <v>1239</v>
      </c>
      <c r="AL101" s="268"/>
      <c r="AM101" s="282">
        <v>129</v>
      </c>
      <c r="AN101" s="268"/>
      <c r="AO101" s="183">
        <v>126</v>
      </c>
      <c r="AP101" s="282">
        <v>466</v>
      </c>
      <c r="AQ101" s="268"/>
      <c r="AR101" s="280">
        <v>1560</v>
      </c>
      <c r="AS101" s="267"/>
      <c r="AT101" s="267"/>
      <c r="AU101" s="267"/>
      <c r="AV101" s="267"/>
      <c r="AW101" s="267"/>
      <c r="AX101" s="267"/>
      <c r="AY101" s="267"/>
      <c r="AZ101" s="268"/>
      <c r="BB101" s="182" t="s">
        <v>1757</v>
      </c>
      <c r="BC101" s="280">
        <v>812</v>
      </c>
      <c r="BD101" s="267"/>
      <c r="BE101" s="267"/>
      <c r="BF101" s="268"/>
    </row>
    <row r="102" spans="7:58" ht="16.5">
      <c r="G102" s="184">
        <v>1</v>
      </c>
      <c r="H102" s="281" t="s">
        <v>1595</v>
      </c>
      <c r="I102" s="267"/>
      <c r="J102" s="267"/>
      <c r="K102" s="267"/>
      <c r="L102" s="267"/>
      <c r="M102" s="267"/>
      <c r="N102" s="267"/>
      <c r="O102" s="267"/>
      <c r="P102" s="267"/>
      <c r="Q102" s="267"/>
      <c r="R102" s="267"/>
      <c r="S102" s="267"/>
      <c r="T102" s="267"/>
      <c r="U102" s="267"/>
      <c r="V102" s="267"/>
      <c r="W102" s="267"/>
      <c r="X102" s="268"/>
      <c r="Y102" s="282">
        <v>1</v>
      </c>
      <c r="Z102" s="267"/>
      <c r="AA102" s="267"/>
      <c r="AB102" s="268"/>
      <c r="AC102" s="282">
        <v>3</v>
      </c>
      <c r="AD102" s="267"/>
      <c r="AE102" s="267"/>
      <c r="AF102" s="268"/>
      <c r="AG102" s="183">
        <v>0</v>
      </c>
      <c r="AH102" s="282">
        <v>36</v>
      </c>
      <c r="AI102" s="267"/>
      <c r="AJ102" s="268"/>
      <c r="AK102" s="282">
        <v>818</v>
      </c>
      <c r="AL102" s="268"/>
      <c r="AM102" s="282">
        <v>86</v>
      </c>
      <c r="AN102" s="268"/>
      <c r="AO102" s="183">
        <v>86</v>
      </c>
      <c r="AP102" s="282">
        <v>4033</v>
      </c>
      <c r="AQ102" s="268"/>
      <c r="AR102" s="280">
        <v>4545</v>
      </c>
      <c r="AS102" s="267"/>
      <c r="AT102" s="267"/>
      <c r="AU102" s="267"/>
      <c r="AV102" s="267"/>
      <c r="AW102" s="267"/>
      <c r="AX102" s="267"/>
      <c r="AY102" s="267"/>
      <c r="AZ102" s="268"/>
      <c r="BB102" s="182" t="s">
        <v>1757</v>
      </c>
      <c r="BC102" s="280">
        <v>329</v>
      </c>
      <c r="BD102" s="267"/>
      <c r="BE102" s="267"/>
      <c r="BF102" s="268"/>
    </row>
    <row r="103" spans="7:58" ht="16.5">
      <c r="G103" s="184">
        <v>1</v>
      </c>
      <c r="H103" s="281" t="s">
        <v>1593</v>
      </c>
      <c r="I103" s="267"/>
      <c r="J103" s="267"/>
      <c r="K103" s="267"/>
      <c r="L103" s="267"/>
      <c r="M103" s="267"/>
      <c r="N103" s="267"/>
      <c r="O103" s="267"/>
      <c r="P103" s="267"/>
      <c r="Q103" s="267"/>
      <c r="R103" s="267"/>
      <c r="S103" s="267"/>
      <c r="T103" s="267"/>
      <c r="U103" s="267"/>
      <c r="V103" s="267"/>
      <c r="W103" s="267"/>
      <c r="X103" s="268"/>
      <c r="Y103" s="282">
        <v>0</v>
      </c>
      <c r="Z103" s="267"/>
      <c r="AA103" s="267"/>
      <c r="AB103" s="268"/>
      <c r="AC103" s="282">
        <v>94</v>
      </c>
      <c r="AD103" s="267"/>
      <c r="AE103" s="267"/>
      <c r="AF103" s="268"/>
      <c r="AG103" s="183">
        <v>238</v>
      </c>
      <c r="AH103" s="282">
        <v>81</v>
      </c>
      <c r="AI103" s="267"/>
      <c r="AJ103" s="268"/>
      <c r="AK103" s="282">
        <v>1546</v>
      </c>
      <c r="AL103" s="268"/>
      <c r="AM103" s="282">
        <v>57</v>
      </c>
      <c r="AN103" s="268"/>
      <c r="AO103" s="183">
        <v>9</v>
      </c>
      <c r="AP103" s="282">
        <v>941</v>
      </c>
      <c r="AQ103" s="268"/>
      <c r="AR103" s="280">
        <v>1885</v>
      </c>
      <c r="AS103" s="267"/>
      <c r="AT103" s="267"/>
      <c r="AU103" s="267"/>
      <c r="AV103" s="267"/>
      <c r="AW103" s="267"/>
      <c r="AX103" s="267"/>
      <c r="AY103" s="267"/>
      <c r="AZ103" s="268"/>
      <c r="BB103" s="182" t="s">
        <v>1757</v>
      </c>
      <c r="BC103" s="280">
        <v>3089</v>
      </c>
      <c r="BD103" s="267"/>
      <c r="BE103" s="267"/>
      <c r="BF103" s="268"/>
    </row>
    <row r="104" spans="7:58" ht="16.5">
      <c r="G104" s="184">
        <v>1</v>
      </c>
      <c r="H104" s="281" t="s">
        <v>1591</v>
      </c>
      <c r="I104" s="267"/>
      <c r="J104" s="267"/>
      <c r="K104" s="267"/>
      <c r="L104" s="267"/>
      <c r="M104" s="267"/>
      <c r="N104" s="267"/>
      <c r="O104" s="267"/>
      <c r="P104" s="267"/>
      <c r="Q104" s="267"/>
      <c r="R104" s="267"/>
      <c r="S104" s="267"/>
      <c r="T104" s="267"/>
      <c r="U104" s="267"/>
      <c r="V104" s="267"/>
      <c r="W104" s="267"/>
      <c r="X104" s="268"/>
      <c r="Y104" s="282">
        <v>50</v>
      </c>
      <c r="Z104" s="267"/>
      <c r="AA104" s="267"/>
      <c r="AB104" s="268"/>
      <c r="AC104" s="282">
        <v>54</v>
      </c>
      <c r="AD104" s="267"/>
      <c r="AE104" s="267"/>
      <c r="AF104" s="268"/>
      <c r="AG104" s="183">
        <v>21</v>
      </c>
      <c r="AH104" s="282">
        <v>139</v>
      </c>
      <c r="AI104" s="267"/>
      <c r="AJ104" s="268"/>
      <c r="AK104" s="282">
        <v>797</v>
      </c>
      <c r="AL104" s="268"/>
      <c r="AM104" s="282">
        <v>173</v>
      </c>
      <c r="AN104" s="268"/>
      <c r="AO104" s="183">
        <v>35</v>
      </c>
      <c r="AP104" s="282">
        <v>8739</v>
      </c>
      <c r="AQ104" s="268"/>
      <c r="AR104" s="280">
        <v>9653</v>
      </c>
      <c r="AS104" s="267"/>
      <c r="AT104" s="267"/>
      <c r="AU104" s="267"/>
      <c r="AV104" s="267"/>
      <c r="AW104" s="267"/>
      <c r="AX104" s="267"/>
      <c r="AY104" s="267"/>
      <c r="AZ104" s="268"/>
      <c r="BB104" s="182" t="s">
        <v>1757</v>
      </c>
      <c r="BC104" s="280">
        <v>2092</v>
      </c>
      <c r="BD104" s="267"/>
      <c r="BE104" s="267"/>
      <c r="BF104" s="268"/>
    </row>
    <row r="105" spans="7:58" ht="16.5">
      <c r="G105" s="184">
        <v>1</v>
      </c>
      <c r="H105" s="281" t="s">
        <v>1589</v>
      </c>
      <c r="I105" s="267"/>
      <c r="J105" s="267"/>
      <c r="K105" s="267"/>
      <c r="L105" s="267"/>
      <c r="M105" s="267"/>
      <c r="N105" s="267"/>
      <c r="O105" s="267"/>
      <c r="P105" s="267"/>
      <c r="Q105" s="267"/>
      <c r="R105" s="267"/>
      <c r="S105" s="267"/>
      <c r="T105" s="267"/>
      <c r="U105" s="267"/>
      <c r="V105" s="267"/>
      <c r="W105" s="267"/>
      <c r="X105" s="268"/>
      <c r="Y105" s="282">
        <v>10</v>
      </c>
      <c r="Z105" s="267"/>
      <c r="AA105" s="267"/>
      <c r="AB105" s="268"/>
      <c r="AC105" s="282">
        <v>54</v>
      </c>
      <c r="AD105" s="267"/>
      <c r="AE105" s="267"/>
      <c r="AF105" s="268"/>
      <c r="AG105" s="183">
        <v>49</v>
      </c>
      <c r="AH105" s="282">
        <v>30</v>
      </c>
      <c r="AI105" s="267"/>
      <c r="AJ105" s="268"/>
      <c r="AK105" s="282">
        <v>922</v>
      </c>
      <c r="AL105" s="268"/>
      <c r="AM105" s="282">
        <v>40</v>
      </c>
      <c r="AN105" s="268"/>
      <c r="AO105" s="183">
        <v>6</v>
      </c>
      <c r="AP105" s="282">
        <v>1122</v>
      </c>
      <c r="AQ105" s="268"/>
      <c r="AR105" s="280">
        <v>1972</v>
      </c>
      <c r="AS105" s="267"/>
      <c r="AT105" s="267"/>
      <c r="AU105" s="267"/>
      <c r="AV105" s="267"/>
      <c r="AW105" s="267"/>
      <c r="AX105" s="267"/>
      <c r="AY105" s="267"/>
      <c r="AZ105" s="268"/>
      <c r="BB105" s="182" t="s">
        <v>1757</v>
      </c>
      <c r="BC105" s="280">
        <v>2733</v>
      </c>
      <c r="BD105" s="267"/>
      <c r="BE105" s="267"/>
      <c r="BF105" s="268"/>
    </row>
    <row r="106" spans="7:58" ht="16.5">
      <c r="G106" s="184">
        <v>1</v>
      </c>
      <c r="H106" s="281" t="s">
        <v>1588</v>
      </c>
      <c r="I106" s="267"/>
      <c r="J106" s="267"/>
      <c r="K106" s="267"/>
      <c r="L106" s="267"/>
      <c r="M106" s="267"/>
      <c r="N106" s="267"/>
      <c r="O106" s="267"/>
      <c r="P106" s="267"/>
      <c r="Q106" s="267"/>
      <c r="R106" s="267"/>
      <c r="S106" s="267"/>
      <c r="T106" s="267"/>
      <c r="U106" s="267"/>
      <c r="V106" s="267"/>
      <c r="W106" s="267"/>
      <c r="X106" s="268"/>
      <c r="Y106" s="282">
        <v>0</v>
      </c>
      <c r="Z106" s="267"/>
      <c r="AA106" s="267"/>
      <c r="AB106" s="268"/>
      <c r="AC106" s="282">
        <v>0</v>
      </c>
      <c r="AD106" s="267"/>
      <c r="AE106" s="267"/>
      <c r="AF106" s="268"/>
      <c r="AG106" s="183">
        <v>0</v>
      </c>
      <c r="AH106" s="282">
        <v>0</v>
      </c>
      <c r="AI106" s="267"/>
      <c r="AJ106" s="268"/>
      <c r="AK106" s="282">
        <v>66</v>
      </c>
      <c r="AL106" s="268"/>
      <c r="AM106" s="282">
        <v>7</v>
      </c>
      <c r="AN106" s="268"/>
      <c r="AO106" s="183">
        <v>0</v>
      </c>
      <c r="AP106" s="282">
        <v>1</v>
      </c>
      <c r="AQ106" s="268"/>
      <c r="AR106" s="280">
        <v>74</v>
      </c>
      <c r="AS106" s="267"/>
      <c r="AT106" s="267"/>
      <c r="AU106" s="267"/>
      <c r="AV106" s="267"/>
      <c r="AW106" s="267"/>
      <c r="AX106" s="267"/>
      <c r="AY106" s="267"/>
      <c r="AZ106" s="268"/>
      <c r="BB106" s="182" t="s">
        <v>1757</v>
      </c>
      <c r="BC106" s="280">
        <v>1</v>
      </c>
      <c r="BD106" s="267"/>
      <c r="BE106" s="267"/>
      <c r="BF106" s="268"/>
    </row>
    <row r="107" spans="7:58" ht="16.5">
      <c r="G107" s="184">
        <v>1</v>
      </c>
      <c r="H107" s="281" t="s">
        <v>1587</v>
      </c>
      <c r="I107" s="267"/>
      <c r="J107" s="267"/>
      <c r="K107" s="267"/>
      <c r="L107" s="267"/>
      <c r="M107" s="267"/>
      <c r="N107" s="267"/>
      <c r="O107" s="267"/>
      <c r="P107" s="267"/>
      <c r="Q107" s="267"/>
      <c r="R107" s="267"/>
      <c r="S107" s="267"/>
      <c r="T107" s="267"/>
      <c r="U107" s="267"/>
      <c r="V107" s="267"/>
      <c r="W107" s="267"/>
      <c r="X107" s="268"/>
      <c r="Y107" s="282">
        <v>32</v>
      </c>
      <c r="Z107" s="267"/>
      <c r="AA107" s="267"/>
      <c r="AB107" s="268"/>
      <c r="AC107" s="282">
        <v>46</v>
      </c>
      <c r="AD107" s="267"/>
      <c r="AE107" s="267"/>
      <c r="AF107" s="268"/>
      <c r="AG107" s="183">
        <v>87</v>
      </c>
      <c r="AH107" s="282">
        <v>113</v>
      </c>
      <c r="AI107" s="267"/>
      <c r="AJ107" s="268"/>
      <c r="AK107" s="282">
        <v>3743</v>
      </c>
      <c r="AL107" s="268"/>
      <c r="AM107" s="282">
        <v>80</v>
      </c>
      <c r="AN107" s="268"/>
      <c r="AO107" s="183">
        <v>84</v>
      </c>
      <c r="AP107" s="282">
        <v>5731</v>
      </c>
      <c r="AQ107" s="268"/>
      <c r="AR107" s="280">
        <v>9107</v>
      </c>
      <c r="AS107" s="267"/>
      <c r="AT107" s="267"/>
      <c r="AU107" s="267"/>
      <c r="AV107" s="267"/>
      <c r="AW107" s="267"/>
      <c r="AX107" s="267"/>
      <c r="AY107" s="267"/>
      <c r="AZ107" s="268"/>
      <c r="BB107" s="182" t="s">
        <v>1757</v>
      </c>
      <c r="BC107" s="280">
        <v>2096</v>
      </c>
      <c r="BD107" s="267"/>
      <c r="BE107" s="267"/>
      <c r="BF107" s="268"/>
    </row>
    <row r="108" spans="7:58" ht="16.5">
      <c r="G108" s="184">
        <v>1</v>
      </c>
      <c r="H108" s="281" t="s">
        <v>1585</v>
      </c>
      <c r="I108" s="267"/>
      <c r="J108" s="267"/>
      <c r="K108" s="267"/>
      <c r="L108" s="267"/>
      <c r="M108" s="267"/>
      <c r="N108" s="267"/>
      <c r="O108" s="267"/>
      <c r="P108" s="267"/>
      <c r="Q108" s="267"/>
      <c r="R108" s="267"/>
      <c r="S108" s="267"/>
      <c r="T108" s="267"/>
      <c r="U108" s="267"/>
      <c r="V108" s="267"/>
      <c r="W108" s="267"/>
      <c r="X108" s="268"/>
      <c r="Y108" s="282">
        <v>812</v>
      </c>
      <c r="Z108" s="267"/>
      <c r="AA108" s="267"/>
      <c r="AB108" s="268"/>
      <c r="AC108" s="282">
        <v>257</v>
      </c>
      <c r="AD108" s="267"/>
      <c r="AE108" s="267"/>
      <c r="AF108" s="268"/>
      <c r="AG108" s="183">
        <v>1854</v>
      </c>
      <c r="AH108" s="282">
        <v>703</v>
      </c>
      <c r="AI108" s="267"/>
      <c r="AJ108" s="268"/>
      <c r="AK108" s="282">
        <v>3763</v>
      </c>
      <c r="AL108" s="268"/>
      <c r="AM108" s="282">
        <v>797</v>
      </c>
      <c r="AN108" s="268"/>
      <c r="AO108" s="183">
        <v>1032</v>
      </c>
      <c r="AP108" s="282">
        <v>1985</v>
      </c>
      <c r="AQ108" s="268"/>
      <c r="AR108" s="280">
        <v>5410</v>
      </c>
      <c r="AS108" s="267"/>
      <c r="AT108" s="267"/>
      <c r="AU108" s="267"/>
      <c r="AV108" s="267"/>
      <c r="AW108" s="267"/>
      <c r="AX108" s="267"/>
      <c r="AY108" s="267"/>
      <c r="AZ108" s="268"/>
      <c r="BB108" s="182" t="s">
        <v>1757</v>
      </c>
      <c r="BC108" s="280">
        <v>4167</v>
      </c>
      <c r="BD108" s="267"/>
      <c r="BE108" s="267"/>
      <c r="BF108" s="268"/>
    </row>
    <row r="109" spans="7:58" ht="16.5">
      <c r="G109" s="184">
        <v>4</v>
      </c>
      <c r="H109" s="281" t="s">
        <v>1583</v>
      </c>
      <c r="I109" s="267"/>
      <c r="J109" s="267"/>
      <c r="K109" s="267"/>
      <c r="L109" s="267"/>
      <c r="M109" s="267"/>
      <c r="N109" s="267"/>
      <c r="O109" s="267"/>
      <c r="P109" s="267"/>
      <c r="Q109" s="267"/>
      <c r="R109" s="267"/>
      <c r="S109" s="267"/>
      <c r="T109" s="267"/>
      <c r="U109" s="267"/>
      <c r="V109" s="267"/>
      <c r="W109" s="267"/>
      <c r="X109" s="268"/>
      <c r="Y109" s="282">
        <v>0</v>
      </c>
      <c r="Z109" s="267"/>
      <c r="AA109" s="267"/>
      <c r="AB109" s="268"/>
      <c r="AC109" s="282">
        <v>0</v>
      </c>
      <c r="AD109" s="267"/>
      <c r="AE109" s="267"/>
      <c r="AF109" s="268"/>
      <c r="AG109" s="183">
        <v>0</v>
      </c>
      <c r="AH109" s="282">
        <v>0</v>
      </c>
      <c r="AI109" s="267"/>
      <c r="AJ109" s="268"/>
      <c r="AK109" s="282">
        <v>198</v>
      </c>
      <c r="AL109" s="268"/>
      <c r="AM109" s="282">
        <v>0</v>
      </c>
      <c r="AN109" s="268"/>
      <c r="AO109" s="183">
        <v>0</v>
      </c>
      <c r="AP109" s="282">
        <v>5</v>
      </c>
      <c r="AQ109" s="268"/>
      <c r="AR109" s="280">
        <v>203</v>
      </c>
      <c r="AS109" s="267"/>
      <c r="AT109" s="267"/>
      <c r="AU109" s="267"/>
      <c r="AV109" s="267"/>
      <c r="AW109" s="267"/>
      <c r="AX109" s="267"/>
      <c r="AY109" s="267"/>
      <c r="AZ109" s="268"/>
      <c r="BB109" s="182" t="s">
        <v>1757</v>
      </c>
      <c r="BC109" s="280">
        <v>164</v>
      </c>
      <c r="BD109" s="267"/>
      <c r="BE109" s="267"/>
      <c r="BF109" s="268"/>
    </row>
    <row r="110" spans="7:58" ht="16.5">
      <c r="G110" s="184">
        <v>4</v>
      </c>
      <c r="H110" s="281" t="s">
        <v>1581</v>
      </c>
      <c r="I110" s="267"/>
      <c r="J110" s="267"/>
      <c r="K110" s="267"/>
      <c r="L110" s="267"/>
      <c r="M110" s="267"/>
      <c r="N110" s="267"/>
      <c r="O110" s="267"/>
      <c r="P110" s="267"/>
      <c r="Q110" s="267"/>
      <c r="R110" s="267"/>
      <c r="S110" s="267"/>
      <c r="T110" s="267"/>
      <c r="U110" s="267"/>
      <c r="V110" s="267"/>
      <c r="W110" s="267"/>
      <c r="X110" s="268"/>
      <c r="Y110" s="282">
        <v>0</v>
      </c>
      <c r="Z110" s="267"/>
      <c r="AA110" s="267"/>
      <c r="AB110" s="268"/>
      <c r="AC110" s="282">
        <v>0</v>
      </c>
      <c r="AD110" s="267"/>
      <c r="AE110" s="267"/>
      <c r="AF110" s="268"/>
      <c r="AG110" s="183">
        <v>0</v>
      </c>
      <c r="AH110" s="282">
        <v>0</v>
      </c>
      <c r="AI110" s="267"/>
      <c r="AJ110" s="268"/>
      <c r="AK110" s="282">
        <v>1</v>
      </c>
      <c r="AL110" s="268"/>
      <c r="AM110" s="282">
        <v>0</v>
      </c>
      <c r="AN110" s="268"/>
      <c r="AO110" s="183">
        <v>0</v>
      </c>
      <c r="AP110" s="282">
        <v>0</v>
      </c>
      <c r="AQ110" s="268"/>
      <c r="AR110" s="280">
        <v>1</v>
      </c>
      <c r="AS110" s="267"/>
      <c r="AT110" s="267"/>
      <c r="AU110" s="267"/>
      <c r="AV110" s="267"/>
      <c r="AW110" s="267"/>
      <c r="AX110" s="267"/>
      <c r="AY110" s="267"/>
      <c r="AZ110" s="268"/>
      <c r="BB110" s="182" t="s">
        <v>1757</v>
      </c>
      <c r="BC110" s="280">
        <v>0</v>
      </c>
      <c r="BD110" s="267"/>
      <c r="BE110" s="267"/>
      <c r="BF110" s="268"/>
    </row>
    <row r="111" spans="7:58" ht="16.5">
      <c r="G111" s="184">
        <v>4</v>
      </c>
      <c r="H111" s="281" t="s">
        <v>1579</v>
      </c>
      <c r="I111" s="267"/>
      <c r="J111" s="267"/>
      <c r="K111" s="267"/>
      <c r="L111" s="267"/>
      <c r="M111" s="267"/>
      <c r="N111" s="267"/>
      <c r="O111" s="267"/>
      <c r="P111" s="267"/>
      <c r="Q111" s="267"/>
      <c r="R111" s="267"/>
      <c r="S111" s="267"/>
      <c r="T111" s="267"/>
      <c r="U111" s="267"/>
      <c r="V111" s="267"/>
      <c r="W111" s="267"/>
      <c r="X111" s="268"/>
      <c r="Y111" s="282">
        <v>0</v>
      </c>
      <c r="Z111" s="267"/>
      <c r="AA111" s="267"/>
      <c r="AB111" s="268"/>
      <c r="AC111" s="282">
        <v>0</v>
      </c>
      <c r="AD111" s="267"/>
      <c r="AE111" s="267"/>
      <c r="AF111" s="268"/>
      <c r="AG111" s="183">
        <v>0</v>
      </c>
      <c r="AH111" s="282">
        <v>0</v>
      </c>
      <c r="AI111" s="267"/>
      <c r="AJ111" s="268"/>
      <c r="AK111" s="282">
        <v>20</v>
      </c>
      <c r="AL111" s="268"/>
      <c r="AM111" s="282">
        <v>0</v>
      </c>
      <c r="AN111" s="268"/>
      <c r="AO111" s="183">
        <v>0</v>
      </c>
      <c r="AP111" s="282">
        <v>2</v>
      </c>
      <c r="AQ111" s="268"/>
      <c r="AR111" s="280">
        <v>22</v>
      </c>
      <c r="AS111" s="267"/>
      <c r="AT111" s="267"/>
      <c r="AU111" s="267"/>
      <c r="AV111" s="267"/>
      <c r="AW111" s="267"/>
      <c r="AX111" s="267"/>
      <c r="AY111" s="267"/>
      <c r="AZ111" s="268"/>
      <c r="BB111" s="182" t="s">
        <v>1757</v>
      </c>
      <c r="BC111" s="280">
        <v>1780</v>
      </c>
      <c r="BD111" s="267"/>
      <c r="BE111" s="267"/>
      <c r="BF111" s="268"/>
    </row>
    <row r="112" spans="7:58" ht="16.5">
      <c r="G112" s="184">
        <v>4</v>
      </c>
      <c r="H112" s="281" t="s">
        <v>1578</v>
      </c>
      <c r="I112" s="267"/>
      <c r="J112" s="267"/>
      <c r="K112" s="267"/>
      <c r="L112" s="267"/>
      <c r="M112" s="267"/>
      <c r="N112" s="267"/>
      <c r="O112" s="267"/>
      <c r="P112" s="267"/>
      <c r="Q112" s="267"/>
      <c r="R112" s="267"/>
      <c r="S112" s="267"/>
      <c r="T112" s="267"/>
      <c r="U112" s="267"/>
      <c r="V112" s="267"/>
      <c r="W112" s="267"/>
      <c r="X112" s="268"/>
      <c r="Y112" s="282">
        <v>5</v>
      </c>
      <c r="Z112" s="267"/>
      <c r="AA112" s="267"/>
      <c r="AB112" s="268"/>
      <c r="AC112" s="282">
        <v>6</v>
      </c>
      <c r="AD112" s="267"/>
      <c r="AE112" s="267"/>
      <c r="AF112" s="268"/>
      <c r="AG112" s="183">
        <v>5</v>
      </c>
      <c r="AH112" s="282">
        <v>16</v>
      </c>
      <c r="AI112" s="267"/>
      <c r="AJ112" s="268"/>
      <c r="AK112" s="282">
        <v>6</v>
      </c>
      <c r="AL112" s="268"/>
      <c r="AM112" s="282">
        <v>12</v>
      </c>
      <c r="AN112" s="268"/>
      <c r="AO112" s="183">
        <v>8</v>
      </c>
      <c r="AP112" s="282">
        <v>32</v>
      </c>
      <c r="AQ112" s="268"/>
      <c r="AR112" s="280">
        <v>33</v>
      </c>
      <c r="AS112" s="267"/>
      <c r="AT112" s="267"/>
      <c r="AU112" s="267"/>
      <c r="AV112" s="267"/>
      <c r="AW112" s="267"/>
      <c r="AX112" s="267"/>
      <c r="AY112" s="267"/>
      <c r="AZ112" s="268"/>
      <c r="BB112" s="182" t="s">
        <v>1757</v>
      </c>
      <c r="BC112" s="280">
        <v>4</v>
      </c>
      <c r="BD112" s="267"/>
      <c r="BE112" s="267"/>
      <c r="BF112" s="268"/>
    </row>
    <row r="113" spans="7:58" ht="16.5">
      <c r="G113" s="184">
        <v>4</v>
      </c>
      <c r="H113" s="281" t="s">
        <v>1576</v>
      </c>
      <c r="I113" s="267"/>
      <c r="J113" s="267"/>
      <c r="K113" s="267"/>
      <c r="L113" s="267"/>
      <c r="M113" s="267"/>
      <c r="N113" s="267"/>
      <c r="O113" s="267"/>
      <c r="P113" s="267"/>
      <c r="Q113" s="267"/>
      <c r="R113" s="267"/>
      <c r="S113" s="267"/>
      <c r="T113" s="267"/>
      <c r="U113" s="267"/>
      <c r="V113" s="267"/>
      <c r="W113" s="267"/>
      <c r="X113" s="268"/>
      <c r="Y113" s="282">
        <v>0</v>
      </c>
      <c r="Z113" s="267"/>
      <c r="AA113" s="267"/>
      <c r="AB113" s="268"/>
      <c r="AC113" s="282">
        <v>0</v>
      </c>
      <c r="AD113" s="267"/>
      <c r="AE113" s="267"/>
      <c r="AF113" s="268"/>
      <c r="AG113" s="183">
        <v>0</v>
      </c>
      <c r="AH113" s="282">
        <v>0</v>
      </c>
      <c r="AI113" s="267"/>
      <c r="AJ113" s="268"/>
      <c r="AK113" s="282">
        <v>1</v>
      </c>
      <c r="AL113" s="268"/>
      <c r="AM113" s="282">
        <v>0</v>
      </c>
      <c r="AN113" s="268"/>
      <c r="AO113" s="183">
        <v>0</v>
      </c>
      <c r="AP113" s="282">
        <v>0</v>
      </c>
      <c r="AQ113" s="268"/>
      <c r="AR113" s="280">
        <v>1</v>
      </c>
      <c r="AS113" s="267"/>
      <c r="AT113" s="267"/>
      <c r="AU113" s="267"/>
      <c r="AV113" s="267"/>
      <c r="AW113" s="267"/>
      <c r="AX113" s="267"/>
      <c r="AY113" s="267"/>
      <c r="AZ113" s="268"/>
      <c r="BB113" s="182" t="s">
        <v>1757</v>
      </c>
      <c r="BC113" s="280">
        <v>0</v>
      </c>
      <c r="BD113" s="267"/>
      <c r="BE113" s="267"/>
      <c r="BF113" s="268"/>
    </row>
    <row r="114" spans="7:58" ht="16.5">
      <c r="G114" s="184">
        <v>4</v>
      </c>
      <c r="H114" s="281" t="s">
        <v>1575</v>
      </c>
      <c r="I114" s="267"/>
      <c r="J114" s="267"/>
      <c r="K114" s="267"/>
      <c r="L114" s="267"/>
      <c r="M114" s="267"/>
      <c r="N114" s="267"/>
      <c r="O114" s="267"/>
      <c r="P114" s="267"/>
      <c r="Q114" s="267"/>
      <c r="R114" s="267"/>
      <c r="S114" s="267"/>
      <c r="T114" s="267"/>
      <c r="U114" s="267"/>
      <c r="V114" s="267"/>
      <c r="W114" s="267"/>
      <c r="X114" s="268"/>
      <c r="Y114" s="282">
        <v>1</v>
      </c>
      <c r="Z114" s="267"/>
      <c r="AA114" s="267"/>
      <c r="AB114" s="268"/>
      <c r="AC114" s="282">
        <v>0</v>
      </c>
      <c r="AD114" s="267"/>
      <c r="AE114" s="267"/>
      <c r="AF114" s="268"/>
      <c r="AG114" s="183">
        <v>5</v>
      </c>
      <c r="AH114" s="282">
        <v>12</v>
      </c>
      <c r="AI114" s="267"/>
      <c r="AJ114" s="268"/>
      <c r="AK114" s="282">
        <v>296</v>
      </c>
      <c r="AL114" s="268"/>
      <c r="AM114" s="282">
        <v>3</v>
      </c>
      <c r="AN114" s="268"/>
      <c r="AO114" s="183">
        <v>5</v>
      </c>
      <c r="AP114" s="282">
        <v>47</v>
      </c>
      <c r="AQ114" s="268"/>
      <c r="AR114" s="280">
        <v>297</v>
      </c>
      <c r="AS114" s="267"/>
      <c r="AT114" s="267"/>
      <c r="AU114" s="267"/>
      <c r="AV114" s="267"/>
      <c r="AW114" s="267"/>
      <c r="AX114" s="267"/>
      <c r="AY114" s="267"/>
      <c r="AZ114" s="268"/>
      <c r="BB114" s="182" t="s">
        <v>1757</v>
      </c>
      <c r="BC114" s="280">
        <v>1170</v>
      </c>
      <c r="BD114" s="267"/>
      <c r="BE114" s="267"/>
      <c r="BF114" s="268"/>
    </row>
    <row r="115" spans="7:58" ht="16.5">
      <c r="G115" s="184">
        <v>4</v>
      </c>
      <c r="H115" s="281" t="s">
        <v>1574</v>
      </c>
      <c r="I115" s="267"/>
      <c r="J115" s="267"/>
      <c r="K115" s="267"/>
      <c r="L115" s="267"/>
      <c r="M115" s="267"/>
      <c r="N115" s="267"/>
      <c r="O115" s="267"/>
      <c r="P115" s="267"/>
      <c r="Q115" s="267"/>
      <c r="R115" s="267"/>
      <c r="S115" s="267"/>
      <c r="T115" s="267"/>
      <c r="U115" s="267"/>
      <c r="V115" s="267"/>
      <c r="W115" s="267"/>
      <c r="X115" s="268"/>
      <c r="Y115" s="282">
        <v>288</v>
      </c>
      <c r="Z115" s="267"/>
      <c r="AA115" s="267"/>
      <c r="AB115" s="268"/>
      <c r="AC115" s="282">
        <v>69</v>
      </c>
      <c r="AD115" s="267"/>
      <c r="AE115" s="267"/>
      <c r="AF115" s="268"/>
      <c r="AG115" s="183">
        <v>49</v>
      </c>
      <c r="AH115" s="282">
        <v>434</v>
      </c>
      <c r="AI115" s="267"/>
      <c r="AJ115" s="268"/>
      <c r="AK115" s="282">
        <v>2096</v>
      </c>
      <c r="AL115" s="268"/>
      <c r="AM115" s="282">
        <v>694</v>
      </c>
      <c r="AN115" s="268"/>
      <c r="AO115" s="183">
        <v>179</v>
      </c>
      <c r="AP115" s="282">
        <v>5463</v>
      </c>
      <c r="AQ115" s="268"/>
      <c r="AR115" s="280">
        <v>6713</v>
      </c>
      <c r="AS115" s="267"/>
      <c r="AT115" s="267"/>
      <c r="AU115" s="267"/>
      <c r="AV115" s="267"/>
      <c r="AW115" s="267"/>
      <c r="AX115" s="267"/>
      <c r="AY115" s="267"/>
      <c r="AZ115" s="268"/>
      <c r="BB115" s="182" t="s">
        <v>1757</v>
      </c>
      <c r="BC115" s="280">
        <v>392</v>
      </c>
      <c r="BD115" s="267"/>
      <c r="BE115" s="267"/>
      <c r="BF115" s="268"/>
    </row>
    <row r="116" spans="7:58" ht="16.5">
      <c r="G116" s="184">
        <v>4</v>
      </c>
      <c r="H116" s="281" t="s">
        <v>1572</v>
      </c>
      <c r="I116" s="267"/>
      <c r="J116" s="267"/>
      <c r="K116" s="267"/>
      <c r="L116" s="267"/>
      <c r="M116" s="267"/>
      <c r="N116" s="267"/>
      <c r="O116" s="267"/>
      <c r="P116" s="267"/>
      <c r="Q116" s="267"/>
      <c r="R116" s="267"/>
      <c r="S116" s="267"/>
      <c r="T116" s="267"/>
      <c r="U116" s="267"/>
      <c r="V116" s="267"/>
      <c r="W116" s="267"/>
      <c r="X116" s="268"/>
      <c r="Y116" s="282">
        <v>0</v>
      </c>
      <c r="Z116" s="267"/>
      <c r="AA116" s="267"/>
      <c r="AB116" s="268"/>
      <c r="AC116" s="282">
        <v>4</v>
      </c>
      <c r="AD116" s="267"/>
      <c r="AE116" s="267"/>
      <c r="AF116" s="268"/>
      <c r="AG116" s="183">
        <v>900</v>
      </c>
      <c r="AH116" s="282">
        <v>3</v>
      </c>
      <c r="AI116" s="267"/>
      <c r="AJ116" s="268"/>
      <c r="AK116" s="282">
        <v>983</v>
      </c>
      <c r="AL116" s="268"/>
      <c r="AM116" s="282">
        <v>909</v>
      </c>
      <c r="AN116" s="268"/>
      <c r="AO116" s="183">
        <v>22</v>
      </c>
      <c r="AP116" s="282">
        <v>1052</v>
      </c>
      <c r="AQ116" s="268"/>
      <c r="AR116" s="280">
        <v>2196</v>
      </c>
      <c r="AS116" s="267"/>
      <c r="AT116" s="267"/>
      <c r="AU116" s="267"/>
      <c r="AV116" s="267"/>
      <c r="AW116" s="267"/>
      <c r="AX116" s="267"/>
      <c r="AY116" s="267"/>
      <c r="AZ116" s="268"/>
      <c r="BB116" s="182" t="s">
        <v>1757</v>
      </c>
      <c r="BC116" s="280">
        <v>1056</v>
      </c>
      <c r="BD116" s="267"/>
      <c r="BE116" s="267"/>
      <c r="BF116" s="268"/>
    </row>
    <row r="117" spans="7:58" ht="16.5">
      <c r="G117" s="184">
        <v>4</v>
      </c>
      <c r="H117" s="281" t="s">
        <v>1570</v>
      </c>
      <c r="I117" s="267"/>
      <c r="J117" s="267"/>
      <c r="K117" s="267"/>
      <c r="L117" s="267"/>
      <c r="M117" s="267"/>
      <c r="N117" s="267"/>
      <c r="O117" s="267"/>
      <c r="P117" s="267"/>
      <c r="Q117" s="267"/>
      <c r="R117" s="267"/>
      <c r="S117" s="267"/>
      <c r="T117" s="267"/>
      <c r="U117" s="267"/>
      <c r="V117" s="267"/>
      <c r="W117" s="267"/>
      <c r="X117" s="268"/>
      <c r="Y117" s="282">
        <v>0</v>
      </c>
      <c r="Z117" s="267"/>
      <c r="AA117" s="267"/>
      <c r="AB117" s="268"/>
      <c r="AC117" s="282">
        <v>0</v>
      </c>
      <c r="AD117" s="267"/>
      <c r="AE117" s="267"/>
      <c r="AF117" s="268"/>
      <c r="AG117" s="183">
        <v>0</v>
      </c>
      <c r="AH117" s="282">
        <v>72</v>
      </c>
      <c r="AI117" s="267"/>
      <c r="AJ117" s="268"/>
      <c r="AK117" s="282">
        <v>290</v>
      </c>
      <c r="AL117" s="268"/>
      <c r="AM117" s="282">
        <v>2</v>
      </c>
      <c r="AN117" s="268"/>
      <c r="AO117" s="183">
        <v>1</v>
      </c>
      <c r="AP117" s="282">
        <v>4</v>
      </c>
      <c r="AQ117" s="268"/>
      <c r="AR117" s="280">
        <v>324</v>
      </c>
      <c r="AS117" s="267"/>
      <c r="AT117" s="267"/>
      <c r="AU117" s="267"/>
      <c r="AV117" s="267"/>
      <c r="AW117" s="267"/>
      <c r="AX117" s="267"/>
      <c r="AY117" s="267"/>
      <c r="AZ117" s="268"/>
      <c r="BB117" s="182" t="s">
        <v>1757</v>
      </c>
      <c r="BC117" s="280">
        <v>3662</v>
      </c>
      <c r="BD117" s="267"/>
      <c r="BE117" s="267"/>
      <c r="BF117" s="268"/>
    </row>
    <row r="118" spans="7:58" ht="16.5">
      <c r="G118" s="184">
        <v>5</v>
      </c>
      <c r="H118" s="281" t="s">
        <v>1568</v>
      </c>
      <c r="I118" s="267"/>
      <c r="J118" s="267"/>
      <c r="K118" s="267"/>
      <c r="L118" s="267"/>
      <c r="M118" s="267"/>
      <c r="N118" s="267"/>
      <c r="O118" s="267"/>
      <c r="P118" s="267"/>
      <c r="Q118" s="267"/>
      <c r="R118" s="267"/>
      <c r="S118" s="267"/>
      <c r="T118" s="267"/>
      <c r="U118" s="267"/>
      <c r="V118" s="267"/>
      <c r="W118" s="267"/>
      <c r="X118" s="268"/>
      <c r="Y118" s="282">
        <v>349</v>
      </c>
      <c r="Z118" s="267"/>
      <c r="AA118" s="267"/>
      <c r="AB118" s="268"/>
      <c r="AC118" s="282">
        <v>636</v>
      </c>
      <c r="AD118" s="267"/>
      <c r="AE118" s="267"/>
      <c r="AF118" s="268"/>
      <c r="AG118" s="183">
        <v>737</v>
      </c>
      <c r="AH118" s="282">
        <v>2060</v>
      </c>
      <c r="AI118" s="267"/>
      <c r="AJ118" s="268"/>
      <c r="AK118" s="282">
        <v>6174</v>
      </c>
      <c r="AL118" s="268"/>
      <c r="AM118" s="282">
        <v>1149</v>
      </c>
      <c r="AN118" s="268"/>
      <c r="AO118" s="183">
        <v>372</v>
      </c>
      <c r="AP118" s="282">
        <v>3205</v>
      </c>
      <c r="AQ118" s="268"/>
      <c r="AR118" s="280">
        <v>6674</v>
      </c>
      <c r="AS118" s="267"/>
      <c r="AT118" s="267"/>
      <c r="AU118" s="267"/>
      <c r="AV118" s="267"/>
      <c r="AW118" s="267"/>
      <c r="AX118" s="267"/>
      <c r="AY118" s="267"/>
      <c r="AZ118" s="268"/>
      <c r="BB118" s="182" t="s">
        <v>1757</v>
      </c>
      <c r="BC118" s="280">
        <v>14036</v>
      </c>
      <c r="BD118" s="267"/>
      <c r="BE118" s="267"/>
      <c r="BF118" s="268"/>
    </row>
    <row r="119" spans="7:58" ht="16.5">
      <c r="G119" s="184">
        <v>5</v>
      </c>
      <c r="H119" s="281" t="s">
        <v>1566</v>
      </c>
      <c r="I119" s="267"/>
      <c r="J119" s="267"/>
      <c r="K119" s="267"/>
      <c r="L119" s="267"/>
      <c r="M119" s="267"/>
      <c r="N119" s="267"/>
      <c r="O119" s="267"/>
      <c r="P119" s="267"/>
      <c r="Q119" s="267"/>
      <c r="R119" s="267"/>
      <c r="S119" s="267"/>
      <c r="T119" s="267"/>
      <c r="U119" s="267"/>
      <c r="V119" s="267"/>
      <c r="W119" s="267"/>
      <c r="X119" s="268"/>
      <c r="Y119" s="282">
        <v>11</v>
      </c>
      <c r="Z119" s="267"/>
      <c r="AA119" s="267"/>
      <c r="AB119" s="268"/>
      <c r="AC119" s="282">
        <v>52</v>
      </c>
      <c r="AD119" s="267"/>
      <c r="AE119" s="267"/>
      <c r="AF119" s="268"/>
      <c r="AG119" s="183">
        <v>64</v>
      </c>
      <c r="AH119" s="282">
        <v>105</v>
      </c>
      <c r="AI119" s="267"/>
      <c r="AJ119" s="268"/>
      <c r="AK119" s="282">
        <v>205</v>
      </c>
      <c r="AL119" s="268"/>
      <c r="AM119" s="282">
        <v>71</v>
      </c>
      <c r="AN119" s="268"/>
      <c r="AO119" s="183">
        <v>45</v>
      </c>
      <c r="AP119" s="282">
        <v>512</v>
      </c>
      <c r="AQ119" s="268"/>
      <c r="AR119" s="280">
        <v>618</v>
      </c>
      <c r="AS119" s="267"/>
      <c r="AT119" s="267"/>
      <c r="AU119" s="267"/>
      <c r="AV119" s="267"/>
      <c r="AW119" s="267"/>
      <c r="AX119" s="267"/>
      <c r="AY119" s="267"/>
      <c r="AZ119" s="268"/>
      <c r="BB119" s="182" t="s">
        <v>1757</v>
      </c>
      <c r="BC119" s="280">
        <v>1258</v>
      </c>
      <c r="BD119" s="267"/>
      <c r="BE119" s="267"/>
      <c r="BF119" s="268"/>
    </row>
    <row r="120" spans="7:58" ht="16.5">
      <c r="G120" s="184">
        <v>5</v>
      </c>
      <c r="H120" s="281" t="s">
        <v>1564</v>
      </c>
      <c r="I120" s="267"/>
      <c r="J120" s="267"/>
      <c r="K120" s="267"/>
      <c r="L120" s="267"/>
      <c r="M120" s="267"/>
      <c r="N120" s="267"/>
      <c r="O120" s="267"/>
      <c r="P120" s="267"/>
      <c r="Q120" s="267"/>
      <c r="R120" s="267"/>
      <c r="S120" s="267"/>
      <c r="T120" s="267"/>
      <c r="U120" s="267"/>
      <c r="V120" s="267"/>
      <c r="W120" s="267"/>
      <c r="X120" s="268"/>
      <c r="Y120" s="282">
        <v>4</v>
      </c>
      <c r="Z120" s="267"/>
      <c r="AA120" s="267"/>
      <c r="AB120" s="268"/>
      <c r="AC120" s="282">
        <v>0</v>
      </c>
      <c r="AD120" s="267"/>
      <c r="AE120" s="267"/>
      <c r="AF120" s="268"/>
      <c r="AG120" s="183">
        <v>2</v>
      </c>
      <c r="AH120" s="282">
        <v>0</v>
      </c>
      <c r="AI120" s="267"/>
      <c r="AJ120" s="268"/>
      <c r="AK120" s="282">
        <v>36</v>
      </c>
      <c r="AL120" s="268"/>
      <c r="AM120" s="282">
        <v>1</v>
      </c>
      <c r="AN120" s="268"/>
      <c r="AO120" s="183">
        <v>2</v>
      </c>
      <c r="AP120" s="282">
        <v>7</v>
      </c>
      <c r="AQ120" s="268"/>
      <c r="AR120" s="280">
        <v>40</v>
      </c>
      <c r="AS120" s="267"/>
      <c r="AT120" s="267"/>
      <c r="AU120" s="267"/>
      <c r="AV120" s="267"/>
      <c r="AW120" s="267"/>
      <c r="AX120" s="267"/>
      <c r="AY120" s="267"/>
      <c r="AZ120" s="268"/>
      <c r="BB120" s="182" t="s">
        <v>1757</v>
      </c>
      <c r="BC120" s="280">
        <v>1</v>
      </c>
      <c r="BD120" s="267"/>
      <c r="BE120" s="267"/>
      <c r="BF120" s="268"/>
    </row>
    <row r="121" spans="7:58" ht="16.5">
      <c r="G121" s="184">
        <v>5</v>
      </c>
      <c r="H121" s="281" t="s">
        <v>1562</v>
      </c>
      <c r="I121" s="267"/>
      <c r="J121" s="267"/>
      <c r="K121" s="267"/>
      <c r="L121" s="267"/>
      <c r="M121" s="267"/>
      <c r="N121" s="267"/>
      <c r="O121" s="267"/>
      <c r="P121" s="267"/>
      <c r="Q121" s="267"/>
      <c r="R121" s="267"/>
      <c r="S121" s="267"/>
      <c r="T121" s="267"/>
      <c r="U121" s="267"/>
      <c r="V121" s="267"/>
      <c r="W121" s="267"/>
      <c r="X121" s="268"/>
      <c r="Y121" s="282">
        <v>18</v>
      </c>
      <c r="Z121" s="267"/>
      <c r="AA121" s="267"/>
      <c r="AB121" s="268"/>
      <c r="AC121" s="282">
        <v>10</v>
      </c>
      <c r="AD121" s="267"/>
      <c r="AE121" s="267"/>
      <c r="AF121" s="268"/>
      <c r="AG121" s="183">
        <v>13</v>
      </c>
      <c r="AH121" s="282">
        <v>0</v>
      </c>
      <c r="AI121" s="267"/>
      <c r="AJ121" s="268"/>
      <c r="AK121" s="282">
        <v>81</v>
      </c>
      <c r="AL121" s="268"/>
      <c r="AM121" s="282">
        <v>13</v>
      </c>
      <c r="AN121" s="268"/>
      <c r="AO121" s="183">
        <v>27</v>
      </c>
      <c r="AP121" s="282">
        <v>1630</v>
      </c>
      <c r="AQ121" s="268"/>
      <c r="AR121" s="280">
        <v>1753</v>
      </c>
      <c r="AS121" s="267"/>
      <c r="AT121" s="267"/>
      <c r="AU121" s="267"/>
      <c r="AV121" s="267"/>
      <c r="AW121" s="267"/>
      <c r="AX121" s="267"/>
      <c r="AY121" s="267"/>
      <c r="AZ121" s="268"/>
      <c r="BB121" s="182" t="s">
        <v>1757</v>
      </c>
      <c r="BC121" s="280">
        <v>1065</v>
      </c>
      <c r="BD121" s="267"/>
      <c r="BE121" s="267"/>
      <c r="BF121" s="268"/>
    </row>
    <row r="122" spans="7:58" ht="16.5">
      <c r="G122" s="184">
        <v>5</v>
      </c>
      <c r="H122" s="281" t="s">
        <v>1560</v>
      </c>
      <c r="I122" s="267"/>
      <c r="J122" s="267"/>
      <c r="K122" s="267"/>
      <c r="L122" s="267"/>
      <c r="M122" s="267"/>
      <c r="N122" s="267"/>
      <c r="O122" s="267"/>
      <c r="P122" s="267"/>
      <c r="Q122" s="267"/>
      <c r="R122" s="267"/>
      <c r="S122" s="267"/>
      <c r="T122" s="267"/>
      <c r="U122" s="267"/>
      <c r="V122" s="267"/>
      <c r="W122" s="267"/>
      <c r="X122" s="268"/>
      <c r="Y122" s="282">
        <v>0</v>
      </c>
      <c r="Z122" s="267"/>
      <c r="AA122" s="267"/>
      <c r="AB122" s="268"/>
      <c r="AC122" s="282">
        <v>0</v>
      </c>
      <c r="AD122" s="267"/>
      <c r="AE122" s="267"/>
      <c r="AF122" s="268"/>
      <c r="AG122" s="183">
        <v>7</v>
      </c>
      <c r="AH122" s="282">
        <v>23</v>
      </c>
      <c r="AI122" s="267"/>
      <c r="AJ122" s="268"/>
      <c r="AK122" s="282">
        <v>4</v>
      </c>
      <c r="AL122" s="268"/>
      <c r="AM122" s="282">
        <v>2</v>
      </c>
      <c r="AN122" s="268"/>
      <c r="AO122" s="183">
        <v>6</v>
      </c>
      <c r="AP122" s="282">
        <v>11</v>
      </c>
      <c r="AQ122" s="268"/>
      <c r="AR122" s="280">
        <v>49</v>
      </c>
      <c r="AS122" s="267"/>
      <c r="AT122" s="267"/>
      <c r="AU122" s="267"/>
      <c r="AV122" s="267"/>
      <c r="AW122" s="267"/>
      <c r="AX122" s="267"/>
      <c r="AY122" s="267"/>
      <c r="AZ122" s="268"/>
      <c r="BB122" s="182" t="s">
        <v>1757</v>
      </c>
      <c r="BC122" s="280">
        <v>842</v>
      </c>
      <c r="BD122" s="267"/>
      <c r="BE122" s="267"/>
      <c r="BF122" s="268"/>
    </row>
    <row r="123" spans="7:58" ht="16.5">
      <c r="G123" s="184">
        <v>6</v>
      </c>
      <c r="H123" s="281" t="s">
        <v>1558</v>
      </c>
      <c r="I123" s="267"/>
      <c r="J123" s="267"/>
      <c r="K123" s="267"/>
      <c r="L123" s="267"/>
      <c r="M123" s="267"/>
      <c r="N123" s="267"/>
      <c r="O123" s="267"/>
      <c r="P123" s="267"/>
      <c r="Q123" s="267"/>
      <c r="R123" s="267"/>
      <c r="S123" s="267"/>
      <c r="T123" s="267"/>
      <c r="U123" s="267"/>
      <c r="V123" s="267"/>
      <c r="W123" s="267"/>
      <c r="X123" s="268"/>
      <c r="Y123" s="282">
        <v>0</v>
      </c>
      <c r="Z123" s="267"/>
      <c r="AA123" s="267"/>
      <c r="AB123" s="268"/>
      <c r="AC123" s="282">
        <v>750</v>
      </c>
      <c r="AD123" s="267"/>
      <c r="AE123" s="267"/>
      <c r="AF123" s="268"/>
      <c r="AG123" s="183">
        <v>932</v>
      </c>
      <c r="AH123" s="282">
        <v>1333</v>
      </c>
      <c r="AI123" s="267"/>
      <c r="AJ123" s="268"/>
      <c r="AK123" s="282">
        <v>13888</v>
      </c>
      <c r="AL123" s="268"/>
      <c r="AM123" s="282">
        <v>1636</v>
      </c>
      <c r="AN123" s="268"/>
      <c r="AO123" s="183">
        <v>670</v>
      </c>
      <c r="AP123" s="282">
        <v>11849</v>
      </c>
      <c r="AQ123" s="268"/>
      <c r="AR123" s="280">
        <v>23073</v>
      </c>
      <c r="AS123" s="267"/>
      <c r="AT123" s="267"/>
      <c r="AU123" s="267"/>
      <c r="AV123" s="267"/>
      <c r="AW123" s="267"/>
      <c r="AX123" s="267"/>
      <c r="AY123" s="267"/>
      <c r="AZ123" s="268"/>
      <c r="BB123" s="182" t="s">
        <v>1757</v>
      </c>
      <c r="BC123" s="280">
        <v>13642</v>
      </c>
      <c r="BD123" s="267"/>
      <c r="BE123" s="267"/>
      <c r="BF123" s="268"/>
    </row>
    <row r="124" spans="7:58" ht="16.5">
      <c r="G124" s="184">
        <v>6</v>
      </c>
      <c r="H124" s="281" t="s">
        <v>1556</v>
      </c>
      <c r="I124" s="267"/>
      <c r="J124" s="267"/>
      <c r="K124" s="267"/>
      <c r="L124" s="267"/>
      <c r="M124" s="267"/>
      <c r="N124" s="267"/>
      <c r="O124" s="267"/>
      <c r="P124" s="267"/>
      <c r="Q124" s="267"/>
      <c r="R124" s="267"/>
      <c r="S124" s="267"/>
      <c r="T124" s="267"/>
      <c r="U124" s="267"/>
      <c r="V124" s="267"/>
      <c r="W124" s="267"/>
      <c r="X124" s="268"/>
      <c r="Y124" s="282">
        <v>67</v>
      </c>
      <c r="Z124" s="267"/>
      <c r="AA124" s="267"/>
      <c r="AB124" s="268"/>
      <c r="AC124" s="282">
        <v>185</v>
      </c>
      <c r="AD124" s="267"/>
      <c r="AE124" s="267"/>
      <c r="AF124" s="268"/>
      <c r="AG124" s="183">
        <v>219</v>
      </c>
      <c r="AH124" s="282">
        <v>358</v>
      </c>
      <c r="AI124" s="267"/>
      <c r="AJ124" s="268"/>
      <c r="AK124" s="282">
        <v>12610</v>
      </c>
      <c r="AL124" s="268"/>
      <c r="AM124" s="282">
        <v>195</v>
      </c>
      <c r="AN124" s="268"/>
      <c r="AO124" s="183">
        <v>883</v>
      </c>
      <c r="AP124" s="282">
        <v>13140</v>
      </c>
      <c r="AQ124" s="268"/>
      <c r="AR124" s="280">
        <v>22572</v>
      </c>
      <c r="AS124" s="267"/>
      <c r="AT124" s="267"/>
      <c r="AU124" s="267"/>
      <c r="AV124" s="267"/>
      <c r="AW124" s="267"/>
      <c r="AX124" s="267"/>
      <c r="AY124" s="267"/>
      <c r="AZ124" s="268"/>
      <c r="BB124" s="182" t="s">
        <v>1757</v>
      </c>
      <c r="BC124" s="280">
        <v>784</v>
      </c>
      <c r="BD124" s="267"/>
      <c r="BE124" s="267"/>
      <c r="BF124" s="268"/>
    </row>
    <row r="125" spans="7:58" ht="16.5">
      <c r="G125" s="184">
        <v>6</v>
      </c>
      <c r="H125" s="281" t="s">
        <v>1554</v>
      </c>
      <c r="I125" s="267"/>
      <c r="J125" s="267"/>
      <c r="K125" s="267"/>
      <c r="L125" s="267"/>
      <c r="M125" s="267"/>
      <c r="N125" s="267"/>
      <c r="O125" s="267"/>
      <c r="P125" s="267"/>
      <c r="Q125" s="267"/>
      <c r="R125" s="267"/>
      <c r="S125" s="267"/>
      <c r="T125" s="267"/>
      <c r="U125" s="267"/>
      <c r="V125" s="267"/>
      <c r="W125" s="267"/>
      <c r="X125" s="268"/>
      <c r="Y125" s="282">
        <v>0</v>
      </c>
      <c r="Z125" s="267"/>
      <c r="AA125" s="267"/>
      <c r="AB125" s="268"/>
      <c r="AC125" s="282">
        <v>1</v>
      </c>
      <c r="AD125" s="267"/>
      <c r="AE125" s="267"/>
      <c r="AF125" s="268"/>
      <c r="AG125" s="183">
        <v>0</v>
      </c>
      <c r="AH125" s="282">
        <v>1</v>
      </c>
      <c r="AI125" s="267"/>
      <c r="AJ125" s="268"/>
      <c r="AK125" s="282">
        <v>2</v>
      </c>
      <c r="AL125" s="268"/>
      <c r="AM125" s="282">
        <v>0</v>
      </c>
      <c r="AN125" s="268"/>
      <c r="AO125" s="183">
        <v>0</v>
      </c>
      <c r="AP125" s="282">
        <v>0</v>
      </c>
      <c r="AQ125" s="268"/>
      <c r="AR125" s="280">
        <v>4</v>
      </c>
      <c r="AS125" s="267"/>
      <c r="AT125" s="267"/>
      <c r="AU125" s="267"/>
      <c r="AV125" s="267"/>
      <c r="AW125" s="267"/>
      <c r="AX125" s="267"/>
      <c r="AY125" s="267"/>
      <c r="AZ125" s="268"/>
      <c r="BB125" s="182" t="s">
        <v>1757</v>
      </c>
      <c r="BC125" s="280">
        <v>6456</v>
      </c>
      <c r="BD125" s="267"/>
      <c r="BE125" s="267"/>
      <c r="BF125" s="268"/>
    </row>
    <row r="126" spans="7:58" ht="16.5">
      <c r="G126" s="184">
        <v>6</v>
      </c>
      <c r="H126" s="281" t="s">
        <v>1552</v>
      </c>
      <c r="I126" s="267"/>
      <c r="J126" s="267"/>
      <c r="K126" s="267"/>
      <c r="L126" s="267"/>
      <c r="M126" s="267"/>
      <c r="N126" s="267"/>
      <c r="O126" s="267"/>
      <c r="P126" s="267"/>
      <c r="Q126" s="267"/>
      <c r="R126" s="267"/>
      <c r="S126" s="267"/>
      <c r="T126" s="267"/>
      <c r="U126" s="267"/>
      <c r="V126" s="267"/>
      <c r="W126" s="267"/>
      <c r="X126" s="268"/>
      <c r="Y126" s="282">
        <v>139</v>
      </c>
      <c r="Z126" s="267"/>
      <c r="AA126" s="267"/>
      <c r="AB126" s="268"/>
      <c r="AC126" s="282">
        <v>63</v>
      </c>
      <c r="AD126" s="267"/>
      <c r="AE126" s="267"/>
      <c r="AF126" s="268"/>
      <c r="AG126" s="183">
        <v>63</v>
      </c>
      <c r="AH126" s="282">
        <v>69</v>
      </c>
      <c r="AI126" s="267"/>
      <c r="AJ126" s="268"/>
      <c r="AK126" s="282">
        <v>1660</v>
      </c>
      <c r="AL126" s="268"/>
      <c r="AM126" s="282">
        <v>58</v>
      </c>
      <c r="AN126" s="268"/>
      <c r="AO126" s="183">
        <v>69</v>
      </c>
      <c r="AP126" s="282">
        <v>9418</v>
      </c>
      <c r="AQ126" s="268"/>
      <c r="AR126" s="280">
        <v>10248</v>
      </c>
      <c r="AS126" s="267"/>
      <c r="AT126" s="267"/>
      <c r="AU126" s="267"/>
      <c r="AV126" s="267"/>
      <c r="AW126" s="267"/>
      <c r="AX126" s="267"/>
      <c r="AY126" s="267"/>
      <c r="AZ126" s="268"/>
      <c r="BB126" s="182" t="s">
        <v>1757</v>
      </c>
      <c r="BC126" s="280">
        <v>906</v>
      </c>
      <c r="BD126" s="267"/>
      <c r="BE126" s="267"/>
      <c r="BF126" s="268"/>
    </row>
    <row r="127" spans="7:58" ht="16.5">
      <c r="G127" s="184">
        <v>6</v>
      </c>
      <c r="H127" s="281" t="s">
        <v>1550</v>
      </c>
      <c r="I127" s="267"/>
      <c r="J127" s="267"/>
      <c r="K127" s="267"/>
      <c r="L127" s="267"/>
      <c r="M127" s="267"/>
      <c r="N127" s="267"/>
      <c r="O127" s="267"/>
      <c r="P127" s="267"/>
      <c r="Q127" s="267"/>
      <c r="R127" s="267"/>
      <c r="S127" s="267"/>
      <c r="T127" s="267"/>
      <c r="U127" s="267"/>
      <c r="V127" s="267"/>
      <c r="W127" s="267"/>
      <c r="X127" s="268"/>
      <c r="Y127" s="282">
        <v>0</v>
      </c>
      <c r="Z127" s="267"/>
      <c r="AA127" s="267"/>
      <c r="AB127" s="268"/>
      <c r="AC127" s="282">
        <v>0</v>
      </c>
      <c r="AD127" s="267"/>
      <c r="AE127" s="267"/>
      <c r="AF127" s="268"/>
      <c r="AG127" s="183">
        <v>0</v>
      </c>
      <c r="AH127" s="282">
        <v>19</v>
      </c>
      <c r="AI127" s="267"/>
      <c r="AJ127" s="268"/>
      <c r="AK127" s="282">
        <v>57</v>
      </c>
      <c r="AL127" s="268"/>
      <c r="AM127" s="282">
        <v>0</v>
      </c>
      <c r="AN127" s="268"/>
      <c r="AO127" s="183">
        <v>0</v>
      </c>
      <c r="AP127" s="282">
        <v>50</v>
      </c>
      <c r="AQ127" s="268"/>
      <c r="AR127" s="280">
        <v>125</v>
      </c>
      <c r="AS127" s="267"/>
      <c r="AT127" s="267"/>
      <c r="AU127" s="267"/>
      <c r="AV127" s="267"/>
      <c r="AW127" s="267"/>
      <c r="AX127" s="267"/>
      <c r="AY127" s="267"/>
      <c r="AZ127" s="268"/>
      <c r="BB127" s="182" t="s">
        <v>1757</v>
      </c>
      <c r="BC127" s="280">
        <v>684</v>
      </c>
      <c r="BD127" s="267"/>
      <c r="BE127" s="267"/>
      <c r="BF127" s="268"/>
    </row>
    <row r="128" spans="7:58" ht="16.5">
      <c r="G128" s="184">
        <v>6</v>
      </c>
      <c r="H128" s="281" t="s">
        <v>1548</v>
      </c>
      <c r="I128" s="267"/>
      <c r="J128" s="267"/>
      <c r="K128" s="267"/>
      <c r="L128" s="267"/>
      <c r="M128" s="267"/>
      <c r="N128" s="267"/>
      <c r="O128" s="267"/>
      <c r="P128" s="267"/>
      <c r="Q128" s="267"/>
      <c r="R128" s="267"/>
      <c r="S128" s="267"/>
      <c r="T128" s="267"/>
      <c r="U128" s="267"/>
      <c r="V128" s="267"/>
      <c r="W128" s="267"/>
      <c r="X128" s="268"/>
      <c r="Y128" s="282">
        <v>130</v>
      </c>
      <c r="Z128" s="267"/>
      <c r="AA128" s="267"/>
      <c r="AB128" s="268"/>
      <c r="AC128" s="282">
        <v>0</v>
      </c>
      <c r="AD128" s="267"/>
      <c r="AE128" s="267"/>
      <c r="AF128" s="268"/>
      <c r="AG128" s="183">
        <v>0</v>
      </c>
      <c r="AH128" s="282">
        <v>3</v>
      </c>
      <c r="AI128" s="267"/>
      <c r="AJ128" s="268"/>
      <c r="AK128" s="282">
        <v>2997</v>
      </c>
      <c r="AL128" s="268"/>
      <c r="AM128" s="282">
        <v>23</v>
      </c>
      <c r="AN128" s="268"/>
      <c r="AO128" s="183">
        <v>3</v>
      </c>
      <c r="AP128" s="282">
        <v>479</v>
      </c>
      <c r="AQ128" s="268"/>
      <c r="AR128" s="280">
        <v>3482</v>
      </c>
      <c r="AS128" s="267"/>
      <c r="AT128" s="267"/>
      <c r="AU128" s="267"/>
      <c r="AV128" s="267"/>
      <c r="AW128" s="267"/>
      <c r="AX128" s="267"/>
      <c r="AY128" s="267"/>
      <c r="AZ128" s="268"/>
      <c r="BB128" s="182" t="s">
        <v>1757</v>
      </c>
      <c r="BC128" s="280">
        <v>1129</v>
      </c>
      <c r="BD128" s="267"/>
      <c r="BE128" s="267"/>
      <c r="BF128" s="268"/>
    </row>
    <row r="129" spans="7:58" ht="16.5">
      <c r="G129" s="184">
        <v>6</v>
      </c>
      <c r="H129" s="281" t="s">
        <v>1546</v>
      </c>
      <c r="I129" s="267"/>
      <c r="J129" s="267"/>
      <c r="K129" s="267"/>
      <c r="L129" s="267"/>
      <c r="M129" s="267"/>
      <c r="N129" s="267"/>
      <c r="O129" s="267"/>
      <c r="P129" s="267"/>
      <c r="Q129" s="267"/>
      <c r="R129" s="267"/>
      <c r="S129" s="267"/>
      <c r="T129" s="267"/>
      <c r="U129" s="267"/>
      <c r="V129" s="267"/>
      <c r="W129" s="267"/>
      <c r="X129" s="268"/>
      <c r="Y129" s="282">
        <v>0</v>
      </c>
      <c r="Z129" s="267"/>
      <c r="AA129" s="267"/>
      <c r="AB129" s="268"/>
      <c r="AC129" s="282">
        <v>0</v>
      </c>
      <c r="AD129" s="267"/>
      <c r="AE129" s="267"/>
      <c r="AF129" s="268"/>
      <c r="AG129" s="183">
        <v>0</v>
      </c>
      <c r="AH129" s="282">
        <v>1</v>
      </c>
      <c r="AI129" s="267"/>
      <c r="AJ129" s="268"/>
      <c r="AK129" s="282">
        <v>1</v>
      </c>
      <c r="AL129" s="268"/>
      <c r="AM129" s="282">
        <v>0</v>
      </c>
      <c r="AN129" s="268"/>
      <c r="AO129" s="183">
        <v>0</v>
      </c>
      <c r="AP129" s="282">
        <v>10</v>
      </c>
      <c r="AQ129" s="268"/>
      <c r="AR129" s="280">
        <v>11</v>
      </c>
      <c r="AS129" s="267"/>
      <c r="AT129" s="267"/>
      <c r="AU129" s="267"/>
      <c r="AV129" s="267"/>
      <c r="AW129" s="267"/>
      <c r="AX129" s="267"/>
      <c r="AY129" s="267"/>
      <c r="AZ129" s="268"/>
      <c r="BB129" s="182" t="s">
        <v>1757</v>
      </c>
      <c r="BC129" s="280">
        <v>0</v>
      </c>
      <c r="BD129" s="267"/>
      <c r="BE129" s="267"/>
      <c r="BF129" s="268"/>
    </row>
    <row r="130" spans="7:58" ht="16.5">
      <c r="G130" s="184">
        <v>7</v>
      </c>
      <c r="H130" s="281" t="s">
        <v>1545</v>
      </c>
      <c r="I130" s="267"/>
      <c r="J130" s="267"/>
      <c r="K130" s="267"/>
      <c r="L130" s="267"/>
      <c r="M130" s="267"/>
      <c r="N130" s="267"/>
      <c r="O130" s="267"/>
      <c r="P130" s="267"/>
      <c r="Q130" s="267"/>
      <c r="R130" s="267"/>
      <c r="S130" s="267"/>
      <c r="T130" s="267"/>
      <c r="U130" s="267"/>
      <c r="V130" s="267"/>
      <c r="W130" s="267"/>
      <c r="X130" s="268"/>
      <c r="Y130" s="282">
        <v>0</v>
      </c>
      <c r="Z130" s="267"/>
      <c r="AA130" s="267"/>
      <c r="AB130" s="268"/>
      <c r="AC130" s="282">
        <v>0</v>
      </c>
      <c r="AD130" s="267"/>
      <c r="AE130" s="267"/>
      <c r="AF130" s="268"/>
      <c r="AG130" s="183">
        <v>0</v>
      </c>
      <c r="AH130" s="282">
        <v>1</v>
      </c>
      <c r="AI130" s="267"/>
      <c r="AJ130" s="268"/>
      <c r="AK130" s="282">
        <v>1432</v>
      </c>
      <c r="AL130" s="268"/>
      <c r="AM130" s="282">
        <v>0</v>
      </c>
      <c r="AN130" s="268"/>
      <c r="AO130" s="183">
        <v>0</v>
      </c>
      <c r="AP130" s="282">
        <v>1</v>
      </c>
      <c r="AQ130" s="268"/>
      <c r="AR130" s="280">
        <v>1432</v>
      </c>
      <c r="AS130" s="267"/>
      <c r="AT130" s="267"/>
      <c r="AU130" s="267"/>
      <c r="AV130" s="267"/>
      <c r="AW130" s="267"/>
      <c r="AX130" s="267"/>
      <c r="AY130" s="267"/>
      <c r="AZ130" s="268"/>
      <c r="BB130" s="182" t="s">
        <v>1757</v>
      </c>
      <c r="BC130" s="280">
        <v>0</v>
      </c>
      <c r="BD130" s="267"/>
      <c r="BE130" s="267"/>
      <c r="BF130" s="268"/>
    </row>
    <row r="131" spans="7:58" ht="16.5">
      <c r="G131" s="184">
        <v>7</v>
      </c>
      <c r="H131" s="281" t="s">
        <v>1543</v>
      </c>
      <c r="I131" s="267"/>
      <c r="J131" s="267"/>
      <c r="K131" s="267"/>
      <c r="L131" s="267"/>
      <c r="M131" s="267"/>
      <c r="N131" s="267"/>
      <c r="O131" s="267"/>
      <c r="P131" s="267"/>
      <c r="Q131" s="267"/>
      <c r="R131" s="267"/>
      <c r="S131" s="267"/>
      <c r="T131" s="267"/>
      <c r="U131" s="267"/>
      <c r="V131" s="267"/>
      <c r="W131" s="267"/>
      <c r="X131" s="268"/>
      <c r="Y131" s="282">
        <v>1865</v>
      </c>
      <c r="Z131" s="267"/>
      <c r="AA131" s="267"/>
      <c r="AB131" s="268"/>
      <c r="AC131" s="282">
        <v>77</v>
      </c>
      <c r="AD131" s="267"/>
      <c r="AE131" s="267"/>
      <c r="AF131" s="268"/>
      <c r="AG131" s="183">
        <v>80</v>
      </c>
      <c r="AH131" s="282">
        <v>2102</v>
      </c>
      <c r="AI131" s="267"/>
      <c r="AJ131" s="268"/>
      <c r="AK131" s="282">
        <v>4128</v>
      </c>
      <c r="AL131" s="268"/>
      <c r="AM131" s="282">
        <v>1785</v>
      </c>
      <c r="AN131" s="268"/>
      <c r="AO131" s="183">
        <v>2096</v>
      </c>
      <c r="AP131" s="282">
        <v>2040</v>
      </c>
      <c r="AQ131" s="268"/>
      <c r="AR131" s="280">
        <v>4161</v>
      </c>
      <c r="AS131" s="267"/>
      <c r="AT131" s="267"/>
      <c r="AU131" s="267"/>
      <c r="AV131" s="267"/>
      <c r="AW131" s="267"/>
      <c r="AX131" s="267"/>
      <c r="AY131" s="267"/>
      <c r="AZ131" s="268"/>
      <c r="BB131" s="182" t="s">
        <v>1757</v>
      </c>
      <c r="BC131" s="280">
        <v>3226</v>
      </c>
      <c r="BD131" s="267"/>
      <c r="BE131" s="267"/>
      <c r="BF131" s="268"/>
    </row>
    <row r="132" spans="7:58" ht="16.5">
      <c r="G132" s="184">
        <v>7</v>
      </c>
      <c r="H132" s="281" t="s">
        <v>1541</v>
      </c>
      <c r="I132" s="267"/>
      <c r="J132" s="267"/>
      <c r="K132" s="267"/>
      <c r="L132" s="267"/>
      <c r="M132" s="267"/>
      <c r="N132" s="267"/>
      <c r="O132" s="267"/>
      <c r="P132" s="267"/>
      <c r="Q132" s="267"/>
      <c r="R132" s="267"/>
      <c r="S132" s="267"/>
      <c r="T132" s="267"/>
      <c r="U132" s="267"/>
      <c r="V132" s="267"/>
      <c r="W132" s="267"/>
      <c r="X132" s="268"/>
      <c r="Y132" s="282">
        <v>0</v>
      </c>
      <c r="Z132" s="267"/>
      <c r="AA132" s="267"/>
      <c r="AB132" s="268"/>
      <c r="AC132" s="282">
        <v>0</v>
      </c>
      <c r="AD132" s="267"/>
      <c r="AE132" s="267"/>
      <c r="AF132" s="268"/>
      <c r="AG132" s="183">
        <v>1</v>
      </c>
      <c r="AH132" s="282">
        <v>0</v>
      </c>
      <c r="AI132" s="267"/>
      <c r="AJ132" s="268"/>
      <c r="AK132" s="282">
        <v>2</v>
      </c>
      <c r="AL132" s="268"/>
      <c r="AM132" s="282">
        <v>0</v>
      </c>
      <c r="AN132" s="268"/>
      <c r="AO132" s="183">
        <v>0</v>
      </c>
      <c r="AP132" s="282">
        <v>6</v>
      </c>
      <c r="AQ132" s="268"/>
      <c r="AR132" s="280">
        <v>9</v>
      </c>
      <c r="AS132" s="267"/>
      <c r="AT132" s="267"/>
      <c r="AU132" s="267"/>
      <c r="AV132" s="267"/>
      <c r="AW132" s="267"/>
      <c r="AX132" s="267"/>
      <c r="AY132" s="267"/>
      <c r="AZ132" s="268"/>
      <c r="BB132" s="182" t="s">
        <v>1757</v>
      </c>
      <c r="BC132" s="280">
        <v>0</v>
      </c>
      <c r="BD132" s="267"/>
      <c r="BE132" s="267"/>
      <c r="BF132" s="268"/>
    </row>
    <row r="133" spans="7:58" ht="16.5">
      <c r="G133" s="184">
        <v>7</v>
      </c>
      <c r="H133" s="281" t="s">
        <v>1540</v>
      </c>
      <c r="I133" s="267"/>
      <c r="J133" s="267"/>
      <c r="K133" s="267"/>
      <c r="L133" s="267"/>
      <c r="M133" s="267"/>
      <c r="N133" s="267"/>
      <c r="O133" s="267"/>
      <c r="P133" s="267"/>
      <c r="Q133" s="267"/>
      <c r="R133" s="267"/>
      <c r="S133" s="267"/>
      <c r="T133" s="267"/>
      <c r="U133" s="267"/>
      <c r="V133" s="267"/>
      <c r="W133" s="267"/>
      <c r="X133" s="268"/>
      <c r="Y133" s="282">
        <v>0</v>
      </c>
      <c r="Z133" s="267"/>
      <c r="AA133" s="267"/>
      <c r="AB133" s="268"/>
      <c r="AC133" s="282">
        <v>6</v>
      </c>
      <c r="AD133" s="267"/>
      <c r="AE133" s="267"/>
      <c r="AF133" s="268"/>
      <c r="AG133" s="183">
        <v>5</v>
      </c>
      <c r="AH133" s="282">
        <v>0</v>
      </c>
      <c r="AI133" s="267"/>
      <c r="AJ133" s="268"/>
      <c r="AK133" s="282">
        <v>47</v>
      </c>
      <c r="AL133" s="268"/>
      <c r="AM133" s="282">
        <v>311</v>
      </c>
      <c r="AN133" s="268"/>
      <c r="AO133" s="183">
        <v>31</v>
      </c>
      <c r="AP133" s="282">
        <v>3576</v>
      </c>
      <c r="AQ133" s="268"/>
      <c r="AR133" s="280">
        <v>3940</v>
      </c>
      <c r="AS133" s="267"/>
      <c r="AT133" s="267"/>
      <c r="AU133" s="267"/>
      <c r="AV133" s="267"/>
      <c r="AW133" s="267"/>
      <c r="AX133" s="267"/>
      <c r="AY133" s="267"/>
      <c r="AZ133" s="268"/>
      <c r="BB133" s="182" t="s">
        <v>1757</v>
      </c>
      <c r="BC133" s="280">
        <v>412</v>
      </c>
      <c r="BD133" s="267"/>
      <c r="BE133" s="267"/>
      <c r="BF133" s="268"/>
    </row>
    <row r="134" spans="7:58" ht="16.5">
      <c r="G134" s="184">
        <v>7</v>
      </c>
      <c r="H134" s="281" t="s">
        <v>1538</v>
      </c>
      <c r="I134" s="267"/>
      <c r="J134" s="267"/>
      <c r="K134" s="267"/>
      <c r="L134" s="267"/>
      <c r="M134" s="267"/>
      <c r="N134" s="267"/>
      <c r="O134" s="267"/>
      <c r="P134" s="267"/>
      <c r="Q134" s="267"/>
      <c r="R134" s="267"/>
      <c r="S134" s="267"/>
      <c r="T134" s="267"/>
      <c r="U134" s="267"/>
      <c r="V134" s="267"/>
      <c r="W134" s="267"/>
      <c r="X134" s="268"/>
      <c r="Y134" s="282">
        <v>0</v>
      </c>
      <c r="Z134" s="267"/>
      <c r="AA134" s="267"/>
      <c r="AB134" s="268"/>
      <c r="AC134" s="282">
        <v>0</v>
      </c>
      <c r="AD134" s="267"/>
      <c r="AE134" s="267"/>
      <c r="AF134" s="268"/>
      <c r="AG134" s="183">
        <v>0</v>
      </c>
      <c r="AH134" s="282">
        <v>8</v>
      </c>
      <c r="AI134" s="267"/>
      <c r="AJ134" s="268"/>
      <c r="AK134" s="282">
        <v>1468</v>
      </c>
      <c r="AL134" s="268"/>
      <c r="AM134" s="282">
        <v>1</v>
      </c>
      <c r="AN134" s="268"/>
      <c r="AO134" s="183">
        <v>1</v>
      </c>
      <c r="AP134" s="282">
        <v>1</v>
      </c>
      <c r="AQ134" s="268"/>
      <c r="AR134" s="280">
        <v>1470</v>
      </c>
      <c r="AS134" s="267"/>
      <c r="AT134" s="267"/>
      <c r="AU134" s="267"/>
      <c r="AV134" s="267"/>
      <c r="AW134" s="267"/>
      <c r="AX134" s="267"/>
      <c r="AY134" s="267"/>
      <c r="AZ134" s="268"/>
      <c r="BB134" s="182" t="s">
        <v>1757</v>
      </c>
      <c r="BC134" s="280">
        <v>13619</v>
      </c>
      <c r="BD134" s="267"/>
      <c r="BE134" s="267"/>
      <c r="BF134" s="268"/>
    </row>
    <row r="135" spans="7:58" ht="16.5">
      <c r="G135" s="184">
        <v>7</v>
      </c>
      <c r="H135" s="281" t="s">
        <v>1537</v>
      </c>
      <c r="I135" s="267"/>
      <c r="J135" s="267"/>
      <c r="K135" s="267"/>
      <c r="L135" s="267"/>
      <c r="M135" s="267"/>
      <c r="N135" s="267"/>
      <c r="O135" s="267"/>
      <c r="P135" s="267"/>
      <c r="Q135" s="267"/>
      <c r="R135" s="267"/>
      <c r="S135" s="267"/>
      <c r="T135" s="267"/>
      <c r="U135" s="267"/>
      <c r="V135" s="267"/>
      <c r="W135" s="267"/>
      <c r="X135" s="268"/>
      <c r="Y135" s="282">
        <v>0</v>
      </c>
      <c r="Z135" s="267"/>
      <c r="AA135" s="267"/>
      <c r="AB135" s="268"/>
      <c r="AC135" s="282">
        <v>0</v>
      </c>
      <c r="AD135" s="267"/>
      <c r="AE135" s="267"/>
      <c r="AF135" s="268"/>
      <c r="AG135" s="183">
        <v>37</v>
      </c>
      <c r="AH135" s="282">
        <v>0</v>
      </c>
      <c r="AI135" s="267"/>
      <c r="AJ135" s="268"/>
      <c r="AK135" s="282">
        <v>1876</v>
      </c>
      <c r="AL135" s="268"/>
      <c r="AM135" s="282">
        <v>2</v>
      </c>
      <c r="AN135" s="268"/>
      <c r="AO135" s="183">
        <v>0</v>
      </c>
      <c r="AP135" s="282">
        <v>7159</v>
      </c>
      <c r="AQ135" s="268"/>
      <c r="AR135" s="280">
        <v>8772</v>
      </c>
      <c r="AS135" s="267"/>
      <c r="AT135" s="267"/>
      <c r="AU135" s="267"/>
      <c r="AV135" s="267"/>
      <c r="AW135" s="267"/>
      <c r="AX135" s="267"/>
      <c r="AY135" s="267"/>
      <c r="AZ135" s="268"/>
      <c r="BB135" s="182" t="s">
        <v>1757</v>
      </c>
      <c r="BC135" s="280">
        <v>36</v>
      </c>
      <c r="BD135" s="267"/>
      <c r="BE135" s="267"/>
      <c r="BF135" s="268"/>
    </row>
    <row r="136" spans="7:58" ht="16.5">
      <c r="G136" s="184">
        <v>7</v>
      </c>
      <c r="H136" s="281" t="s">
        <v>1535</v>
      </c>
      <c r="I136" s="267"/>
      <c r="J136" s="267"/>
      <c r="K136" s="267"/>
      <c r="L136" s="267"/>
      <c r="M136" s="267"/>
      <c r="N136" s="267"/>
      <c r="O136" s="267"/>
      <c r="P136" s="267"/>
      <c r="Q136" s="267"/>
      <c r="R136" s="267"/>
      <c r="S136" s="267"/>
      <c r="T136" s="267"/>
      <c r="U136" s="267"/>
      <c r="V136" s="267"/>
      <c r="W136" s="267"/>
      <c r="X136" s="268"/>
      <c r="Y136" s="282">
        <v>0</v>
      </c>
      <c r="Z136" s="267"/>
      <c r="AA136" s="267"/>
      <c r="AB136" s="268"/>
      <c r="AC136" s="282">
        <v>0</v>
      </c>
      <c r="AD136" s="267"/>
      <c r="AE136" s="267"/>
      <c r="AF136" s="268"/>
      <c r="AG136" s="183">
        <v>0</v>
      </c>
      <c r="AH136" s="282">
        <v>0</v>
      </c>
      <c r="AI136" s="267"/>
      <c r="AJ136" s="268"/>
      <c r="AK136" s="282">
        <v>0</v>
      </c>
      <c r="AL136" s="268"/>
      <c r="AM136" s="282">
        <v>0</v>
      </c>
      <c r="AN136" s="268"/>
      <c r="AO136" s="183">
        <v>0</v>
      </c>
      <c r="AP136" s="282">
        <v>0</v>
      </c>
      <c r="AQ136" s="268"/>
      <c r="AR136" s="280">
        <v>0</v>
      </c>
      <c r="AS136" s="267"/>
      <c r="AT136" s="267"/>
      <c r="AU136" s="267"/>
      <c r="AV136" s="267"/>
      <c r="AW136" s="267"/>
      <c r="AX136" s="267"/>
      <c r="AY136" s="267"/>
      <c r="AZ136" s="268"/>
      <c r="BB136" s="182" t="s">
        <v>1757</v>
      </c>
      <c r="BC136" s="280">
        <v>1</v>
      </c>
      <c r="BD136" s="267"/>
      <c r="BE136" s="267"/>
      <c r="BF136" s="268"/>
    </row>
    <row r="137" spans="7:58" ht="16.5">
      <c r="G137" s="184">
        <v>7</v>
      </c>
      <c r="H137" s="281" t="s">
        <v>1533</v>
      </c>
      <c r="I137" s="267"/>
      <c r="J137" s="267"/>
      <c r="K137" s="267"/>
      <c r="L137" s="267"/>
      <c r="M137" s="267"/>
      <c r="N137" s="267"/>
      <c r="O137" s="267"/>
      <c r="P137" s="267"/>
      <c r="Q137" s="267"/>
      <c r="R137" s="267"/>
      <c r="S137" s="267"/>
      <c r="T137" s="267"/>
      <c r="U137" s="267"/>
      <c r="V137" s="267"/>
      <c r="W137" s="267"/>
      <c r="X137" s="268"/>
      <c r="Y137" s="282">
        <v>0</v>
      </c>
      <c r="Z137" s="267"/>
      <c r="AA137" s="267"/>
      <c r="AB137" s="268"/>
      <c r="AC137" s="282">
        <v>0</v>
      </c>
      <c r="AD137" s="267"/>
      <c r="AE137" s="267"/>
      <c r="AF137" s="268"/>
      <c r="AG137" s="183">
        <v>0</v>
      </c>
      <c r="AH137" s="282">
        <v>0</v>
      </c>
      <c r="AI137" s="267"/>
      <c r="AJ137" s="268"/>
      <c r="AK137" s="282">
        <v>5</v>
      </c>
      <c r="AL137" s="268"/>
      <c r="AM137" s="282">
        <v>0</v>
      </c>
      <c r="AN137" s="268"/>
      <c r="AO137" s="183">
        <v>0</v>
      </c>
      <c r="AP137" s="282">
        <v>1</v>
      </c>
      <c r="AQ137" s="268"/>
      <c r="AR137" s="280">
        <v>6</v>
      </c>
      <c r="AS137" s="267"/>
      <c r="AT137" s="267"/>
      <c r="AU137" s="267"/>
      <c r="AV137" s="267"/>
      <c r="AW137" s="267"/>
      <c r="AX137" s="267"/>
      <c r="AY137" s="267"/>
      <c r="AZ137" s="268"/>
      <c r="BB137" s="182" t="s">
        <v>1757</v>
      </c>
      <c r="BC137" s="280">
        <v>871</v>
      </c>
      <c r="BD137" s="267"/>
      <c r="BE137" s="267"/>
      <c r="BF137" s="268"/>
    </row>
    <row r="138" spans="7:58" ht="16.5">
      <c r="G138" s="184">
        <v>9</v>
      </c>
      <c r="H138" s="281" t="s">
        <v>1531</v>
      </c>
      <c r="I138" s="267"/>
      <c r="J138" s="267"/>
      <c r="K138" s="267"/>
      <c r="L138" s="267"/>
      <c r="M138" s="267"/>
      <c r="N138" s="267"/>
      <c r="O138" s="267"/>
      <c r="P138" s="267"/>
      <c r="Q138" s="267"/>
      <c r="R138" s="267"/>
      <c r="S138" s="267"/>
      <c r="T138" s="267"/>
      <c r="U138" s="267"/>
      <c r="V138" s="267"/>
      <c r="W138" s="267"/>
      <c r="X138" s="268"/>
      <c r="Y138" s="282">
        <v>0</v>
      </c>
      <c r="Z138" s="267"/>
      <c r="AA138" s="267"/>
      <c r="AB138" s="268"/>
      <c r="AC138" s="282">
        <v>0</v>
      </c>
      <c r="AD138" s="267"/>
      <c r="AE138" s="267"/>
      <c r="AF138" s="268"/>
      <c r="AG138" s="183">
        <v>0</v>
      </c>
      <c r="AH138" s="282">
        <v>0</v>
      </c>
      <c r="AI138" s="267"/>
      <c r="AJ138" s="268"/>
      <c r="AK138" s="282">
        <v>1264</v>
      </c>
      <c r="AL138" s="268"/>
      <c r="AM138" s="282">
        <v>0</v>
      </c>
      <c r="AN138" s="268"/>
      <c r="AO138" s="183">
        <v>58</v>
      </c>
      <c r="AP138" s="282">
        <v>1970</v>
      </c>
      <c r="AQ138" s="268"/>
      <c r="AR138" s="280">
        <v>3282</v>
      </c>
      <c r="AS138" s="267"/>
      <c r="AT138" s="267"/>
      <c r="AU138" s="267"/>
      <c r="AV138" s="267"/>
      <c r="AW138" s="267"/>
      <c r="AX138" s="267"/>
      <c r="AY138" s="267"/>
      <c r="AZ138" s="268"/>
      <c r="BB138" s="182" t="s">
        <v>1757</v>
      </c>
      <c r="BC138" s="280">
        <v>11043</v>
      </c>
      <c r="BD138" s="267"/>
      <c r="BE138" s="267"/>
      <c r="BF138" s="268"/>
    </row>
    <row r="139" spans="7:58" ht="16.5">
      <c r="G139" s="184">
        <v>9</v>
      </c>
      <c r="H139" s="281" t="s">
        <v>1529</v>
      </c>
      <c r="I139" s="267"/>
      <c r="J139" s="267"/>
      <c r="K139" s="267"/>
      <c r="L139" s="267"/>
      <c r="M139" s="267"/>
      <c r="N139" s="267"/>
      <c r="O139" s="267"/>
      <c r="P139" s="267"/>
      <c r="Q139" s="267"/>
      <c r="R139" s="267"/>
      <c r="S139" s="267"/>
      <c r="T139" s="267"/>
      <c r="U139" s="267"/>
      <c r="V139" s="267"/>
      <c r="W139" s="267"/>
      <c r="X139" s="268"/>
      <c r="Y139" s="282">
        <v>0</v>
      </c>
      <c r="Z139" s="267"/>
      <c r="AA139" s="267"/>
      <c r="AB139" s="268"/>
      <c r="AC139" s="282">
        <v>0</v>
      </c>
      <c r="AD139" s="267"/>
      <c r="AE139" s="267"/>
      <c r="AF139" s="268"/>
      <c r="AG139" s="183">
        <v>0</v>
      </c>
      <c r="AH139" s="282">
        <v>2</v>
      </c>
      <c r="AI139" s="267"/>
      <c r="AJ139" s="268"/>
      <c r="AK139" s="282">
        <v>668</v>
      </c>
      <c r="AL139" s="268"/>
      <c r="AM139" s="282">
        <v>1</v>
      </c>
      <c r="AN139" s="268"/>
      <c r="AO139" s="183">
        <v>2</v>
      </c>
      <c r="AP139" s="282">
        <v>108</v>
      </c>
      <c r="AQ139" s="268"/>
      <c r="AR139" s="280">
        <v>738</v>
      </c>
      <c r="AS139" s="267"/>
      <c r="AT139" s="267"/>
      <c r="AU139" s="267"/>
      <c r="AV139" s="267"/>
      <c r="AW139" s="267"/>
      <c r="AX139" s="267"/>
      <c r="AY139" s="267"/>
      <c r="AZ139" s="268"/>
      <c r="BB139" s="182" t="s">
        <v>1757</v>
      </c>
      <c r="BC139" s="280">
        <v>636</v>
      </c>
      <c r="BD139" s="267"/>
      <c r="BE139" s="267"/>
      <c r="BF139" s="268"/>
    </row>
    <row r="140" spans="7:58" ht="16.5">
      <c r="G140" s="184">
        <v>9</v>
      </c>
      <c r="H140" s="281" t="s">
        <v>1527</v>
      </c>
      <c r="I140" s="267"/>
      <c r="J140" s="267"/>
      <c r="K140" s="267"/>
      <c r="L140" s="267"/>
      <c r="M140" s="267"/>
      <c r="N140" s="267"/>
      <c r="O140" s="267"/>
      <c r="P140" s="267"/>
      <c r="Q140" s="267"/>
      <c r="R140" s="267"/>
      <c r="S140" s="267"/>
      <c r="T140" s="267"/>
      <c r="U140" s="267"/>
      <c r="V140" s="267"/>
      <c r="W140" s="267"/>
      <c r="X140" s="268"/>
      <c r="Y140" s="282">
        <v>2</v>
      </c>
      <c r="Z140" s="267"/>
      <c r="AA140" s="267"/>
      <c r="AB140" s="268"/>
      <c r="AC140" s="282">
        <v>37</v>
      </c>
      <c r="AD140" s="267"/>
      <c r="AE140" s="267"/>
      <c r="AF140" s="268"/>
      <c r="AG140" s="183">
        <v>557</v>
      </c>
      <c r="AH140" s="282">
        <v>354</v>
      </c>
      <c r="AI140" s="267"/>
      <c r="AJ140" s="268"/>
      <c r="AK140" s="282">
        <v>3166</v>
      </c>
      <c r="AL140" s="268"/>
      <c r="AM140" s="282">
        <v>42</v>
      </c>
      <c r="AN140" s="268"/>
      <c r="AO140" s="183">
        <v>41</v>
      </c>
      <c r="AP140" s="282">
        <v>517</v>
      </c>
      <c r="AQ140" s="268"/>
      <c r="AR140" s="280">
        <v>3604</v>
      </c>
      <c r="AS140" s="267"/>
      <c r="AT140" s="267"/>
      <c r="AU140" s="267"/>
      <c r="AV140" s="267"/>
      <c r="AW140" s="267"/>
      <c r="AX140" s="267"/>
      <c r="AY140" s="267"/>
      <c r="AZ140" s="268"/>
      <c r="BB140" s="182" t="s">
        <v>1757</v>
      </c>
      <c r="BC140" s="280">
        <v>3496</v>
      </c>
      <c r="BD140" s="267"/>
      <c r="BE140" s="267"/>
      <c r="BF140" s="268"/>
    </row>
    <row r="141" spans="7:58" ht="16.5">
      <c r="G141" s="184">
        <v>9</v>
      </c>
      <c r="H141" s="281" t="s">
        <v>1525</v>
      </c>
      <c r="I141" s="267"/>
      <c r="J141" s="267"/>
      <c r="K141" s="267"/>
      <c r="L141" s="267"/>
      <c r="M141" s="267"/>
      <c r="N141" s="267"/>
      <c r="O141" s="267"/>
      <c r="P141" s="267"/>
      <c r="Q141" s="267"/>
      <c r="R141" s="267"/>
      <c r="S141" s="267"/>
      <c r="T141" s="267"/>
      <c r="U141" s="267"/>
      <c r="V141" s="267"/>
      <c r="W141" s="267"/>
      <c r="X141" s="268"/>
      <c r="Y141" s="282">
        <v>0</v>
      </c>
      <c r="Z141" s="267"/>
      <c r="AA141" s="267"/>
      <c r="AB141" s="268"/>
      <c r="AC141" s="282">
        <v>0</v>
      </c>
      <c r="AD141" s="267"/>
      <c r="AE141" s="267"/>
      <c r="AF141" s="268"/>
      <c r="AG141" s="183">
        <v>667</v>
      </c>
      <c r="AH141" s="282">
        <v>1</v>
      </c>
      <c r="AI141" s="267"/>
      <c r="AJ141" s="268"/>
      <c r="AK141" s="282">
        <v>8157</v>
      </c>
      <c r="AL141" s="268"/>
      <c r="AM141" s="282">
        <v>0</v>
      </c>
      <c r="AN141" s="268"/>
      <c r="AO141" s="183">
        <v>1</v>
      </c>
      <c r="AP141" s="282">
        <v>7743</v>
      </c>
      <c r="AQ141" s="268"/>
      <c r="AR141" s="280">
        <v>15802</v>
      </c>
      <c r="AS141" s="267"/>
      <c r="AT141" s="267"/>
      <c r="AU141" s="267"/>
      <c r="AV141" s="267"/>
      <c r="AW141" s="267"/>
      <c r="AX141" s="267"/>
      <c r="AY141" s="267"/>
      <c r="AZ141" s="268"/>
      <c r="BB141" s="182" t="s">
        <v>1757</v>
      </c>
      <c r="BC141" s="280">
        <v>790</v>
      </c>
      <c r="BD141" s="267"/>
      <c r="BE141" s="267"/>
      <c r="BF141" s="268"/>
    </row>
    <row r="142" spans="7:58" ht="16.5">
      <c r="G142" s="184">
        <v>9</v>
      </c>
      <c r="H142" s="281" t="s">
        <v>1524</v>
      </c>
      <c r="I142" s="267"/>
      <c r="J142" s="267"/>
      <c r="K142" s="267"/>
      <c r="L142" s="267"/>
      <c r="M142" s="267"/>
      <c r="N142" s="267"/>
      <c r="O142" s="267"/>
      <c r="P142" s="267"/>
      <c r="Q142" s="267"/>
      <c r="R142" s="267"/>
      <c r="S142" s="267"/>
      <c r="T142" s="267"/>
      <c r="U142" s="267"/>
      <c r="V142" s="267"/>
      <c r="W142" s="267"/>
      <c r="X142" s="268"/>
      <c r="Y142" s="282">
        <v>0</v>
      </c>
      <c r="Z142" s="267"/>
      <c r="AA142" s="267"/>
      <c r="AB142" s="268"/>
      <c r="AC142" s="282">
        <v>0</v>
      </c>
      <c r="AD142" s="267"/>
      <c r="AE142" s="267"/>
      <c r="AF142" s="268"/>
      <c r="AG142" s="183">
        <v>175</v>
      </c>
      <c r="AH142" s="282">
        <v>161</v>
      </c>
      <c r="AI142" s="267"/>
      <c r="AJ142" s="268"/>
      <c r="AK142" s="282">
        <v>5818</v>
      </c>
      <c r="AL142" s="268"/>
      <c r="AM142" s="282">
        <v>377</v>
      </c>
      <c r="AN142" s="268"/>
      <c r="AO142" s="183">
        <v>450</v>
      </c>
      <c r="AP142" s="282">
        <v>16707</v>
      </c>
      <c r="AQ142" s="268"/>
      <c r="AR142" s="280">
        <v>20685</v>
      </c>
      <c r="AS142" s="267"/>
      <c r="AT142" s="267"/>
      <c r="AU142" s="267"/>
      <c r="AV142" s="267"/>
      <c r="AW142" s="267"/>
      <c r="AX142" s="267"/>
      <c r="AY142" s="267"/>
      <c r="AZ142" s="268"/>
      <c r="BB142" s="182" t="s">
        <v>1757</v>
      </c>
      <c r="BC142" s="280">
        <v>5312</v>
      </c>
      <c r="BD142" s="267"/>
      <c r="BE142" s="267"/>
      <c r="BF142" s="268"/>
    </row>
    <row r="143" spans="7:58" ht="16.5">
      <c r="G143" s="184">
        <v>12</v>
      </c>
      <c r="H143" s="281" t="s">
        <v>1522</v>
      </c>
      <c r="I143" s="267"/>
      <c r="J143" s="267"/>
      <c r="K143" s="267"/>
      <c r="L143" s="267"/>
      <c r="M143" s="267"/>
      <c r="N143" s="267"/>
      <c r="O143" s="267"/>
      <c r="P143" s="267"/>
      <c r="Q143" s="267"/>
      <c r="R143" s="267"/>
      <c r="S143" s="267"/>
      <c r="T143" s="267"/>
      <c r="U143" s="267"/>
      <c r="V143" s="267"/>
      <c r="W143" s="267"/>
      <c r="X143" s="268"/>
      <c r="Y143" s="282">
        <v>0</v>
      </c>
      <c r="Z143" s="267"/>
      <c r="AA143" s="267"/>
      <c r="AB143" s="268"/>
      <c r="AC143" s="282">
        <v>0</v>
      </c>
      <c r="AD143" s="267"/>
      <c r="AE143" s="267"/>
      <c r="AF143" s="268"/>
      <c r="AG143" s="183">
        <v>0</v>
      </c>
      <c r="AH143" s="282">
        <v>0</v>
      </c>
      <c r="AI143" s="267"/>
      <c r="AJ143" s="268"/>
      <c r="AK143" s="282">
        <v>0</v>
      </c>
      <c r="AL143" s="268"/>
      <c r="AM143" s="282">
        <v>0</v>
      </c>
      <c r="AN143" s="268"/>
      <c r="AO143" s="183">
        <v>0</v>
      </c>
      <c r="AP143" s="282">
        <v>0</v>
      </c>
      <c r="AQ143" s="268"/>
      <c r="AR143" s="280">
        <v>0</v>
      </c>
      <c r="AS143" s="267"/>
      <c r="AT143" s="267"/>
      <c r="AU143" s="267"/>
      <c r="AV143" s="267"/>
      <c r="AW143" s="267"/>
      <c r="AX143" s="267"/>
      <c r="AY143" s="267"/>
      <c r="AZ143" s="268"/>
      <c r="BB143" s="182" t="s">
        <v>1757</v>
      </c>
      <c r="BC143" s="280">
        <v>0</v>
      </c>
      <c r="BD143" s="267"/>
      <c r="BE143" s="267"/>
      <c r="BF143" s="268"/>
    </row>
    <row r="144" spans="7:58" ht="16.5">
      <c r="G144" s="184">
        <v>16</v>
      </c>
      <c r="H144" s="281" t="s">
        <v>1521</v>
      </c>
      <c r="I144" s="267"/>
      <c r="J144" s="267"/>
      <c r="K144" s="267"/>
      <c r="L144" s="267"/>
      <c r="M144" s="267"/>
      <c r="N144" s="267"/>
      <c r="O144" s="267"/>
      <c r="P144" s="267"/>
      <c r="Q144" s="267"/>
      <c r="R144" s="267"/>
      <c r="S144" s="267"/>
      <c r="T144" s="267"/>
      <c r="U144" s="267"/>
      <c r="V144" s="267"/>
      <c r="W144" s="267"/>
      <c r="X144" s="268"/>
      <c r="Y144" s="282">
        <v>0</v>
      </c>
      <c r="Z144" s="267"/>
      <c r="AA144" s="267"/>
      <c r="AB144" s="268"/>
      <c r="AC144" s="282">
        <v>0</v>
      </c>
      <c r="AD144" s="267"/>
      <c r="AE144" s="267"/>
      <c r="AF144" s="268"/>
      <c r="AG144" s="183">
        <v>0</v>
      </c>
      <c r="AH144" s="282">
        <v>0</v>
      </c>
      <c r="AI144" s="267"/>
      <c r="AJ144" s="268"/>
      <c r="AK144" s="282">
        <v>0</v>
      </c>
      <c r="AL144" s="268"/>
      <c r="AM144" s="282">
        <v>0</v>
      </c>
      <c r="AN144" s="268"/>
      <c r="AO144" s="183">
        <v>0</v>
      </c>
      <c r="AP144" s="282">
        <v>0</v>
      </c>
      <c r="AQ144" s="268"/>
      <c r="AR144" s="280">
        <v>0</v>
      </c>
      <c r="AS144" s="267"/>
      <c r="AT144" s="267"/>
      <c r="AU144" s="267"/>
      <c r="AV144" s="267"/>
      <c r="AW144" s="267"/>
      <c r="AX144" s="267"/>
      <c r="AY144" s="267"/>
      <c r="AZ144" s="268"/>
      <c r="BB144" s="182" t="s">
        <v>1757</v>
      </c>
      <c r="BC144" s="280">
        <v>0</v>
      </c>
      <c r="BD144" s="267"/>
      <c r="BE144" s="267"/>
      <c r="BF144" s="268"/>
    </row>
    <row r="145" spans="7:58" ht="16.5">
      <c r="G145" s="184">
        <v>16</v>
      </c>
      <c r="H145" s="281" t="s">
        <v>1520</v>
      </c>
      <c r="I145" s="267"/>
      <c r="J145" s="267"/>
      <c r="K145" s="267"/>
      <c r="L145" s="267"/>
      <c r="M145" s="267"/>
      <c r="N145" s="267"/>
      <c r="O145" s="267"/>
      <c r="P145" s="267"/>
      <c r="Q145" s="267"/>
      <c r="R145" s="267"/>
      <c r="S145" s="267"/>
      <c r="T145" s="267"/>
      <c r="U145" s="267"/>
      <c r="V145" s="267"/>
      <c r="W145" s="267"/>
      <c r="X145" s="268"/>
      <c r="Y145" s="282">
        <v>0</v>
      </c>
      <c r="Z145" s="267"/>
      <c r="AA145" s="267"/>
      <c r="AB145" s="268"/>
      <c r="AC145" s="282">
        <v>0</v>
      </c>
      <c r="AD145" s="267"/>
      <c r="AE145" s="267"/>
      <c r="AF145" s="268"/>
      <c r="AG145" s="183">
        <v>0</v>
      </c>
      <c r="AH145" s="282">
        <v>0</v>
      </c>
      <c r="AI145" s="267"/>
      <c r="AJ145" s="268"/>
      <c r="AK145" s="282">
        <v>0</v>
      </c>
      <c r="AL145" s="268"/>
      <c r="AM145" s="282">
        <v>0</v>
      </c>
      <c r="AN145" s="268"/>
      <c r="AO145" s="183">
        <v>0</v>
      </c>
      <c r="AP145" s="282">
        <v>0</v>
      </c>
      <c r="AQ145" s="268"/>
      <c r="AR145" s="280">
        <v>0</v>
      </c>
      <c r="AS145" s="267"/>
      <c r="AT145" s="267"/>
      <c r="AU145" s="267"/>
      <c r="AV145" s="267"/>
      <c r="AW145" s="267"/>
      <c r="AX145" s="267"/>
      <c r="AY145" s="267"/>
      <c r="AZ145" s="268"/>
      <c r="BB145" s="182" t="s">
        <v>1757</v>
      </c>
      <c r="BC145" s="280">
        <v>0</v>
      </c>
      <c r="BD145" s="267"/>
      <c r="BE145" s="267"/>
      <c r="BF145" s="268"/>
    </row>
    <row r="146" spans="7:58" ht="16.5">
      <c r="G146" s="184">
        <v>16</v>
      </c>
      <c r="H146" s="281" t="s">
        <v>1519</v>
      </c>
      <c r="I146" s="267"/>
      <c r="J146" s="267"/>
      <c r="K146" s="267"/>
      <c r="L146" s="267"/>
      <c r="M146" s="267"/>
      <c r="N146" s="267"/>
      <c r="O146" s="267"/>
      <c r="P146" s="267"/>
      <c r="Q146" s="267"/>
      <c r="R146" s="267"/>
      <c r="S146" s="267"/>
      <c r="T146" s="267"/>
      <c r="U146" s="267"/>
      <c r="V146" s="267"/>
      <c r="W146" s="267"/>
      <c r="X146" s="268"/>
      <c r="Y146" s="282">
        <v>0</v>
      </c>
      <c r="Z146" s="267"/>
      <c r="AA146" s="267"/>
      <c r="AB146" s="268"/>
      <c r="AC146" s="282">
        <v>0</v>
      </c>
      <c r="AD146" s="267"/>
      <c r="AE146" s="267"/>
      <c r="AF146" s="268"/>
      <c r="AG146" s="183">
        <v>0</v>
      </c>
      <c r="AH146" s="282">
        <v>0</v>
      </c>
      <c r="AI146" s="267"/>
      <c r="AJ146" s="268"/>
      <c r="AK146" s="282">
        <v>1</v>
      </c>
      <c r="AL146" s="268"/>
      <c r="AM146" s="282">
        <v>0</v>
      </c>
      <c r="AN146" s="268"/>
      <c r="AO146" s="183">
        <v>0</v>
      </c>
      <c r="AP146" s="282">
        <v>0</v>
      </c>
      <c r="AQ146" s="268"/>
      <c r="AR146" s="280">
        <v>1</v>
      </c>
      <c r="AS146" s="267"/>
      <c r="AT146" s="267"/>
      <c r="AU146" s="267"/>
      <c r="AV146" s="267"/>
      <c r="AW146" s="267"/>
      <c r="AX146" s="267"/>
      <c r="AY146" s="267"/>
      <c r="AZ146" s="268"/>
      <c r="BB146" s="182" t="s">
        <v>1757</v>
      </c>
      <c r="BC146" s="280">
        <v>1</v>
      </c>
      <c r="BD146" s="267"/>
      <c r="BE146" s="267"/>
      <c r="BF146" s="268"/>
    </row>
    <row r="147" spans="7:58" ht="16.5">
      <c r="G147" s="184">
        <v>16</v>
      </c>
      <c r="H147" s="281" t="s">
        <v>1517</v>
      </c>
      <c r="I147" s="267"/>
      <c r="J147" s="267"/>
      <c r="K147" s="267"/>
      <c r="L147" s="267"/>
      <c r="M147" s="267"/>
      <c r="N147" s="267"/>
      <c r="O147" s="267"/>
      <c r="P147" s="267"/>
      <c r="Q147" s="267"/>
      <c r="R147" s="267"/>
      <c r="S147" s="267"/>
      <c r="T147" s="267"/>
      <c r="U147" s="267"/>
      <c r="V147" s="267"/>
      <c r="W147" s="267"/>
      <c r="X147" s="268"/>
      <c r="Y147" s="282">
        <v>0</v>
      </c>
      <c r="Z147" s="267"/>
      <c r="AA147" s="267"/>
      <c r="AB147" s="268"/>
      <c r="AC147" s="282">
        <v>0</v>
      </c>
      <c r="AD147" s="267"/>
      <c r="AE147" s="267"/>
      <c r="AF147" s="268"/>
      <c r="AG147" s="183">
        <v>0</v>
      </c>
      <c r="AH147" s="282">
        <v>0</v>
      </c>
      <c r="AI147" s="267"/>
      <c r="AJ147" s="268"/>
      <c r="AK147" s="282">
        <v>0</v>
      </c>
      <c r="AL147" s="268"/>
      <c r="AM147" s="282">
        <v>210</v>
      </c>
      <c r="AN147" s="268"/>
      <c r="AO147" s="183">
        <v>0</v>
      </c>
      <c r="AP147" s="282">
        <v>14</v>
      </c>
      <c r="AQ147" s="268"/>
      <c r="AR147" s="280">
        <v>224</v>
      </c>
      <c r="AS147" s="267"/>
      <c r="AT147" s="267"/>
      <c r="AU147" s="267"/>
      <c r="AV147" s="267"/>
      <c r="AW147" s="267"/>
      <c r="AX147" s="267"/>
      <c r="AY147" s="267"/>
      <c r="AZ147" s="268"/>
      <c r="BB147" s="182" t="s">
        <v>1757</v>
      </c>
      <c r="BC147" s="280">
        <v>352</v>
      </c>
      <c r="BD147" s="267"/>
      <c r="BE147" s="267"/>
      <c r="BF147" s="268"/>
    </row>
    <row r="148" spans="7:58" ht="16.5">
      <c r="G148" s="184">
        <v>16</v>
      </c>
      <c r="H148" s="281" t="s">
        <v>1515</v>
      </c>
      <c r="I148" s="267"/>
      <c r="J148" s="267"/>
      <c r="K148" s="267"/>
      <c r="L148" s="267"/>
      <c r="M148" s="267"/>
      <c r="N148" s="267"/>
      <c r="O148" s="267"/>
      <c r="P148" s="267"/>
      <c r="Q148" s="267"/>
      <c r="R148" s="267"/>
      <c r="S148" s="267"/>
      <c r="T148" s="267"/>
      <c r="U148" s="267"/>
      <c r="V148" s="267"/>
      <c r="W148" s="267"/>
      <c r="X148" s="268"/>
      <c r="Y148" s="282">
        <v>0</v>
      </c>
      <c r="Z148" s="267"/>
      <c r="AA148" s="267"/>
      <c r="AB148" s="268"/>
      <c r="AC148" s="282">
        <v>0</v>
      </c>
      <c r="AD148" s="267"/>
      <c r="AE148" s="267"/>
      <c r="AF148" s="268"/>
      <c r="AG148" s="183">
        <v>0</v>
      </c>
      <c r="AH148" s="282">
        <v>1</v>
      </c>
      <c r="AI148" s="267"/>
      <c r="AJ148" s="268"/>
      <c r="AK148" s="282">
        <v>0</v>
      </c>
      <c r="AL148" s="268"/>
      <c r="AM148" s="282">
        <v>0</v>
      </c>
      <c r="AN148" s="268"/>
      <c r="AO148" s="183">
        <v>0</v>
      </c>
      <c r="AP148" s="282">
        <v>6</v>
      </c>
      <c r="AQ148" s="268"/>
      <c r="AR148" s="280">
        <v>7</v>
      </c>
      <c r="AS148" s="267"/>
      <c r="AT148" s="267"/>
      <c r="AU148" s="267"/>
      <c r="AV148" s="267"/>
      <c r="AW148" s="267"/>
      <c r="AX148" s="267"/>
      <c r="AY148" s="267"/>
      <c r="AZ148" s="268"/>
      <c r="BB148" s="182" t="s">
        <v>1757</v>
      </c>
      <c r="BC148" s="280">
        <v>3</v>
      </c>
      <c r="BD148" s="267"/>
      <c r="BE148" s="267"/>
      <c r="BF148" s="268"/>
    </row>
    <row r="149" spans="7:58" ht="16.5">
      <c r="G149" s="184">
        <v>16</v>
      </c>
      <c r="H149" s="281" t="s">
        <v>1514</v>
      </c>
      <c r="I149" s="267"/>
      <c r="J149" s="267"/>
      <c r="K149" s="267"/>
      <c r="L149" s="267"/>
      <c r="M149" s="267"/>
      <c r="N149" s="267"/>
      <c r="O149" s="267"/>
      <c r="P149" s="267"/>
      <c r="Q149" s="267"/>
      <c r="R149" s="267"/>
      <c r="S149" s="267"/>
      <c r="T149" s="267"/>
      <c r="U149" s="267"/>
      <c r="V149" s="267"/>
      <c r="W149" s="267"/>
      <c r="X149" s="268"/>
      <c r="Y149" s="282">
        <v>0</v>
      </c>
      <c r="Z149" s="267"/>
      <c r="AA149" s="267"/>
      <c r="AB149" s="268"/>
      <c r="AC149" s="282">
        <v>4</v>
      </c>
      <c r="AD149" s="267"/>
      <c r="AE149" s="267"/>
      <c r="AF149" s="268"/>
      <c r="AG149" s="183">
        <v>5</v>
      </c>
      <c r="AH149" s="282">
        <v>0</v>
      </c>
      <c r="AI149" s="267"/>
      <c r="AJ149" s="268"/>
      <c r="AK149" s="282">
        <v>1</v>
      </c>
      <c r="AL149" s="268"/>
      <c r="AM149" s="282">
        <v>0</v>
      </c>
      <c r="AN149" s="268"/>
      <c r="AO149" s="183">
        <v>0</v>
      </c>
      <c r="AP149" s="282">
        <v>8</v>
      </c>
      <c r="AQ149" s="268"/>
      <c r="AR149" s="280">
        <v>18</v>
      </c>
      <c r="AS149" s="267"/>
      <c r="AT149" s="267"/>
      <c r="AU149" s="267"/>
      <c r="AV149" s="267"/>
      <c r="AW149" s="267"/>
      <c r="AX149" s="267"/>
      <c r="AY149" s="267"/>
      <c r="AZ149" s="268"/>
      <c r="BB149" s="182" t="s">
        <v>1757</v>
      </c>
      <c r="BC149" s="280">
        <v>0</v>
      </c>
      <c r="BD149" s="267"/>
      <c r="BE149" s="267"/>
      <c r="BF149" s="268"/>
    </row>
    <row r="150" spans="7:58" ht="16.5">
      <c r="G150" s="184">
        <v>16</v>
      </c>
      <c r="H150" s="281" t="s">
        <v>1512</v>
      </c>
      <c r="I150" s="267"/>
      <c r="J150" s="267"/>
      <c r="K150" s="267"/>
      <c r="L150" s="267"/>
      <c r="M150" s="267"/>
      <c r="N150" s="267"/>
      <c r="O150" s="267"/>
      <c r="P150" s="267"/>
      <c r="Q150" s="267"/>
      <c r="R150" s="267"/>
      <c r="S150" s="267"/>
      <c r="T150" s="267"/>
      <c r="U150" s="267"/>
      <c r="V150" s="267"/>
      <c r="W150" s="267"/>
      <c r="X150" s="268"/>
      <c r="Y150" s="282">
        <v>0</v>
      </c>
      <c r="Z150" s="267"/>
      <c r="AA150" s="267"/>
      <c r="AB150" s="268"/>
      <c r="AC150" s="282">
        <v>0</v>
      </c>
      <c r="AD150" s="267"/>
      <c r="AE150" s="267"/>
      <c r="AF150" s="268"/>
      <c r="AG150" s="183">
        <v>0</v>
      </c>
      <c r="AH150" s="282">
        <v>0</v>
      </c>
      <c r="AI150" s="267"/>
      <c r="AJ150" s="268"/>
      <c r="AK150" s="282">
        <v>0</v>
      </c>
      <c r="AL150" s="268"/>
      <c r="AM150" s="282">
        <v>0</v>
      </c>
      <c r="AN150" s="268"/>
      <c r="AO150" s="183">
        <v>0</v>
      </c>
      <c r="AP150" s="282">
        <v>0</v>
      </c>
      <c r="AQ150" s="268"/>
      <c r="AR150" s="280">
        <v>0</v>
      </c>
      <c r="AS150" s="267"/>
      <c r="AT150" s="267"/>
      <c r="AU150" s="267"/>
      <c r="AV150" s="267"/>
      <c r="AW150" s="267"/>
      <c r="AX150" s="267"/>
      <c r="AY150" s="267"/>
      <c r="AZ150" s="268"/>
      <c r="BB150" s="182" t="s">
        <v>1757</v>
      </c>
      <c r="BC150" s="280">
        <v>0</v>
      </c>
      <c r="BD150" s="267"/>
      <c r="BE150" s="267"/>
      <c r="BF150" s="268"/>
    </row>
    <row r="151" spans="7:58" ht="16.5">
      <c r="G151" s="184">
        <v>19</v>
      </c>
      <c r="H151" s="281" t="s">
        <v>1510</v>
      </c>
      <c r="I151" s="267"/>
      <c r="J151" s="267"/>
      <c r="K151" s="267"/>
      <c r="L151" s="267"/>
      <c r="M151" s="267"/>
      <c r="N151" s="267"/>
      <c r="O151" s="267"/>
      <c r="P151" s="267"/>
      <c r="Q151" s="267"/>
      <c r="R151" s="267"/>
      <c r="S151" s="267"/>
      <c r="T151" s="267"/>
      <c r="U151" s="267"/>
      <c r="V151" s="267"/>
      <c r="W151" s="267"/>
      <c r="X151" s="268"/>
      <c r="Y151" s="282">
        <v>106</v>
      </c>
      <c r="Z151" s="267"/>
      <c r="AA151" s="267"/>
      <c r="AB151" s="268"/>
      <c r="AC151" s="282">
        <v>386</v>
      </c>
      <c r="AD151" s="267"/>
      <c r="AE151" s="267"/>
      <c r="AF151" s="268"/>
      <c r="AG151" s="183">
        <v>244</v>
      </c>
      <c r="AH151" s="282">
        <v>274</v>
      </c>
      <c r="AI151" s="267"/>
      <c r="AJ151" s="268"/>
      <c r="AK151" s="282">
        <v>2973</v>
      </c>
      <c r="AL151" s="268"/>
      <c r="AM151" s="282">
        <v>435</v>
      </c>
      <c r="AN151" s="268"/>
      <c r="AO151" s="183">
        <v>95</v>
      </c>
      <c r="AP151" s="282">
        <v>1651</v>
      </c>
      <c r="AQ151" s="268"/>
      <c r="AR151" s="280">
        <v>4149</v>
      </c>
      <c r="AS151" s="267"/>
      <c r="AT151" s="267"/>
      <c r="AU151" s="267"/>
      <c r="AV151" s="267"/>
      <c r="AW151" s="267"/>
      <c r="AX151" s="267"/>
      <c r="AY151" s="267"/>
      <c r="AZ151" s="268"/>
      <c r="BB151" s="182" t="s">
        <v>1757</v>
      </c>
      <c r="BC151" s="280">
        <v>1570</v>
      </c>
      <c r="BD151" s="267"/>
      <c r="BE151" s="267"/>
      <c r="BF151" s="268"/>
    </row>
    <row r="152" spans="7:58" ht="16.5">
      <c r="G152" s="184">
        <v>19</v>
      </c>
      <c r="H152" s="281" t="s">
        <v>1508</v>
      </c>
      <c r="I152" s="267"/>
      <c r="J152" s="267"/>
      <c r="K152" s="267"/>
      <c r="L152" s="267"/>
      <c r="M152" s="267"/>
      <c r="N152" s="267"/>
      <c r="O152" s="267"/>
      <c r="P152" s="267"/>
      <c r="Q152" s="267"/>
      <c r="R152" s="267"/>
      <c r="S152" s="267"/>
      <c r="T152" s="267"/>
      <c r="U152" s="267"/>
      <c r="V152" s="267"/>
      <c r="W152" s="267"/>
      <c r="X152" s="268"/>
      <c r="Y152" s="282">
        <v>1261</v>
      </c>
      <c r="Z152" s="267"/>
      <c r="AA152" s="267"/>
      <c r="AB152" s="268"/>
      <c r="AC152" s="282">
        <v>692</v>
      </c>
      <c r="AD152" s="267"/>
      <c r="AE152" s="267"/>
      <c r="AF152" s="268"/>
      <c r="AG152" s="183">
        <v>103</v>
      </c>
      <c r="AH152" s="282">
        <v>342</v>
      </c>
      <c r="AI152" s="267"/>
      <c r="AJ152" s="268"/>
      <c r="AK152" s="282">
        <v>3652</v>
      </c>
      <c r="AL152" s="268"/>
      <c r="AM152" s="282">
        <v>242</v>
      </c>
      <c r="AN152" s="268"/>
      <c r="AO152" s="183">
        <v>196</v>
      </c>
      <c r="AP152" s="282">
        <v>4291</v>
      </c>
      <c r="AQ152" s="268"/>
      <c r="AR152" s="280">
        <v>7245</v>
      </c>
      <c r="AS152" s="267"/>
      <c r="AT152" s="267"/>
      <c r="AU152" s="267"/>
      <c r="AV152" s="267"/>
      <c r="AW152" s="267"/>
      <c r="AX152" s="267"/>
      <c r="AY152" s="267"/>
      <c r="AZ152" s="268"/>
      <c r="BB152" s="182" t="s">
        <v>1757</v>
      </c>
      <c r="BC152" s="280">
        <v>2323</v>
      </c>
      <c r="BD152" s="267"/>
      <c r="BE152" s="267"/>
      <c r="BF152" s="268"/>
    </row>
    <row r="153" spans="7:58" ht="16.5">
      <c r="G153" s="184">
        <v>19</v>
      </c>
      <c r="H153" s="281" t="s">
        <v>1506</v>
      </c>
      <c r="I153" s="267"/>
      <c r="J153" s="267"/>
      <c r="K153" s="267"/>
      <c r="L153" s="267"/>
      <c r="M153" s="267"/>
      <c r="N153" s="267"/>
      <c r="O153" s="267"/>
      <c r="P153" s="267"/>
      <c r="Q153" s="267"/>
      <c r="R153" s="267"/>
      <c r="S153" s="267"/>
      <c r="T153" s="267"/>
      <c r="U153" s="267"/>
      <c r="V153" s="267"/>
      <c r="W153" s="267"/>
      <c r="X153" s="268"/>
      <c r="Y153" s="282">
        <v>0</v>
      </c>
      <c r="Z153" s="267"/>
      <c r="AA153" s="267"/>
      <c r="AB153" s="268"/>
      <c r="AC153" s="282">
        <v>13</v>
      </c>
      <c r="AD153" s="267"/>
      <c r="AE153" s="267"/>
      <c r="AF153" s="268"/>
      <c r="AG153" s="183">
        <v>11</v>
      </c>
      <c r="AH153" s="282">
        <v>19</v>
      </c>
      <c r="AI153" s="267"/>
      <c r="AJ153" s="268"/>
      <c r="AK153" s="282">
        <v>593</v>
      </c>
      <c r="AL153" s="268"/>
      <c r="AM153" s="282">
        <v>44</v>
      </c>
      <c r="AN153" s="268"/>
      <c r="AO153" s="183">
        <v>27</v>
      </c>
      <c r="AP153" s="282">
        <v>947</v>
      </c>
      <c r="AQ153" s="268"/>
      <c r="AR153" s="280">
        <v>1489</v>
      </c>
      <c r="AS153" s="267"/>
      <c r="AT153" s="267"/>
      <c r="AU153" s="267"/>
      <c r="AV153" s="267"/>
      <c r="AW153" s="267"/>
      <c r="AX153" s="267"/>
      <c r="AY153" s="267"/>
      <c r="AZ153" s="268"/>
      <c r="BB153" s="182" t="s">
        <v>1757</v>
      </c>
      <c r="BC153" s="280">
        <v>260</v>
      </c>
      <c r="BD153" s="267"/>
      <c r="BE153" s="267"/>
      <c r="BF153" s="268"/>
    </row>
    <row r="154" spans="7:58" ht="16.5">
      <c r="G154" s="184">
        <v>19</v>
      </c>
      <c r="H154" s="281" t="s">
        <v>1505</v>
      </c>
      <c r="I154" s="267"/>
      <c r="J154" s="267"/>
      <c r="K154" s="267"/>
      <c r="L154" s="267"/>
      <c r="M154" s="267"/>
      <c r="N154" s="267"/>
      <c r="O154" s="267"/>
      <c r="P154" s="267"/>
      <c r="Q154" s="267"/>
      <c r="R154" s="267"/>
      <c r="S154" s="267"/>
      <c r="T154" s="267"/>
      <c r="U154" s="267"/>
      <c r="V154" s="267"/>
      <c r="W154" s="267"/>
      <c r="X154" s="268"/>
      <c r="Y154" s="282">
        <v>4</v>
      </c>
      <c r="Z154" s="267"/>
      <c r="AA154" s="267"/>
      <c r="AB154" s="268"/>
      <c r="AC154" s="282">
        <v>4</v>
      </c>
      <c r="AD154" s="267"/>
      <c r="AE154" s="267"/>
      <c r="AF154" s="268"/>
      <c r="AG154" s="183">
        <v>0</v>
      </c>
      <c r="AH154" s="282">
        <v>230</v>
      </c>
      <c r="AI154" s="267"/>
      <c r="AJ154" s="268"/>
      <c r="AK154" s="282">
        <v>1780</v>
      </c>
      <c r="AL154" s="268"/>
      <c r="AM154" s="282">
        <v>0</v>
      </c>
      <c r="AN154" s="268"/>
      <c r="AO154" s="183">
        <v>0</v>
      </c>
      <c r="AP154" s="282">
        <v>22</v>
      </c>
      <c r="AQ154" s="268"/>
      <c r="AR154" s="280">
        <v>1805</v>
      </c>
      <c r="AS154" s="267"/>
      <c r="AT154" s="267"/>
      <c r="AU154" s="267"/>
      <c r="AV154" s="267"/>
      <c r="AW154" s="267"/>
      <c r="AX154" s="267"/>
      <c r="AY154" s="267"/>
      <c r="AZ154" s="268"/>
      <c r="BB154" s="182" t="s">
        <v>1757</v>
      </c>
      <c r="BC154" s="280">
        <v>11</v>
      </c>
      <c r="BD154" s="267"/>
      <c r="BE154" s="267"/>
      <c r="BF154" s="268"/>
    </row>
    <row r="155" spans="7:58" ht="16.5">
      <c r="G155" s="184">
        <v>19</v>
      </c>
      <c r="H155" s="281" t="s">
        <v>1503</v>
      </c>
      <c r="I155" s="267"/>
      <c r="J155" s="267"/>
      <c r="K155" s="267"/>
      <c r="L155" s="267"/>
      <c r="M155" s="267"/>
      <c r="N155" s="267"/>
      <c r="O155" s="267"/>
      <c r="P155" s="267"/>
      <c r="Q155" s="267"/>
      <c r="R155" s="267"/>
      <c r="S155" s="267"/>
      <c r="T155" s="267"/>
      <c r="U155" s="267"/>
      <c r="V155" s="267"/>
      <c r="W155" s="267"/>
      <c r="X155" s="268"/>
      <c r="Y155" s="282">
        <v>1</v>
      </c>
      <c r="Z155" s="267"/>
      <c r="AA155" s="267"/>
      <c r="AB155" s="268"/>
      <c r="AC155" s="282">
        <v>1</v>
      </c>
      <c r="AD155" s="267"/>
      <c r="AE155" s="267"/>
      <c r="AF155" s="268"/>
      <c r="AG155" s="183">
        <v>6</v>
      </c>
      <c r="AH155" s="282">
        <v>40</v>
      </c>
      <c r="AI155" s="267"/>
      <c r="AJ155" s="268"/>
      <c r="AK155" s="282">
        <v>101</v>
      </c>
      <c r="AL155" s="268"/>
      <c r="AM155" s="282">
        <v>4</v>
      </c>
      <c r="AN155" s="268"/>
      <c r="AO155" s="183">
        <v>8</v>
      </c>
      <c r="AP155" s="282">
        <v>1259</v>
      </c>
      <c r="AQ155" s="268"/>
      <c r="AR155" s="280">
        <v>1353</v>
      </c>
      <c r="AS155" s="267"/>
      <c r="AT155" s="267"/>
      <c r="AU155" s="267"/>
      <c r="AV155" s="267"/>
      <c r="AW155" s="267"/>
      <c r="AX155" s="267"/>
      <c r="AY155" s="267"/>
      <c r="AZ155" s="268"/>
      <c r="BB155" s="182" t="s">
        <v>1757</v>
      </c>
      <c r="BC155" s="280">
        <v>1733</v>
      </c>
      <c r="BD155" s="267"/>
      <c r="BE155" s="267"/>
      <c r="BF155" s="268"/>
    </row>
    <row r="156" spans="7:58" ht="16.5">
      <c r="G156" s="184">
        <v>19</v>
      </c>
      <c r="H156" s="281" t="s">
        <v>1501</v>
      </c>
      <c r="I156" s="267"/>
      <c r="J156" s="267"/>
      <c r="K156" s="267"/>
      <c r="L156" s="267"/>
      <c r="M156" s="267"/>
      <c r="N156" s="267"/>
      <c r="O156" s="267"/>
      <c r="P156" s="267"/>
      <c r="Q156" s="267"/>
      <c r="R156" s="267"/>
      <c r="S156" s="267"/>
      <c r="T156" s="267"/>
      <c r="U156" s="267"/>
      <c r="V156" s="267"/>
      <c r="W156" s="267"/>
      <c r="X156" s="268"/>
      <c r="Y156" s="282">
        <v>116</v>
      </c>
      <c r="Z156" s="267"/>
      <c r="AA156" s="267"/>
      <c r="AB156" s="268"/>
      <c r="AC156" s="282">
        <v>1831</v>
      </c>
      <c r="AD156" s="267"/>
      <c r="AE156" s="267"/>
      <c r="AF156" s="268"/>
      <c r="AG156" s="183">
        <v>1740</v>
      </c>
      <c r="AH156" s="282">
        <v>5258</v>
      </c>
      <c r="AI156" s="267"/>
      <c r="AJ156" s="268"/>
      <c r="AK156" s="282">
        <v>25338</v>
      </c>
      <c r="AL156" s="268"/>
      <c r="AM156" s="282">
        <v>1768</v>
      </c>
      <c r="AN156" s="268"/>
      <c r="AO156" s="183">
        <v>748</v>
      </c>
      <c r="AP156" s="282">
        <v>8912</v>
      </c>
      <c r="AQ156" s="268"/>
      <c r="AR156" s="280">
        <v>26297</v>
      </c>
      <c r="AS156" s="267"/>
      <c r="AT156" s="267"/>
      <c r="AU156" s="267"/>
      <c r="AV156" s="267"/>
      <c r="AW156" s="267"/>
      <c r="AX156" s="267"/>
      <c r="AY156" s="267"/>
      <c r="AZ156" s="268"/>
      <c r="BB156" s="182" t="s">
        <v>1757</v>
      </c>
      <c r="BC156" s="280">
        <v>15159</v>
      </c>
      <c r="BD156" s="267"/>
      <c r="BE156" s="267"/>
      <c r="BF156" s="268"/>
    </row>
    <row r="157" spans="7:58" ht="16.5">
      <c r="G157" s="184">
        <v>19</v>
      </c>
      <c r="H157" s="281" t="s">
        <v>1499</v>
      </c>
      <c r="I157" s="267"/>
      <c r="J157" s="267"/>
      <c r="K157" s="267"/>
      <c r="L157" s="267"/>
      <c r="M157" s="267"/>
      <c r="N157" s="267"/>
      <c r="O157" s="267"/>
      <c r="P157" s="267"/>
      <c r="Q157" s="267"/>
      <c r="R157" s="267"/>
      <c r="S157" s="267"/>
      <c r="T157" s="267"/>
      <c r="U157" s="267"/>
      <c r="V157" s="267"/>
      <c r="W157" s="267"/>
      <c r="X157" s="268"/>
      <c r="Y157" s="282">
        <v>0</v>
      </c>
      <c r="Z157" s="267"/>
      <c r="AA157" s="267"/>
      <c r="AB157" s="268"/>
      <c r="AC157" s="282">
        <v>39</v>
      </c>
      <c r="AD157" s="267"/>
      <c r="AE157" s="267"/>
      <c r="AF157" s="268"/>
      <c r="AG157" s="183">
        <v>37</v>
      </c>
      <c r="AH157" s="282">
        <v>5</v>
      </c>
      <c r="AI157" s="267"/>
      <c r="AJ157" s="268"/>
      <c r="AK157" s="282">
        <v>1196</v>
      </c>
      <c r="AL157" s="268"/>
      <c r="AM157" s="282">
        <v>3</v>
      </c>
      <c r="AN157" s="268"/>
      <c r="AO157" s="183">
        <v>10</v>
      </c>
      <c r="AP157" s="282">
        <v>2792</v>
      </c>
      <c r="AQ157" s="268"/>
      <c r="AR157" s="280">
        <v>3753</v>
      </c>
      <c r="AS157" s="267"/>
      <c r="AT157" s="267"/>
      <c r="AU157" s="267"/>
      <c r="AV157" s="267"/>
      <c r="AW157" s="267"/>
      <c r="AX157" s="267"/>
      <c r="AY157" s="267"/>
      <c r="AZ157" s="268"/>
      <c r="BB157" s="182" t="s">
        <v>1757</v>
      </c>
      <c r="BC157" s="280">
        <v>50</v>
      </c>
      <c r="BD157" s="267"/>
      <c r="BE157" s="267"/>
      <c r="BF157" s="268"/>
    </row>
    <row r="158" spans="7:58" ht="16.5">
      <c r="G158" s="184">
        <v>20</v>
      </c>
      <c r="H158" s="281" t="s">
        <v>1497</v>
      </c>
      <c r="I158" s="267"/>
      <c r="J158" s="267"/>
      <c r="K158" s="267"/>
      <c r="L158" s="267"/>
      <c r="M158" s="267"/>
      <c r="N158" s="267"/>
      <c r="O158" s="267"/>
      <c r="P158" s="267"/>
      <c r="Q158" s="267"/>
      <c r="R158" s="267"/>
      <c r="S158" s="267"/>
      <c r="T158" s="267"/>
      <c r="U158" s="267"/>
      <c r="V158" s="267"/>
      <c r="W158" s="267"/>
      <c r="X158" s="268"/>
      <c r="Y158" s="282">
        <v>0</v>
      </c>
      <c r="Z158" s="267"/>
      <c r="AA158" s="267"/>
      <c r="AB158" s="268"/>
      <c r="AC158" s="282">
        <v>0</v>
      </c>
      <c r="AD158" s="267"/>
      <c r="AE158" s="267"/>
      <c r="AF158" s="268"/>
      <c r="AG158" s="183">
        <v>0</v>
      </c>
      <c r="AH158" s="282">
        <v>0</v>
      </c>
      <c r="AI158" s="267"/>
      <c r="AJ158" s="268"/>
      <c r="AK158" s="282">
        <v>0</v>
      </c>
      <c r="AL158" s="268"/>
      <c r="AM158" s="282">
        <v>0</v>
      </c>
      <c r="AN158" s="268"/>
      <c r="AO158" s="183">
        <v>0</v>
      </c>
      <c r="AP158" s="282">
        <v>1</v>
      </c>
      <c r="AQ158" s="268"/>
      <c r="AR158" s="280">
        <v>1</v>
      </c>
      <c r="AS158" s="267"/>
      <c r="AT158" s="267"/>
      <c r="AU158" s="267"/>
      <c r="AV158" s="267"/>
      <c r="AW158" s="267"/>
      <c r="AX158" s="267"/>
      <c r="AY158" s="267"/>
      <c r="AZ158" s="268"/>
      <c r="BB158" s="182" t="s">
        <v>1757</v>
      </c>
      <c r="BC158" s="280">
        <v>136</v>
      </c>
      <c r="BD158" s="267"/>
      <c r="BE158" s="267"/>
      <c r="BF158" s="268"/>
    </row>
    <row r="159" spans="7:58" ht="16.5">
      <c r="G159" s="184">
        <v>20</v>
      </c>
      <c r="H159" s="281" t="s">
        <v>1496</v>
      </c>
      <c r="I159" s="267"/>
      <c r="J159" s="267"/>
      <c r="K159" s="267"/>
      <c r="L159" s="267"/>
      <c r="M159" s="267"/>
      <c r="N159" s="267"/>
      <c r="O159" s="267"/>
      <c r="P159" s="267"/>
      <c r="Q159" s="267"/>
      <c r="R159" s="267"/>
      <c r="S159" s="267"/>
      <c r="T159" s="267"/>
      <c r="U159" s="267"/>
      <c r="V159" s="267"/>
      <c r="W159" s="267"/>
      <c r="X159" s="268"/>
      <c r="Y159" s="282">
        <v>0</v>
      </c>
      <c r="Z159" s="267"/>
      <c r="AA159" s="267"/>
      <c r="AB159" s="268"/>
      <c r="AC159" s="282">
        <v>0</v>
      </c>
      <c r="AD159" s="267"/>
      <c r="AE159" s="267"/>
      <c r="AF159" s="268"/>
      <c r="AG159" s="183">
        <v>0</v>
      </c>
      <c r="AH159" s="282">
        <v>0</v>
      </c>
      <c r="AI159" s="267"/>
      <c r="AJ159" s="268"/>
      <c r="AK159" s="282">
        <v>0</v>
      </c>
      <c r="AL159" s="268"/>
      <c r="AM159" s="282">
        <v>0</v>
      </c>
      <c r="AN159" s="268"/>
      <c r="AO159" s="183">
        <v>1</v>
      </c>
      <c r="AP159" s="282">
        <v>0</v>
      </c>
      <c r="AQ159" s="268"/>
      <c r="AR159" s="280">
        <v>1</v>
      </c>
      <c r="AS159" s="267"/>
      <c r="AT159" s="267"/>
      <c r="AU159" s="267"/>
      <c r="AV159" s="267"/>
      <c r="AW159" s="267"/>
      <c r="AX159" s="267"/>
      <c r="AY159" s="267"/>
      <c r="AZ159" s="268"/>
      <c r="BB159" s="182" t="s">
        <v>1757</v>
      </c>
      <c r="BC159" s="280">
        <v>0</v>
      </c>
      <c r="BD159" s="267"/>
      <c r="BE159" s="267"/>
      <c r="BF159" s="268"/>
    </row>
    <row r="160" spans="7:58" ht="16.5">
      <c r="G160" s="184">
        <v>20</v>
      </c>
      <c r="H160" s="281" t="s">
        <v>1495</v>
      </c>
      <c r="I160" s="267"/>
      <c r="J160" s="267"/>
      <c r="K160" s="267"/>
      <c r="L160" s="267"/>
      <c r="M160" s="267"/>
      <c r="N160" s="267"/>
      <c r="O160" s="267"/>
      <c r="P160" s="267"/>
      <c r="Q160" s="267"/>
      <c r="R160" s="267"/>
      <c r="S160" s="267"/>
      <c r="T160" s="267"/>
      <c r="U160" s="267"/>
      <c r="V160" s="267"/>
      <c r="W160" s="267"/>
      <c r="X160" s="268"/>
      <c r="Y160" s="282">
        <v>0</v>
      </c>
      <c r="Z160" s="267"/>
      <c r="AA160" s="267"/>
      <c r="AB160" s="268"/>
      <c r="AC160" s="282">
        <v>0</v>
      </c>
      <c r="AD160" s="267"/>
      <c r="AE160" s="267"/>
      <c r="AF160" s="268"/>
      <c r="AG160" s="183">
        <v>0</v>
      </c>
      <c r="AH160" s="282">
        <v>7</v>
      </c>
      <c r="AI160" s="267"/>
      <c r="AJ160" s="268"/>
      <c r="AK160" s="282">
        <v>1</v>
      </c>
      <c r="AL160" s="268"/>
      <c r="AM160" s="282">
        <v>3</v>
      </c>
      <c r="AN160" s="268"/>
      <c r="AO160" s="183">
        <v>0</v>
      </c>
      <c r="AP160" s="282">
        <v>2</v>
      </c>
      <c r="AQ160" s="268"/>
      <c r="AR160" s="280">
        <v>13</v>
      </c>
      <c r="AS160" s="267"/>
      <c r="AT160" s="267"/>
      <c r="AU160" s="267"/>
      <c r="AV160" s="267"/>
      <c r="AW160" s="267"/>
      <c r="AX160" s="267"/>
      <c r="AY160" s="267"/>
      <c r="AZ160" s="268"/>
      <c r="BB160" s="182" t="s">
        <v>1757</v>
      </c>
      <c r="BC160" s="280">
        <v>275</v>
      </c>
      <c r="BD160" s="267"/>
      <c r="BE160" s="267"/>
      <c r="BF160" s="268"/>
    </row>
    <row r="161" spans="5:58" ht="16.5">
      <c r="G161" s="184">
        <v>20</v>
      </c>
      <c r="H161" s="281" t="s">
        <v>1493</v>
      </c>
      <c r="I161" s="267"/>
      <c r="J161" s="267"/>
      <c r="K161" s="267"/>
      <c r="L161" s="267"/>
      <c r="M161" s="267"/>
      <c r="N161" s="267"/>
      <c r="O161" s="267"/>
      <c r="P161" s="267"/>
      <c r="Q161" s="267"/>
      <c r="R161" s="267"/>
      <c r="S161" s="267"/>
      <c r="T161" s="267"/>
      <c r="U161" s="267"/>
      <c r="V161" s="267"/>
      <c r="W161" s="267"/>
      <c r="X161" s="268"/>
      <c r="Y161" s="282">
        <v>0</v>
      </c>
      <c r="Z161" s="267"/>
      <c r="AA161" s="267"/>
      <c r="AB161" s="268"/>
      <c r="AC161" s="282">
        <v>0</v>
      </c>
      <c r="AD161" s="267"/>
      <c r="AE161" s="267"/>
      <c r="AF161" s="268"/>
      <c r="AG161" s="183">
        <v>0</v>
      </c>
      <c r="AH161" s="282">
        <v>1</v>
      </c>
      <c r="AI161" s="267"/>
      <c r="AJ161" s="268"/>
      <c r="AK161" s="282">
        <v>3</v>
      </c>
      <c r="AL161" s="268"/>
      <c r="AM161" s="282">
        <v>0</v>
      </c>
      <c r="AN161" s="268"/>
      <c r="AO161" s="183">
        <v>5</v>
      </c>
      <c r="AP161" s="282">
        <v>3</v>
      </c>
      <c r="AQ161" s="268"/>
      <c r="AR161" s="280">
        <v>10</v>
      </c>
      <c r="AS161" s="267"/>
      <c r="AT161" s="267"/>
      <c r="AU161" s="267"/>
      <c r="AV161" s="267"/>
      <c r="AW161" s="267"/>
      <c r="AX161" s="267"/>
      <c r="AY161" s="267"/>
      <c r="AZ161" s="268"/>
      <c r="BB161" s="182" t="s">
        <v>1757</v>
      </c>
      <c r="BC161" s="280">
        <v>390</v>
      </c>
      <c r="BD161" s="267"/>
      <c r="BE161" s="267"/>
      <c r="BF161" s="268"/>
    </row>
    <row r="162" spans="5:58" ht="16.5">
      <c r="G162" s="184">
        <v>20</v>
      </c>
      <c r="H162" s="281" t="s">
        <v>1492</v>
      </c>
      <c r="I162" s="267"/>
      <c r="J162" s="267"/>
      <c r="K162" s="267"/>
      <c r="L162" s="267"/>
      <c r="M162" s="267"/>
      <c r="N162" s="267"/>
      <c r="O162" s="267"/>
      <c r="P162" s="267"/>
      <c r="Q162" s="267"/>
      <c r="R162" s="267"/>
      <c r="S162" s="267"/>
      <c r="T162" s="267"/>
      <c r="U162" s="267"/>
      <c r="V162" s="267"/>
      <c r="W162" s="267"/>
      <c r="X162" s="268"/>
      <c r="Y162" s="282">
        <v>0</v>
      </c>
      <c r="Z162" s="267"/>
      <c r="AA162" s="267"/>
      <c r="AB162" s="268"/>
      <c r="AC162" s="282">
        <v>0</v>
      </c>
      <c r="AD162" s="267"/>
      <c r="AE162" s="267"/>
      <c r="AF162" s="268"/>
      <c r="AG162" s="183">
        <v>0</v>
      </c>
      <c r="AH162" s="282">
        <v>4</v>
      </c>
      <c r="AI162" s="267"/>
      <c r="AJ162" s="268"/>
      <c r="AK162" s="282">
        <v>22</v>
      </c>
      <c r="AL162" s="268"/>
      <c r="AM162" s="282">
        <v>0</v>
      </c>
      <c r="AN162" s="268"/>
      <c r="AO162" s="183">
        <v>0</v>
      </c>
      <c r="AP162" s="282">
        <v>3</v>
      </c>
      <c r="AQ162" s="268"/>
      <c r="AR162" s="280">
        <v>26</v>
      </c>
      <c r="AS162" s="267"/>
      <c r="AT162" s="267"/>
      <c r="AU162" s="267"/>
      <c r="AV162" s="267"/>
      <c r="AW162" s="267"/>
      <c r="AX162" s="267"/>
      <c r="AY162" s="267"/>
      <c r="AZ162" s="268"/>
      <c r="BB162" s="182" t="s">
        <v>1757</v>
      </c>
      <c r="BC162" s="280">
        <v>30</v>
      </c>
      <c r="BD162" s="267"/>
      <c r="BE162" s="267"/>
      <c r="BF162" s="268"/>
    </row>
    <row r="163" spans="5:58" ht="16.5">
      <c r="G163" s="184">
        <v>20</v>
      </c>
      <c r="H163" s="281" t="s">
        <v>1491</v>
      </c>
      <c r="I163" s="267"/>
      <c r="J163" s="267"/>
      <c r="K163" s="267"/>
      <c r="L163" s="267"/>
      <c r="M163" s="267"/>
      <c r="N163" s="267"/>
      <c r="O163" s="267"/>
      <c r="P163" s="267"/>
      <c r="Q163" s="267"/>
      <c r="R163" s="267"/>
      <c r="S163" s="267"/>
      <c r="T163" s="267"/>
      <c r="U163" s="267"/>
      <c r="V163" s="267"/>
      <c r="W163" s="267"/>
      <c r="X163" s="268"/>
      <c r="Y163" s="282">
        <v>0</v>
      </c>
      <c r="Z163" s="267"/>
      <c r="AA163" s="267"/>
      <c r="AB163" s="268"/>
      <c r="AC163" s="282">
        <v>0</v>
      </c>
      <c r="AD163" s="267"/>
      <c r="AE163" s="267"/>
      <c r="AF163" s="268"/>
      <c r="AG163" s="183">
        <v>0</v>
      </c>
      <c r="AH163" s="282">
        <v>7</v>
      </c>
      <c r="AI163" s="267"/>
      <c r="AJ163" s="268"/>
      <c r="AK163" s="282">
        <v>1</v>
      </c>
      <c r="AL163" s="268"/>
      <c r="AM163" s="282">
        <v>0</v>
      </c>
      <c r="AN163" s="268"/>
      <c r="AO163" s="183">
        <v>0</v>
      </c>
      <c r="AP163" s="282">
        <v>0</v>
      </c>
      <c r="AQ163" s="268"/>
      <c r="AR163" s="280">
        <v>7</v>
      </c>
      <c r="AS163" s="267"/>
      <c r="AT163" s="267"/>
      <c r="AU163" s="267"/>
      <c r="AV163" s="267"/>
      <c r="AW163" s="267"/>
      <c r="AX163" s="267"/>
      <c r="AY163" s="267"/>
      <c r="AZ163" s="268"/>
      <c r="BB163" s="182" t="s">
        <v>1757</v>
      </c>
      <c r="BC163" s="280">
        <v>905</v>
      </c>
      <c r="BD163" s="267"/>
      <c r="BE163" s="267"/>
      <c r="BF163" s="268"/>
    </row>
    <row r="164" spans="5:58" ht="16.5">
      <c r="G164" s="184">
        <v>20</v>
      </c>
      <c r="H164" s="281" t="s">
        <v>1489</v>
      </c>
      <c r="I164" s="267"/>
      <c r="J164" s="267"/>
      <c r="K164" s="267"/>
      <c r="L164" s="267"/>
      <c r="M164" s="267"/>
      <c r="N164" s="267"/>
      <c r="O164" s="267"/>
      <c r="P164" s="267"/>
      <c r="Q164" s="267"/>
      <c r="R164" s="267"/>
      <c r="S164" s="267"/>
      <c r="T164" s="267"/>
      <c r="U164" s="267"/>
      <c r="V164" s="267"/>
      <c r="W164" s="267"/>
      <c r="X164" s="268"/>
      <c r="Y164" s="282">
        <v>0</v>
      </c>
      <c r="Z164" s="267"/>
      <c r="AA164" s="267"/>
      <c r="AB164" s="268"/>
      <c r="AC164" s="282">
        <v>0</v>
      </c>
      <c r="AD164" s="267"/>
      <c r="AE164" s="267"/>
      <c r="AF164" s="268"/>
      <c r="AG164" s="183">
        <v>0</v>
      </c>
      <c r="AH164" s="282">
        <v>0</v>
      </c>
      <c r="AI164" s="267"/>
      <c r="AJ164" s="268"/>
      <c r="AK164" s="282">
        <v>0</v>
      </c>
      <c r="AL164" s="268"/>
      <c r="AM164" s="282">
        <v>0</v>
      </c>
      <c r="AN164" s="268"/>
      <c r="AO164" s="183">
        <v>0</v>
      </c>
      <c r="AP164" s="282">
        <v>0</v>
      </c>
      <c r="AQ164" s="268"/>
      <c r="AR164" s="280">
        <v>0</v>
      </c>
      <c r="AS164" s="267"/>
      <c r="AT164" s="267"/>
      <c r="AU164" s="267"/>
      <c r="AV164" s="267"/>
      <c r="AW164" s="267"/>
      <c r="AX164" s="267"/>
      <c r="AY164" s="267"/>
      <c r="AZ164" s="268"/>
      <c r="BB164" s="182" t="s">
        <v>1757</v>
      </c>
      <c r="BC164" s="280">
        <v>70</v>
      </c>
      <c r="BD164" s="267"/>
      <c r="BE164" s="267"/>
      <c r="BF164" s="268"/>
    </row>
    <row r="165" spans="5:58" ht="16.5">
      <c r="G165" s="184">
        <v>20</v>
      </c>
      <c r="H165" s="281" t="s">
        <v>1488</v>
      </c>
      <c r="I165" s="267"/>
      <c r="J165" s="267"/>
      <c r="K165" s="267"/>
      <c r="L165" s="267"/>
      <c r="M165" s="267"/>
      <c r="N165" s="267"/>
      <c r="O165" s="267"/>
      <c r="P165" s="267"/>
      <c r="Q165" s="267"/>
      <c r="R165" s="267"/>
      <c r="S165" s="267"/>
      <c r="T165" s="267"/>
      <c r="U165" s="267"/>
      <c r="V165" s="267"/>
      <c r="W165" s="267"/>
      <c r="X165" s="268"/>
      <c r="Y165" s="282">
        <v>0</v>
      </c>
      <c r="Z165" s="267"/>
      <c r="AA165" s="267"/>
      <c r="AB165" s="268"/>
      <c r="AC165" s="282">
        <v>0</v>
      </c>
      <c r="AD165" s="267"/>
      <c r="AE165" s="267"/>
      <c r="AF165" s="268"/>
      <c r="AG165" s="183">
        <v>0</v>
      </c>
      <c r="AH165" s="282">
        <v>0</v>
      </c>
      <c r="AI165" s="267"/>
      <c r="AJ165" s="268"/>
      <c r="AK165" s="282">
        <v>24</v>
      </c>
      <c r="AL165" s="268"/>
      <c r="AM165" s="282">
        <v>0</v>
      </c>
      <c r="AN165" s="268"/>
      <c r="AO165" s="183">
        <v>0</v>
      </c>
      <c r="AP165" s="282">
        <v>0</v>
      </c>
      <c r="AQ165" s="268"/>
      <c r="AR165" s="280">
        <v>24</v>
      </c>
      <c r="AS165" s="267"/>
      <c r="AT165" s="267"/>
      <c r="AU165" s="267"/>
      <c r="AV165" s="267"/>
      <c r="AW165" s="267"/>
      <c r="AX165" s="267"/>
      <c r="AY165" s="267"/>
      <c r="AZ165" s="268"/>
      <c r="BB165" s="182" t="s">
        <v>1757</v>
      </c>
      <c r="BC165" s="280">
        <v>120</v>
      </c>
      <c r="BD165" s="267"/>
      <c r="BE165" s="267"/>
      <c r="BF165" s="268"/>
    </row>
    <row r="166" spans="5:58" ht="16.5">
      <c r="G166" s="184">
        <v>21</v>
      </c>
      <c r="H166" s="281" t="s">
        <v>1487</v>
      </c>
      <c r="I166" s="267"/>
      <c r="J166" s="267"/>
      <c r="K166" s="267"/>
      <c r="L166" s="267"/>
      <c r="M166" s="267"/>
      <c r="N166" s="267"/>
      <c r="O166" s="267"/>
      <c r="P166" s="267"/>
      <c r="Q166" s="267"/>
      <c r="R166" s="267"/>
      <c r="S166" s="267"/>
      <c r="T166" s="267"/>
      <c r="U166" s="267"/>
      <c r="V166" s="267"/>
      <c r="W166" s="267"/>
      <c r="X166" s="268"/>
      <c r="Y166" s="282">
        <v>4</v>
      </c>
      <c r="Z166" s="267"/>
      <c r="AA166" s="267"/>
      <c r="AB166" s="268"/>
      <c r="AC166" s="282">
        <v>6</v>
      </c>
      <c r="AD166" s="267"/>
      <c r="AE166" s="267"/>
      <c r="AF166" s="268"/>
      <c r="AG166" s="183">
        <v>105</v>
      </c>
      <c r="AH166" s="282">
        <v>143</v>
      </c>
      <c r="AI166" s="267"/>
      <c r="AJ166" s="268"/>
      <c r="AK166" s="282">
        <v>963</v>
      </c>
      <c r="AL166" s="268"/>
      <c r="AM166" s="282">
        <v>217</v>
      </c>
      <c r="AN166" s="268"/>
      <c r="AO166" s="183">
        <v>102</v>
      </c>
      <c r="AP166" s="282">
        <v>1647</v>
      </c>
      <c r="AQ166" s="268"/>
      <c r="AR166" s="280">
        <v>2391</v>
      </c>
      <c r="AS166" s="267"/>
      <c r="AT166" s="267"/>
      <c r="AU166" s="267"/>
      <c r="AV166" s="267"/>
      <c r="AW166" s="267"/>
      <c r="AX166" s="267"/>
      <c r="AY166" s="267"/>
      <c r="AZ166" s="268"/>
      <c r="BB166" s="182" t="s">
        <v>1757</v>
      </c>
      <c r="BC166" s="280">
        <v>390</v>
      </c>
      <c r="BD166" s="267"/>
      <c r="BE166" s="267"/>
      <c r="BF166" s="268"/>
    </row>
    <row r="167" spans="5:58" ht="16.5">
      <c r="G167" s="184">
        <v>21</v>
      </c>
      <c r="H167" s="281" t="s">
        <v>1485</v>
      </c>
      <c r="I167" s="267"/>
      <c r="J167" s="267"/>
      <c r="K167" s="267"/>
      <c r="L167" s="267"/>
      <c r="M167" s="267"/>
      <c r="N167" s="267"/>
      <c r="O167" s="267"/>
      <c r="P167" s="267"/>
      <c r="Q167" s="267"/>
      <c r="R167" s="267"/>
      <c r="S167" s="267"/>
      <c r="T167" s="267"/>
      <c r="U167" s="267"/>
      <c r="V167" s="267"/>
      <c r="W167" s="267"/>
      <c r="X167" s="268"/>
      <c r="Y167" s="282">
        <v>10</v>
      </c>
      <c r="Z167" s="267"/>
      <c r="AA167" s="267"/>
      <c r="AB167" s="268"/>
      <c r="AC167" s="282">
        <v>28</v>
      </c>
      <c r="AD167" s="267"/>
      <c r="AE167" s="267"/>
      <c r="AF167" s="268"/>
      <c r="AG167" s="183">
        <v>38</v>
      </c>
      <c r="AH167" s="282">
        <v>24</v>
      </c>
      <c r="AI167" s="267"/>
      <c r="AJ167" s="268"/>
      <c r="AK167" s="282">
        <v>2200</v>
      </c>
      <c r="AL167" s="268"/>
      <c r="AM167" s="282">
        <v>80</v>
      </c>
      <c r="AN167" s="268"/>
      <c r="AO167" s="183">
        <v>36</v>
      </c>
      <c r="AP167" s="282">
        <v>1069</v>
      </c>
      <c r="AQ167" s="268"/>
      <c r="AR167" s="280">
        <v>3020</v>
      </c>
      <c r="AS167" s="267"/>
      <c r="AT167" s="267"/>
      <c r="AU167" s="267"/>
      <c r="AV167" s="267"/>
      <c r="AW167" s="267"/>
      <c r="AX167" s="267"/>
      <c r="AY167" s="267"/>
      <c r="AZ167" s="268"/>
      <c r="BB167" s="182" t="s">
        <v>1757</v>
      </c>
      <c r="BC167" s="280">
        <v>154</v>
      </c>
      <c r="BD167" s="267"/>
      <c r="BE167" s="267"/>
      <c r="BF167" s="268"/>
    </row>
    <row r="168" spans="5:58" ht="16.5">
      <c r="G168" s="184">
        <v>21</v>
      </c>
      <c r="H168" s="281" t="s">
        <v>1483</v>
      </c>
      <c r="I168" s="267"/>
      <c r="J168" s="267"/>
      <c r="K168" s="267"/>
      <c r="L168" s="267"/>
      <c r="M168" s="267"/>
      <c r="N168" s="267"/>
      <c r="O168" s="267"/>
      <c r="P168" s="267"/>
      <c r="Q168" s="267"/>
      <c r="R168" s="267"/>
      <c r="S168" s="267"/>
      <c r="T168" s="267"/>
      <c r="U168" s="267"/>
      <c r="V168" s="267"/>
      <c r="W168" s="267"/>
      <c r="X168" s="268"/>
      <c r="Y168" s="282">
        <v>0</v>
      </c>
      <c r="Z168" s="267"/>
      <c r="AA168" s="267"/>
      <c r="AB168" s="268"/>
      <c r="AC168" s="282">
        <v>14</v>
      </c>
      <c r="AD168" s="267"/>
      <c r="AE168" s="267"/>
      <c r="AF168" s="268"/>
      <c r="AG168" s="183">
        <v>21</v>
      </c>
      <c r="AH168" s="282">
        <v>17</v>
      </c>
      <c r="AI168" s="267"/>
      <c r="AJ168" s="268"/>
      <c r="AK168" s="282">
        <v>959</v>
      </c>
      <c r="AL168" s="268"/>
      <c r="AM168" s="282">
        <v>79</v>
      </c>
      <c r="AN168" s="268"/>
      <c r="AO168" s="183">
        <v>85</v>
      </c>
      <c r="AP168" s="282">
        <v>6156</v>
      </c>
      <c r="AQ168" s="268"/>
      <c r="AR168" s="280">
        <v>6769</v>
      </c>
      <c r="AS168" s="267"/>
      <c r="AT168" s="267"/>
      <c r="AU168" s="267"/>
      <c r="AV168" s="267"/>
      <c r="AW168" s="267"/>
      <c r="AX168" s="267"/>
      <c r="AY168" s="267"/>
      <c r="AZ168" s="268"/>
      <c r="BB168" s="182" t="s">
        <v>1757</v>
      </c>
      <c r="BC168" s="280">
        <v>6185</v>
      </c>
      <c r="BD168" s="267"/>
      <c r="BE168" s="267"/>
      <c r="BF168" s="268"/>
    </row>
    <row r="169" spans="5:58" ht="16.5">
      <c r="G169" s="184">
        <v>21</v>
      </c>
      <c r="H169" s="281" t="s">
        <v>1481</v>
      </c>
      <c r="I169" s="267"/>
      <c r="J169" s="267"/>
      <c r="K169" s="267"/>
      <c r="L169" s="267"/>
      <c r="M169" s="267"/>
      <c r="N169" s="267"/>
      <c r="O169" s="267"/>
      <c r="P169" s="267"/>
      <c r="Q169" s="267"/>
      <c r="R169" s="267"/>
      <c r="S169" s="267"/>
      <c r="T169" s="267"/>
      <c r="U169" s="267"/>
      <c r="V169" s="267"/>
      <c r="W169" s="267"/>
      <c r="X169" s="268"/>
      <c r="Y169" s="282">
        <v>47</v>
      </c>
      <c r="Z169" s="267"/>
      <c r="AA169" s="267"/>
      <c r="AB169" s="268"/>
      <c r="AC169" s="282">
        <v>116</v>
      </c>
      <c r="AD169" s="267"/>
      <c r="AE169" s="267"/>
      <c r="AF169" s="268"/>
      <c r="AG169" s="183">
        <v>74</v>
      </c>
      <c r="AH169" s="282">
        <v>111</v>
      </c>
      <c r="AI169" s="267"/>
      <c r="AJ169" s="268"/>
      <c r="AK169" s="282">
        <v>826</v>
      </c>
      <c r="AL169" s="268"/>
      <c r="AM169" s="282">
        <v>219</v>
      </c>
      <c r="AN169" s="268"/>
      <c r="AO169" s="183">
        <v>77</v>
      </c>
      <c r="AP169" s="282">
        <v>626</v>
      </c>
      <c r="AQ169" s="268"/>
      <c r="AR169" s="280">
        <v>1372</v>
      </c>
      <c r="AS169" s="267"/>
      <c r="AT169" s="267"/>
      <c r="AU169" s="267"/>
      <c r="AV169" s="267"/>
      <c r="AW169" s="267"/>
      <c r="AX169" s="267"/>
      <c r="AY169" s="267"/>
      <c r="AZ169" s="268"/>
      <c r="BB169" s="182" t="s">
        <v>1757</v>
      </c>
      <c r="BC169" s="280">
        <v>493</v>
      </c>
      <c r="BD169" s="267"/>
      <c r="BE169" s="267"/>
      <c r="BF169" s="268"/>
    </row>
    <row r="170" spans="5:58" ht="16.5">
      <c r="G170" s="184">
        <v>21</v>
      </c>
      <c r="H170" s="281" t="s">
        <v>1479</v>
      </c>
      <c r="I170" s="267"/>
      <c r="J170" s="267"/>
      <c r="K170" s="267"/>
      <c r="L170" s="267"/>
      <c r="M170" s="267"/>
      <c r="N170" s="267"/>
      <c r="O170" s="267"/>
      <c r="P170" s="267"/>
      <c r="Q170" s="267"/>
      <c r="R170" s="267"/>
      <c r="S170" s="267"/>
      <c r="T170" s="267"/>
      <c r="U170" s="267"/>
      <c r="V170" s="267"/>
      <c r="W170" s="267"/>
      <c r="X170" s="268"/>
      <c r="Y170" s="282">
        <v>1544</v>
      </c>
      <c r="Z170" s="267"/>
      <c r="AA170" s="267"/>
      <c r="AB170" s="268"/>
      <c r="AC170" s="282">
        <v>1398</v>
      </c>
      <c r="AD170" s="267"/>
      <c r="AE170" s="267"/>
      <c r="AF170" s="268"/>
      <c r="AG170" s="183">
        <v>705</v>
      </c>
      <c r="AH170" s="282">
        <v>5623</v>
      </c>
      <c r="AI170" s="267"/>
      <c r="AJ170" s="268"/>
      <c r="AK170" s="282">
        <v>14642</v>
      </c>
      <c r="AL170" s="268"/>
      <c r="AM170" s="282">
        <v>2035</v>
      </c>
      <c r="AN170" s="268"/>
      <c r="AO170" s="183">
        <v>661</v>
      </c>
      <c r="AP170" s="282">
        <v>33613</v>
      </c>
      <c r="AQ170" s="268"/>
      <c r="AR170" s="280">
        <v>43041</v>
      </c>
      <c r="AS170" s="267"/>
      <c r="AT170" s="267"/>
      <c r="AU170" s="267"/>
      <c r="AV170" s="267"/>
      <c r="AW170" s="267"/>
      <c r="AX170" s="267"/>
      <c r="AY170" s="267"/>
      <c r="AZ170" s="268"/>
      <c r="BB170" s="182" t="s">
        <v>1757</v>
      </c>
      <c r="BC170" s="280">
        <v>2441</v>
      </c>
      <c r="BD170" s="267"/>
      <c r="BE170" s="267"/>
      <c r="BF170" s="268"/>
    </row>
    <row r="171" spans="5:58" ht="16.5">
      <c r="G171" s="184">
        <v>21</v>
      </c>
      <c r="H171" s="281" t="s">
        <v>1477</v>
      </c>
      <c r="I171" s="267"/>
      <c r="J171" s="267"/>
      <c r="K171" s="267"/>
      <c r="L171" s="267"/>
      <c r="M171" s="267"/>
      <c r="N171" s="267"/>
      <c r="O171" s="267"/>
      <c r="P171" s="267"/>
      <c r="Q171" s="267"/>
      <c r="R171" s="267"/>
      <c r="S171" s="267"/>
      <c r="T171" s="267"/>
      <c r="U171" s="267"/>
      <c r="V171" s="267"/>
      <c r="W171" s="267"/>
      <c r="X171" s="268"/>
      <c r="Y171" s="282">
        <v>3</v>
      </c>
      <c r="Z171" s="267"/>
      <c r="AA171" s="267"/>
      <c r="AB171" s="268"/>
      <c r="AC171" s="282">
        <v>5</v>
      </c>
      <c r="AD171" s="267"/>
      <c r="AE171" s="267"/>
      <c r="AF171" s="268"/>
      <c r="AG171" s="183">
        <v>12</v>
      </c>
      <c r="AH171" s="282">
        <v>32</v>
      </c>
      <c r="AI171" s="267"/>
      <c r="AJ171" s="268"/>
      <c r="AK171" s="282">
        <v>669</v>
      </c>
      <c r="AL171" s="268"/>
      <c r="AM171" s="282">
        <v>66</v>
      </c>
      <c r="AN171" s="268"/>
      <c r="AO171" s="183">
        <v>232</v>
      </c>
      <c r="AP171" s="282">
        <v>1803</v>
      </c>
      <c r="AQ171" s="268"/>
      <c r="AR171" s="280">
        <v>2316</v>
      </c>
      <c r="AS171" s="267"/>
      <c r="AT171" s="267"/>
      <c r="AU171" s="267"/>
      <c r="AV171" s="267"/>
      <c r="AW171" s="267"/>
      <c r="AX171" s="267"/>
      <c r="AY171" s="267"/>
      <c r="AZ171" s="268"/>
      <c r="BB171" s="182" t="s">
        <v>1757</v>
      </c>
      <c r="BC171" s="280">
        <v>132</v>
      </c>
      <c r="BD171" s="267"/>
      <c r="BE171" s="267"/>
      <c r="BF171" s="268"/>
    </row>
    <row r="172" spans="5:58" ht="16.5">
      <c r="G172" s="184">
        <v>21</v>
      </c>
      <c r="H172" s="281" t="s">
        <v>1475</v>
      </c>
      <c r="I172" s="267"/>
      <c r="J172" s="267"/>
      <c r="K172" s="267"/>
      <c r="L172" s="267"/>
      <c r="M172" s="267"/>
      <c r="N172" s="267"/>
      <c r="O172" s="267"/>
      <c r="P172" s="267"/>
      <c r="Q172" s="267"/>
      <c r="R172" s="267"/>
      <c r="S172" s="267"/>
      <c r="T172" s="267"/>
      <c r="U172" s="267"/>
      <c r="V172" s="267"/>
      <c r="W172" s="267"/>
      <c r="X172" s="268"/>
      <c r="Y172" s="282">
        <v>28</v>
      </c>
      <c r="Z172" s="267"/>
      <c r="AA172" s="267"/>
      <c r="AB172" s="268"/>
      <c r="AC172" s="282">
        <v>28</v>
      </c>
      <c r="AD172" s="267"/>
      <c r="AE172" s="267"/>
      <c r="AF172" s="268"/>
      <c r="AG172" s="183">
        <v>386</v>
      </c>
      <c r="AH172" s="282">
        <v>415</v>
      </c>
      <c r="AI172" s="267"/>
      <c r="AJ172" s="268"/>
      <c r="AK172" s="282">
        <v>659</v>
      </c>
      <c r="AL172" s="268"/>
      <c r="AM172" s="282">
        <v>395</v>
      </c>
      <c r="AN172" s="268"/>
      <c r="AO172" s="183">
        <v>167</v>
      </c>
      <c r="AP172" s="282">
        <v>589</v>
      </c>
      <c r="AQ172" s="268"/>
      <c r="AR172" s="280">
        <v>1118</v>
      </c>
      <c r="AS172" s="267"/>
      <c r="AT172" s="267"/>
      <c r="AU172" s="267"/>
      <c r="AV172" s="267"/>
      <c r="AW172" s="267"/>
      <c r="AX172" s="267"/>
      <c r="AY172" s="267"/>
      <c r="AZ172" s="268"/>
      <c r="BB172" s="182" t="s">
        <v>1757</v>
      </c>
      <c r="BC172" s="280">
        <v>954</v>
      </c>
      <c r="BD172" s="267"/>
      <c r="BE172" s="267"/>
      <c r="BF172" s="268"/>
    </row>
    <row r="173" spans="5:58" ht="0" hidden="1" customHeight="1"/>
    <row r="174" spans="5:58" ht="4.7" customHeight="1"/>
    <row r="175" spans="5:58" ht="26.25" customHeight="1">
      <c r="E175" s="178"/>
      <c r="F175" s="279" t="s">
        <v>1756</v>
      </c>
      <c r="G175" s="275"/>
      <c r="H175" s="275"/>
      <c r="I175" s="275"/>
      <c r="J175" s="275"/>
      <c r="K175" s="275"/>
      <c r="L175" s="275"/>
      <c r="M175" s="275"/>
      <c r="N175" s="275"/>
      <c r="O175" s="275"/>
      <c r="P175" s="275"/>
      <c r="Q175" s="275"/>
      <c r="R175" s="275"/>
      <c r="S175" s="275"/>
      <c r="T175" s="275"/>
      <c r="U175" s="275"/>
      <c r="V175" s="275"/>
      <c r="W175" s="275"/>
      <c r="X175" s="275"/>
      <c r="Y175" s="275"/>
      <c r="Z175" s="275"/>
      <c r="AA175" s="275"/>
      <c r="AB175" s="275"/>
      <c r="AC175" s="275"/>
      <c r="AD175" s="275"/>
      <c r="AE175" s="275"/>
      <c r="AF175" s="275"/>
      <c r="AG175" s="275"/>
      <c r="AH175" s="275"/>
      <c r="AI175" s="275"/>
      <c r="AJ175" s="275"/>
      <c r="AK175" s="275"/>
      <c r="AL175" s="275"/>
      <c r="AM175" s="275"/>
      <c r="AN175" s="275"/>
      <c r="AO175" s="275"/>
      <c r="AP175" s="275"/>
      <c r="AQ175" s="275"/>
      <c r="AR175" s="275"/>
      <c r="AS175" s="275"/>
      <c r="AT175" s="275"/>
      <c r="AU175" s="275"/>
      <c r="AV175" s="275"/>
      <c r="AW175" s="275"/>
      <c r="AX175" s="275"/>
      <c r="AY175" s="275"/>
      <c r="AZ175" s="275"/>
      <c r="BA175" s="178"/>
      <c r="BB175" s="178"/>
      <c r="BC175" s="178"/>
    </row>
    <row r="176" spans="5:58" ht="5.65" customHeight="1"/>
    <row r="177" spans="10:46" ht="36.200000000000003" customHeight="1">
      <c r="J177" s="276" t="s">
        <v>0</v>
      </c>
      <c r="K177" s="267"/>
      <c r="L177" s="268"/>
      <c r="M177" s="276" t="s">
        <v>1601</v>
      </c>
      <c r="N177" s="267"/>
      <c r="O177" s="267"/>
      <c r="P177" s="267"/>
      <c r="Q177" s="267"/>
      <c r="R177" s="267"/>
      <c r="S177" s="267"/>
      <c r="T177" s="267"/>
      <c r="U177" s="267"/>
      <c r="V177" s="267"/>
      <c r="W177" s="267"/>
      <c r="X177" s="267"/>
      <c r="Y177" s="267"/>
      <c r="Z177" s="267"/>
      <c r="AA177" s="267"/>
      <c r="AB177" s="267"/>
      <c r="AC177" s="268"/>
      <c r="AE177" s="276" t="s">
        <v>1755</v>
      </c>
      <c r="AF177" s="267"/>
      <c r="AG177" s="267"/>
      <c r="AH177" s="267"/>
      <c r="AI177" s="267"/>
      <c r="AJ177" s="267"/>
      <c r="AK177" s="268"/>
      <c r="AL177" s="276" t="s">
        <v>1754</v>
      </c>
      <c r="AM177" s="267"/>
      <c r="AN177" s="267"/>
      <c r="AO177" s="267"/>
      <c r="AP177" s="268"/>
      <c r="AQ177" s="283" t="s">
        <v>1598</v>
      </c>
      <c r="AR177" s="267"/>
      <c r="AS177" s="267"/>
      <c r="AT177" s="268"/>
    </row>
    <row r="178" spans="10:46" ht="21.75" customHeight="1">
      <c r="J178" s="266">
        <v>1</v>
      </c>
      <c r="K178" s="267"/>
      <c r="L178" s="268"/>
      <c r="M178" s="266" t="s">
        <v>1597</v>
      </c>
      <c r="N178" s="267"/>
      <c r="O178" s="267"/>
      <c r="P178" s="267"/>
      <c r="Q178" s="267"/>
      <c r="R178" s="267"/>
      <c r="S178" s="267"/>
      <c r="T178" s="267"/>
      <c r="U178" s="267"/>
      <c r="V178" s="267"/>
      <c r="W178" s="267"/>
      <c r="X178" s="267"/>
      <c r="Y178" s="267"/>
      <c r="Z178" s="267"/>
      <c r="AA178" s="267"/>
      <c r="AB178" s="267"/>
      <c r="AC178" s="268"/>
      <c r="AE178" s="269">
        <v>169</v>
      </c>
      <c r="AF178" s="267"/>
      <c r="AG178" s="267"/>
      <c r="AH178" s="267"/>
      <c r="AI178" s="267"/>
      <c r="AJ178" s="267"/>
      <c r="AK178" s="268"/>
      <c r="AL178" s="269">
        <v>3868</v>
      </c>
      <c r="AM178" s="267"/>
      <c r="AN178" s="267"/>
      <c r="AO178" s="267"/>
      <c r="AP178" s="268"/>
      <c r="AQ178" s="270" t="s">
        <v>1753</v>
      </c>
      <c r="AR178" s="267"/>
      <c r="AS178" s="267"/>
      <c r="AT178" s="268"/>
    </row>
    <row r="179" spans="10:46" ht="21.75" customHeight="1">
      <c r="J179" s="266">
        <v>1</v>
      </c>
      <c r="K179" s="267"/>
      <c r="L179" s="268"/>
      <c r="M179" s="266" t="s">
        <v>1595</v>
      </c>
      <c r="N179" s="267"/>
      <c r="O179" s="267"/>
      <c r="P179" s="267"/>
      <c r="Q179" s="267"/>
      <c r="R179" s="267"/>
      <c r="S179" s="267"/>
      <c r="T179" s="267"/>
      <c r="U179" s="267"/>
      <c r="V179" s="267"/>
      <c r="W179" s="267"/>
      <c r="X179" s="267"/>
      <c r="Y179" s="267"/>
      <c r="Z179" s="267"/>
      <c r="AA179" s="267"/>
      <c r="AB179" s="267"/>
      <c r="AC179" s="268"/>
      <c r="AE179" s="269">
        <v>49</v>
      </c>
      <c r="AF179" s="267"/>
      <c r="AG179" s="267"/>
      <c r="AH179" s="267"/>
      <c r="AI179" s="267"/>
      <c r="AJ179" s="267"/>
      <c r="AK179" s="268"/>
      <c r="AL179" s="269">
        <v>2616</v>
      </c>
      <c r="AM179" s="267"/>
      <c r="AN179" s="267"/>
      <c r="AO179" s="267"/>
      <c r="AP179" s="268"/>
      <c r="AQ179" s="271" t="s">
        <v>1752</v>
      </c>
      <c r="AR179" s="267"/>
      <c r="AS179" s="267"/>
      <c r="AT179" s="268"/>
    </row>
    <row r="180" spans="10:46" ht="21.75" customHeight="1">
      <c r="J180" s="266">
        <v>1</v>
      </c>
      <c r="K180" s="267"/>
      <c r="L180" s="268"/>
      <c r="M180" s="266" t="s">
        <v>1593</v>
      </c>
      <c r="N180" s="267"/>
      <c r="O180" s="267"/>
      <c r="P180" s="267"/>
      <c r="Q180" s="267"/>
      <c r="R180" s="267"/>
      <c r="S180" s="267"/>
      <c r="T180" s="267"/>
      <c r="U180" s="267"/>
      <c r="V180" s="267"/>
      <c r="W180" s="267"/>
      <c r="X180" s="267"/>
      <c r="Y180" s="267"/>
      <c r="Z180" s="267"/>
      <c r="AA180" s="267"/>
      <c r="AB180" s="267"/>
      <c r="AC180" s="268"/>
      <c r="AE180" s="269">
        <v>71</v>
      </c>
      <c r="AF180" s="267"/>
      <c r="AG180" s="267"/>
      <c r="AH180" s="267"/>
      <c r="AI180" s="267"/>
      <c r="AJ180" s="267"/>
      <c r="AK180" s="268"/>
      <c r="AL180" s="269">
        <v>4039</v>
      </c>
      <c r="AM180" s="267"/>
      <c r="AN180" s="267"/>
      <c r="AO180" s="267"/>
      <c r="AP180" s="268"/>
      <c r="AQ180" s="271" t="s">
        <v>1751</v>
      </c>
      <c r="AR180" s="267"/>
      <c r="AS180" s="267"/>
      <c r="AT180" s="268"/>
    </row>
    <row r="181" spans="10:46" ht="21.75" customHeight="1">
      <c r="J181" s="266">
        <v>1</v>
      </c>
      <c r="K181" s="267"/>
      <c r="L181" s="268"/>
      <c r="M181" s="266" t="s">
        <v>1591</v>
      </c>
      <c r="N181" s="267"/>
      <c r="O181" s="267"/>
      <c r="P181" s="267"/>
      <c r="Q181" s="267"/>
      <c r="R181" s="267"/>
      <c r="S181" s="267"/>
      <c r="T181" s="267"/>
      <c r="U181" s="267"/>
      <c r="V181" s="267"/>
      <c r="W181" s="267"/>
      <c r="X181" s="267"/>
      <c r="Y181" s="267"/>
      <c r="Z181" s="267"/>
      <c r="AA181" s="267"/>
      <c r="AB181" s="267"/>
      <c r="AC181" s="268"/>
      <c r="AE181" s="269">
        <v>73</v>
      </c>
      <c r="AF181" s="267"/>
      <c r="AG181" s="267"/>
      <c r="AH181" s="267"/>
      <c r="AI181" s="267"/>
      <c r="AJ181" s="267"/>
      <c r="AK181" s="268"/>
      <c r="AL181" s="269">
        <v>13642</v>
      </c>
      <c r="AM181" s="267"/>
      <c r="AN181" s="267"/>
      <c r="AO181" s="267"/>
      <c r="AP181" s="268"/>
      <c r="AQ181" s="271" t="s">
        <v>1750</v>
      </c>
      <c r="AR181" s="267"/>
      <c r="AS181" s="267"/>
      <c r="AT181" s="268"/>
    </row>
    <row r="182" spans="10:46" ht="21.75" customHeight="1">
      <c r="J182" s="266">
        <v>1</v>
      </c>
      <c r="K182" s="267"/>
      <c r="L182" s="268"/>
      <c r="M182" s="266" t="s">
        <v>1589</v>
      </c>
      <c r="N182" s="267"/>
      <c r="O182" s="267"/>
      <c r="P182" s="267"/>
      <c r="Q182" s="267"/>
      <c r="R182" s="267"/>
      <c r="S182" s="267"/>
      <c r="T182" s="267"/>
      <c r="U182" s="267"/>
      <c r="V182" s="267"/>
      <c r="W182" s="267"/>
      <c r="X182" s="267"/>
      <c r="Y182" s="267"/>
      <c r="Z182" s="267"/>
      <c r="AA182" s="267"/>
      <c r="AB182" s="267"/>
      <c r="AC182" s="268"/>
      <c r="AE182" s="269">
        <v>19</v>
      </c>
      <c r="AF182" s="267"/>
      <c r="AG182" s="267"/>
      <c r="AH182" s="267"/>
      <c r="AI182" s="267"/>
      <c r="AJ182" s="267"/>
      <c r="AK182" s="268"/>
      <c r="AL182" s="269">
        <v>1747</v>
      </c>
      <c r="AM182" s="267"/>
      <c r="AN182" s="267"/>
      <c r="AO182" s="267"/>
      <c r="AP182" s="268"/>
      <c r="AQ182" s="271" t="s">
        <v>1749</v>
      </c>
      <c r="AR182" s="267"/>
      <c r="AS182" s="267"/>
      <c r="AT182" s="268"/>
    </row>
    <row r="183" spans="10:46" ht="21.75" customHeight="1">
      <c r="J183" s="266">
        <v>1</v>
      </c>
      <c r="K183" s="267"/>
      <c r="L183" s="268"/>
      <c r="M183" s="266" t="s">
        <v>1588</v>
      </c>
      <c r="N183" s="267"/>
      <c r="O183" s="267"/>
      <c r="P183" s="267"/>
      <c r="Q183" s="267"/>
      <c r="R183" s="267"/>
      <c r="S183" s="267"/>
      <c r="T183" s="267"/>
      <c r="U183" s="267"/>
      <c r="V183" s="267"/>
      <c r="W183" s="267"/>
      <c r="X183" s="267"/>
      <c r="Y183" s="267"/>
      <c r="Z183" s="267"/>
      <c r="AA183" s="267"/>
      <c r="AB183" s="267"/>
      <c r="AC183" s="268"/>
      <c r="AE183" s="269">
        <v>29</v>
      </c>
      <c r="AF183" s="267"/>
      <c r="AG183" s="267"/>
      <c r="AH183" s="267"/>
      <c r="AI183" s="267"/>
      <c r="AJ183" s="267"/>
      <c r="AK183" s="268"/>
      <c r="AL183" s="269">
        <v>3106</v>
      </c>
      <c r="AM183" s="267"/>
      <c r="AN183" s="267"/>
      <c r="AO183" s="267"/>
      <c r="AP183" s="268"/>
      <c r="AQ183" s="271" t="s">
        <v>1748</v>
      </c>
      <c r="AR183" s="267"/>
      <c r="AS183" s="267"/>
      <c r="AT183" s="268"/>
    </row>
    <row r="184" spans="10:46" ht="21.75" customHeight="1">
      <c r="J184" s="266">
        <v>1</v>
      </c>
      <c r="K184" s="267"/>
      <c r="L184" s="268"/>
      <c r="M184" s="266" t="s">
        <v>1587</v>
      </c>
      <c r="N184" s="267"/>
      <c r="O184" s="267"/>
      <c r="P184" s="267"/>
      <c r="Q184" s="267"/>
      <c r="R184" s="267"/>
      <c r="S184" s="267"/>
      <c r="T184" s="267"/>
      <c r="U184" s="267"/>
      <c r="V184" s="267"/>
      <c r="W184" s="267"/>
      <c r="X184" s="267"/>
      <c r="Y184" s="267"/>
      <c r="Z184" s="267"/>
      <c r="AA184" s="267"/>
      <c r="AB184" s="267"/>
      <c r="AC184" s="268"/>
      <c r="AE184" s="269">
        <v>117</v>
      </c>
      <c r="AF184" s="267"/>
      <c r="AG184" s="267"/>
      <c r="AH184" s="267"/>
      <c r="AI184" s="267"/>
      <c r="AJ184" s="267"/>
      <c r="AK184" s="268"/>
      <c r="AL184" s="269">
        <v>3066</v>
      </c>
      <c r="AM184" s="267"/>
      <c r="AN184" s="267"/>
      <c r="AO184" s="267"/>
      <c r="AP184" s="268"/>
      <c r="AQ184" s="270" t="s">
        <v>1747</v>
      </c>
      <c r="AR184" s="267"/>
      <c r="AS184" s="267"/>
      <c r="AT184" s="268"/>
    </row>
    <row r="185" spans="10:46" ht="21.75" customHeight="1">
      <c r="J185" s="266">
        <v>1</v>
      </c>
      <c r="K185" s="267"/>
      <c r="L185" s="268"/>
      <c r="M185" s="266" t="s">
        <v>1585</v>
      </c>
      <c r="N185" s="267"/>
      <c r="O185" s="267"/>
      <c r="P185" s="267"/>
      <c r="Q185" s="267"/>
      <c r="R185" s="267"/>
      <c r="S185" s="267"/>
      <c r="T185" s="267"/>
      <c r="U185" s="267"/>
      <c r="V185" s="267"/>
      <c r="W185" s="267"/>
      <c r="X185" s="267"/>
      <c r="Y185" s="267"/>
      <c r="Z185" s="267"/>
      <c r="AA185" s="267"/>
      <c r="AB185" s="267"/>
      <c r="AC185" s="268"/>
      <c r="AE185" s="269">
        <v>735</v>
      </c>
      <c r="AF185" s="267"/>
      <c r="AG185" s="267"/>
      <c r="AH185" s="267"/>
      <c r="AI185" s="267"/>
      <c r="AJ185" s="267"/>
      <c r="AK185" s="268"/>
      <c r="AL185" s="269">
        <v>10401</v>
      </c>
      <c r="AM185" s="267"/>
      <c r="AN185" s="267"/>
      <c r="AO185" s="267"/>
      <c r="AP185" s="268"/>
      <c r="AQ185" s="270" t="s">
        <v>1746</v>
      </c>
      <c r="AR185" s="267"/>
      <c r="AS185" s="267"/>
      <c r="AT185" s="268"/>
    </row>
    <row r="186" spans="10:46" ht="21.75" customHeight="1">
      <c r="J186" s="266">
        <v>4</v>
      </c>
      <c r="K186" s="267"/>
      <c r="L186" s="268"/>
      <c r="M186" s="266" t="s">
        <v>1583</v>
      </c>
      <c r="N186" s="267"/>
      <c r="O186" s="267"/>
      <c r="P186" s="267"/>
      <c r="Q186" s="267"/>
      <c r="R186" s="267"/>
      <c r="S186" s="267"/>
      <c r="T186" s="267"/>
      <c r="U186" s="267"/>
      <c r="V186" s="267"/>
      <c r="W186" s="267"/>
      <c r="X186" s="267"/>
      <c r="Y186" s="267"/>
      <c r="Z186" s="267"/>
      <c r="AA186" s="267"/>
      <c r="AB186" s="267"/>
      <c r="AC186" s="268"/>
      <c r="AE186" s="269">
        <v>229</v>
      </c>
      <c r="AF186" s="267"/>
      <c r="AG186" s="267"/>
      <c r="AH186" s="267"/>
      <c r="AI186" s="267"/>
      <c r="AJ186" s="267"/>
      <c r="AK186" s="268"/>
      <c r="AL186" s="269">
        <v>3140</v>
      </c>
      <c r="AM186" s="267"/>
      <c r="AN186" s="267"/>
      <c r="AO186" s="267"/>
      <c r="AP186" s="268"/>
      <c r="AQ186" s="270" t="s">
        <v>1745</v>
      </c>
      <c r="AR186" s="267"/>
      <c r="AS186" s="267"/>
      <c r="AT186" s="268"/>
    </row>
    <row r="187" spans="10:46" ht="21.75" customHeight="1">
      <c r="J187" s="266">
        <v>4</v>
      </c>
      <c r="K187" s="267"/>
      <c r="L187" s="268"/>
      <c r="M187" s="266" t="s">
        <v>1581</v>
      </c>
      <c r="N187" s="267"/>
      <c r="O187" s="267"/>
      <c r="P187" s="267"/>
      <c r="Q187" s="267"/>
      <c r="R187" s="267"/>
      <c r="S187" s="267"/>
      <c r="T187" s="267"/>
      <c r="U187" s="267"/>
      <c r="V187" s="267"/>
      <c r="W187" s="267"/>
      <c r="X187" s="267"/>
      <c r="Y187" s="267"/>
      <c r="Z187" s="267"/>
      <c r="AA187" s="267"/>
      <c r="AB187" s="267"/>
      <c r="AC187" s="268"/>
      <c r="AE187" s="269">
        <v>109</v>
      </c>
      <c r="AF187" s="267"/>
      <c r="AG187" s="267"/>
      <c r="AH187" s="267"/>
      <c r="AI187" s="267"/>
      <c r="AJ187" s="267"/>
      <c r="AK187" s="268"/>
      <c r="AL187" s="269">
        <v>2433</v>
      </c>
      <c r="AM187" s="267"/>
      <c r="AN187" s="267"/>
      <c r="AO187" s="267"/>
      <c r="AP187" s="268"/>
      <c r="AQ187" s="270" t="s">
        <v>1744</v>
      </c>
      <c r="AR187" s="267"/>
      <c r="AS187" s="267"/>
      <c r="AT187" s="268"/>
    </row>
    <row r="188" spans="10:46" ht="21.75" customHeight="1">
      <c r="J188" s="266">
        <v>4</v>
      </c>
      <c r="K188" s="267"/>
      <c r="L188" s="268"/>
      <c r="M188" s="266" t="s">
        <v>1579</v>
      </c>
      <c r="N188" s="267"/>
      <c r="O188" s="267"/>
      <c r="P188" s="267"/>
      <c r="Q188" s="267"/>
      <c r="R188" s="267"/>
      <c r="S188" s="267"/>
      <c r="T188" s="267"/>
      <c r="U188" s="267"/>
      <c r="V188" s="267"/>
      <c r="W188" s="267"/>
      <c r="X188" s="267"/>
      <c r="Y188" s="267"/>
      <c r="Z188" s="267"/>
      <c r="AA188" s="267"/>
      <c r="AB188" s="267"/>
      <c r="AC188" s="268"/>
      <c r="AE188" s="269">
        <v>20</v>
      </c>
      <c r="AF188" s="267"/>
      <c r="AG188" s="267"/>
      <c r="AH188" s="267"/>
      <c r="AI188" s="267"/>
      <c r="AJ188" s="267"/>
      <c r="AK188" s="268"/>
      <c r="AL188" s="269">
        <v>3106</v>
      </c>
      <c r="AM188" s="267"/>
      <c r="AN188" s="267"/>
      <c r="AO188" s="267"/>
      <c r="AP188" s="268"/>
      <c r="AQ188" s="271" t="s">
        <v>1743</v>
      </c>
      <c r="AR188" s="267"/>
      <c r="AS188" s="267"/>
      <c r="AT188" s="268"/>
    </row>
    <row r="189" spans="10:46" ht="21.75" customHeight="1">
      <c r="J189" s="266">
        <v>4</v>
      </c>
      <c r="K189" s="267"/>
      <c r="L189" s="268"/>
      <c r="M189" s="266" t="s">
        <v>1578</v>
      </c>
      <c r="N189" s="267"/>
      <c r="O189" s="267"/>
      <c r="P189" s="267"/>
      <c r="Q189" s="267"/>
      <c r="R189" s="267"/>
      <c r="S189" s="267"/>
      <c r="T189" s="267"/>
      <c r="U189" s="267"/>
      <c r="V189" s="267"/>
      <c r="W189" s="267"/>
      <c r="X189" s="267"/>
      <c r="Y189" s="267"/>
      <c r="Z189" s="267"/>
      <c r="AA189" s="267"/>
      <c r="AB189" s="267"/>
      <c r="AC189" s="268"/>
      <c r="AE189" s="269">
        <v>30</v>
      </c>
      <c r="AF189" s="267"/>
      <c r="AG189" s="267"/>
      <c r="AH189" s="267"/>
      <c r="AI189" s="267"/>
      <c r="AJ189" s="267"/>
      <c r="AK189" s="268"/>
      <c r="AL189" s="269">
        <v>4483</v>
      </c>
      <c r="AM189" s="267"/>
      <c r="AN189" s="267"/>
      <c r="AO189" s="267"/>
      <c r="AP189" s="268"/>
      <c r="AQ189" s="271" t="s">
        <v>1742</v>
      </c>
      <c r="AR189" s="267"/>
      <c r="AS189" s="267"/>
      <c r="AT189" s="268"/>
    </row>
    <row r="190" spans="10:46" ht="21.75" customHeight="1">
      <c r="J190" s="266">
        <v>4</v>
      </c>
      <c r="K190" s="267"/>
      <c r="L190" s="268"/>
      <c r="M190" s="266" t="s">
        <v>1576</v>
      </c>
      <c r="N190" s="267"/>
      <c r="O190" s="267"/>
      <c r="P190" s="267"/>
      <c r="Q190" s="267"/>
      <c r="R190" s="267"/>
      <c r="S190" s="267"/>
      <c r="T190" s="267"/>
      <c r="U190" s="267"/>
      <c r="V190" s="267"/>
      <c r="W190" s="267"/>
      <c r="X190" s="267"/>
      <c r="Y190" s="267"/>
      <c r="Z190" s="267"/>
      <c r="AA190" s="267"/>
      <c r="AB190" s="267"/>
      <c r="AC190" s="268"/>
      <c r="AE190" s="269">
        <v>0</v>
      </c>
      <c r="AF190" s="267"/>
      <c r="AG190" s="267"/>
      <c r="AH190" s="267"/>
      <c r="AI190" s="267"/>
      <c r="AJ190" s="267"/>
      <c r="AK190" s="268"/>
      <c r="AL190" s="269">
        <v>1495</v>
      </c>
      <c r="AM190" s="267"/>
      <c r="AN190" s="267"/>
      <c r="AO190" s="267"/>
      <c r="AP190" s="268"/>
      <c r="AQ190" s="272" t="s">
        <v>1486</v>
      </c>
      <c r="AR190" s="267"/>
      <c r="AS190" s="267"/>
      <c r="AT190" s="268"/>
    </row>
    <row r="191" spans="10:46" ht="21.75" customHeight="1">
      <c r="J191" s="266">
        <v>4</v>
      </c>
      <c r="K191" s="267"/>
      <c r="L191" s="268"/>
      <c r="M191" s="266" t="s">
        <v>1575</v>
      </c>
      <c r="N191" s="267"/>
      <c r="O191" s="267"/>
      <c r="P191" s="267"/>
      <c r="Q191" s="267"/>
      <c r="R191" s="267"/>
      <c r="S191" s="267"/>
      <c r="T191" s="267"/>
      <c r="U191" s="267"/>
      <c r="V191" s="267"/>
      <c r="W191" s="267"/>
      <c r="X191" s="267"/>
      <c r="Y191" s="267"/>
      <c r="Z191" s="267"/>
      <c r="AA191" s="267"/>
      <c r="AB191" s="267"/>
      <c r="AC191" s="268"/>
      <c r="AE191" s="269">
        <v>21</v>
      </c>
      <c r="AF191" s="267"/>
      <c r="AG191" s="267"/>
      <c r="AH191" s="267"/>
      <c r="AI191" s="267"/>
      <c r="AJ191" s="267"/>
      <c r="AK191" s="268"/>
      <c r="AL191" s="269">
        <v>5211</v>
      </c>
      <c r="AM191" s="267"/>
      <c r="AN191" s="267"/>
      <c r="AO191" s="267"/>
      <c r="AP191" s="268"/>
      <c r="AQ191" s="271" t="s">
        <v>1741</v>
      </c>
      <c r="AR191" s="267"/>
      <c r="AS191" s="267"/>
      <c r="AT191" s="268"/>
    </row>
    <row r="192" spans="10:46" ht="21.75" customHeight="1">
      <c r="J192" s="266">
        <v>4</v>
      </c>
      <c r="K192" s="267"/>
      <c r="L192" s="268"/>
      <c r="M192" s="266" t="s">
        <v>1574</v>
      </c>
      <c r="N192" s="267"/>
      <c r="O192" s="267"/>
      <c r="P192" s="267"/>
      <c r="Q192" s="267"/>
      <c r="R192" s="267"/>
      <c r="S192" s="267"/>
      <c r="T192" s="267"/>
      <c r="U192" s="267"/>
      <c r="V192" s="267"/>
      <c r="W192" s="267"/>
      <c r="X192" s="267"/>
      <c r="Y192" s="267"/>
      <c r="Z192" s="267"/>
      <c r="AA192" s="267"/>
      <c r="AB192" s="267"/>
      <c r="AC192" s="268"/>
      <c r="AE192" s="269">
        <v>16</v>
      </c>
      <c r="AF192" s="267"/>
      <c r="AG192" s="267"/>
      <c r="AH192" s="267"/>
      <c r="AI192" s="267"/>
      <c r="AJ192" s="267"/>
      <c r="AK192" s="268"/>
      <c r="AL192" s="269">
        <v>5120</v>
      </c>
      <c r="AM192" s="267"/>
      <c r="AN192" s="267"/>
      <c r="AO192" s="267"/>
      <c r="AP192" s="268"/>
      <c r="AQ192" s="271" t="s">
        <v>1740</v>
      </c>
      <c r="AR192" s="267"/>
      <c r="AS192" s="267"/>
      <c r="AT192" s="268"/>
    </row>
    <row r="193" spans="10:46" ht="21.75" customHeight="1">
      <c r="J193" s="266">
        <v>4</v>
      </c>
      <c r="K193" s="267"/>
      <c r="L193" s="268"/>
      <c r="M193" s="266" t="s">
        <v>1572</v>
      </c>
      <c r="N193" s="267"/>
      <c r="O193" s="267"/>
      <c r="P193" s="267"/>
      <c r="Q193" s="267"/>
      <c r="R193" s="267"/>
      <c r="S193" s="267"/>
      <c r="T193" s="267"/>
      <c r="U193" s="267"/>
      <c r="V193" s="267"/>
      <c r="W193" s="267"/>
      <c r="X193" s="267"/>
      <c r="Y193" s="267"/>
      <c r="Z193" s="267"/>
      <c r="AA193" s="267"/>
      <c r="AB193" s="267"/>
      <c r="AC193" s="268"/>
      <c r="AE193" s="269">
        <v>259</v>
      </c>
      <c r="AF193" s="267"/>
      <c r="AG193" s="267"/>
      <c r="AH193" s="267"/>
      <c r="AI193" s="267"/>
      <c r="AJ193" s="267"/>
      <c r="AK193" s="268"/>
      <c r="AL193" s="269">
        <v>11111</v>
      </c>
      <c r="AM193" s="267"/>
      <c r="AN193" s="267"/>
      <c r="AO193" s="267"/>
      <c r="AP193" s="268"/>
      <c r="AQ193" s="271" t="s">
        <v>1739</v>
      </c>
      <c r="AR193" s="267"/>
      <c r="AS193" s="267"/>
      <c r="AT193" s="268"/>
    </row>
    <row r="194" spans="10:46" ht="21.75" customHeight="1">
      <c r="J194" s="266">
        <v>4</v>
      </c>
      <c r="K194" s="267"/>
      <c r="L194" s="268"/>
      <c r="M194" s="266" t="s">
        <v>1570</v>
      </c>
      <c r="N194" s="267"/>
      <c r="O194" s="267"/>
      <c r="P194" s="267"/>
      <c r="Q194" s="267"/>
      <c r="R194" s="267"/>
      <c r="S194" s="267"/>
      <c r="T194" s="267"/>
      <c r="U194" s="267"/>
      <c r="V194" s="267"/>
      <c r="W194" s="267"/>
      <c r="X194" s="267"/>
      <c r="Y194" s="267"/>
      <c r="Z194" s="267"/>
      <c r="AA194" s="267"/>
      <c r="AB194" s="267"/>
      <c r="AC194" s="268"/>
      <c r="AE194" s="269">
        <v>3</v>
      </c>
      <c r="AF194" s="267"/>
      <c r="AG194" s="267"/>
      <c r="AH194" s="267"/>
      <c r="AI194" s="267"/>
      <c r="AJ194" s="267"/>
      <c r="AK194" s="268"/>
      <c r="AL194" s="269">
        <v>3218</v>
      </c>
      <c r="AM194" s="267"/>
      <c r="AN194" s="267"/>
      <c r="AO194" s="267"/>
      <c r="AP194" s="268"/>
      <c r="AQ194" s="271" t="s">
        <v>1738</v>
      </c>
      <c r="AR194" s="267"/>
      <c r="AS194" s="267"/>
      <c r="AT194" s="268"/>
    </row>
    <row r="195" spans="10:46" ht="21.75" customHeight="1">
      <c r="J195" s="266">
        <v>5</v>
      </c>
      <c r="K195" s="267"/>
      <c r="L195" s="268"/>
      <c r="M195" s="266" t="s">
        <v>1568</v>
      </c>
      <c r="N195" s="267"/>
      <c r="O195" s="267"/>
      <c r="P195" s="267"/>
      <c r="Q195" s="267"/>
      <c r="R195" s="267"/>
      <c r="S195" s="267"/>
      <c r="T195" s="267"/>
      <c r="U195" s="267"/>
      <c r="V195" s="267"/>
      <c r="W195" s="267"/>
      <c r="X195" s="267"/>
      <c r="Y195" s="267"/>
      <c r="Z195" s="267"/>
      <c r="AA195" s="267"/>
      <c r="AB195" s="267"/>
      <c r="AC195" s="268"/>
      <c r="AE195" s="269">
        <v>62</v>
      </c>
      <c r="AF195" s="267"/>
      <c r="AG195" s="267"/>
      <c r="AH195" s="267"/>
      <c r="AI195" s="267"/>
      <c r="AJ195" s="267"/>
      <c r="AK195" s="268"/>
      <c r="AL195" s="269">
        <v>10795</v>
      </c>
      <c r="AM195" s="267"/>
      <c r="AN195" s="267"/>
      <c r="AO195" s="267"/>
      <c r="AP195" s="268"/>
      <c r="AQ195" s="271" t="s">
        <v>1737</v>
      </c>
      <c r="AR195" s="267"/>
      <c r="AS195" s="267"/>
      <c r="AT195" s="268"/>
    </row>
    <row r="196" spans="10:46" ht="21.75" customHeight="1">
      <c r="J196" s="266">
        <v>5</v>
      </c>
      <c r="K196" s="267"/>
      <c r="L196" s="268"/>
      <c r="M196" s="266" t="s">
        <v>1566</v>
      </c>
      <c r="N196" s="267"/>
      <c r="O196" s="267"/>
      <c r="P196" s="267"/>
      <c r="Q196" s="267"/>
      <c r="R196" s="267"/>
      <c r="S196" s="267"/>
      <c r="T196" s="267"/>
      <c r="U196" s="267"/>
      <c r="V196" s="267"/>
      <c r="W196" s="267"/>
      <c r="X196" s="267"/>
      <c r="Y196" s="267"/>
      <c r="Z196" s="267"/>
      <c r="AA196" s="267"/>
      <c r="AB196" s="267"/>
      <c r="AC196" s="268"/>
      <c r="AE196" s="269">
        <v>74</v>
      </c>
      <c r="AF196" s="267"/>
      <c r="AG196" s="267"/>
      <c r="AH196" s="267"/>
      <c r="AI196" s="267"/>
      <c r="AJ196" s="267"/>
      <c r="AK196" s="268"/>
      <c r="AL196" s="269">
        <v>1998</v>
      </c>
      <c r="AM196" s="267"/>
      <c r="AN196" s="267"/>
      <c r="AO196" s="267"/>
      <c r="AP196" s="268"/>
      <c r="AQ196" s="270" t="s">
        <v>1736</v>
      </c>
      <c r="AR196" s="267"/>
      <c r="AS196" s="267"/>
      <c r="AT196" s="268"/>
    </row>
    <row r="197" spans="10:46" ht="21.75" customHeight="1">
      <c r="J197" s="266">
        <v>5</v>
      </c>
      <c r="K197" s="267"/>
      <c r="L197" s="268"/>
      <c r="M197" s="266" t="s">
        <v>1564</v>
      </c>
      <c r="N197" s="267"/>
      <c r="O197" s="267"/>
      <c r="P197" s="267"/>
      <c r="Q197" s="267"/>
      <c r="R197" s="267"/>
      <c r="S197" s="267"/>
      <c r="T197" s="267"/>
      <c r="U197" s="267"/>
      <c r="V197" s="267"/>
      <c r="W197" s="267"/>
      <c r="X197" s="267"/>
      <c r="Y197" s="267"/>
      <c r="Z197" s="267"/>
      <c r="AA197" s="267"/>
      <c r="AB197" s="267"/>
      <c r="AC197" s="268"/>
      <c r="AE197" s="269">
        <v>201</v>
      </c>
      <c r="AF197" s="267"/>
      <c r="AG197" s="267"/>
      <c r="AH197" s="267"/>
      <c r="AI197" s="267"/>
      <c r="AJ197" s="267"/>
      <c r="AK197" s="268"/>
      <c r="AL197" s="269">
        <v>2386</v>
      </c>
      <c r="AM197" s="267"/>
      <c r="AN197" s="267"/>
      <c r="AO197" s="267"/>
      <c r="AP197" s="268"/>
      <c r="AQ197" s="270" t="s">
        <v>1735</v>
      </c>
      <c r="AR197" s="267"/>
      <c r="AS197" s="267"/>
      <c r="AT197" s="268"/>
    </row>
    <row r="198" spans="10:46" ht="21.75" customHeight="1">
      <c r="J198" s="266">
        <v>5</v>
      </c>
      <c r="K198" s="267"/>
      <c r="L198" s="268"/>
      <c r="M198" s="266" t="s">
        <v>1562</v>
      </c>
      <c r="N198" s="267"/>
      <c r="O198" s="267"/>
      <c r="P198" s="267"/>
      <c r="Q198" s="267"/>
      <c r="R198" s="267"/>
      <c r="S198" s="267"/>
      <c r="T198" s="267"/>
      <c r="U198" s="267"/>
      <c r="V198" s="267"/>
      <c r="W198" s="267"/>
      <c r="X198" s="267"/>
      <c r="Y198" s="267"/>
      <c r="Z198" s="267"/>
      <c r="AA198" s="267"/>
      <c r="AB198" s="267"/>
      <c r="AC198" s="268"/>
      <c r="AE198" s="269">
        <v>174</v>
      </c>
      <c r="AF198" s="267"/>
      <c r="AG198" s="267"/>
      <c r="AH198" s="267"/>
      <c r="AI198" s="267"/>
      <c r="AJ198" s="267"/>
      <c r="AK198" s="268"/>
      <c r="AL198" s="269">
        <v>2681</v>
      </c>
      <c r="AM198" s="267"/>
      <c r="AN198" s="267"/>
      <c r="AO198" s="267"/>
      <c r="AP198" s="268"/>
      <c r="AQ198" s="270" t="s">
        <v>1734</v>
      </c>
      <c r="AR198" s="267"/>
      <c r="AS198" s="267"/>
      <c r="AT198" s="268"/>
    </row>
    <row r="199" spans="10:46" ht="21.75" customHeight="1">
      <c r="J199" s="266">
        <v>5</v>
      </c>
      <c r="K199" s="267"/>
      <c r="L199" s="268"/>
      <c r="M199" s="266" t="s">
        <v>1560</v>
      </c>
      <c r="N199" s="267"/>
      <c r="O199" s="267"/>
      <c r="P199" s="267"/>
      <c r="Q199" s="267"/>
      <c r="R199" s="267"/>
      <c r="S199" s="267"/>
      <c r="T199" s="267"/>
      <c r="U199" s="267"/>
      <c r="V199" s="267"/>
      <c r="W199" s="267"/>
      <c r="X199" s="267"/>
      <c r="Y199" s="267"/>
      <c r="Z199" s="267"/>
      <c r="AA199" s="267"/>
      <c r="AB199" s="267"/>
      <c r="AC199" s="268"/>
      <c r="AE199" s="269">
        <v>9</v>
      </c>
      <c r="AF199" s="267"/>
      <c r="AG199" s="267"/>
      <c r="AH199" s="267"/>
      <c r="AI199" s="267"/>
      <c r="AJ199" s="267"/>
      <c r="AK199" s="268"/>
      <c r="AL199" s="269">
        <v>4618</v>
      </c>
      <c r="AM199" s="267"/>
      <c r="AN199" s="267"/>
      <c r="AO199" s="267"/>
      <c r="AP199" s="268"/>
      <c r="AQ199" s="271" t="s">
        <v>1733</v>
      </c>
      <c r="AR199" s="267"/>
      <c r="AS199" s="267"/>
      <c r="AT199" s="268"/>
    </row>
    <row r="200" spans="10:46" ht="21.75" customHeight="1">
      <c r="J200" s="266">
        <v>6</v>
      </c>
      <c r="K200" s="267"/>
      <c r="L200" s="268"/>
      <c r="M200" s="266" t="s">
        <v>1558</v>
      </c>
      <c r="N200" s="267"/>
      <c r="O200" s="267"/>
      <c r="P200" s="267"/>
      <c r="Q200" s="267"/>
      <c r="R200" s="267"/>
      <c r="S200" s="267"/>
      <c r="T200" s="267"/>
      <c r="U200" s="267"/>
      <c r="V200" s="267"/>
      <c r="W200" s="267"/>
      <c r="X200" s="267"/>
      <c r="Y200" s="267"/>
      <c r="Z200" s="267"/>
      <c r="AA200" s="267"/>
      <c r="AB200" s="267"/>
      <c r="AC200" s="268"/>
      <c r="AE200" s="269">
        <v>800</v>
      </c>
      <c r="AF200" s="267"/>
      <c r="AG200" s="267"/>
      <c r="AH200" s="267"/>
      <c r="AI200" s="267"/>
      <c r="AJ200" s="267"/>
      <c r="AK200" s="268"/>
      <c r="AL200" s="269">
        <v>6730</v>
      </c>
      <c r="AM200" s="267"/>
      <c r="AN200" s="267"/>
      <c r="AO200" s="267"/>
      <c r="AP200" s="268"/>
      <c r="AQ200" s="270" t="s">
        <v>1732</v>
      </c>
      <c r="AR200" s="267"/>
      <c r="AS200" s="267"/>
      <c r="AT200" s="268"/>
    </row>
    <row r="201" spans="10:46" ht="21.75" customHeight="1">
      <c r="J201" s="266">
        <v>6</v>
      </c>
      <c r="K201" s="267"/>
      <c r="L201" s="268"/>
      <c r="M201" s="266" t="s">
        <v>1556</v>
      </c>
      <c r="N201" s="267"/>
      <c r="O201" s="267"/>
      <c r="P201" s="267"/>
      <c r="Q201" s="267"/>
      <c r="R201" s="267"/>
      <c r="S201" s="267"/>
      <c r="T201" s="267"/>
      <c r="U201" s="267"/>
      <c r="V201" s="267"/>
      <c r="W201" s="267"/>
      <c r="X201" s="267"/>
      <c r="Y201" s="267"/>
      <c r="Z201" s="267"/>
      <c r="AA201" s="267"/>
      <c r="AB201" s="267"/>
      <c r="AC201" s="268"/>
      <c r="AE201" s="269">
        <v>570</v>
      </c>
      <c r="AF201" s="267"/>
      <c r="AG201" s="267"/>
      <c r="AH201" s="267"/>
      <c r="AI201" s="267"/>
      <c r="AJ201" s="267"/>
      <c r="AK201" s="268"/>
      <c r="AL201" s="269">
        <v>5068</v>
      </c>
      <c r="AM201" s="267"/>
      <c r="AN201" s="267"/>
      <c r="AO201" s="267"/>
      <c r="AP201" s="268"/>
      <c r="AQ201" s="270" t="s">
        <v>1731</v>
      </c>
      <c r="AR201" s="267"/>
      <c r="AS201" s="267"/>
      <c r="AT201" s="268"/>
    </row>
    <row r="202" spans="10:46" ht="21.75" customHeight="1">
      <c r="J202" s="266">
        <v>6</v>
      </c>
      <c r="K202" s="267"/>
      <c r="L202" s="268"/>
      <c r="M202" s="266" t="s">
        <v>1554</v>
      </c>
      <c r="N202" s="267"/>
      <c r="O202" s="267"/>
      <c r="P202" s="267"/>
      <c r="Q202" s="267"/>
      <c r="R202" s="267"/>
      <c r="S202" s="267"/>
      <c r="T202" s="267"/>
      <c r="U202" s="267"/>
      <c r="V202" s="267"/>
      <c r="W202" s="267"/>
      <c r="X202" s="267"/>
      <c r="Y202" s="267"/>
      <c r="Z202" s="267"/>
      <c r="AA202" s="267"/>
      <c r="AB202" s="267"/>
      <c r="AC202" s="268"/>
      <c r="AE202" s="269">
        <v>30</v>
      </c>
      <c r="AF202" s="267"/>
      <c r="AG202" s="267"/>
      <c r="AH202" s="267"/>
      <c r="AI202" s="267"/>
      <c r="AJ202" s="267"/>
      <c r="AK202" s="268"/>
      <c r="AL202" s="269">
        <v>4128</v>
      </c>
      <c r="AM202" s="267"/>
      <c r="AN202" s="267"/>
      <c r="AO202" s="267"/>
      <c r="AP202" s="268"/>
      <c r="AQ202" s="271" t="s">
        <v>1730</v>
      </c>
      <c r="AR202" s="267"/>
      <c r="AS202" s="267"/>
      <c r="AT202" s="268"/>
    </row>
    <row r="203" spans="10:46" ht="21.75" customHeight="1">
      <c r="J203" s="266">
        <v>6</v>
      </c>
      <c r="K203" s="267"/>
      <c r="L203" s="268"/>
      <c r="M203" s="266" t="s">
        <v>1552</v>
      </c>
      <c r="N203" s="267"/>
      <c r="O203" s="267"/>
      <c r="P203" s="267"/>
      <c r="Q203" s="267"/>
      <c r="R203" s="267"/>
      <c r="S203" s="267"/>
      <c r="T203" s="267"/>
      <c r="U203" s="267"/>
      <c r="V203" s="267"/>
      <c r="W203" s="267"/>
      <c r="X203" s="267"/>
      <c r="Y203" s="267"/>
      <c r="Z203" s="267"/>
      <c r="AA203" s="267"/>
      <c r="AB203" s="267"/>
      <c r="AC203" s="268"/>
      <c r="AE203" s="269">
        <v>40</v>
      </c>
      <c r="AF203" s="267"/>
      <c r="AG203" s="267"/>
      <c r="AH203" s="267"/>
      <c r="AI203" s="267"/>
      <c r="AJ203" s="267"/>
      <c r="AK203" s="268"/>
      <c r="AL203" s="269">
        <v>4087</v>
      </c>
      <c r="AM203" s="267"/>
      <c r="AN203" s="267"/>
      <c r="AO203" s="267"/>
      <c r="AP203" s="268"/>
      <c r="AQ203" s="271" t="s">
        <v>1729</v>
      </c>
      <c r="AR203" s="267"/>
      <c r="AS203" s="267"/>
      <c r="AT203" s="268"/>
    </row>
    <row r="204" spans="10:46" ht="21.75" customHeight="1">
      <c r="J204" s="266">
        <v>6</v>
      </c>
      <c r="K204" s="267"/>
      <c r="L204" s="268"/>
      <c r="M204" s="266" t="s">
        <v>1550</v>
      </c>
      <c r="N204" s="267"/>
      <c r="O204" s="267"/>
      <c r="P204" s="267"/>
      <c r="Q204" s="267"/>
      <c r="R204" s="267"/>
      <c r="S204" s="267"/>
      <c r="T204" s="267"/>
      <c r="U204" s="267"/>
      <c r="V204" s="267"/>
      <c r="W204" s="267"/>
      <c r="X204" s="267"/>
      <c r="Y204" s="267"/>
      <c r="Z204" s="267"/>
      <c r="AA204" s="267"/>
      <c r="AB204" s="267"/>
      <c r="AC204" s="268"/>
      <c r="AE204" s="269">
        <v>21</v>
      </c>
      <c r="AF204" s="267"/>
      <c r="AG204" s="267"/>
      <c r="AH204" s="267"/>
      <c r="AI204" s="267"/>
      <c r="AJ204" s="267"/>
      <c r="AK204" s="268"/>
      <c r="AL204" s="269">
        <v>5606</v>
      </c>
      <c r="AM204" s="267"/>
      <c r="AN204" s="267"/>
      <c r="AO204" s="267"/>
      <c r="AP204" s="268"/>
      <c r="AQ204" s="271" t="s">
        <v>1728</v>
      </c>
      <c r="AR204" s="267"/>
      <c r="AS204" s="267"/>
      <c r="AT204" s="268"/>
    </row>
    <row r="205" spans="10:46" ht="21.75" customHeight="1">
      <c r="J205" s="266">
        <v>6</v>
      </c>
      <c r="K205" s="267"/>
      <c r="L205" s="268"/>
      <c r="M205" s="266" t="s">
        <v>1548</v>
      </c>
      <c r="N205" s="267"/>
      <c r="O205" s="267"/>
      <c r="P205" s="267"/>
      <c r="Q205" s="267"/>
      <c r="R205" s="267"/>
      <c r="S205" s="267"/>
      <c r="T205" s="267"/>
      <c r="U205" s="267"/>
      <c r="V205" s="267"/>
      <c r="W205" s="267"/>
      <c r="X205" s="267"/>
      <c r="Y205" s="267"/>
      <c r="Z205" s="267"/>
      <c r="AA205" s="267"/>
      <c r="AB205" s="267"/>
      <c r="AC205" s="268"/>
      <c r="AE205" s="269">
        <v>131</v>
      </c>
      <c r="AF205" s="267"/>
      <c r="AG205" s="267"/>
      <c r="AH205" s="267"/>
      <c r="AI205" s="267"/>
      <c r="AJ205" s="267"/>
      <c r="AK205" s="268"/>
      <c r="AL205" s="269">
        <v>7976</v>
      </c>
      <c r="AM205" s="267"/>
      <c r="AN205" s="267"/>
      <c r="AO205" s="267"/>
      <c r="AP205" s="268"/>
      <c r="AQ205" s="271" t="s">
        <v>1727</v>
      </c>
      <c r="AR205" s="267"/>
      <c r="AS205" s="267"/>
      <c r="AT205" s="268"/>
    </row>
    <row r="206" spans="10:46" ht="21.75" customHeight="1">
      <c r="J206" s="266">
        <v>6</v>
      </c>
      <c r="K206" s="267"/>
      <c r="L206" s="268"/>
      <c r="M206" s="266" t="s">
        <v>1546</v>
      </c>
      <c r="N206" s="267"/>
      <c r="O206" s="267"/>
      <c r="P206" s="267"/>
      <c r="Q206" s="267"/>
      <c r="R206" s="267"/>
      <c r="S206" s="267"/>
      <c r="T206" s="267"/>
      <c r="U206" s="267"/>
      <c r="V206" s="267"/>
      <c r="W206" s="267"/>
      <c r="X206" s="267"/>
      <c r="Y206" s="267"/>
      <c r="Z206" s="267"/>
      <c r="AA206" s="267"/>
      <c r="AB206" s="267"/>
      <c r="AC206" s="268"/>
      <c r="AE206" s="269">
        <v>440</v>
      </c>
      <c r="AF206" s="267"/>
      <c r="AG206" s="267"/>
      <c r="AH206" s="267"/>
      <c r="AI206" s="267"/>
      <c r="AJ206" s="267"/>
      <c r="AK206" s="268"/>
      <c r="AL206" s="269">
        <v>11277</v>
      </c>
      <c r="AM206" s="267"/>
      <c r="AN206" s="267"/>
      <c r="AO206" s="267"/>
      <c r="AP206" s="268"/>
      <c r="AQ206" s="270" t="s">
        <v>1726</v>
      </c>
      <c r="AR206" s="267"/>
      <c r="AS206" s="267"/>
      <c r="AT206" s="268"/>
    </row>
    <row r="207" spans="10:46" ht="21.75" customHeight="1">
      <c r="J207" s="266">
        <v>7</v>
      </c>
      <c r="K207" s="267"/>
      <c r="L207" s="268"/>
      <c r="M207" s="266" t="s">
        <v>1545</v>
      </c>
      <c r="N207" s="267"/>
      <c r="O207" s="267"/>
      <c r="P207" s="267"/>
      <c r="Q207" s="267"/>
      <c r="R207" s="267"/>
      <c r="S207" s="267"/>
      <c r="T207" s="267"/>
      <c r="U207" s="267"/>
      <c r="V207" s="267"/>
      <c r="W207" s="267"/>
      <c r="X207" s="267"/>
      <c r="Y207" s="267"/>
      <c r="Z207" s="267"/>
      <c r="AA207" s="267"/>
      <c r="AB207" s="267"/>
      <c r="AC207" s="268"/>
      <c r="AE207" s="269">
        <v>5856</v>
      </c>
      <c r="AF207" s="267"/>
      <c r="AG207" s="267"/>
      <c r="AH207" s="267"/>
      <c r="AI207" s="267"/>
      <c r="AJ207" s="267"/>
      <c r="AK207" s="268"/>
      <c r="AL207" s="269">
        <v>6871</v>
      </c>
      <c r="AM207" s="267"/>
      <c r="AN207" s="267"/>
      <c r="AO207" s="267"/>
      <c r="AP207" s="268"/>
      <c r="AQ207" s="270" t="s">
        <v>1725</v>
      </c>
      <c r="AR207" s="267"/>
      <c r="AS207" s="267"/>
      <c r="AT207" s="268"/>
    </row>
    <row r="208" spans="10:46" ht="21.75" customHeight="1">
      <c r="J208" s="266">
        <v>7</v>
      </c>
      <c r="K208" s="267"/>
      <c r="L208" s="268"/>
      <c r="M208" s="266" t="s">
        <v>1543</v>
      </c>
      <c r="N208" s="267"/>
      <c r="O208" s="267"/>
      <c r="P208" s="267"/>
      <c r="Q208" s="267"/>
      <c r="R208" s="267"/>
      <c r="S208" s="267"/>
      <c r="T208" s="267"/>
      <c r="U208" s="267"/>
      <c r="V208" s="267"/>
      <c r="W208" s="267"/>
      <c r="X208" s="267"/>
      <c r="Y208" s="267"/>
      <c r="Z208" s="267"/>
      <c r="AA208" s="267"/>
      <c r="AB208" s="267"/>
      <c r="AC208" s="268"/>
      <c r="AE208" s="269">
        <v>0</v>
      </c>
      <c r="AF208" s="267"/>
      <c r="AG208" s="267"/>
      <c r="AH208" s="267"/>
      <c r="AI208" s="267"/>
      <c r="AJ208" s="267"/>
      <c r="AK208" s="268"/>
      <c r="AL208" s="269">
        <v>7501</v>
      </c>
      <c r="AM208" s="267"/>
      <c r="AN208" s="267"/>
      <c r="AO208" s="267"/>
      <c r="AP208" s="268"/>
      <c r="AQ208" s="272" t="s">
        <v>1486</v>
      </c>
      <c r="AR208" s="267"/>
      <c r="AS208" s="267"/>
      <c r="AT208" s="268"/>
    </row>
    <row r="209" spans="10:46" ht="21.75" customHeight="1">
      <c r="J209" s="266">
        <v>7</v>
      </c>
      <c r="K209" s="267"/>
      <c r="L209" s="268"/>
      <c r="M209" s="266" t="s">
        <v>1541</v>
      </c>
      <c r="N209" s="267"/>
      <c r="O209" s="267"/>
      <c r="P209" s="267"/>
      <c r="Q209" s="267"/>
      <c r="R209" s="267"/>
      <c r="S209" s="267"/>
      <c r="T209" s="267"/>
      <c r="U209" s="267"/>
      <c r="V209" s="267"/>
      <c r="W209" s="267"/>
      <c r="X209" s="267"/>
      <c r="Y209" s="267"/>
      <c r="Z209" s="267"/>
      <c r="AA209" s="267"/>
      <c r="AB209" s="267"/>
      <c r="AC209" s="268"/>
      <c r="AE209" s="269">
        <v>0</v>
      </c>
      <c r="AF209" s="267"/>
      <c r="AG209" s="267"/>
      <c r="AH209" s="267"/>
      <c r="AI209" s="267"/>
      <c r="AJ209" s="267"/>
      <c r="AK209" s="268"/>
      <c r="AL209" s="269">
        <v>5155</v>
      </c>
      <c r="AM209" s="267"/>
      <c r="AN209" s="267"/>
      <c r="AO209" s="267"/>
      <c r="AP209" s="268"/>
      <c r="AQ209" s="272" t="s">
        <v>1486</v>
      </c>
      <c r="AR209" s="267"/>
      <c r="AS209" s="267"/>
      <c r="AT209" s="268"/>
    </row>
    <row r="210" spans="10:46" ht="21.75" customHeight="1">
      <c r="J210" s="266">
        <v>7</v>
      </c>
      <c r="K210" s="267"/>
      <c r="L210" s="268"/>
      <c r="M210" s="266" t="s">
        <v>1540</v>
      </c>
      <c r="N210" s="267"/>
      <c r="O210" s="267"/>
      <c r="P210" s="267"/>
      <c r="Q210" s="267"/>
      <c r="R210" s="267"/>
      <c r="S210" s="267"/>
      <c r="T210" s="267"/>
      <c r="U210" s="267"/>
      <c r="V210" s="267"/>
      <c r="W210" s="267"/>
      <c r="X210" s="267"/>
      <c r="Y210" s="267"/>
      <c r="Z210" s="267"/>
      <c r="AA210" s="267"/>
      <c r="AB210" s="267"/>
      <c r="AC210" s="268"/>
      <c r="AE210" s="269">
        <v>60</v>
      </c>
      <c r="AF210" s="267"/>
      <c r="AG210" s="267"/>
      <c r="AH210" s="267"/>
      <c r="AI210" s="267"/>
      <c r="AJ210" s="267"/>
      <c r="AK210" s="268"/>
      <c r="AL210" s="269">
        <v>5247</v>
      </c>
      <c r="AM210" s="267"/>
      <c r="AN210" s="267"/>
      <c r="AO210" s="267"/>
      <c r="AP210" s="268"/>
      <c r="AQ210" s="271" t="s">
        <v>1724</v>
      </c>
      <c r="AR210" s="267"/>
      <c r="AS210" s="267"/>
      <c r="AT210" s="268"/>
    </row>
    <row r="211" spans="10:46" ht="21.75" customHeight="1">
      <c r="J211" s="266">
        <v>7</v>
      </c>
      <c r="K211" s="267"/>
      <c r="L211" s="268"/>
      <c r="M211" s="266" t="s">
        <v>1538</v>
      </c>
      <c r="N211" s="267"/>
      <c r="O211" s="267"/>
      <c r="P211" s="267"/>
      <c r="Q211" s="267"/>
      <c r="R211" s="267"/>
      <c r="S211" s="267"/>
      <c r="T211" s="267"/>
      <c r="U211" s="267"/>
      <c r="V211" s="267"/>
      <c r="W211" s="267"/>
      <c r="X211" s="267"/>
      <c r="Y211" s="267"/>
      <c r="Z211" s="267"/>
      <c r="AA211" s="267"/>
      <c r="AB211" s="267"/>
      <c r="AC211" s="268"/>
      <c r="AE211" s="269">
        <v>0</v>
      </c>
      <c r="AF211" s="267"/>
      <c r="AG211" s="267"/>
      <c r="AH211" s="267"/>
      <c r="AI211" s="267"/>
      <c r="AJ211" s="267"/>
      <c r="AK211" s="268"/>
      <c r="AL211" s="269">
        <v>6237</v>
      </c>
      <c r="AM211" s="267"/>
      <c r="AN211" s="267"/>
      <c r="AO211" s="267"/>
      <c r="AP211" s="268"/>
      <c r="AQ211" s="272" t="s">
        <v>1486</v>
      </c>
      <c r="AR211" s="267"/>
      <c r="AS211" s="267"/>
      <c r="AT211" s="268"/>
    </row>
    <row r="212" spans="10:46" ht="21.75" customHeight="1">
      <c r="J212" s="266">
        <v>7</v>
      </c>
      <c r="K212" s="267"/>
      <c r="L212" s="268"/>
      <c r="M212" s="266" t="s">
        <v>1537</v>
      </c>
      <c r="N212" s="267"/>
      <c r="O212" s="267"/>
      <c r="P212" s="267"/>
      <c r="Q212" s="267"/>
      <c r="R212" s="267"/>
      <c r="S212" s="267"/>
      <c r="T212" s="267"/>
      <c r="U212" s="267"/>
      <c r="V212" s="267"/>
      <c r="W212" s="267"/>
      <c r="X212" s="267"/>
      <c r="Y212" s="267"/>
      <c r="Z212" s="267"/>
      <c r="AA212" s="267"/>
      <c r="AB212" s="267"/>
      <c r="AC212" s="268"/>
      <c r="AE212" s="269">
        <v>15</v>
      </c>
      <c r="AF212" s="267"/>
      <c r="AG212" s="267"/>
      <c r="AH212" s="267"/>
      <c r="AI212" s="267"/>
      <c r="AJ212" s="267"/>
      <c r="AK212" s="268"/>
      <c r="AL212" s="269">
        <v>3564</v>
      </c>
      <c r="AM212" s="267"/>
      <c r="AN212" s="267"/>
      <c r="AO212" s="267"/>
      <c r="AP212" s="268"/>
      <c r="AQ212" s="271" t="s">
        <v>1723</v>
      </c>
      <c r="AR212" s="267"/>
      <c r="AS212" s="267"/>
      <c r="AT212" s="268"/>
    </row>
    <row r="213" spans="10:46" ht="21.75" customHeight="1">
      <c r="J213" s="266">
        <v>7</v>
      </c>
      <c r="K213" s="267"/>
      <c r="L213" s="268"/>
      <c r="M213" s="266" t="s">
        <v>1535</v>
      </c>
      <c r="N213" s="267"/>
      <c r="O213" s="267"/>
      <c r="P213" s="267"/>
      <c r="Q213" s="267"/>
      <c r="R213" s="267"/>
      <c r="S213" s="267"/>
      <c r="T213" s="267"/>
      <c r="U213" s="267"/>
      <c r="V213" s="267"/>
      <c r="W213" s="267"/>
      <c r="X213" s="267"/>
      <c r="Y213" s="267"/>
      <c r="Z213" s="267"/>
      <c r="AA213" s="267"/>
      <c r="AB213" s="267"/>
      <c r="AC213" s="268"/>
      <c r="AE213" s="269">
        <v>0</v>
      </c>
      <c r="AF213" s="267"/>
      <c r="AG213" s="267"/>
      <c r="AH213" s="267"/>
      <c r="AI213" s="267"/>
      <c r="AJ213" s="267"/>
      <c r="AK213" s="268"/>
      <c r="AL213" s="269">
        <v>7392</v>
      </c>
      <c r="AM213" s="267"/>
      <c r="AN213" s="267"/>
      <c r="AO213" s="267"/>
      <c r="AP213" s="268"/>
      <c r="AQ213" s="272" t="s">
        <v>1486</v>
      </c>
      <c r="AR213" s="267"/>
      <c r="AS213" s="267"/>
      <c r="AT213" s="268"/>
    </row>
    <row r="214" spans="10:46" ht="21.75" customHeight="1">
      <c r="J214" s="266">
        <v>7</v>
      </c>
      <c r="K214" s="267"/>
      <c r="L214" s="268"/>
      <c r="M214" s="266" t="s">
        <v>1533</v>
      </c>
      <c r="N214" s="267"/>
      <c r="O214" s="267"/>
      <c r="P214" s="267"/>
      <c r="Q214" s="267"/>
      <c r="R214" s="267"/>
      <c r="S214" s="267"/>
      <c r="T214" s="267"/>
      <c r="U214" s="267"/>
      <c r="V214" s="267"/>
      <c r="W214" s="267"/>
      <c r="X214" s="267"/>
      <c r="Y214" s="267"/>
      <c r="Z214" s="267"/>
      <c r="AA214" s="267"/>
      <c r="AB214" s="267"/>
      <c r="AC214" s="268"/>
      <c r="AE214" s="269">
        <v>1</v>
      </c>
      <c r="AF214" s="267"/>
      <c r="AG214" s="267"/>
      <c r="AH214" s="267"/>
      <c r="AI214" s="267"/>
      <c r="AJ214" s="267"/>
      <c r="AK214" s="268"/>
      <c r="AL214" s="269">
        <v>3700</v>
      </c>
      <c r="AM214" s="267"/>
      <c r="AN214" s="267"/>
      <c r="AO214" s="267"/>
      <c r="AP214" s="268"/>
      <c r="AQ214" s="271" t="s">
        <v>1722</v>
      </c>
      <c r="AR214" s="267"/>
      <c r="AS214" s="267"/>
      <c r="AT214" s="268"/>
    </row>
    <row r="215" spans="10:46" ht="21.75" customHeight="1">
      <c r="J215" s="266">
        <v>9</v>
      </c>
      <c r="K215" s="267"/>
      <c r="L215" s="268"/>
      <c r="M215" s="266" t="s">
        <v>1531</v>
      </c>
      <c r="N215" s="267"/>
      <c r="O215" s="267"/>
      <c r="P215" s="267"/>
      <c r="Q215" s="267"/>
      <c r="R215" s="267"/>
      <c r="S215" s="267"/>
      <c r="T215" s="267"/>
      <c r="U215" s="267"/>
      <c r="V215" s="267"/>
      <c r="W215" s="267"/>
      <c r="X215" s="267"/>
      <c r="Y215" s="267"/>
      <c r="Z215" s="267"/>
      <c r="AA215" s="267"/>
      <c r="AB215" s="267"/>
      <c r="AC215" s="268"/>
      <c r="AE215" s="269">
        <v>153</v>
      </c>
      <c r="AF215" s="267"/>
      <c r="AG215" s="267"/>
      <c r="AH215" s="267"/>
      <c r="AI215" s="267"/>
      <c r="AJ215" s="267"/>
      <c r="AK215" s="268"/>
      <c r="AL215" s="269">
        <v>6393</v>
      </c>
      <c r="AM215" s="267"/>
      <c r="AN215" s="267"/>
      <c r="AO215" s="267"/>
      <c r="AP215" s="268"/>
      <c r="AQ215" s="271" t="s">
        <v>1721</v>
      </c>
      <c r="AR215" s="267"/>
      <c r="AS215" s="267"/>
      <c r="AT215" s="268"/>
    </row>
    <row r="216" spans="10:46" ht="21.75" customHeight="1">
      <c r="J216" s="266">
        <v>9</v>
      </c>
      <c r="K216" s="267"/>
      <c r="L216" s="268"/>
      <c r="M216" s="266" t="s">
        <v>1529</v>
      </c>
      <c r="N216" s="267"/>
      <c r="O216" s="267"/>
      <c r="P216" s="267"/>
      <c r="Q216" s="267"/>
      <c r="R216" s="267"/>
      <c r="S216" s="267"/>
      <c r="T216" s="267"/>
      <c r="U216" s="267"/>
      <c r="V216" s="267"/>
      <c r="W216" s="267"/>
      <c r="X216" s="267"/>
      <c r="Y216" s="267"/>
      <c r="Z216" s="267"/>
      <c r="AA216" s="267"/>
      <c r="AB216" s="267"/>
      <c r="AC216" s="268"/>
      <c r="AE216" s="269">
        <v>0</v>
      </c>
      <c r="AF216" s="267"/>
      <c r="AG216" s="267"/>
      <c r="AH216" s="267"/>
      <c r="AI216" s="267"/>
      <c r="AJ216" s="267"/>
      <c r="AK216" s="268"/>
      <c r="AL216" s="269">
        <v>4585</v>
      </c>
      <c r="AM216" s="267"/>
      <c r="AN216" s="267"/>
      <c r="AO216" s="267"/>
      <c r="AP216" s="268"/>
      <c r="AQ216" s="272" t="s">
        <v>1486</v>
      </c>
      <c r="AR216" s="267"/>
      <c r="AS216" s="267"/>
      <c r="AT216" s="268"/>
    </row>
    <row r="217" spans="10:46" ht="21.75" customHeight="1">
      <c r="J217" s="266">
        <v>9</v>
      </c>
      <c r="K217" s="267"/>
      <c r="L217" s="268"/>
      <c r="M217" s="266" t="s">
        <v>1527</v>
      </c>
      <c r="N217" s="267"/>
      <c r="O217" s="267"/>
      <c r="P217" s="267"/>
      <c r="Q217" s="267"/>
      <c r="R217" s="267"/>
      <c r="S217" s="267"/>
      <c r="T217" s="267"/>
      <c r="U217" s="267"/>
      <c r="V217" s="267"/>
      <c r="W217" s="267"/>
      <c r="X217" s="267"/>
      <c r="Y217" s="267"/>
      <c r="Z217" s="267"/>
      <c r="AA217" s="267"/>
      <c r="AB217" s="267"/>
      <c r="AC217" s="268"/>
      <c r="AE217" s="269">
        <v>221</v>
      </c>
      <c r="AF217" s="267"/>
      <c r="AG217" s="267"/>
      <c r="AH217" s="267"/>
      <c r="AI217" s="267"/>
      <c r="AJ217" s="267"/>
      <c r="AK217" s="268"/>
      <c r="AL217" s="269">
        <v>6064</v>
      </c>
      <c r="AM217" s="267"/>
      <c r="AN217" s="267"/>
      <c r="AO217" s="267"/>
      <c r="AP217" s="268"/>
      <c r="AQ217" s="270" t="s">
        <v>1720</v>
      </c>
      <c r="AR217" s="267"/>
      <c r="AS217" s="267"/>
      <c r="AT217" s="268"/>
    </row>
    <row r="218" spans="10:46" ht="21.75" customHeight="1">
      <c r="J218" s="266">
        <v>9</v>
      </c>
      <c r="K218" s="267"/>
      <c r="L218" s="268"/>
      <c r="M218" s="266" t="s">
        <v>1525</v>
      </c>
      <c r="N218" s="267"/>
      <c r="O218" s="267"/>
      <c r="P218" s="267"/>
      <c r="Q218" s="267"/>
      <c r="R218" s="267"/>
      <c r="S218" s="267"/>
      <c r="T218" s="267"/>
      <c r="U218" s="267"/>
      <c r="V218" s="267"/>
      <c r="W218" s="267"/>
      <c r="X218" s="267"/>
      <c r="Y218" s="267"/>
      <c r="Z218" s="267"/>
      <c r="AA218" s="267"/>
      <c r="AB218" s="267"/>
      <c r="AC218" s="268"/>
      <c r="AE218" s="269">
        <v>3</v>
      </c>
      <c r="AF218" s="267"/>
      <c r="AG218" s="267"/>
      <c r="AH218" s="267"/>
      <c r="AI218" s="267"/>
      <c r="AJ218" s="267"/>
      <c r="AK218" s="268"/>
      <c r="AL218" s="269">
        <v>6764</v>
      </c>
      <c r="AM218" s="267"/>
      <c r="AN218" s="267"/>
      <c r="AO218" s="267"/>
      <c r="AP218" s="268"/>
      <c r="AQ218" s="271" t="s">
        <v>1719</v>
      </c>
      <c r="AR218" s="267"/>
      <c r="AS218" s="267"/>
      <c r="AT218" s="268"/>
    </row>
    <row r="219" spans="10:46" ht="21.75" customHeight="1">
      <c r="J219" s="266">
        <v>9</v>
      </c>
      <c r="K219" s="267"/>
      <c r="L219" s="268"/>
      <c r="M219" s="266" t="s">
        <v>1524</v>
      </c>
      <c r="N219" s="267"/>
      <c r="O219" s="267"/>
      <c r="P219" s="267"/>
      <c r="Q219" s="267"/>
      <c r="R219" s="267"/>
      <c r="S219" s="267"/>
      <c r="T219" s="267"/>
      <c r="U219" s="267"/>
      <c r="V219" s="267"/>
      <c r="W219" s="267"/>
      <c r="X219" s="267"/>
      <c r="Y219" s="267"/>
      <c r="Z219" s="267"/>
      <c r="AA219" s="267"/>
      <c r="AB219" s="267"/>
      <c r="AC219" s="268"/>
      <c r="AE219" s="269">
        <v>0</v>
      </c>
      <c r="AF219" s="267"/>
      <c r="AG219" s="267"/>
      <c r="AH219" s="267"/>
      <c r="AI219" s="267"/>
      <c r="AJ219" s="267"/>
      <c r="AK219" s="268"/>
      <c r="AL219" s="269">
        <v>11204</v>
      </c>
      <c r="AM219" s="267"/>
      <c r="AN219" s="267"/>
      <c r="AO219" s="267"/>
      <c r="AP219" s="268"/>
      <c r="AQ219" s="272" t="s">
        <v>1486</v>
      </c>
      <c r="AR219" s="267"/>
      <c r="AS219" s="267"/>
      <c r="AT219" s="268"/>
    </row>
    <row r="220" spans="10:46" ht="21.75" customHeight="1">
      <c r="J220" s="266">
        <v>12</v>
      </c>
      <c r="K220" s="267"/>
      <c r="L220" s="268"/>
      <c r="M220" s="266" t="s">
        <v>1522</v>
      </c>
      <c r="N220" s="267"/>
      <c r="O220" s="267"/>
      <c r="P220" s="267"/>
      <c r="Q220" s="267"/>
      <c r="R220" s="267"/>
      <c r="S220" s="267"/>
      <c r="T220" s="267"/>
      <c r="U220" s="267"/>
      <c r="V220" s="267"/>
      <c r="W220" s="267"/>
      <c r="X220" s="267"/>
      <c r="Y220" s="267"/>
      <c r="Z220" s="267"/>
      <c r="AA220" s="267"/>
      <c r="AB220" s="267"/>
      <c r="AC220" s="268"/>
      <c r="AE220" s="269">
        <v>0</v>
      </c>
      <c r="AF220" s="267"/>
      <c r="AG220" s="267"/>
      <c r="AH220" s="267"/>
      <c r="AI220" s="267"/>
      <c r="AJ220" s="267"/>
      <c r="AK220" s="268"/>
      <c r="AL220" s="269">
        <v>3375</v>
      </c>
      <c r="AM220" s="267"/>
      <c r="AN220" s="267"/>
      <c r="AO220" s="267"/>
      <c r="AP220" s="268"/>
      <c r="AQ220" s="272" t="s">
        <v>1486</v>
      </c>
      <c r="AR220" s="267"/>
      <c r="AS220" s="267"/>
      <c r="AT220" s="268"/>
    </row>
    <row r="221" spans="10:46" ht="21.75" customHeight="1">
      <c r="J221" s="266">
        <v>16</v>
      </c>
      <c r="K221" s="267"/>
      <c r="L221" s="268"/>
      <c r="M221" s="266" t="s">
        <v>1521</v>
      </c>
      <c r="N221" s="267"/>
      <c r="O221" s="267"/>
      <c r="P221" s="267"/>
      <c r="Q221" s="267"/>
      <c r="R221" s="267"/>
      <c r="S221" s="267"/>
      <c r="T221" s="267"/>
      <c r="U221" s="267"/>
      <c r="V221" s="267"/>
      <c r="W221" s="267"/>
      <c r="X221" s="267"/>
      <c r="Y221" s="267"/>
      <c r="Z221" s="267"/>
      <c r="AA221" s="267"/>
      <c r="AB221" s="267"/>
      <c r="AC221" s="268"/>
      <c r="AE221" s="269">
        <v>16</v>
      </c>
      <c r="AF221" s="267"/>
      <c r="AG221" s="267"/>
      <c r="AH221" s="267"/>
      <c r="AI221" s="267"/>
      <c r="AJ221" s="267"/>
      <c r="AK221" s="268"/>
      <c r="AL221" s="269">
        <v>3656</v>
      </c>
      <c r="AM221" s="267"/>
      <c r="AN221" s="267"/>
      <c r="AO221" s="267"/>
      <c r="AP221" s="268"/>
      <c r="AQ221" s="271" t="s">
        <v>1718</v>
      </c>
      <c r="AR221" s="267"/>
      <c r="AS221" s="267"/>
      <c r="AT221" s="268"/>
    </row>
    <row r="222" spans="10:46" ht="21.75" customHeight="1">
      <c r="J222" s="266">
        <v>16</v>
      </c>
      <c r="K222" s="267"/>
      <c r="L222" s="268"/>
      <c r="M222" s="266" t="s">
        <v>1520</v>
      </c>
      <c r="N222" s="267"/>
      <c r="O222" s="267"/>
      <c r="P222" s="267"/>
      <c r="Q222" s="267"/>
      <c r="R222" s="267"/>
      <c r="S222" s="267"/>
      <c r="T222" s="267"/>
      <c r="U222" s="267"/>
      <c r="V222" s="267"/>
      <c r="W222" s="267"/>
      <c r="X222" s="267"/>
      <c r="Y222" s="267"/>
      <c r="Z222" s="267"/>
      <c r="AA222" s="267"/>
      <c r="AB222" s="267"/>
      <c r="AC222" s="268"/>
      <c r="AE222" s="269">
        <v>2</v>
      </c>
      <c r="AF222" s="267"/>
      <c r="AG222" s="267"/>
      <c r="AH222" s="267"/>
      <c r="AI222" s="267"/>
      <c r="AJ222" s="267"/>
      <c r="AK222" s="268"/>
      <c r="AL222" s="269">
        <v>7586</v>
      </c>
      <c r="AM222" s="267"/>
      <c r="AN222" s="267"/>
      <c r="AO222" s="267"/>
      <c r="AP222" s="268"/>
      <c r="AQ222" s="271" t="s">
        <v>1717</v>
      </c>
      <c r="AR222" s="267"/>
      <c r="AS222" s="267"/>
      <c r="AT222" s="268"/>
    </row>
    <row r="223" spans="10:46" ht="21.75" customHeight="1">
      <c r="J223" s="266">
        <v>16</v>
      </c>
      <c r="K223" s="267"/>
      <c r="L223" s="268"/>
      <c r="M223" s="266" t="s">
        <v>1519</v>
      </c>
      <c r="N223" s="267"/>
      <c r="O223" s="267"/>
      <c r="P223" s="267"/>
      <c r="Q223" s="267"/>
      <c r="R223" s="267"/>
      <c r="S223" s="267"/>
      <c r="T223" s="267"/>
      <c r="U223" s="267"/>
      <c r="V223" s="267"/>
      <c r="W223" s="267"/>
      <c r="X223" s="267"/>
      <c r="Y223" s="267"/>
      <c r="Z223" s="267"/>
      <c r="AA223" s="267"/>
      <c r="AB223" s="267"/>
      <c r="AC223" s="268"/>
      <c r="AE223" s="269">
        <v>35</v>
      </c>
      <c r="AF223" s="267"/>
      <c r="AG223" s="267"/>
      <c r="AH223" s="267"/>
      <c r="AI223" s="267"/>
      <c r="AJ223" s="267"/>
      <c r="AK223" s="268"/>
      <c r="AL223" s="269">
        <v>3042</v>
      </c>
      <c r="AM223" s="267"/>
      <c r="AN223" s="267"/>
      <c r="AO223" s="267"/>
      <c r="AP223" s="268"/>
      <c r="AQ223" s="271" t="s">
        <v>1716</v>
      </c>
      <c r="AR223" s="267"/>
      <c r="AS223" s="267"/>
      <c r="AT223" s="268"/>
    </row>
    <row r="224" spans="10:46" ht="21.75" customHeight="1">
      <c r="J224" s="266">
        <v>16</v>
      </c>
      <c r="K224" s="267"/>
      <c r="L224" s="268"/>
      <c r="M224" s="266" t="s">
        <v>1517</v>
      </c>
      <c r="N224" s="267"/>
      <c r="O224" s="267"/>
      <c r="P224" s="267"/>
      <c r="Q224" s="267"/>
      <c r="R224" s="267"/>
      <c r="S224" s="267"/>
      <c r="T224" s="267"/>
      <c r="U224" s="267"/>
      <c r="V224" s="267"/>
      <c r="W224" s="267"/>
      <c r="X224" s="267"/>
      <c r="Y224" s="267"/>
      <c r="Z224" s="267"/>
      <c r="AA224" s="267"/>
      <c r="AB224" s="267"/>
      <c r="AC224" s="268"/>
      <c r="AE224" s="269">
        <v>146</v>
      </c>
      <c r="AF224" s="267"/>
      <c r="AG224" s="267"/>
      <c r="AH224" s="267"/>
      <c r="AI224" s="267"/>
      <c r="AJ224" s="267"/>
      <c r="AK224" s="268"/>
      <c r="AL224" s="269">
        <v>8586</v>
      </c>
      <c r="AM224" s="267"/>
      <c r="AN224" s="267"/>
      <c r="AO224" s="267"/>
      <c r="AP224" s="268"/>
      <c r="AQ224" s="271" t="s">
        <v>1715</v>
      </c>
      <c r="AR224" s="267"/>
      <c r="AS224" s="267"/>
      <c r="AT224" s="268"/>
    </row>
    <row r="225" spans="10:46" ht="21.75" customHeight="1">
      <c r="J225" s="266">
        <v>16</v>
      </c>
      <c r="K225" s="267"/>
      <c r="L225" s="268"/>
      <c r="M225" s="266" t="s">
        <v>1515</v>
      </c>
      <c r="N225" s="267"/>
      <c r="O225" s="267"/>
      <c r="P225" s="267"/>
      <c r="Q225" s="267"/>
      <c r="R225" s="267"/>
      <c r="S225" s="267"/>
      <c r="T225" s="267"/>
      <c r="U225" s="267"/>
      <c r="V225" s="267"/>
      <c r="W225" s="267"/>
      <c r="X225" s="267"/>
      <c r="Y225" s="267"/>
      <c r="Z225" s="267"/>
      <c r="AA225" s="267"/>
      <c r="AB225" s="267"/>
      <c r="AC225" s="268"/>
      <c r="AE225" s="269">
        <v>233</v>
      </c>
      <c r="AF225" s="267"/>
      <c r="AG225" s="267"/>
      <c r="AH225" s="267"/>
      <c r="AI225" s="267"/>
      <c r="AJ225" s="267"/>
      <c r="AK225" s="268"/>
      <c r="AL225" s="269">
        <v>4601</v>
      </c>
      <c r="AM225" s="267"/>
      <c r="AN225" s="267"/>
      <c r="AO225" s="267"/>
      <c r="AP225" s="268"/>
      <c r="AQ225" s="270" t="s">
        <v>1714</v>
      </c>
      <c r="AR225" s="267"/>
      <c r="AS225" s="267"/>
      <c r="AT225" s="268"/>
    </row>
    <row r="226" spans="10:46" ht="21.75" customHeight="1">
      <c r="J226" s="266">
        <v>16</v>
      </c>
      <c r="K226" s="267"/>
      <c r="L226" s="268"/>
      <c r="M226" s="266" t="s">
        <v>1514</v>
      </c>
      <c r="N226" s="267"/>
      <c r="O226" s="267"/>
      <c r="P226" s="267"/>
      <c r="Q226" s="267"/>
      <c r="R226" s="267"/>
      <c r="S226" s="267"/>
      <c r="T226" s="267"/>
      <c r="U226" s="267"/>
      <c r="V226" s="267"/>
      <c r="W226" s="267"/>
      <c r="X226" s="267"/>
      <c r="Y226" s="267"/>
      <c r="Z226" s="267"/>
      <c r="AA226" s="267"/>
      <c r="AB226" s="267"/>
      <c r="AC226" s="268"/>
      <c r="AE226" s="269">
        <v>2</v>
      </c>
      <c r="AF226" s="267"/>
      <c r="AG226" s="267"/>
      <c r="AH226" s="267"/>
      <c r="AI226" s="267"/>
      <c r="AJ226" s="267"/>
      <c r="AK226" s="268"/>
      <c r="AL226" s="269">
        <v>17057</v>
      </c>
      <c r="AM226" s="267"/>
      <c r="AN226" s="267"/>
      <c r="AO226" s="267"/>
      <c r="AP226" s="268"/>
      <c r="AQ226" s="271" t="s">
        <v>1713</v>
      </c>
      <c r="AR226" s="267"/>
      <c r="AS226" s="267"/>
      <c r="AT226" s="268"/>
    </row>
    <row r="227" spans="10:46" ht="21.75" customHeight="1">
      <c r="J227" s="266">
        <v>16</v>
      </c>
      <c r="K227" s="267"/>
      <c r="L227" s="268"/>
      <c r="M227" s="266" t="s">
        <v>1512</v>
      </c>
      <c r="N227" s="267"/>
      <c r="O227" s="267"/>
      <c r="P227" s="267"/>
      <c r="Q227" s="267"/>
      <c r="R227" s="267"/>
      <c r="S227" s="267"/>
      <c r="T227" s="267"/>
      <c r="U227" s="267"/>
      <c r="V227" s="267"/>
      <c r="W227" s="267"/>
      <c r="X227" s="267"/>
      <c r="Y227" s="267"/>
      <c r="Z227" s="267"/>
      <c r="AA227" s="267"/>
      <c r="AB227" s="267"/>
      <c r="AC227" s="268"/>
      <c r="AE227" s="269">
        <v>206</v>
      </c>
      <c r="AF227" s="267"/>
      <c r="AG227" s="267"/>
      <c r="AH227" s="267"/>
      <c r="AI227" s="267"/>
      <c r="AJ227" s="267"/>
      <c r="AK227" s="268"/>
      <c r="AL227" s="269">
        <v>3425</v>
      </c>
      <c r="AM227" s="267"/>
      <c r="AN227" s="267"/>
      <c r="AO227" s="267"/>
      <c r="AP227" s="268"/>
      <c r="AQ227" s="270" t="s">
        <v>1712</v>
      </c>
      <c r="AR227" s="267"/>
      <c r="AS227" s="267"/>
      <c r="AT227" s="268"/>
    </row>
    <row r="228" spans="10:46" ht="21.75" customHeight="1">
      <c r="J228" s="266">
        <v>19</v>
      </c>
      <c r="K228" s="267"/>
      <c r="L228" s="268"/>
      <c r="M228" s="266" t="s">
        <v>1510</v>
      </c>
      <c r="N228" s="267"/>
      <c r="O228" s="267"/>
      <c r="P228" s="267"/>
      <c r="Q228" s="267"/>
      <c r="R228" s="267"/>
      <c r="S228" s="267"/>
      <c r="T228" s="267"/>
      <c r="U228" s="267"/>
      <c r="V228" s="267"/>
      <c r="W228" s="267"/>
      <c r="X228" s="267"/>
      <c r="Y228" s="267"/>
      <c r="Z228" s="267"/>
      <c r="AA228" s="267"/>
      <c r="AB228" s="267"/>
      <c r="AC228" s="268"/>
      <c r="AE228" s="269">
        <v>62</v>
      </c>
      <c r="AF228" s="267"/>
      <c r="AG228" s="267"/>
      <c r="AH228" s="267"/>
      <c r="AI228" s="267"/>
      <c r="AJ228" s="267"/>
      <c r="AK228" s="268"/>
      <c r="AL228" s="269">
        <v>2915</v>
      </c>
      <c r="AM228" s="267"/>
      <c r="AN228" s="267"/>
      <c r="AO228" s="267"/>
      <c r="AP228" s="268"/>
      <c r="AQ228" s="271" t="s">
        <v>1711</v>
      </c>
      <c r="AR228" s="267"/>
      <c r="AS228" s="267"/>
      <c r="AT228" s="268"/>
    </row>
    <row r="229" spans="10:46" ht="21.75" customHeight="1">
      <c r="J229" s="266">
        <v>19</v>
      </c>
      <c r="K229" s="267"/>
      <c r="L229" s="268"/>
      <c r="M229" s="266" t="s">
        <v>1508</v>
      </c>
      <c r="N229" s="267"/>
      <c r="O229" s="267"/>
      <c r="P229" s="267"/>
      <c r="Q229" s="267"/>
      <c r="R229" s="267"/>
      <c r="S229" s="267"/>
      <c r="T229" s="267"/>
      <c r="U229" s="267"/>
      <c r="V229" s="267"/>
      <c r="W229" s="267"/>
      <c r="X229" s="267"/>
      <c r="Y229" s="267"/>
      <c r="Z229" s="267"/>
      <c r="AA229" s="267"/>
      <c r="AB229" s="267"/>
      <c r="AC229" s="268"/>
      <c r="AE229" s="269">
        <v>184</v>
      </c>
      <c r="AF229" s="267"/>
      <c r="AG229" s="267"/>
      <c r="AH229" s="267"/>
      <c r="AI229" s="267"/>
      <c r="AJ229" s="267"/>
      <c r="AK229" s="268"/>
      <c r="AL229" s="269">
        <v>1567</v>
      </c>
      <c r="AM229" s="267"/>
      <c r="AN229" s="267"/>
      <c r="AO229" s="267"/>
      <c r="AP229" s="268"/>
      <c r="AQ229" s="270" t="s">
        <v>1710</v>
      </c>
      <c r="AR229" s="267"/>
      <c r="AS229" s="267"/>
      <c r="AT229" s="268"/>
    </row>
    <row r="230" spans="10:46" ht="21.75" customHeight="1">
      <c r="J230" s="266">
        <v>19</v>
      </c>
      <c r="K230" s="267"/>
      <c r="L230" s="268"/>
      <c r="M230" s="266" t="s">
        <v>1506</v>
      </c>
      <c r="N230" s="267"/>
      <c r="O230" s="267"/>
      <c r="P230" s="267"/>
      <c r="Q230" s="267"/>
      <c r="R230" s="267"/>
      <c r="S230" s="267"/>
      <c r="T230" s="267"/>
      <c r="U230" s="267"/>
      <c r="V230" s="267"/>
      <c r="W230" s="267"/>
      <c r="X230" s="267"/>
      <c r="Y230" s="267"/>
      <c r="Z230" s="267"/>
      <c r="AA230" s="267"/>
      <c r="AB230" s="267"/>
      <c r="AC230" s="268"/>
      <c r="AE230" s="269">
        <v>0</v>
      </c>
      <c r="AF230" s="267"/>
      <c r="AG230" s="267"/>
      <c r="AH230" s="267"/>
      <c r="AI230" s="267"/>
      <c r="AJ230" s="267"/>
      <c r="AK230" s="268"/>
      <c r="AL230" s="269">
        <v>1377</v>
      </c>
      <c r="AM230" s="267"/>
      <c r="AN230" s="267"/>
      <c r="AO230" s="267"/>
      <c r="AP230" s="268"/>
      <c r="AQ230" s="272" t="s">
        <v>1486</v>
      </c>
      <c r="AR230" s="267"/>
      <c r="AS230" s="267"/>
      <c r="AT230" s="268"/>
    </row>
    <row r="231" spans="10:46" ht="21.75" customHeight="1">
      <c r="J231" s="266">
        <v>19</v>
      </c>
      <c r="K231" s="267"/>
      <c r="L231" s="268"/>
      <c r="M231" s="266" t="s">
        <v>1505</v>
      </c>
      <c r="N231" s="267"/>
      <c r="O231" s="267"/>
      <c r="P231" s="267"/>
      <c r="Q231" s="267"/>
      <c r="R231" s="267"/>
      <c r="S231" s="267"/>
      <c r="T231" s="267"/>
      <c r="U231" s="267"/>
      <c r="V231" s="267"/>
      <c r="W231" s="267"/>
      <c r="X231" s="267"/>
      <c r="Y231" s="267"/>
      <c r="Z231" s="267"/>
      <c r="AA231" s="267"/>
      <c r="AB231" s="267"/>
      <c r="AC231" s="268"/>
      <c r="AE231" s="269">
        <v>446</v>
      </c>
      <c r="AF231" s="267"/>
      <c r="AG231" s="267"/>
      <c r="AH231" s="267"/>
      <c r="AI231" s="267"/>
      <c r="AJ231" s="267"/>
      <c r="AK231" s="268"/>
      <c r="AL231" s="269">
        <v>3712</v>
      </c>
      <c r="AM231" s="267"/>
      <c r="AN231" s="267"/>
      <c r="AO231" s="267"/>
      <c r="AP231" s="268"/>
      <c r="AQ231" s="270" t="s">
        <v>1709</v>
      </c>
      <c r="AR231" s="267"/>
      <c r="AS231" s="267"/>
      <c r="AT231" s="268"/>
    </row>
    <row r="232" spans="10:46" ht="21.75" customHeight="1">
      <c r="J232" s="266">
        <v>19</v>
      </c>
      <c r="K232" s="267"/>
      <c r="L232" s="268"/>
      <c r="M232" s="266" t="s">
        <v>1503</v>
      </c>
      <c r="N232" s="267"/>
      <c r="O232" s="267"/>
      <c r="P232" s="267"/>
      <c r="Q232" s="267"/>
      <c r="R232" s="267"/>
      <c r="S232" s="267"/>
      <c r="T232" s="267"/>
      <c r="U232" s="267"/>
      <c r="V232" s="267"/>
      <c r="W232" s="267"/>
      <c r="X232" s="267"/>
      <c r="Y232" s="267"/>
      <c r="Z232" s="267"/>
      <c r="AA232" s="267"/>
      <c r="AB232" s="267"/>
      <c r="AC232" s="268"/>
      <c r="AE232" s="269">
        <v>0</v>
      </c>
      <c r="AF232" s="267"/>
      <c r="AG232" s="267"/>
      <c r="AH232" s="267"/>
      <c r="AI232" s="267"/>
      <c r="AJ232" s="267"/>
      <c r="AK232" s="268"/>
      <c r="AL232" s="269">
        <v>4168</v>
      </c>
      <c r="AM232" s="267"/>
      <c r="AN232" s="267"/>
      <c r="AO232" s="267"/>
      <c r="AP232" s="268"/>
      <c r="AQ232" s="272" t="s">
        <v>1486</v>
      </c>
      <c r="AR232" s="267"/>
      <c r="AS232" s="267"/>
      <c r="AT232" s="268"/>
    </row>
    <row r="233" spans="10:46" ht="21.75" customHeight="1">
      <c r="J233" s="266">
        <v>19</v>
      </c>
      <c r="K233" s="267"/>
      <c r="L233" s="268"/>
      <c r="M233" s="266" t="s">
        <v>1501</v>
      </c>
      <c r="N233" s="267"/>
      <c r="O233" s="267"/>
      <c r="P233" s="267"/>
      <c r="Q233" s="267"/>
      <c r="R233" s="267"/>
      <c r="S233" s="267"/>
      <c r="T233" s="267"/>
      <c r="U233" s="267"/>
      <c r="V233" s="267"/>
      <c r="W233" s="267"/>
      <c r="X233" s="267"/>
      <c r="Y233" s="267"/>
      <c r="Z233" s="267"/>
      <c r="AA233" s="267"/>
      <c r="AB233" s="267"/>
      <c r="AC233" s="268"/>
      <c r="AE233" s="269">
        <v>4</v>
      </c>
      <c r="AF233" s="267"/>
      <c r="AG233" s="267"/>
      <c r="AH233" s="267"/>
      <c r="AI233" s="267"/>
      <c r="AJ233" s="267"/>
      <c r="AK233" s="268"/>
      <c r="AL233" s="269">
        <v>7905</v>
      </c>
      <c r="AM233" s="267"/>
      <c r="AN233" s="267"/>
      <c r="AO233" s="267"/>
      <c r="AP233" s="268"/>
      <c r="AQ233" s="271" t="s">
        <v>1620</v>
      </c>
      <c r="AR233" s="267"/>
      <c r="AS233" s="267"/>
      <c r="AT233" s="268"/>
    </row>
    <row r="234" spans="10:46" ht="21.75" customHeight="1">
      <c r="J234" s="266">
        <v>19</v>
      </c>
      <c r="K234" s="267"/>
      <c r="L234" s="268"/>
      <c r="M234" s="266" t="s">
        <v>1499</v>
      </c>
      <c r="N234" s="267"/>
      <c r="O234" s="267"/>
      <c r="P234" s="267"/>
      <c r="Q234" s="267"/>
      <c r="R234" s="267"/>
      <c r="S234" s="267"/>
      <c r="T234" s="267"/>
      <c r="U234" s="267"/>
      <c r="V234" s="267"/>
      <c r="W234" s="267"/>
      <c r="X234" s="267"/>
      <c r="Y234" s="267"/>
      <c r="Z234" s="267"/>
      <c r="AA234" s="267"/>
      <c r="AB234" s="267"/>
      <c r="AC234" s="268"/>
      <c r="AE234" s="269">
        <v>29</v>
      </c>
      <c r="AF234" s="267"/>
      <c r="AG234" s="267"/>
      <c r="AH234" s="267"/>
      <c r="AI234" s="267"/>
      <c r="AJ234" s="267"/>
      <c r="AK234" s="268"/>
      <c r="AL234" s="269">
        <v>2603</v>
      </c>
      <c r="AM234" s="267"/>
      <c r="AN234" s="267"/>
      <c r="AO234" s="267"/>
      <c r="AP234" s="268"/>
      <c r="AQ234" s="271" t="s">
        <v>1708</v>
      </c>
      <c r="AR234" s="267"/>
      <c r="AS234" s="267"/>
      <c r="AT234" s="268"/>
    </row>
    <row r="235" spans="10:46" ht="21.75" customHeight="1">
      <c r="J235" s="266">
        <v>20</v>
      </c>
      <c r="K235" s="267"/>
      <c r="L235" s="268"/>
      <c r="M235" s="266" t="s">
        <v>1497</v>
      </c>
      <c r="N235" s="267"/>
      <c r="O235" s="267"/>
      <c r="P235" s="267"/>
      <c r="Q235" s="267"/>
      <c r="R235" s="267"/>
      <c r="S235" s="267"/>
      <c r="T235" s="267"/>
      <c r="U235" s="267"/>
      <c r="V235" s="267"/>
      <c r="W235" s="267"/>
      <c r="X235" s="267"/>
      <c r="Y235" s="267"/>
      <c r="Z235" s="267"/>
      <c r="AA235" s="267"/>
      <c r="AB235" s="267"/>
      <c r="AC235" s="268"/>
      <c r="AE235" s="269">
        <v>0</v>
      </c>
      <c r="AF235" s="267"/>
      <c r="AG235" s="267"/>
      <c r="AH235" s="267"/>
      <c r="AI235" s="267"/>
      <c r="AJ235" s="267"/>
      <c r="AK235" s="268"/>
      <c r="AL235" s="269">
        <v>1534</v>
      </c>
      <c r="AM235" s="267"/>
      <c r="AN235" s="267"/>
      <c r="AO235" s="267"/>
      <c r="AP235" s="268"/>
      <c r="AQ235" s="272" t="s">
        <v>1486</v>
      </c>
      <c r="AR235" s="267"/>
      <c r="AS235" s="267"/>
      <c r="AT235" s="268"/>
    </row>
    <row r="236" spans="10:46" ht="21.75" customHeight="1">
      <c r="J236" s="266">
        <v>20</v>
      </c>
      <c r="K236" s="267"/>
      <c r="L236" s="268"/>
      <c r="M236" s="266" t="s">
        <v>1496</v>
      </c>
      <c r="N236" s="267"/>
      <c r="O236" s="267"/>
      <c r="P236" s="267"/>
      <c r="Q236" s="267"/>
      <c r="R236" s="267"/>
      <c r="S236" s="267"/>
      <c r="T236" s="267"/>
      <c r="U236" s="267"/>
      <c r="V236" s="267"/>
      <c r="W236" s="267"/>
      <c r="X236" s="267"/>
      <c r="Y236" s="267"/>
      <c r="Z236" s="267"/>
      <c r="AA236" s="267"/>
      <c r="AB236" s="267"/>
      <c r="AC236" s="268"/>
      <c r="AE236" s="269">
        <v>0</v>
      </c>
      <c r="AF236" s="267"/>
      <c r="AG236" s="267"/>
      <c r="AH236" s="267"/>
      <c r="AI236" s="267"/>
      <c r="AJ236" s="267"/>
      <c r="AK236" s="268"/>
      <c r="AL236" s="269">
        <v>3301</v>
      </c>
      <c r="AM236" s="267"/>
      <c r="AN236" s="267"/>
      <c r="AO236" s="267"/>
      <c r="AP236" s="268"/>
      <c r="AQ236" s="272" t="s">
        <v>1486</v>
      </c>
      <c r="AR236" s="267"/>
      <c r="AS236" s="267"/>
      <c r="AT236" s="268"/>
    </row>
    <row r="237" spans="10:46" ht="21.75" customHeight="1">
      <c r="J237" s="266">
        <v>20</v>
      </c>
      <c r="K237" s="267"/>
      <c r="L237" s="268"/>
      <c r="M237" s="266" t="s">
        <v>1495</v>
      </c>
      <c r="N237" s="267"/>
      <c r="O237" s="267"/>
      <c r="P237" s="267"/>
      <c r="Q237" s="267"/>
      <c r="R237" s="267"/>
      <c r="S237" s="267"/>
      <c r="T237" s="267"/>
      <c r="U237" s="267"/>
      <c r="V237" s="267"/>
      <c r="W237" s="267"/>
      <c r="X237" s="267"/>
      <c r="Y237" s="267"/>
      <c r="Z237" s="267"/>
      <c r="AA237" s="267"/>
      <c r="AB237" s="267"/>
      <c r="AC237" s="268"/>
      <c r="AE237" s="269">
        <v>1</v>
      </c>
      <c r="AF237" s="267"/>
      <c r="AG237" s="267"/>
      <c r="AH237" s="267"/>
      <c r="AI237" s="267"/>
      <c r="AJ237" s="267"/>
      <c r="AK237" s="268"/>
      <c r="AL237" s="269">
        <v>7037</v>
      </c>
      <c r="AM237" s="267"/>
      <c r="AN237" s="267"/>
      <c r="AO237" s="267"/>
      <c r="AP237" s="268"/>
      <c r="AQ237" s="271" t="s">
        <v>1707</v>
      </c>
      <c r="AR237" s="267"/>
      <c r="AS237" s="267"/>
      <c r="AT237" s="268"/>
    </row>
    <row r="238" spans="10:46" ht="21.75" customHeight="1">
      <c r="J238" s="266">
        <v>20</v>
      </c>
      <c r="K238" s="267"/>
      <c r="L238" s="268"/>
      <c r="M238" s="266" t="s">
        <v>1493</v>
      </c>
      <c r="N238" s="267"/>
      <c r="O238" s="267"/>
      <c r="P238" s="267"/>
      <c r="Q238" s="267"/>
      <c r="R238" s="267"/>
      <c r="S238" s="267"/>
      <c r="T238" s="267"/>
      <c r="U238" s="267"/>
      <c r="V238" s="267"/>
      <c r="W238" s="267"/>
      <c r="X238" s="267"/>
      <c r="Y238" s="267"/>
      <c r="Z238" s="267"/>
      <c r="AA238" s="267"/>
      <c r="AB238" s="267"/>
      <c r="AC238" s="268"/>
      <c r="AE238" s="269">
        <v>1</v>
      </c>
      <c r="AF238" s="267"/>
      <c r="AG238" s="267"/>
      <c r="AH238" s="267"/>
      <c r="AI238" s="267"/>
      <c r="AJ238" s="267"/>
      <c r="AK238" s="268"/>
      <c r="AL238" s="269">
        <v>2792</v>
      </c>
      <c r="AM238" s="267"/>
      <c r="AN238" s="267"/>
      <c r="AO238" s="267"/>
      <c r="AP238" s="268"/>
      <c r="AQ238" s="271" t="s">
        <v>1706</v>
      </c>
      <c r="AR238" s="267"/>
      <c r="AS238" s="267"/>
      <c r="AT238" s="268"/>
    </row>
    <row r="239" spans="10:46" ht="21.75" customHeight="1">
      <c r="J239" s="266">
        <v>20</v>
      </c>
      <c r="K239" s="267"/>
      <c r="L239" s="268"/>
      <c r="M239" s="266" t="s">
        <v>1492</v>
      </c>
      <c r="N239" s="267"/>
      <c r="O239" s="267"/>
      <c r="P239" s="267"/>
      <c r="Q239" s="267"/>
      <c r="R239" s="267"/>
      <c r="S239" s="267"/>
      <c r="T239" s="267"/>
      <c r="U239" s="267"/>
      <c r="V239" s="267"/>
      <c r="W239" s="267"/>
      <c r="X239" s="267"/>
      <c r="Y239" s="267"/>
      <c r="Z239" s="267"/>
      <c r="AA239" s="267"/>
      <c r="AB239" s="267"/>
      <c r="AC239" s="268"/>
      <c r="AE239" s="269">
        <v>0</v>
      </c>
      <c r="AF239" s="267"/>
      <c r="AG239" s="267"/>
      <c r="AH239" s="267"/>
      <c r="AI239" s="267"/>
      <c r="AJ239" s="267"/>
      <c r="AK239" s="268"/>
      <c r="AL239" s="269">
        <v>8725</v>
      </c>
      <c r="AM239" s="267"/>
      <c r="AN239" s="267"/>
      <c r="AO239" s="267"/>
      <c r="AP239" s="268"/>
      <c r="AQ239" s="272" t="s">
        <v>1486</v>
      </c>
      <c r="AR239" s="267"/>
      <c r="AS239" s="267"/>
      <c r="AT239" s="268"/>
    </row>
    <row r="240" spans="10:46" ht="21.75" customHeight="1">
      <c r="J240" s="266">
        <v>20</v>
      </c>
      <c r="K240" s="267"/>
      <c r="L240" s="268"/>
      <c r="M240" s="266" t="s">
        <v>1491</v>
      </c>
      <c r="N240" s="267"/>
      <c r="O240" s="267"/>
      <c r="P240" s="267"/>
      <c r="Q240" s="267"/>
      <c r="R240" s="267"/>
      <c r="S240" s="267"/>
      <c r="T240" s="267"/>
      <c r="U240" s="267"/>
      <c r="V240" s="267"/>
      <c r="W240" s="267"/>
      <c r="X240" s="267"/>
      <c r="Y240" s="267"/>
      <c r="Z240" s="267"/>
      <c r="AA240" s="267"/>
      <c r="AB240" s="267"/>
      <c r="AC240" s="268"/>
      <c r="AE240" s="269">
        <v>4</v>
      </c>
      <c r="AF240" s="267"/>
      <c r="AG240" s="267"/>
      <c r="AH240" s="267"/>
      <c r="AI240" s="267"/>
      <c r="AJ240" s="267"/>
      <c r="AK240" s="268"/>
      <c r="AL240" s="269">
        <v>2266</v>
      </c>
      <c r="AM240" s="267"/>
      <c r="AN240" s="267"/>
      <c r="AO240" s="267"/>
      <c r="AP240" s="268"/>
      <c r="AQ240" s="271" t="s">
        <v>1705</v>
      </c>
      <c r="AR240" s="267"/>
      <c r="AS240" s="267"/>
      <c r="AT240" s="268"/>
    </row>
    <row r="241" spans="3:60" ht="21.75" customHeight="1">
      <c r="J241" s="266">
        <v>20</v>
      </c>
      <c r="K241" s="267"/>
      <c r="L241" s="268"/>
      <c r="M241" s="266" t="s">
        <v>1489</v>
      </c>
      <c r="N241" s="267"/>
      <c r="O241" s="267"/>
      <c r="P241" s="267"/>
      <c r="Q241" s="267"/>
      <c r="R241" s="267"/>
      <c r="S241" s="267"/>
      <c r="T241" s="267"/>
      <c r="U241" s="267"/>
      <c r="V241" s="267"/>
      <c r="W241" s="267"/>
      <c r="X241" s="267"/>
      <c r="Y241" s="267"/>
      <c r="Z241" s="267"/>
      <c r="AA241" s="267"/>
      <c r="AB241" s="267"/>
      <c r="AC241" s="268"/>
      <c r="AE241" s="269">
        <v>0</v>
      </c>
      <c r="AF241" s="267"/>
      <c r="AG241" s="267"/>
      <c r="AH241" s="267"/>
      <c r="AI241" s="267"/>
      <c r="AJ241" s="267"/>
      <c r="AK241" s="268"/>
      <c r="AL241" s="269">
        <v>1939</v>
      </c>
      <c r="AM241" s="267"/>
      <c r="AN241" s="267"/>
      <c r="AO241" s="267"/>
      <c r="AP241" s="268"/>
      <c r="AQ241" s="272" t="s">
        <v>1486</v>
      </c>
      <c r="AR241" s="267"/>
      <c r="AS241" s="267"/>
      <c r="AT241" s="268"/>
    </row>
    <row r="242" spans="3:60" ht="21.75" customHeight="1">
      <c r="J242" s="266">
        <v>20</v>
      </c>
      <c r="K242" s="267"/>
      <c r="L242" s="268"/>
      <c r="M242" s="266" t="s">
        <v>1488</v>
      </c>
      <c r="N242" s="267"/>
      <c r="O242" s="267"/>
      <c r="P242" s="267"/>
      <c r="Q242" s="267"/>
      <c r="R242" s="267"/>
      <c r="S242" s="267"/>
      <c r="T242" s="267"/>
      <c r="U242" s="267"/>
      <c r="V242" s="267"/>
      <c r="W242" s="267"/>
      <c r="X242" s="267"/>
      <c r="Y242" s="267"/>
      <c r="Z242" s="267"/>
      <c r="AA242" s="267"/>
      <c r="AB242" s="267"/>
      <c r="AC242" s="268"/>
      <c r="AE242" s="269">
        <v>0</v>
      </c>
      <c r="AF242" s="267"/>
      <c r="AG242" s="267"/>
      <c r="AH242" s="267"/>
      <c r="AI242" s="267"/>
      <c r="AJ242" s="267"/>
      <c r="AK242" s="268"/>
      <c r="AL242" s="269">
        <v>4222</v>
      </c>
      <c r="AM242" s="267"/>
      <c r="AN242" s="267"/>
      <c r="AO242" s="267"/>
      <c r="AP242" s="268"/>
      <c r="AQ242" s="272" t="s">
        <v>1486</v>
      </c>
      <c r="AR242" s="267"/>
      <c r="AS242" s="267"/>
      <c r="AT242" s="268"/>
    </row>
    <row r="243" spans="3:60" ht="21.75" customHeight="1">
      <c r="J243" s="266">
        <v>21</v>
      </c>
      <c r="K243" s="267"/>
      <c r="L243" s="268"/>
      <c r="M243" s="266" t="s">
        <v>1487</v>
      </c>
      <c r="N243" s="267"/>
      <c r="O243" s="267"/>
      <c r="P243" s="267"/>
      <c r="Q243" s="267"/>
      <c r="R243" s="267"/>
      <c r="S243" s="267"/>
      <c r="T243" s="267"/>
      <c r="U243" s="267"/>
      <c r="V243" s="267"/>
      <c r="W243" s="267"/>
      <c r="X243" s="267"/>
      <c r="Y243" s="267"/>
      <c r="Z243" s="267"/>
      <c r="AA243" s="267"/>
      <c r="AB243" s="267"/>
      <c r="AC243" s="268"/>
      <c r="AE243" s="269">
        <v>413</v>
      </c>
      <c r="AF243" s="267"/>
      <c r="AG243" s="267"/>
      <c r="AH243" s="267"/>
      <c r="AI243" s="267"/>
      <c r="AJ243" s="267"/>
      <c r="AK243" s="268"/>
      <c r="AL243" s="269">
        <v>422</v>
      </c>
      <c r="AM243" s="267"/>
      <c r="AN243" s="267"/>
      <c r="AO243" s="267"/>
      <c r="AP243" s="268"/>
      <c r="AQ243" s="270" t="s">
        <v>1704</v>
      </c>
      <c r="AR243" s="267"/>
      <c r="AS243" s="267"/>
      <c r="AT243" s="268"/>
    </row>
    <row r="244" spans="3:60" ht="21.75" customHeight="1">
      <c r="J244" s="266">
        <v>21</v>
      </c>
      <c r="K244" s="267"/>
      <c r="L244" s="268"/>
      <c r="M244" s="266" t="s">
        <v>1485</v>
      </c>
      <c r="N244" s="267"/>
      <c r="O244" s="267"/>
      <c r="P244" s="267"/>
      <c r="Q244" s="267"/>
      <c r="R244" s="267"/>
      <c r="S244" s="267"/>
      <c r="T244" s="267"/>
      <c r="U244" s="267"/>
      <c r="V244" s="267"/>
      <c r="W244" s="267"/>
      <c r="X244" s="267"/>
      <c r="Y244" s="267"/>
      <c r="Z244" s="267"/>
      <c r="AA244" s="267"/>
      <c r="AB244" s="267"/>
      <c r="AC244" s="268"/>
      <c r="AE244" s="269">
        <v>34</v>
      </c>
      <c r="AF244" s="267"/>
      <c r="AG244" s="267"/>
      <c r="AH244" s="267"/>
      <c r="AI244" s="267"/>
      <c r="AJ244" s="267"/>
      <c r="AK244" s="268"/>
      <c r="AL244" s="269">
        <v>2005</v>
      </c>
      <c r="AM244" s="267"/>
      <c r="AN244" s="267"/>
      <c r="AO244" s="267"/>
      <c r="AP244" s="268"/>
      <c r="AQ244" s="271" t="s">
        <v>1703</v>
      </c>
      <c r="AR244" s="267"/>
      <c r="AS244" s="267"/>
      <c r="AT244" s="268"/>
    </row>
    <row r="245" spans="3:60" ht="21.75" customHeight="1">
      <c r="J245" s="266">
        <v>21</v>
      </c>
      <c r="K245" s="267"/>
      <c r="L245" s="268"/>
      <c r="M245" s="266" t="s">
        <v>1483</v>
      </c>
      <c r="N245" s="267"/>
      <c r="O245" s="267"/>
      <c r="P245" s="267"/>
      <c r="Q245" s="267"/>
      <c r="R245" s="267"/>
      <c r="S245" s="267"/>
      <c r="T245" s="267"/>
      <c r="U245" s="267"/>
      <c r="V245" s="267"/>
      <c r="W245" s="267"/>
      <c r="X245" s="267"/>
      <c r="Y245" s="267"/>
      <c r="Z245" s="267"/>
      <c r="AA245" s="267"/>
      <c r="AB245" s="267"/>
      <c r="AC245" s="268"/>
      <c r="AE245" s="269">
        <v>115</v>
      </c>
      <c r="AF245" s="267"/>
      <c r="AG245" s="267"/>
      <c r="AH245" s="267"/>
      <c r="AI245" s="267"/>
      <c r="AJ245" s="267"/>
      <c r="AK245" s="268"/>
      <c r="AL245" s="269">
        <v>2034</v>
      </c>
      <c r="AM245" s="267"/>
      <c r="AN245" s="267"/>
      <c r="AO245" s="267"/>
      <c r="AP245" s="268"/>
      <c r="AQ245" s="270" t="s">
        <v>1702</v>
      </c>
      <c r="AR245" s="267"/>
      <c r="AS245" s="267"/>
      <c r="AT245" s="268"/>
    </row>
    <row r="246" spans="3:60" ht="21.75" customHeight="1">
      <c r="J246" s="266">
        <v>21</v>
      </c>
      <c r="K246" s="267"/>
      <c r="L246" s="268"/>
      <c r="M246" s="266" t="s">
        <v>1481</v>
      </c>
      <c r="N246" s="267"/>
      <c r="O246" s="267"/>
      <c r="P246" s="267"/>
      <c r="Q246" s="267"/>
      <c r="R246" s="267"/>
      <c r="S246" s="267"/>
      <c r="T246" s="267"/>
      <c r="U246" s="267"/>
      <c r="V246" s="267"/>
      <c r="W246" s="267"/>
      <c r="X246" s="267"/>
      <c r="Y246" s="267"/>
      <c r="Z246" s="267"/>
      <c r="AA246" s="267"/>
      <c r="AB246" s="267"/>
      <c r="AC246" s="268"/>
      <c r="AE246" s="269">
        <v>13</v>
      </c>
      <c r="AF246" s="267"/>
      <c r="AG246" s="267"/>
      <c r="AH246" s="267"/>
      <c r="AI246" s="267"/>
      <c r="AJ246" s="267"/>
      <c r="AK246" s="268"/>
      <c r="AL246" s="269">
        <v>7826</v>
      </c>
      <c r="AM246" s="267"/>
      <c r="AN246" s="267"/>
      <c r="AO246" s="267"/>
      <c r="AP246" s="268"/>
      <c r="AQ246" s="271" t="s">
        <v>1701</v>
      </c>
      <c r="AR246" s="267"/>
      <c r="AS246" s="267"/>
      <c r="AT246" s="268"/>
    </row>
    <row r="247" spans="3:60" ht="21.75" customHeight="1">
      <c r="J247" s="266">
        <v>21</v>
      </c>
      <c r="K247" s="267"/>
      <c r="L247" s="268"/>
      <c r="M247" s="266" t="s">
        <v>1479</v>
      </c>
      <c r="N247" s="267"/>
      <c r="O247" s="267"/>
      <c r="P247" s="267"/>
      <c r="Q247" s="267"/>
      <c r="R247" s="267"/>
      <c r="S247" s="267"/>
      <c r="T247" s="267"/>
      <c r="U247" s="267"/>
      <c r="V247" s="267"/>
      <c r="W247" s="267"/>
      <c r="X247" s="267"/>
      <c r="Y247" s="267"/>
      <c r="Z247" s="267"/>
      <c r="AA247" s="267"/>
      <c r="AB247" s="267"/>
      <c r="AC247" s="268"/>
      <c r="AE247" s="269">
        <v>302</v>
      </c>
      <c r="AF247" s="267"/>
      <c r="AG247" s="267"/>
      <c r="AH247" s="267"/>
      <c r="AI247" s="267"/>
      <c r="AJ247" s="267"/>
      <c r="AK247" s="268"/>
      <c r="AL247" s="269">
        <v>16000</v>
      </c>
      <c r="AM247" s="267"/>
      <c r="AN247" s="267"/>
      <c r="AO247" s="267"/>
      <c r="AP247" s="268"/>
      <c r="AQ247" s="271" t="s">
        <v>1700</v>
      </c>
      <c r="AR247" s="267"/>
      <c r="AS247" s="267"/>
      <c r="AT247" s="268"/>
    </row>
    <row r="248" spans="3:60" ht="21.75" customHeight="1">
      <c r="J248" s="266">
        <v>21</v>
      </c>
      <c r="K248" s="267"/>
      <c r="L248" s="268"/>
      <c r="M248" s="266" t="s">
        <v>1477</v>
      </c>
      <c r="N248" s="267"/>
      <c r="O248" s="267"/>
      <c r="P248" s="267"/>
      <c r="Q248" s="267"/>
      <c r="R248" s="267"/>
      <c r="S248" s="267"/>
      <c r="T248" s="267"/>
      <c r="U248" s="267"/>
      <c r="V248" s="267"/>
      <c r="W248" s="267"/>
      <c r="X248" s="267"/>
      <c r="Y248" s="267"/>
      <c r="Z248" s="267"/>
      <c r="AA248" s="267"/>
      <c r="AB248" s="267"/>
      <c r="AC248" s="268"/>
      <c r="AE248" s="269">
        <v>231</v>
      </c>
      <c r="AF248" s="267"/>
      <c r="AG248" s="267"/>
      <c r="AH248" s="267"/>
      <c r="AI248" s="267"/>
      <c r="AJ248" s="267"/>
      <c r="AK248" s="268"/>
      <c r="AL248" s="269">
        <v>3622</v>
      </c>
      <c r="AM248" s="267"/>
      <c r="AN248" s="267"/>
      <c r="AO248" s="267"/>
      <c r="AP248" s="268"/>
      <c r="AQ248" s="270" t="s">
        <v>1699</v>
      </c>
      <c r="AR248" s="267"/>
      <c r="AS248" s="267"/>
      <c r="AT248" s="268"/>
    </row>
    <row r="249" spans="3:60" ht="21.75" customHeight="1">
      <c r="J249" s="266">
        <v>21</v>
      </c>
      <c r="K249" s="267"/>
      <c r="L249" s="268"/>
      <c r="M249" s="266" t="s">
        <v>1475</v>
      </c>
      <c r="N249" s="267"/>
      <c r="O249" s="267"/>
      <c r="P249" s="267"/>
      <c r="Q249" s="267"/>
      <c r="R249" s="267"/>
      <c r="S249" s="267"/>
      <c r="T249" s="267"/>
      <c r="U249" s="267"/>
      <c r="V249" s="267"/>
      <c r="W249" s="267"/>
      <c r="X249" s="267"/>
      <c r="Y249" s="267"/>
      <c r="Z249" s="267"/>
      <c r="AA249" s="267"/>
      <c r="AB249" s="267"/>
      <c r="AC249" s="268"/>
      <c r="AE249" s="269">
        <v>429</v>
      </c>
      <c r="AF249" s="267"/>
      <c r="AG249" s="267"/>
      <c r="AH249" s="267"/>
      <c r="AI249" s="267"/>
      <c r="AJ249" s="267"/>
      <c r="AK249" s="268"/>
      <c r="AL249" s="269">
        <v>5818</v>
      </c>
      <c r="AM249" s="267"/>
      <c r="AN249" s="267"/>
      <c r="AO249" s="267"/>
      <c r="AP249" s="268"/>
      <c r="AQ249" s="270" t="s">
        <v>1698</v>
      </c>
      <c r="AR249" s="267"/>
      <c r="AS249" s="267"/>
      <c r="AT249" s="268"/>
    </row>
    <row r="250" spans="3:60" ht="0" hidden="1" customHeight="1"/>
    <row r="251" spans="3:60" ht="15.75" customHeight="1" thickBot="1"/>
    <row r="252" spans="3:60" ht="13.15" customHeight="1" thickTop="1">
      <c r="C252" s="181"/>
      <c r="D252" s="181"/>
      <c r="E252" s="181"/>
      <c r="F252" s="181"/>
      <c r="G252" s="181"/>
      <c r="H252" s="181"/>
      <c r="I252" s="181"/>
      <c r="J252" s="181"/>
      <c r="K252" s="181"/>
      <c r="L252" s="181"/>
      <c r="M252" s="181"/>
      <c r="N252" s="181"/>
      <c r="O252" s="181"/>
      <c r="P252" s="181"/>
      <c r="Q252" s="181"/>
      <c r="R252" s="181"/>
      <c r="S252" s="181"/>
      <c r="T252" s="181"/>
      <c r="U252" s="181"/>
      <c r="V252" s="181"/>
      <c r="W252" s="181"/>
      <c r="X252" s="181"/>
      <c r="Y252" s="181"/>
      <c r="Z252" s="181"/>
      <c r="AA252" s="181"/>
      <c r="AB252" s="181"/>
      <c r="AC252" s="181"/>
      <c r="AD252" s="181"/>
      <c r="AE252" s="181"/>
      <c r="AF252" s="181"/>
      <c r="AG252" s="181"/>
      <c r="AH252" s="181"/>
      <c r="AI252" s="181"/>
      <c r="AJ252" s="181"/>
      <c r="AK252" s="181"/>
      <c r="AL252" s="181"/>
      <c r="AM252" s="181"/>
      <c r="AN252" s="181"/>
      <c r="AO252" s="181"/>
      <c r="AP252" s="181"/>
      <c r="AQ252" s="181"/>
      <c r="AR252" s="181"/>
      <c r="AS252" s="181"/>
      <c r="AT252" s="181"/>
      <c r="AU252" s="181"/>
      <c r="AV252" s="181"/>
      <c r="AW252" s="181"/>
      <c r="AX252" s="181"/>
      <c r="AY252" s="181"/>
      <c r="AZ252" s="181"/>
      <c r="BA252" s="181"/>
      <c r="BB252" s="181"/>
      <c r="BC252" s="181"/>
      <c r="BD252" s="181"/>
      <c r="BE252" s="181"/>
      <c r="BF252" s="181"/>
      <c r="BG252" s="181"/>
      <c r="BH252" s="181"/>
    </row>
    <row r="253" spans="3:60" ht="56.25" customHeight="1">
      <c r="G253" s="279" t="s">
        <v>1697</v>
      </c>
      <c r="H253" s="275"/>
      <c r="I253" s="275"/>
      <c r="J253" s="275"/>
      <c r="K253" s="275"/>
      <c r="L253" s="275"/>
      <c r="M253" s="275"/>
      <c r="N253" s="275"/>
      <c r="O253" s="275"/>
      <c r="P253" s="275"/>
      <c r="Q253" s="275"/>
      <c r="R253" s="275"/>
      <c r="S253" s="275"/>
      <c r="T253" s="275"/>
      <c r="U253" s="275"/>
      <c r="V253" s="275"/>
      <c r="W253" s="275"/>
      <c r="X253" s="275"/>
      <c r="Y253" s="275"/>
      <c r="Z253" s="275"/>
      <c r="AA253" s="275"/>
      <c r="AB253" s="275"/>
      <c r="AC253" s="275"/>
      <c r="AD253" s="275"/>
      <c r="AE253" s="275"/>
      <c r="AF253" s="275"/>
      <c r="AG253" s="275"/>
      <c r="AH253" s="275"/>
      <c r="AI253" s="275"/>
      <c r="AJ253" s="275"/>
      <c r="AK253" s="275"/>
      <c r="AL253" s="275"/>
      <c r="AM253" s="275"/>
      <c r="AN253" s="275"/>
      <c r="AO253" s="275"/>
      <c r="AP253" s="275"/>
      <c r="AQ253" s="275"/>
      <c r="AR253" s="275"/>
      <c r="AS253" s="275"/>
      <c r="AT253" s="275"/>
      <c r="AU253" s="275"/>
      <c r="AV253" s="275"/>
      <c r="AW253" s="178"/>
      <c r="AX253" s="178"/>
      <c r="AY253" s="178"/>
      <c r="AZ253" s="178"/>
      <c r="BA253" s="178"/>
      <c r="BB253" s="178"/>
      <c r="BC253" s="178"/>
      <c r="BD253" s="178"/>
    </row>
    <row r="254" spans="3:60" ht="4.7" customHeight="1"/>
    <row r="255" spans="3:60" ht="39.200000000000003" customHeight="1">
      <c r="E255" s="274" t="s">
        <v>1696</v>
      </c>
      <c r="F255" s="275"/>
      <c r="G255" s="275"/>
      <c r="H255" s="275"/>
      <c r="I255" s="275"/>
      <c r="J255" s="275"/>
      <c r="K255" s="275"/>
      <c r="L255" s="275"/>
      <c r="M255" s="275"/>
      <c r="N255" s="275"/>
      <c r="O255" s="275"/>
      <c r="P255" s="275"/>
      <c r="Q255" s="275"/>
      <c r="R255" s="275"/>
      <c r="S255" s="275"/>
      <c r="T255" s="275"/>
      <c r="U255" s="275"/>
      <c r="V255" s="275"/>
      <c r="W255" s="275"/>
      <c r="X255" s="275"/>
      <c r="Y255" s="275"/>
      <c r="Z255" s="275"/>
      <c r="AA255" s="275"/>
      <c r="AB255" s="275"/>
      <c r="AC255" s="275"/>
      <c r="AD255" s="275"/>
      <c r="AE255" s="275"/>
      <c r="AF255" s="275"/>
      <c r="AG255" s="275"/>
      <c r="AH255" s="275"/>
      <c r="AI255" s="275"/>
      <c r="AJ255" s="275"/>
      <c r="AK255" s="275"/>
      <c r="AL255" s="275"/>
      <c r="AM255" s="275"/>
      <c r="AN255" s="275"/>
      <c r="AO255" s="275"/>
      <c r="AP255" s="275"/>
      <c r="AQ255" s="275"/>
      <c r="AR255" s="275"/>
      <c r="AS255" s="275"/>
      <c r="AT255" s="275"/>
      <c r="AU255" s="275"/>
      <c r="AV255" s="275"/>
      <c r="AW255" s="275"/>
      <c r="AX255" s="275"/>
      <c r="AY255" s="178"/>
      <c r="AZ255" s="178"/>
      <c r="BA255" s="178"/>
      <c r="BB255" s="178"/>
      <c r="BC255" s="178"/>
    </row>
    <row r="256" spans="3:60" ht="2.1" customHeight="1"/>
    <row r="257" spans="10:46" ht="39.200000000000003" customHeight="1">
      <c r="J257" s="276" t="s">
        <v>0</v>
      </c>
      <c r="K257" s="267"/>
      <c r="L257" s="268"/>
      <c r="M257" s="276" t="s">
        <v>1601</v>
      </c>
      <c r="N257" s="267"/>
      <c r="O257" s="267"/>
      <c r="P257" s="267"/>
      <c r="Q257" s="267"/>
      <c r="R257" s="267"/>
      <c r="S257" s="267"/>
      <c r="T257" s="267"/>
      <c r="U257" s="267"/>
      <c r="V257" s="267"/>
      <c r="W257" s="267"/>
      <c r="X257" s="267"/>
      <c r="Y257" s="267"/>
      <c r="Z257" s="267"/>
      <c r="AA257" s="267"/>
      <c r="AB257" s="267"/>
      <c r="AC257" s="268"/>
      <c r="AE257" s="276" t="s">
        <v>1695</v>
      </c>
      <c r="AF257" s="267"/>
      <c r="AG257" s="267"/>
      <c r="AH257" s="267"/>
      <c r="AI257" s="267"/>
      <c r="AJ257" s="267"/>
      <c r="AK257" s="268"/>
      <c r="AL257" s="276" t="s">
        <v>1599</v>
      </c>
      <c r="AM257" s="267"/>
      <c r="AN257" s="267"/>
      <c r="AO257" s="267"/>
      <c r="AP257" s="268"/>
      <c r="AQ257" s="276" t="s">
        <v>1598</v>
      </c>
      <c r="AR257" s="267"/>
      <c r="AS257" s="267"/>
      <c r="AT257" s="268"/>
    </row>
    <row r="258" spans="10:46" ht="20.45" customHeight="1">
      <c r="J258" s="266">
        <v>1</v>
      </c>
      <c r="K258" s="267"/>
      <c r="L258" s="268"/>
      <c r="M258" s="266" t="s">
        <v>1597</v>
      </c>
      <c r="N258" s="267"/>
      <c r="O258" s="267"/>
      <c r="P258" s="267"/>
      <c r="Q258" s="267"/>
      <c r="R258" s="267"/>
      <c r="S258" s="267"/>
      <c r="T258" s="267"/>
      <c r="U258" s="267"/>
      <c r="V258" s="267"/>
      <c r="W258" s="267"/>
      <c r="X258" s="267"/>
      <c r="Y258" s="267"/>
      <c r="Z258" s="267"/>
      <c r="AA258" s="267"/>
      <c r="AB258" s="267"/>
      <c r="AC258" s="268"/>
      <c r="AE258" s="269">
        <v>422</v>
      </c>
      <c r="AF258" s="267"/>
      <c r="AG258" s="267"/>
      <c r="AH258" s="267"/>
      <c r="AI258" s="267"/>
      <c r="AJ258" s="267"/>
      <c r="AK258" s="268"/>
      <c r="AL258" s="269">
        <v>3811</v>
      </c>
      <c r="AM258" s="267"/>
      <c r="AN258" s="267"/>
      <c r="AO258" s="267"/>
      <c r="AP258" s="268"/>
      <c r="AQ258" s="270" t="s">
        <v>1694</v>
      </c>
      <c r="AR258" s="267"/>
      <c r="AS258" s="267"/>
      <c r="AT258" s="268"/>
    </row>
    <row r="259" spans="10:46" ht="20.45" customHeight="1">
      <c r="J259" s="266">
        <v>1</v>
      </c>
      <c r="K259" s="267"/>
      <c r="L259" s="268"/>
      <c r="M259" s="266" t="s">
        <v>1595</v>
      </c>
      <c r="N259" s="267"/>
      <c r="O259" s="267"/>
      <c r="P259" s="267"/>
      <c r="Q259" s="267"/>
      <c r="R259" s="267"/>
      <c r="S259" s="267"/>
      <c r="T259" s="267"/>
      <c r="U259" s="267"/>
      <c r="V259" s="267"/>
      <c r="W259" s="267"/>
      <c r="X259" s="267"/>
      <c r="Y259" s="267"/>
      <c r="Z259" s="267"/>
      <c r="AA259" s="267"/>
      <c r="AB259" s="267"/>
      <c r="AC259" s="268"/>
      <c r="AE259" s="269">
        <v>77</v>
      </c>
      <c r="AF259" s="267"/>
      <c r="AG259" s="267"/>
      <c r="AH259" s="267"/>
      <c r="AI259" s="267"/>
      <c r="AJ259" s="267"/>
      <c r="AK259" s="268"/>
      <c r="AL259" s="269">
        <v>2754</v>
      </c>
      <c r="AM259" s="267"/>
      <c r="AN259" s="267"/>
      <c r="AO259" s="267"/>
      <c r="AP259" s="268"/>
      <c r="AQ259" s="271" t="s">
        <v>1693</v>
      </c>
      <c r="AR259" s="267"/>
      <c r="AS259" s="267"/>
      <c r="AT259" s="268"/>
    </row>
    <row r="260" spans="10:46" ht="20.45" customHeight="1">
      <c r="J260" s="266">
        <v>1</v>
      </c>
      <c r="K260" s="267"/>
      <c r="L260" s="268"/>
      <c r="M260" s="266" t="s">
        <v>1593</v>
      </c>
      <c r="N260" s="267"/>
      <c r="O260" s="267"/>
      <c r="P260" s="267"/>
      <c r="Q260" s="267"/>
      <c r="R260" s="267"/>
      <c r="S260" s="267"/>
      <c r="T260" s="267"/>
      <c r="U260" s="267"/>
      <c r="V260" s="267"/>
      <c r="W260" s="267"/>
      <c r="X260" s="267"/>
      <c r="Y260" s="267"/>
      <c r="Z260" s="267"/>
      <c r="AA260" s="267"/>
      <c r="AB260" s="267"/>
      <c r="AC260" s="268"/>
      <c r="AE260" s="269">
        <v>393</v>
      </c>
      <c r="AF260" s="267"/>
      <c r="AG260" s="267"/>
      <c r="AH260" s="267"/>
      <c r="AI260" s="267"/>
      <c r="AJ260" s="267"/>
      <c r="AK260" s="268"/>
      <c r="AL260" s="269">
        <v>3210</v>
      </c>
      <c r="AM260" s="267"/>
      <c r="AN260" s="267"/>
      <c r="AO260" s="267"/>
      <c r="AP260" s="268"/>
      <c r="AQ260" s="270" t="s">
        <v>1692</v>
      </c>
      <c r="AR260" s="267"/>
      <c r="AS260" s="267"/>
      <c r="AT260" s="268"/>
    </row>
    <row r="261" spans="10:46" ht="20.45" customHeight="1">
      <c r="J261" s="266">
        <v>1</v>
      </c>
      <c r="K261" s="267"/>
      <c r="L261" s="268"/>
      <c r="M261" s="266" t="s">
        <v>1591</v>
      </c>
      <c r="N261" s="267"/>
      <c r="O261" s="267"/>
      <c r="P261" s="267"/>
      <c r="Q261" s="267"/>
      <c r="R261" s="267"/>
      <c r="S261" s="267"/>
      <c r="T261" s="267"/>
      <c r="U261" s="267"/>
      <c r="V261" s="267"/>
      <c r="W261" s="267"/>
      <c r="X261" s="267"/>
      <c r="Y261" s="267"/>
      <c r="Z261" s="267"/>
      <c r="AA261" s="267"/>
      <c r="AB261" s="267"/>
      <c r="AC261" s="268"/>
      <c r="AE261" s="269">
        <v>282</v>
      </c>
      <c r="AF261" s="267"/>
      <c r="AG261" s="267"/>
      <c r="AH261" s="267"/>
      <c r="AI261" s="267"/>
      <c r="AJ261" s="267"/>
      <c r="AK261" s="268"/>
      <c r="AL261" s="269">
        <v>17247</v>
      </c>
      <c r="AM261" s="267"/>
      <c r="AN261" s="267"/>
      <c r="AO261" s="267"/>
      <c r="AP261" s="268"/>
      <c r="AQ261" s="271" t="s">
        <v>1691</v>
      </c>
      <c r="AR261" s="267"/>
      <c r="AS261" s="267"/>
      <c r="AT261" s="268"/>
    </row>
    <row r="262" spans="10:46" ht="20.45" customHeight="1">
      <c r="J262" s="266">
        <v>1</v>
      </c>
      <c r="K262" s="267"/>
      <c r="L262" s="268"/>
      <c r="M262" s="266" t="s">
        <v>1589</v>
      </c>
      <c r="N262" s="267"/>
      <c r="O262" s="267"/>
      <c r="P262" s="267"/>
      <c r="Q262" s="267"/>
      <c r="R262" s="267"/>
      <c r="S262" s="267"/>
      <c r="T262" s="267"/>
      <c r="U262" s="267"/>
      <c r="V262" s="267"/>
      <c r="W262" s="267"/>
      <c r="X262" s="267"/>
      <c r="Y262" s="267"/>
      <c r="Z262" s="267"/>
      <c r="AA262" s="267"/>
      <c r="AB262" s="267"/>
      <c r="AC262" s="268"/>
      <c r="AE262" s="269">
        <v>0</v>
      </c>
      <c r="AF262" s="267"/>
      <c r="AG262" s="267"/>
      <c r="AH262" s="267"/>
      <c r="AI262" s="267"/>
      <c r="AJ262" s="267"/>
      <c r="AK262" s="268"/>
      <c r="AL262" s="269">
        <v>1415</v>
      </c>
      <c r="AM262" s="267"/>
      <c r="AN262" s="267"/>
      <c r="AO262" s="267"/>
      <c r="AP262" s="268"/>
      <c r="AQ262" s="272" t="s">
        <v>1486</v>
      </c>
      <c r="AR262" s="267"/>
      <c r="AS262" s="267"/>
      <c r="AT262" s="268"/>
    </row>
    <row r="263" spans="10:46" ht="20.45" customHeight="1">
      <c r="J263" s="266">
        <v>1</v>
      </c>
      <c r="K263" s="267"/>
      <c r="L263" s="268"/>
      <c r="M263" s="266" t="s">
        <v>1588</v>
      </c>
      <c r="N263" s="267"/>
      <c r="O263" s="267"/>
      <c r="P263" s="267"/>
      <c r="Q263" s="267"/>
      <c r="R263" s="267"/>
      <c r="S263" s="267"/>
      <c r="T263" s="267"/>
      <c r="U263" s="267"/>
      <c r="V263" s="267"/>
      <c r="W263" s="267"/>
      <c r="X263" s="267"/>
      <c r="Y263" s="267"/>
      <c r="Z263" s="267"/>
      <c r="AA263" s="267"/>
      <c r="AB263" s="267"/>
      <c r="AC263" s="268"/>
      <c r="AE263" s="269">
        <v>0</v>
      </c>
      <c r="AF263" s="267"/>
      <c r="AG263" s="267"/>
      <c r="AH263" s="267"/>
      <c r="AI263" s="267"/>
      <c r="AJ263" s="267"/>
      <c r="AK263" s="268"/>
      <c r="AL263" s="269">
        <v>3050</v>
      </c>
      <c r="AM263" s="267"/>
      <c r="AN263" s="267"/>
      <c r="AO263" s="267"/>
      <c r="AP263" s="268"/>
      <c r="AQ263" s="272" t="s">
        <v>1486</v>
      </c>
      <c r="AR263" s="267"/>
      <c r="AS263" s="267"/>
      <c r="AT263" s="268"/>
    </row>
    <row r="264" spans="10:46" ht="20.45" customHeight="1">
      <c r="J264" s="266">
        <v>1</v>
      </c>
      <c r="K264" s="267"/>
      <c r="L264" s="268"/>
      <c r="M264" s="266" t="s">
        <v>1587</v>
      </c>
      <c r="N264" s="267"/>
      <c r="O264" s="267"/>
      <c r="P264" s="267"/>
      <c r="Q264" s="267"/>
      <c r="R264" s="267"/>
      <c r="S264" s="267"/>
      <c r="T264" s="267"/>
      <c r="U264" s="267"/>
      <c r="V264" s="267"/>
      <c r="W264" s="267"/>
      <c r="X264" s="267"/>
      <c r="Y264" s="267"/>
      <c r="Z264" s="267"/>
      <c r="AA264" s="267"/>
      <c r="AB264" s="267"/>
      <c r="AC264" s="268"/>
      <c r="AE264" s="269">
        <v>1</v>
      </c>
      <c r="AF264" s="267"/>
      <c r="AG264" s="267"/>
      <c r="AH264" s="267"/>
      <c r="AI264" s="267"/>
      <c r="AJ264" s="267"/>
      <c r="AK264" s="268"/>
      <c r="AL264" s="269">
        <v>1327</v>
      </c>
      <c r="AM264" s="267"/>
      <c r="AN264" s="267"/>
      <c r="AO264" s="267"/>
      <c r="AP264" s="268"/>
      <c r="AQ264" s="271" t="s">
        <v>1645</v>
      </c>
      <c r="AR264" s="267"/>
      <c r="AS264" s="267"/>
      <c r="AT264" s="268"/>
    </row>
    <row r="265" spans="10:46" ht="20.45" customHeight="1">
      <c r="J265" s="266">
        <v>1</v>
      </c>
      <c r="K265" s="267"/>
      <c r="L265" s="268"/>
      <c r="M265" s="266" t="s">
        <v>1585</v>
      </c>
      <c r="N265" s="267"/>
      <c r="O265" s="267"/>
      <c r="P265" s="267"/>
      <c r="Q265" s="267"/>
      <c r="R265" s="267"/>
      <c r="S265" s="267"/>
      <c r="T265" s="267"/>
      <c r="U265" s="267"/>
      <c r="V265" s="267"/>
      <c r="W265" s="267"/>
      <c r="X265" s="267"/>
      <c r="Y265" s="267"/>
      <c r="Z265" s="267"/>
      <c r="AA265" s="267"/>
      <c r="AB265" s="267"/>
      <c r="AC265" s="268"/>
      <c r="AE265" s="269">
        <v>323</v>
      </c>
      <c r="AF265" s="267"/>
      <c r="AG265" s="267"/>
      <c r="AH265" s="267"/>
      <c r="AI265" s="267"/>
      <c r="AJ265" s="267"/>
      <c r="AK265" s="268"/>
      <c r="AL265" s="269">
        <v>5223</v>
      </c>
      <c r="AM265" s="267"/>
      <c r="AN265" s="267"/>
      <c r="AO265" s="267"/>
      <c r="AP265" s="268"/>
      <c r="AQ265" s="270" t="s">
        <v>1690</v>
      </c>
      <c r="AR265" s="267"/>
      <c r="AS265" s="267"/>
      <c r="AT265" s="268"/>
    </row>
    <row r="266" spans="10:46" ht="20.45" customHeight="1">
      <c r="J266" s="266">
        <v>4</v>
      </c>
      <c r="K266" s="267"/>
      <c r="L266" s="268"/>
      <c r="M266" s="266" t="s">
        <v>1583</v>
      </c>
      <c r="N266" s="267"/>
      <c r="O266" s="267"/>
      <c r="P266" s="267"/>
      <c r="Q266" s="267"/>
      <c r="R266" s="267"/>
      <c r="S266" s="267"/>
      <c r="T266" s="267"/>
      <c r="U266" s="267"/>
      <c r="V266" s="267"/>
      <c r="W266" s="267"/>
      <c r="X266" s="267"/>
      <c r="Y266" s="267"/>
      <c r="Z266" s="267"/>
      <c r="AA266" s="267"/>
      <c r="AB266" s="267"/>
      <c r="AC266" s="268"/>
      <c r="AE266" s="269">
        <v>10</v>
      </c>
      <c r="AF266" s="267"/>
      <c r="AG266" s="267"/>
      <c r="AH266" s="267"/>
      <c r="AI266" s="267"/>
      <c r="AJ266" s="267"/>
      <c r="AK266" s="268"/>
      <c r="AL266" s="269">
        <v>2581</v>
      </c>
      <c r="AM266" s="267"/>
      <c r="AN266" s="267"/>
      <c r="AO266" s="267"/>
      <c r="AP266" s="268"/>
      <c r="AQ266" s="271" t="s">
        <v>1689</v>
      </c>
      <c r="AR266" s="267"/>
      <c r="AS266" s="267"/>
      <c r="AT266" s="268"/>
    </row>
    <row r="267" spans="10:46" ht="20.45" customHeight="1">
      <c r="J267" s="266">
        <v>4</v>
      </c>
      <c r="K267" s="267"/>
      <c r="L267" s="268"/>
      <c r="M267" s="266" t="s">
        <v>1581</v>
      </c>
      <c r="N267" s="267"/>
      <c r="O267" s="267"/>
      <c r="P267" s="267"/>
      <c r="Q267" s="267"/>
      <c r="R267" s="267"/>
      <c r="S267" s="267"/>
      <c r="T267" s="267"/>
      <c r="U267" s="267"/>
      <c r="V267" s="267"/>
      <c r="W267" s="267"/>
      <c r="X267" s="267"/>
      <c r="Y267" s="267"/>
      <c r="Z267" s="267"/>
      <c r="AA267" s="267"/>
      <c r="AB267" s="267"/>
      <c r="AC267" s="268"/>
      <c r="AE267" s="269">
        <v>12</v>
      </c>
      <c r="AF267" s="267"/>
      <c r="AG267" s="267"/>
      <c r="AH267" s="267"/>
      <c r="AI267" s="267"/>
      <c r="AJ267" s="267"/>
      <c r="AK267" s="268"/>
      <c r="AL267" s="269">
        <v>1024</v>
      </c>
      <c r="AM267" s="267"/>
      <c r="AN267" s="267"/>
      <c r="AO267" s="267"/>
      <c r="AP267" s="268"/>
      <c r="AQ267" s="271" t="s">
        <v>1688</v>
      </c>
      <c r="AR267" s="267"/>
      <c r="AS267" s="267"/>
      <c r="AT267" s="268"/>
    </row>
    <row r="268" spans="10:46" ht="20.45" customHeight="1">
      <c r="J268" s="266">
        <v>4</v>
      </c>
      <c r="K268" s="267"/>
      <c r="L268" s="268"/>
      <c r="M268" s="266" t="s">
        <v>1579</v>
      </c>
      <c r="N268" s="267"/>
      <c r="O268" s="267"/>
      <c r="P268" s="267"/>
      <c r="Q268" s="267"/>
      <c r="R268" s="267"/>
      <c r="S268" s="267"/>
      <c r="T268" s="267"/>
      <c r="U268" s="267"/>
      <c r="V268" s="267"/>
      <c r="W268" s="267"/>
      <c r="X268" s="267"/>
      <c r="Y268" s="267"/>
      <c r="Z268" s="267"/>
      <c r="AA268" s="267"/>
      <c r="AB268" s="267"/>
      <c r="AC268" s="268"/>
      <c r="AE268" s="269">
        <v>0</v>
      </c>
      <c r="AF268" s="267"/>
      <c r="AG268" s="267"/>
      <c r="AH268" s="267"/>
      <c r="AI268" s="267"/>
      <c r="AJ268" s="267"/>
      <c r="AK268" s="268"/>
      <c r="AL268" s="269">
        <v>780</v>
      </c>
      <c r="AM268" s="267"/>
      <c r="AN268" s="267"/>
      <c r="AO268" s="267"/>
      <c r="AP268" s="268"/>
      <c r="AQ268" s="272" t="s">
        <v>1486</v>
      </c>
      <c r="AR268" s="267"/>
      <c r="AS268" s="267"/>
      <c r="AT268" s="268"/>
    </row>
    <row r="269" spans="10:46" ht="20.45" customHeight="1">
      <c r="J269" s="266">
        <v>4</v>
      </c>
      <c r="K269" s="267"/>
      <c r="L269" s="268"/>
      <c r="M269" s="266" t="s">
        <v>1578</v>
      </c>
      <c r="N269" s="267"/>
      <c r="O269" s="267"/>
      <c r="P269" s="267"/>
      <c r="Q269" s="267"/>
      <c r="R269" s="267"/>
      <c r="S269" s="267"/>
      <c r="T269" s="267"/>
      <c r="U269" s="267"/>
      <c r="V269" s="267"/>
      <c r="W269" s="267"/>
      <c r="X269" s="267"/>
      <c r="Y269" s="267"/>
      <c r="Z269" s="267"/>
      <c r="AA269" s="267"/>
      <c r="AB269" s="267"/>
      <c r="AC269" s="268"/>
      <c r="AE269" s="269">
        <v>395</v>
      </c>
      <c r="AF269" s="267"/>
      <c r="AG269" s="267"/>
      <c r="AH269" s="267"/>
      <c r="AI269" s="267"/>
      <c r="AJ269" s="267"/>
      <c r="AK269" s="268"/>
      <c r="AL269" s="269">
        <v>1510</v>
      </c>
      <c r="AM269" s="267"/>
      <c r="AN269" s="267"/>
      <c r="AO269" s="267"/>
      <c r="AP269" s="268"/>
      <c r="AQ269" s="270" t="s">
        <v>1687</v>
      </c>
      <c r="AR269" s="267"/>
      <c r="AS269" s="267"/>
      <c r="AT269" s="268"/>
    </row>
    <row r="270" spans="10:46" ht="20.45" customHeight="1">
      <c r="J270" s="266">
        <v>4</v>
      </c>
      <c r="K270" s="267"/>
      <c r="L270" s="268"/>
      <c r="M270" s="266" t="s">
        <v>1576</v>
      </c>
      <c r="N270" s="267"/>
      <c r="O270" s="267"/>
      <c r="P270" s="267"/>
      <c r="Q270" s="267"/>
      <c r="R270" s="267"/>
      <c r="S270" s="267"/>
      <c r="T270" s="267"/>
      <c r="U270" s="267"/>
      <c r="V270" s="267"/>
      <c r="W270" s="267"/>
      <c r="X270" s="267"/>
      <c r="Y270" s="267"/>
      <c r="Z270" s="267"/>
      <c r="AA270" s="267"/>
      <c r="AB270" s="267"/>
      <c r="AC270" s="268"/>
      <c r="AE270" s="269">
        <v>0</v>
      </c>
      <c r="AF270" s="267"/>
      <c r="AG270" s="267"/>
      <c r="AH270" s="267"/>
      <c r="AI270" s="267"/>
      <c r="AJ270" s="267"/>
      <c r="AK270" s="268"/>
      <c r="AL270" s="269">
        <v>1237</v>
      </c>
      <c r="AM270" s="267"/>
      <c r="AN270" s="267"/>
      <c r="AO270" s="267"/>
      <c r="AP270" s="268"/>
      <c r="AQ270" s="272" t="s">
        <v>1486</v>
      </c>
      <c r="AR270" s="267"/>
      <c r="AS270" s="267"/>
      <c r="AT270" s="268"/>
    </row>
    <row r="271" spans="10:46" ht="20.45" customHeight="1">
      <c r="J271" s="266">
        <v>4</v>
      </c>
      <c r="K271" s="267"/>
      <c r="L271" s="268"/>
      <c r="M271" s="266" t="s">
        <v>1575</v>
      </c>
      <c r="N271" s="267"/>
      <c r="O271" s="267"/>
      <c r="P271" s="267"/>
      <c r="Q271" s="267"/>
      <c r="R271" s="267"/>
      <c r="S271" s="267"/>
      <c r="T271" s="267"/>
      <c r="U271" s="267"/>
      <c r="V271" s="267"/>
      <c r="W271" s="267"/>
      <c r="X271" s="267"/>
      <c r="Y271" s="267"/>
      <c r="Z271" s="267"/>
      <c r="AA271" s="267"/>
      <c r="AB271" s="267"/>
      <c r="AC271" s="268"/>
      <c r="AE271" s="269">
        <v>42</v>
      </c>
      <c r="AF271" s="267"/>
      <c r="AG271" s="267"/>
      <c r="AH271" s="267"/>
      <c r="AI271" s="267"/>
      <c r="AJ271" s="267"/>
      <c r="AK271" s="268"/>
      <c r="AL271" s="269">
        <v>2654</v>
      </c>
      <c r="AM271" s="267"/>
      <c r="AN271" s="267"/>
      <c r="AO271" s="267"/>
      <c r="AP271" s="268"/>
      <c r="AQ271" s="271" t="s">
        <v>1686</v>
      </c>
      <c r="AR271" s="267"/>
      <c r="AS271" s="267"/>
      <c r="AT271" s="268"/>
    </row>
    <row r="272" spans="10:46" ht="20.45" customHeight="1">
      <c r="J272" s="266">
        <v>4</v>
      </c>
      <c r="K272" s="267"/>
      <c r="L272" s="268"/>
      <c r="M272" s="266" t="s">
        <v>1574</v>
      </c>
      <c r="N272" s="267"/>
      <c r="O272" s="267"/>
      <c r="P272" s="267"/>
      <c r="Q272" s="267"/>
      <c r="R272" s="267"/>
      <c r="S272" s="267"/>
      <c r="T272" s="267"/>
      <c r="U272" s="267"/>
      <c r="V272" s="267"/>
      <c r="W272" s="267"/>
      <c r="X272" s="267"/>
      <c r="Y272" s="267"/>
      <c r="Z272" s="267"/>
      <c r="AA272" s="267"/>
      <c r="AB272" s="267"/>
      <c r="AC272" s="268"/>
      <c r="AE272" s="269">
        <v>85</v>
      </c>
      <c r="AF272" s="267"/>
      <c r="AG272" s="267"/>
      <c r="AH272" s="267"/>
      <c r="AI272" s="267"/>
      <c r="AJ272" s="267"/>
      <c r="AK272" s="268"/>
      <c r="AL272" s="269">
        <v>3276</v>
      </c>
      <c r="AM272" s="267"/>
      <c r="AN272" s="267"/>
      <c r="AO272" s="267"/>
      <c r="AP272" s="268"/>
      <c r="AQ272" s="271" t="s">
        <v>1685</v>
      </c>
      <c r="AR272" s="267"/>
      <c r="AS272" s="267"/>
      <c r="AT272" s="268"/>
    </row>
    <row r="273" spans="10:46" ht="20.45" customHeight="1">
      <c r="J273" s="266">
        <v>4</v>
      </c>
      <c r="K273" s="267"/>
      <c r="L273" s="268"/>
      <c r="M273" s="266" t="s">
        <v>1572</v>
      </c>
      <c r="N273" s="267"/>
      <c r="O273" s="267"/>
      <c r="P273" s="267"/>
      <c r="Q273" s="267"/>
      <c r="R273" s="267"/>
      <c r="S273" s="267"/>
      <c r="T273" s="267"/>
      <c r="U273" s="267"/>
      <c r="V273" s="267"/>
      <c r="W273" s="267"/>
      <c r="X273" s="267"/>
      <c r="Y273" s="267"/>
      <c r="Z273" s="267"/>
      <c r="AA273" s="267"/>
      <c r="AB273" s="267"/>
      <c r="AC273" s="268"/>
      <c r="AE273" s="269">
        <v>5078</v>
      </c>
      <c r="AF273" s="267"/>
      <c r="AG273" s="267"/>
      <c r="AH273" s="267"/>
      <c r="AI273" s="267"/>
      <c r="AJ273" s="267"/>
      <c r="AK273" s="268"/>
      <c r="AL273" s="269">
        <v>10740</v>
      </c>
      <c r="AM273" s="267"/>
      <c r="AN273" s="267"/>
      <c r="AO273" s="267"/>
      <c r="AP273" s="268"/>
      <c r="AQ273" s="270" t="s">
        <v>1684</v>
      </c>
      <c r="AR273" s="267"/>
      <c r="AS273" s="267"/>
      <c r="AT273" s="268"/>
    </row>
    <row r="274" spans="10:46" ht="20.45" customHeight="1">
      <c r="J274" s="266">
        <v>4</v>
      </c>
      <c r="K274" s="267"/>
      <c r="L274" s="268"/>
      <c r="M274" s="266" t="s">
        <v>1570</v>
      </c>
      <c r="N274" s="267"/>
      <c r="O274" s="267"/>
      <c r="P274" s="267"/>
      <c r="Q274" s="267"/>
      <c r="R274" s="267"/>
      <c r="S274" s="267"/>
      <c r="T274" s="267"/>
      <c r="U274" s="267"/>
      <c r="V274" s="267"/>
      <c r="W274" s="267"/>
      <c r="X274" s="267"/>
      <c r="Y274" s="267"/>
      <c r="Z274" s="267"/>
      <c r="AA274" s="267"/>
      <c r="AB274" s="267"/>
      <c r="AC274" s="268"/>
      <c r="AE274" s="269">
        <v>2</v>
      </c>
      <c r="AF274" s="267"/>
      <c r="AG274" s="267"/>
      <c r="AH274" s="267"/>
      <c r="AI274" s="267"/>
      <c r="AJ274" s="267"/>
      <c r="AK274" s="268"/>
      <c r="AL274" s="269">
        <v>525</v>
      </c>
      <c r="AM274" s="267"/>
      <c r="AN274" s="267"/>
      <c r="AO274" s="267"/>
      <c r="AP274" s="268"/>
      <c r="AQ274" s="271" t="s">
        <v>1683</v>
      </c>
      <c r="AR274" s="267"/>
      <c r="AS274" s="267"/>
      <c r="AT274" s="268"/>
    </row>
    <row r="275" spans="10:46" ht="20.45" customHeight="1">
      <c r="J275" s="266">
        <v>5</v>
      </c>
      <c r="K275" s="267"/>
      <c r="L275" s="268"/>
      <c r="M275" s="266" t="s">
        <v>1568</v>
      </c>
      <c r="N275" s="267"/>
      <c r="O275" s="267"/>
      <c r="P275" s="267"/>
      <c r="Q275" s="267"/>
      <c r="R275" s="267"/>
      <c r="S275" s="267"/>
      <c r="T275" s="267"/>
      <c r="U275" s="267"/>
      <c r="V275" s="267"/>
      <c r="W275" s="267"/>
      <c r="X275" s="267"/>
      <c r="Y275" s="267"/>
      <c r="Z275" s="267"/>
      <c r="AA275" s="267"/>
      <c r="AB275" s="267"/>
      <c r="AC275" s="268"/>
      <c r="AE275" s="269">
        <v>198</v>
      </c>
      <c r="AF275" s="267"/>
      <c r="AG275" s="267"/>
      <c r="AH275" s="267"/>
      <c r="AI275" s="267"/>
      <c r="AJ275" s="267"/>
      <c r="AK275" s="268"/>
      <c r="AL275" s="269">
        <v>2615</v>
      </c>
      <c r="AM275" s="267"/>
      <c r="AN275" s="267"/>
      <c r="AO275" s="267"/>
      <c r="AP275" s="268"/>
      <c r="AQ275" s="270" t="s">
        <v>1682</v>
      </c>
      <c r="AR275" s="267"/>
      <c r="AS275" s="267"/>
      <c r="AT275" s="268"/>
    </row>
    <row r="276" spans="10:46" ht="20.45" customHeight="1">
      <c r="J276" s="266">
        <v>5</v>
      </c>
      <c r="K276" s="267"/>
      <c r="L276" s="268"/>
      <c r="M276" s="266" t="s">
        <v>1566</v>
      </c>
      <c r="N276" s="267"/>
      <c r="O276" s="267"/>
      <c r="P276" s="267"/>
      <c r="Q276" s="267"/>
      <c r="R276" s="267"/>
      <c r="S276" s="267"/>
      <c r="T276" s="267"/>
      <c r="U276" s="267"/>
      <c r="V276" s="267"/>
      <c r="W276" s="267"/>
      <c r="X276" s="267"/>
      <c r="Y276" s="267"/>
      <c r="Z276" s="267"/>
      <c r="AA276" s="267"/>
      <c r="AB276" s="267"/>
      <c r="AC276" s="268"/>
      <c r="AE276" s="269">
        <v>0</v>
      </c>
      <c r="AF276" s="267"/>
      <c r="AG276" s="267"/>
      <c r="AH276" s="267"/>
      <c r="AI276" s="267"/>
      <c r="AJ276" s="267"/>
      <c r="AK276" s="268"/>
      <c r="AL276" s="269">
        <v>396</v>
      </c>
      <c r="AM276" s="267"/>
      <c r="AN276" s="267"/>
      <c r="AO276" s="267"/>
      <c r="AP276" s="268"/>
      <c r="AQ276" s="272" t="s">
        <v>1486</v>
      </c>
      <c r="AR276" s="267"/>
      <c r="AS276" s="267"/>
      <c r="AT276" s="268"/>
    </row>
    <row r="277" spans="10:46" ht="20.45" customHeight="1">
      <c r="J277" s="266">
        <v>5</v>
      </c>
      <c r="K277" s="267"/>
      <c r="L277" s="268"/>
      <c r="M277" s="266" t="s">
        <v>1564</v>
      </c>
      <c r="N277" s="267"/>
      <c r="O277" s="267"/>
      <c r="P277" s="267"/>
      <c r="Q277" s="267"/>
      <c r="R277" s="267"/>
      <c r="S277" s="267"/>
      <c r="T277" s="267"/>
      <c r="U277" s="267"/>
      <c r="V277" s="267"/>
      <c r="W277" s="267"/>
      <c r="X277" s="267"/>
      <c r="Y277" s="267"/>
      <c r="Z277" s="267"/>
      <c r="AA277" s="267"/>
      <c r="AB277" s="267"/>
      <c r="AC277" s="268"/>
      <c r="AE277" s="269">
        <v>55</v>
      </c>
      <c r="AF277" s="267"/>
      <c r="AG277" s="267"/>
      <c r="AH277" s="267"/>
      <c r="AI277" s="267"/>
      <c r="AJ277" s="267"/>
      <c r="AK277" s="268"/>
      <c r="AL277" s="269">
        <v>1183</v>
      </c>
      <c r="AM277" s="267"/>
      <c r="AN277" s="267"/>
      <c r="AO277" s="267"/>
      <c r="AP277" s="268"/>
      <c r="AQ277" s="270" t="s">
        <v>1681</v>
      </c>
      <c r="AR277" s="267"/>
      <c r="AS277" s="267"/>
      <c r="AT277" s="268"/>
    </row>
    <row r="278" spans="10:46" ht="20.45" customHeight="1">
      <c r="J278" s="266">
        <v>5</v>
      </c>
      <c r="K278" s="267"/>
      <c r="L278" s="268"/>
      <c r="M278" s="266" t="s">
        <v>1562</v>
      </c>
      <c r="N278" s="267"/>
      <c r="O278" s="267"/>
      <c r="P278" s="267"/>
      <c r="Q278" s="267"/>
      <c r="R278" s="267"/>
      <c r="S278" s="267"/>
      <c r="T278" s="267"/>
      <c r="U278" s="267"/>
      <c r="V278" s="267"/>
      <c r="W278" s="267"/>
      <c r="X278" s="267"/>
      <c r="Y278" s="267"/>
      <c r="Z278" s="267"/>
      <c r="AA278" s="267"/>
      <c r="AB278" s="267"/>
      <c r="AC278" s="268"/>
      <c r="AE278" s="269">
        <v>442</v>
      </c>
      <c r="AF278" s="267"/>
      <c r="AG278" s="267"/>
      <c r="AH278" s="267"/>
      <c r="AI278" s="267"/>
      <c r="AJ278" s="267"/>
      <c r="AK278" s="268"/>
      <c r="AL278" s="269">
        <v>2355</v>
      </c>
      <c r="AM278" s="267"/>
      <c r="AN278" s="267"/>
      <c r="AO278" s="267"/>
      <c r="AP278" s="268"/>
      <c r="AQ278" s="270" t="s">
        <v>1680</v>
      </c>
      <c r="AR278" s="267"/>
      <c r="AS278" s="267"/>
      <c r="AT278" s="268"/>
    </row>
    <row r="279" spans="10:46" ht="20.45" customHeight="1">
      <c r="J279" s="266">
        <v>5</v>
      </c>
      <c r="K279" s="267"/>
      <c r="L279" s="268"/>
      <c r="M279" s="266" t="s">
        <v>1560</v>
      </c>
      <c r="N279" s="267"/>
      <c r="O279" s="267"/>
      <c r="P279" s="267"/>
      <c r="Q279" s="267"/>
      <c r="R279" s="267"/>
      <c r="S279" s="267"/>
      <c r="T279" s="267"/>
      <c r="U279" s="267"/>
      <c r="V279" s="267"/>
      <c r="W279" s="267"/>
      <c r="X279" s="267"/>
      <c r="Y279" s="267"/>
      <c r="Z279" s="267"/>
      <c r="AA279" s="267"/>
      <c r="AB279" s="267"/>
      <c r="AC279" s="268"/>
      <c r="AE279" s="269">
        <v>37</v>
      </c>
      <c r="AF279" s="267"/>
      <c r="AG279" s="267"/>
      <c r="AH279" s="267"/>
      <c r="AI279" s="267"/>
      <c r="AJ279" s="267"/>
      <c r="AK279" s="268"/>
      <c r="AL279" s="269">
        <v>1796</v>
      </c>
      <c r="AM279" s="267"/>
      <c r="AN279" s="267"/>
      <c r="AO279" s="267"/>
      <c r="AP279" s="268"/>
      <c r="AQ279" s="271" t="s">
        <v>1679</v>
      </c>
      <c r="AR279" s="267"/>
      <c r="AS279" s="267"/>
      <c r="AT279" s="268"/>
    </row>
    <row r="280" spans="10:46" ht="20.45" customHeight="1">
      <c r="J280" s="266">
        <v>6</v>
      </c>
      <c r="K280" s="267"/>
      <c r="L280" s="268"/>
      <c r="M280" s="266" t="s">
        <v>1558</v>
      </c>
      <c r="N280" s="267"/>
      <c r="O280" s="267"/>
      <c r="P280" s="267"/>
      <c r="Q280" s="267"/>
      <c r="R280" s="267"/>
      <c r="S280" s="267"/>
      <c r="T280" s="267"/>
      <c r="U280" s="267"/>
      <c r="V280" s="267"/>
      <c r="W280" s="267"/>
      <c r="X280" s="267"/>
      <c r="Y280" s="267"/>
      <c r="Z280" s="267"/>
      <c r="AA280" s="267"/>
      <c r="AB280" s="267"/>
      <c r="AC280" s="268"/>
      <c r="AE280" s="269">
        <v>68</v>
      </c>
      <c r="AF280" s="267"/>
      <c r="AG280" s="267"/>
      <c r="AH280" s="267"/>
      <c r="AI280" s="267"/>
      <c r="AJ280" s="267"/>
      <c r="AK280" s="268"/>
      <c r="AL280" s="269">
        <v>854</v>
      </c>
      <c r="AM280" s="267"/>
      <c r="AN280" s="267"/>
      <c r="AO280" s="267"/>
      <c r="AP280" s="268"/>
      <c r="AQ280" s="270" t="s">
        <v>1678</v>
      </c>
      <c r="AR280" s="267"/>
      <c r="AS280" s="267"/>
      <c r="AT280" s="268"/>
    </row>
    <row r="281" spans="10:46" ht="20.45" customHeight="1">
      <c r="J281" s="266">
        <v>6</v>
      </c>
      <c r="K281" s="267"/>
      <c r="L281" s="268"/>
      <c r="M281" s="266" t="s">
        <v>1556</v>
      </c>
      <c r="N281" s="267"/>
      <c r="O281" s="267"/>
      <c r="P281" s="267"/>
      <c r="Q281" s="267"/>
      <c r="R281" s="267"/>
      <c r="S281" s="267"/>
      <c r="T281" s="267"/>
      <c r="U281" s="267"/>
      <c r="V281" s="267"/>
      <c r="W281" s="267"/>
      <c r="X281" s="267"/>
      <c r="Y281" s="267"/>
      <c r="Z281" s="267"/>
      <c r="AA281" s="267"/>
      <c r="AB281" s="267"/>
      <c r="AC281" s="268"/>
      <c r="AE281" s="269">
        <v>200</v>
      </c>
      <c r="AF281" s="267"/>
      <c r="AG281" s="267"/>
      <c r="AH281" s="267"/>
      <c r="AI281" s="267"/>
      <c r="AJ281" s="267"/>
      <c r="AK281" s="268"/>
      <c r="AL281" s="269">
        <v>1155</v>
      </c>
      <c r="AM281" s="267"/>
      <c r="AN281" s="267"/>
      <c r="AO281" s="267"/>
      <c r="AP281" s="268"/>
      <c r="AQ281" s="270" t="s">
        <v>1677</v>
      </c>
      <c r="AR281" s="267"/>
      <c r="AS281" s="267"/>
      <c r="AT281" s="268"/>
    </row>
    <row r="282" spans="10:46" ht="20.45" customHeight="1">
      <c r="J282" s="266">
        <v>6</v>
      </c>
      <c r="K282" s="267"/>
      <c r="L282" s="268"/>
      <c r="M282" s="266" t="s">
        <v>1554</v>
      </c>
      <c r="N282" s="267"/>
      <c r="O282" s="267"/>
      <c r="P282" s="267"/>
      <c r="Q282" s="267"/>
      <c r="R282" s="267"/>
      <c r="S282" s="267"/>
      <c r="T282" s="267"/>
      <c r="U282" s="267"/>
      <c r="V282" s="267"/>
      <c r="W282" s="267"/>
      <c r="X282" s="267"/>
      <c r="Y282" s="267"/>
      <c r="Z282" s="267"/>
      <c r="AA282" s="267"/>
      <c r="AB282" s="267"/>
      <c r="AC282" s="268"/>
      <c r="AE282" s="269">
        <v>0</v>
      </c>
      <c r="AF282" s="267"/>
      <c r="AG282" s="267"/>
      <c r="AH282" s="267"/>
      <c r="AI282" s="267"/>
      <c r="AJ282" s="267"/>
      <c r="AK282" s="268"/>
      <c r="AL282" s="269">
        <v>342</v>
      </c>
      <c r="AM282" s="267"/>
      <c r="AN282" s="267"/>
      <c r="AO282" s="267"/>
      <c r="AP282" s="268"/>
      <c r="AQ282" s="272" t="s">
        <v>1486</v>
      </c>
      <c r="AR282" s="267"/>
      <c r="AS282" s="267"/>
      <c r="AT282" s="268"/>
    </row>
    <row r="283" spans="10:46" ht="20.45" customHeight="1">
      <c r="J283" s="266">
        <v>6</v>
      </c>
      <c r="K283" s="267"/>
      <c r="L283" s="268"/>
      <c r="M283" s="266" t="s">
        <v>1552</v>
      </c>
      <c r="N283" s="267"/>
      <c r="O283" s="267"/>
      <c r="P283" s="267"/>
      <c r="Q283" s="267"/>
      <c r="R283" s="267"/>
      <c r="S283" s="267"/>
      <c r="T283" s="267"/>
      <c r="U283" s="267"/>
      <c r="V283" s="267"/>
      <c r="W283" s="267"/>
      <c r="X283" s="267"/>
      <c r="Y283" s="267"/>
      <c r="Z283" s="267"/>
      <c r="AA283" s="267"/>
      <c r="AB283" s="267"/>
      <c r="AC283" s="268"/>
      <c r="AE283" s="269">
        <v>379</v>
      </c>
      <c r="AF283" s="267"/>
      <c r="AG283" s="267"/>
      <c r="AH283" s="267"/>
      <c r="AI283" s="267"/>
      <c r="AJ283" s="267"/>
      <c r="AK283" s="268"/>
      <c r="AL283" s="269">
        <v>2539</v>
      </c>
      <c r="AM283" s="267"/>
      <c r="AN283" s="267"/>
      <c r="AO283" s="267"/>
      <c r="AP283" s="268"/>
      <c r="AQ283" s="270" t="s">
        <v>1676</v>
      </c>
      <c r="AR283" s="267"/>
      <c r="AS283" s="267"/>
      <c r="AT283" s="268"/>
    </row>
    <row r="284" spans="10:46" ht="20.45" customHeight="1">
      <c r="J284" s="266">
        <v>6</v>
      </c>
      <c r="K284" s="267"/>
      <c r="L284" s="268"/>
      <c r="M284" s="266" t="s">
        <v>1550</v>
      </c>
      <c r="N284" s="267"/>
      <c r="O284" s="267"/>
      <c r="P284" s="267"/>
      <c r="Q284" s="267"/>
      <c r="R284" s="267"/>
      <c r="S284" s="267"/>
      <c r="T284" s="267"/>
      <c r="U284" s="267"/>
      <c r="V284" s="267"/>
      <c r="W284" s="267"/>
      <c r="X284" s="267"/>
      <c r="Y284" s="267"/>
      <c r="Z284" s="267"/>
      <c r="AA284" s="267"/>
      <c r="AB284" s="267"/>
      <c r="AC284" s="268"/>
      <c r="AE284" s="269">
        <v>0</v>
      </c>
      <c r="AF284" s="267"/>
      <c r="AG284" s="267"/>
      <c r="AH284" s="267"/>
      <c r="AI284" s="267"/>
      <c r="AJ284" s="267"/>
      <c r="AK284" s="268"/>
      <c r="AL284" s="269">
        <v>1458</v>
      </c>
      <c r="AM284" s="267"/>
      <c r="AN284" s="267"/>
      <c r="AO284" s="267"/>
      <c r="AP284" s="268"/>
      <c r="AQ284" s="272" t="s">
        <v>1486</v>
      </c>
      <c r="AR284" s="267"/>
      <c r="AS284" s="267"/>
      <c r="AT284" s="268"/>
    </row>
    <row r="285" spans="10:46" ht="20.45" customHeight="1">
      <c r="J285" s="266">
        <v>6</v>
      </c>
      <c r="K285" s="267"/>
      <c r="L285" s="268"/>
      <c r="M285" s="266" t="s">
        <v>1548</v>
      </c>
      <c r="N285" s="267"/>
      <c r="O285" s="267"/>
      <c r="P285" s="267"/>
      <c r="Q285" s="267"/>
      <c r="R285" s="267"/>
      <c r="S285" s="267"/>
      <c r="T285" s="267"/>
      <c r="U285" s="267"/>
      <c r="V285" s="267"/>
      <c r="W285" s="267"/>
      <c r="X285" s="267"/>
      <c r="Y285" s="267"/>
      <c r="Z285" s="267"/>
      <c r="AA285" s="267"/>
      <c r="AB285" s="267"/>
      <c r="AC285" s="268"/>
      <c r="AE285" s="269">
        <v>340</v>
      </c>
      <c r="AF285" s="267"/>
      <c r="AG285" s="267"/>
      <c r="AH285" s="267"/>
      <c r="AI285" s="267"/>
      <c r="AJ285" s="267"/>
      <c r="AK285" s="268"/>
      <c r="AL285" s="269">
        <v>4748</v>
      </c>
      <c r="AM285" s="267"/>
      <c r="AN285" s="267"/>
      <c r="AO285" s="267"/>
      <c r="AP285" s="268"/>
      <c r="AQ285" s="270" t="s">
        <v>1675</v>
      </c>
      <c r="AR285" s="267"/>
      <c r="AS285" s="267"/>
      <c r="AT285" s="268"/>
    </row>
    <row r="286" spans="10:46" ht="20.45" customHeight="1">
      <c r="J286" s="266">
        <v>6</v>
      </c>
      <c r="K286" s="267"/>
      <c r="L286" s="268"/>
      <c r="M286" s="266" t="s">
        <v>1546</v>
      </c>
      <c r="N286" s="267"/>
      <c r="O286" s="267"/>
      <c r="P286" s="267"/>
      <c r="Q286" s="267"/>
      <c r="R286" s="267"/>
      <c r="S286" s="267"/>
      <c r="T286" s="267"/>
      <c r="U286" s="267"/>
      <c r="V286" s="267"/>
      <c r="W286" s="267"/>
      <c r="X286" s="267"/>
      <c r="Y286" s="267"/>
      <c r="Z286" s="267"/>
      <c r="AA286" s="267"/>
      <c r="AB286" s="267"/>
      <c r="AC286" s="268"/>
      <c r="AE286" s="269">
        <v>0</v>
      </c>
      <c r="AF286" s="267"/>
      <c r="AG286" s="267"/>
      <c r="AH286" s="267"/>
      <c r="AI286" s="267"/>
      <c r="AJ286" s="267"/>
      <c r="AK286" s="268"/>
      <c r="AL286" s="269">
        <v>2308</v>
      </c>
      <c r="AM286" s="267"/>
      <c r="AN286" s="267"/>
      <c r="AO286" s="267"/>
      <c r="AP286" s="268"/>
      <c r="AQ286" s="272" t="s">
        <v>1486</v>
      </c>
      <c r="AR286" s="267"/>
      <c r="AS286" s="267"/>
      <c r="AT286" s="268"/>
    </row>
    <row r="287" spans="10:46" ht="20.45" customHeight="1">
      <c r="J287" s="266">
        <v>7</v>
      </c>
      <c r="K287" s="267"/>
      <c r="L287" s="268"/>
      <c r="M287" s="266" t="s">
        <v>1545</v>
      </c>
      <c r="N287" s="267"/>
      <c r="O287" s="267"/>
      <c r="P287" s="267"/>
      <c r="Q287" s="267"/>
      <c r="R287" s="267"/>
      <c r="S287" s="267"/>
      <c r="T287" s="267"/>
      <c r="U287" s="267"/>
      <c r="V287" s="267"/>
      <c r="W287" s="267"/>
      <c r="X287" s="267"/>
      <c r="Y287" s="267"/>
      <c r="Z287" s="267"/>
      <c r="AA287" s="267"/>
      <c r="AB287" s="267"/>
      <c r="AC287" s="268"/>
      <c r="AE287" s="269">
        <v>326</v>
      </c>
      <c r="AF287" s="267"/>
      <c r="AG287" s="267"/>
      <c r="AH287" s="267"/>
      <c r="AI287" s="267"/>
      <c r="AJ287" s="267"/>
      <c r="AK287" s="268"/>
      <c r="AL287" s="269">
        <v>4554</v>
      </c>
      <c r="AM287" s="267"/>
      <c r="AN287" s="267"/>
      <c r="AO287" s="267"/>
      <c r="AP287" s="268"/>
      <c r="AQ287" s="270" t="s">
        <v>1674</v>
      </c>
      <c r="AR287" s="267"/>
      <c r="AS287" s="267"/>
      <c r="AT287" s="268"/>
    </row>
    <row r="288" spans="10:46" ht="20.45" customHeight="1">
      <c r="J288" s="266">
        <v>7</v>
      </c>
      <c r="K288" s="267"/>
      <c r="L288" s="268"/>
      <c r="M288" s="266" t="s">
        <v>1543</v>
      </c>
      <c r="N288" s="267"/>
      <c r="O288" s="267"/>
      <c r="P288" s="267"/>
      <c r="Q288" s="267"/>
      <c r="R288" s="267"/>
      <c r="S288" s="267"/>
      <c r="T288" s="267"/>
      <c r="U288" s="267"/>
      <c r="V288" s="267"/>
      <c r="W288" s="267"/>
      <c r="X288" s="267"/>
      <c r="Y288" s="267"/>
      <c r="Z288" s="267"/>
      <c r="AA288" s="267"/>
      <c r="AB288" s="267"/>
      <c r="AC288" s="268"/>
      <c r="AE288" s="269">
        <v>8</v>
      </c>
      <c r="AF288" s="267"/>
      <c r="AG288" s="267"/>
      <c r="AH288" s="267"/>
      <c r="AI288" s="267"/>
      <c r="AJ288" s="267"/>
      <c r="AK288" s="268"/>
      <c r="AL288" s="269">
        <v>4764</v>
      </c>
      <c r="AM288" s="267"/>
      <c r="AN288" s="267"/>
      <c r="AO288" s="267"/>
      <c r="AP288" s="268"/>
      <c r="AQ288" s="271" t="s">
        <v>1629</v>
      </c>
      <c r="AR288" s="267"/>
      <c r="AS288" s="267"/>
      <c r="AT288" s="268"/>
    </row>
    <row r="289" spans="10:46" ht="20.45" customHeight="1">
      <c r="J289" s="266">
        <v>7</v>
      </c>
      <c r="K289" s="267"/>
      <c r="L289" s="268"/>
      <c r="M289" s="266" t="s">
        <v>1541</v>
      </c>
      <c r="N289" s="267"/>
      <c r="O289" s="267"/>
      <c r="P289" s="267"/>
      <c r="Q289" s="267"/>
      <c r="R289" s="267"/>
      <c r="S289" s="267"/>
      <c r="T289" s="267"/>
      <c r="U289" s="267"/>
      <c r="V289" s="267"/>
      <c r="W289" s="267"/>
      <c r="X289" s="267"/>
      <c r="Y289" s="267"/>
      <c r="Z289" s="267"/>
      <c r="AA289" s="267"/>
      <c r="AB289" s="267"/>
      <c r="AC289" s="268"/>
      <c r="AE289" s="269">
        <v>0</v>
      </c>
      <c r="AF289" s="267"/>
      <c r="AG289" s="267"/>
      <c r="AH289" s="267"/>
      <c r="AI289" s="267"/>
      <c r="AJ289" s="267"/>
      <c r="AK289" s="268"/>
      <c r="AL289" s="269">
        <v>1584</v>
      </c>
      <c r="AM289" s="267"/>
      <c r="AN289" s="267"/>
      <c r="AO289" s="267"/>
      <c r="AP289" s="268"/>
      <c r="AQ289" s="272" t="s">
        <v>1486</v>
      </c>
      <c r="AR289" s="267"/>
      <c r="AS289" s="267"/>
      <c r="AT289" s="268"/>
    </row>
    <row r="290" spans="10:46" ht="20.45" customHeight="1">
      <c r="J290" s="266">
        <v>7</v>
      </c>
      <c r="K290" s="267"/>
      <c r="L290" s="268"/>
      <c r="M290" s="266" t="s">
        <v>1540</v>
      </c>
      <c r="N290" s="267"/>
      <c r="O290" s="267"/>
      <c r="P290" s="267"/>
      <c r="Q290" s="267"/>
      <c r="R290" s="267"/>
      <c r="S290" s="267"/>
      <c r="T290" s="267"/>
      <c r="U290" s="267"/>
      <c r="V290" s="267"/>
      <c r="W290" s="267"/>
      <c r="X290" s="267"/>
      <c r="Y290" s="267"/>
      <c r="Z290" s="267"/>
      <c r="AA290" s="267"/>
      <c r="AB290" s="267"/>
      <c r="AC290" s="268"/>
      <c r="AE290" s="269">
        <v>118</v>
      </c>
      <c r="AF290" s="267"/>
      <c r="AG290" s="267"/>
      <c r="AH290" s="267"/>
      <c r="AI290" s="267"/>
      <c r="AJ290" s="267"/>
      <c r="AK290" s="268"/>
      <c r="AL290" s="269">
        <v>1724</v>
      </c>
      <c r="AM290" s="267"/>
      <c r="AN290" s="267"/>
      <c r="AO290" s="267"/>
      <c r="AP290" s="268"/>
      <c r="AQ290" s="270" t="s">
        <v>1673</v>
      </c>
      <c r="AR290" s="267"/>
      <c r="AS290" s="267"/>
      <c r="AT290" s="268"/>
    </row>
    <row r="291" spans="10:46" ht="20.45" customHeight="1">
      <c r="J291" s="266">
        <v>7</v>
      </c>
      <c r="K291" s="267"/>
      <c r="L291" s="268"/>
      <c r="M291" s="266" t="s">
        <v>1538</v>
      </c>
      <c r="N291" s="267"/>
      <c r="O291" s="267"/>
      <c r="P291" s="267"/>
      <c r="Q291" s="267"/>
      <c r="R291" s="267"/>
      <c r="S291" s="267"/>
      <c r="T291" s="267"/>
      <c r="U291" s="267"/>
      <c r="V291" s="267"/>
      <c r="W291" s="267"/>
      <c r="X291" s="267"/>
      <c r="Y291" s="267"/>
      <c r="Z291" s="267"/>
      <c r="AA291" s="267"/>
      <c r="AB291" s="267"/>
      <c r="AC291" s="268"/>
      <c r="AE291" s="269">
        <v>0</v>
      </c>
      <c r="AF291" s="267"/>
      <c r="AG291" s="267"/>
      <c r="AH291" s="267"/>
      <c r="AI291" s="267"/>
      <c r="AJ291" s="267"/>
      <c r="AK291" s="268"/>
      <c r="AL291" s="269">
        <v>1469</v>
      </c>
      <c r="AM291" s="267"/>
      <c r="AN291" s="267"/>
      <c r="AO291" s="267"/>
      <c r="AP291" s="268"/>
      <c r="AQ291" s="272" t="s">
        <v>1486</v>
      </c>
      <c r="AR291" s="267"/>
      <c r="AS291" s="267"/>
      <c r="AT291" s="268"/>
    </row>
    <row r="292" spans="10:46" ht="20.45" customHeight="1">
      <c r="J292" s="266">
        <v>7</v>
      </c>
      <c r="K292" s="267"/>
      <c r="L292" s="268"/>
      <c r="M292" s="266" t="s">
        <v>1537</v>
      </c>
      <c r="N292" s="267"/>
      <c r="O292" s="267"/>
      <c r="P292" s="267"/>
      <c r="Q292" s="267"/>
      <c r="R292" s="267"/>
      <c r="S292" s="267"/>
      <c r="T292" s="267"/>
      <c r="U292" s="267"/>
      <c r="V292" s="267"/>
      <c r="W292" s="267"/>
      <c r="X292" s="267"/>
      <c r="Y292" s="267"/>
      <c r="Z292" s="267"/>
      <c r="AA292" s="267"/>
      <c r="AB292" s="267"/>
      <c r="AC292" s="268"/>
      <c r="AE292" s="269">
        <v>0</v>
      </c>
      <c r="AF292" s="267"/>
      <c r="AG292" s="267"/>
      <c r="AH292" s="267"/>
      <c r="AI292" s="267"/>
      <c r="AJ292" s="267"/>
      <c r="AK292" s="268"/>
      <c r="AL292" s="269">
        <v>2595</v>
      </c>
      <c r="AM292" s="267"/>
      <c r="AN292" s="267"/>
      <c r="AO292" s="267"/>
      <c r="AP292" s="268"/>
      <c r="AQ292" s="272" t="s">
        <v>1486</v>
      </c>
      <c r="AR292" s="267"/>
      <c r="AS292" s="267"/>
      <c r="AT292" s="268"/>
    </row>
    <row r="293" spans="10:46" ht="20.45" customHeight="1">
      <c r="J293" s="266">
        <v>7</v>
      </c>
      <c r="K293" s="267"/>
      <c r="L293" s="268"/>
      <c r="M293" s="266" t="s">
        <v>1535</v>
      </c>
      <c r="N293" s="267"/>
      <c r="O293" s="267"/>
      <c r="P293" s="267"/>
      <c r="Q293" s="267"/>
      <c r="R293" s="267"/>
      <c r="S293" s="267"/>
      <c r="T293" s="267"/>
      <c r="U293" s="267"/>
      <c r="V293" s="267"/>
      <c r="W293" s="267"/>
      <c r="X293" s="267"/>
      <c r="Y293" s="267"/>
      <c r="Z293" s="267"/>
      <c r="AA293" s="267"/>
      <c r="AB293" s="267"/>
      <c r="AC293" s="268"/>
      <c r="AE293" s="269">
        <v>0</v>
      </c>
      <c r="AF293" s="267"/>
      <c r="AG293" s="267"/>
      <c r="AH293" s="267"/>
      <c r="AI293" s="267"/>
      <c r="AJ293" s="267"/>
      <c r="AK293" s="268"/>
      <c r="AL293" s="269">
        <v>7985</v>
      </c>
      <c r="AM293" s="267"/>
      <c r="AN293" s="267"/>
      <c r="AO293" s="267"/>
      <c r="AP293" s="268"/>
      <c r="AQ293" s="272" t="s">
        <v>1486</v>
      </c>
      <c r="AR293" s="267"/>
      <c r="AS293" s="267"/>
      <c r="AT293" s="268"/>
    </row>
    <row r="294" spans="10:46" ht="20.45" customHeight="1">
      <c r="J294" s="266">
        <v>7</v>
      </c>
      <c r="K294" s="267"/>
      <c r="L294" s="268"/>
      <c r="M294" s="266" t="s">
        <v>1533</v>
      </c>
      <c r="N294" s="267"/>
      <c r="O294" s="267"/>
      <c r="P294" s="267"/>
      <c r="Q294" s="267"/>
      <c r="R294" s="267"/>
      <c r="S294" s="267"/>
      <c r="T294" s="267"/>
      <c r="U294" s="267"/>
      <c r="V294" s="267"/>
      <c r="W294" s="267"/>
      <c r="X294" s="267"/>
      <c r="Y294" s="267"/>
      <c r="Z294" s="267"/>
      <c r="AA294" s="267"/>
      <c r="AB294" s="267"/>
      <c r="AC294" s="268"/>
      <c r="AE294" s="269">
        <v>85</v>
      </c>
      <c r="AF294" s="267"/>
      <c r="AG294" s="267"/>
      <c r="AH294" s="267"/>
      <c r="AI294" s="267"/>
      <c r="AJ294" s="267"/>
      <c r="AK294" s="268"/>
      <c r="AL294" s="269">
        <v>4730</v>
      </c>
      <c r="AM294" s="267"/>
      <c r="AN294" s="267"/>
      <c r="AO294" s="267"/>
      <c r="AP294" s="268"/>
      <c r="AQ294" s="271" t="s">
        <v>1672</v>
      </c>
      <c r="AR294" s="267"/>
      <c r="AS294" s="267"/>
      <c r="AT294" s="268"/>
    </row>
    <row r="295" spans="10:46" ht="20.45" customHeight="1">
      <c r="J295" s="266">
        <v>9</v>
      </c>
      <c r="K295" s="267"/>
      <c r="L295" s="268"/>
      <c r="M295" s="266" t="s">
        <v>1531</v>
      </c>
      <c r="N295" s="267"/>
      <c r="O295" s="267"/>
      <c r="P295" s="267"/>
      <c r="Q295" s="267"/>
      <c r="R295" s="267"/>
      <c r="S295" s="267"/>
      <c r="T295" s="267"/>
      <c r="U295" s="267"/>
      <c r="V295" s="267"/>
      <c r="W295" s="267"/>
      <c r="X295" s="267"/>
      <c r="Y295" s="267"/>
      <c r="Z295" s="267"/>
      <c r="AA295" s="267"/>
      <c r="AB295" s="267"/>
      <c r="AC295" s="268"/>
      <c r="AE295" s="269">
        <v>44</v>
      </c>
      <c r="AF295" s="267"/>
      <c r="AG295" s="267"/>
      <c r="AH295" s="267"/>
      <c r="AI295" s="267"/>
      <c r="AJ295" s="267"/>
      <c r="AK295" s="268"/>
      <c r="AL295" s="269">
        <v>3427</v>
      </c>
      <c r="AM295" s="267"/>
      <c r="AN295" s="267"/>
      <c r="AO295" s="267"/>
      <c r="AP295" s="268"/>
      <c r="AQ295" s="271" t="s">
        <v>1671</v>
      </c>
      <c r="AR295" s="267"/>
      <c r="AS295" s="267"/>
      <c r="AT295" s="268"/>
    </row>
    <row r="296" spans="10:46" ht="20.45" customHeight="1">
      <c r="J296" s="266">
        <v>9</v>
      </c>
      <c r="K296" s="267"/>
      <c r="L296" s="268"/>
      <c r="M296" s="266" t="s">
        <v>1529</v>
      </c>
      <c r="N296" s="267"/>
      <c r="O296" s="267"/>
      <c r="P296" s="267"/>
      <c r="Q296" s="267"/>
      <c r="R296" s="267"/>
      <c r="S296" s="267"/>
      <c r="T296" s="267"/>
      <c r="U296" s="267"/>
      <c r="V296" s="267"/>
      <c r="W296" s="267"/>
      <c r="X296" s="267"/>
      <c r="Y296" s="267"/>
      <c r="Z296" s="267"/>
      <c r="AA296" s="267"/>
      <c r="AB296" s="267"/>
      <c r="AC296" s="268"/>
      <c r="AE296" s="269">
        <v>380</v>
      </c>
      <c r="AF296" s="267"/>
      <c r="AG296" s="267"/>
      <c r="AH296" s="267"/>
      <c r="AI296" s="267"/>
      <c r="AJ296" s="267"/>
      <c r="AK296" s="268"/>
      <c r="AL296" s="269">
        <v>2218</v>
      </c>
      <c r="AM296" s="267"/>
      <c r="AN296" s="267"/>
      <c r="AO296" s="267"/>
      <c r="AP296" s="268"/>
      <c r="AQ296" s="270" t="s">
        <v>1670</v>
      </c>
      <c r="AR296" s="267"/>
      <c r="AS296" s="267"/>
      <c r="AT296" s="268"/>
    </row>
    <row r="297" spans="10:46" ht="20.45" customHeight="1">
      <c r="J297" s="266">
        <v>9</v>
      </c>
      <c r="K297" s="267"/>
      <c r="L297" s="268"/>
      <c r="M297" s="266" t="s">
        <v>1527</v>
      </c>
      <c r="N297" s="267"/>
      <c r="O297" s="267"/>
      <c r="P297" s="267"/>
      <c r="Q297" s="267"/>
      <c r="R297" s="267"/>
      <c r="S297" s="267"/>
      <c r="T297" s="267"/>
      <c r="U297" s="267"/>
      <c r="V297" s="267"/>
      <c r="W297" s="267"/>
      <c r="X297" s="267"/>
      <c r="Y297" s="267"/>
      <c r="Z297" s="267"/>
      <c r="AA297" s="267"/>
      <c r="AB297" s="267"/>
      <c r="AC297" s="268"/>
      <c r="AE297" s="269">
        <v>280</v>
      </c>
      <c r="AF297" s="267"/>
      <c r="AG297" s="267"/>
      <c r="AH297" s="267"/>
      <c r="AI297" s="267"/>
      <c r="AJ297" s="267"/>
      <c r="AK297" s="268"/>
      <c r="AL297" s="269">
        <v>2705</v>
      </c>
      <c r="AM297" s="267"/>
      <c r="AN297" s="267"/>
      <c r="AO297" s="267"/>
      <c r="AP297" s="268"/>
      <c r="AQ297" s="270" t="s">
        <v>1669</v>
      </c>
      <c r="AR297" s="267"/>
      <c r="AS297" s="267"/>
      <c r="AT297" s="268"/>
    </row>
    <row r="298" spans="10:46" ht="20.45" customHeight="1">
      <c r="J298" s="266">
        <v>9</v>
      </c>
      <c r="K298" s="267"/>
      <c r="L298" s="268"/>
      <c r="M298" s="266" t="s">
        <v>1525</v>
      </c>
      <c r="N298" s="267"/>
      <c r="O298" s="267"/>
      <c r="P298" s="267"/>
      <c r="Q298" s="267"/>
      <c r="R298" s="267"/>
      <c r="S298" s="267"/>
      <c r="T298" s="267"/>
      <c r="U298" s="267"/>
      <c r="V298" s="267"/>
      <c r="W298" s="267"/>
      <c r="X298" s="267"/>
      <c r="Y298" s="267"/>
      <c r="Z298" s="267"/>
      <c r="AA298" s="267"/>
      <c r="AB298" s="267"/>
      <c r="AC298" s="268"/>
      <c r="AE298" s="269">
        <v>0</v>
      </c>
      <c r="AF298" s="267"/>
      <c r="AG298" s="267"/>
      <c r="AH298" s="267"/>
      <c r="AI298" s="267"/>
      <c r="AJ298" s="267"/>
      <c r="AK298" s="268"/>
      <c r="AL298" s="269">
        <v>1978</v>
      </c>
      <c r="AM298" s="267"/>
      <c r="AN298" s="267"/>
      <c r="AO298" s="267"/>
      <c r="AP298" s="268"/>
      <c r="AQ298" s="272" t="s">
        <v>1486</v>
      </c>
      <c r="AR298" s="267"/>
      <c r="AS298" s="267"/>
      <c r="AT298" s="268"/>
    </row>
    <row r="299" spans="10:46" ht="20.45" customHeight="1">
      <c r="J299" s="266">
        <v>9</v>
      </c>
      <c r="K299" s="267"/>
      <c r="L299" s="268"/>
      <c r="M299" s="266" t="s">
        <v>1524</v>
      </c>
      <c r="N299" s="267"/>
      <c r="O299" s="267"/>
      <c r="P299" s="267"/>
      <c r="Q299" s="267"/>
      <c r="R299" s="267"/>
      <c r="S299" s="267"/>
      <c r="T299" s="267"/>
      <c r="U299" s="267"/>
      <c r="V299" s="267"/>
      <c r="W299" s="267"/>
      <c r="X299" s="267"/>
      <c r="Y299" s="267"/>
      <c r="Z299" s="267"/>
      <c r="AA299" s="267"/>
      <c r="AB299" s="267"/>
      <c r="AC299" s="268"/>
      <c r="AE299" s="269">
        <v>4221</v>
      </c>
      <c r="AF299" s="267"/>
      <c r="AG299" s="267"/>
      <c r="AH299" s="267"/>
      <c r="AI299" s="267"/>
      <c r="AJ299" s="267"/>
      <c r="AK299" s="268"/>
      <c r="AL299" s="269">
        <v>17743</v>
      </c>
      <c r="AM299" s="267"/>
      <c r="AN299" s="267"/>
      <c r="AO299" s="267"/>
      <c r="AP299" s="268"/>
      <c r="AQ299" s="270" t="s">
        <v>1668</v>
      </c>
      <c r="AR299" s="267"/>
      <c r="AS299" s="267"/>
      <c r="AT299" s="268"/>
    </row>
    <row r="300" spans="10:46" ht="20.45" customHeight="1">
      <c r="J300" s="266">
        <v>12</v>
      </c>
      <c r="K300" s="267"/>
      <c r="L300" s="268"/>
      <c r="M300" s="266" t="s">
        <v>1522</v>
      </c>
      <c r="N300" s="267"/>
      <c r="O300" s="267"/>
      <c r="P300" s="267"/>
      <c r="Q300" s="267"/>
      <c r="R300" s="267"/>
      <c r="S300" s="267"/>
      <c r="T300" s="267"/>
      <c r="U300" s="267"/>
      <c r="V300" s="267"/>
      <c r="W300" s="267"/>
      <c r="X300" s="267"/>
      <c r="Y300" s="267"/>
      <c r="Z300" s="267"/>
      <c r="AA300" s="267"/>
      <c r="AB300" s="267"/>
      <c r="AC300" s="268"/>
      <c r="AE300" s="269">
        <v>0</v>
      </c>
      <c r="AF300" s="267"/>
      <c r="AG300" s="267"/>
      <c r="AH300" s="267"/>
      <c r="AI300" s="267"/>
      <c r="AJ300" s="267"/>
      <c r="AK300" s="268"/>
      <c r="AL300" s="269">
        <v>5052</v>
      </c>
      <c r="AM300" s="267"/>
      <c r="AN300" s="267"/>
      <c r="AO300" s="267"/>
      <c r="AP300" s="268"/>
      <c r="AQ300" s="272" t="s">
        <v>1486</v>
      </c>
      <c r="AR300" s="267"/>
      <c r="AS300" s="267"/>
      <c r="AT300" s="268"/>
    </row>
    <row r="301" spans="10:46" ht="20.45" customHeight="1">
      <c r="J301" s="266">
        <v>16</v>
      </c>
      <c r="K301" s="267"/>
      <c r="L301" s="268"/>
      <c r="M301" s="266" t="s">
        <v>1521</v>
      </c>
      <c r="N301" s="267"/>
      <c r="O301" s="267"/>
      <c r="P301" s="267"/>
      <c r="Q301" s="267"/>
      <c r="R301" s="267"/>
      <c r="S301" s="267"/>
      <c r="T301" s="267"/>
      <c r="U301" s="267"/>
      <c r="V301" s="267"/>
      <c r="W301" s="267"/>
      <c r="X301" s="267"/>
      <c r="Y301" s="267"/>
      <c r="Z301" s="267"/>
      <c r="AA301" s="267"/>
      <c r="AB301" s="267"/>
      <c r="AC301" s="268"/>
      <c r="AE301" s="269">
        <v>0</v>
      </c>
      <c r="AF301" s="267"/>
      <c r="AG301" s="267"/>
      <c r="AH301" s="267"/>
      <c r="AI301" s="267"/>
      <c r="AJ301" s="267"/>
      <c r="AK301" s="268"/>
      <c r="AL301" s="269">
        <v>1598</v>
      </c>
      <c r="AM301" s="267"/>
      <c r="AN301" s="267"/>
      <c r="AO301" s="267"/>
      <c r="AP301" s="268"/>
      <c r="AQ301" s="272" t="s">
        <v>1486</v>
      </c>
      <c r="AR301" s="267"/>
      <c r="AS301" s="267"/>
      <c r="AT301" s="268"/>
    </row>
    <row r="302" spans="10:46" ht="20.45" customHeight="1">
      <c r="J302" s="266">
        <v>16</v>
      </c>
      <c r="K302" s="267"/>
      <c r="L302" s="268"/>
      <c r="M302" s="266" t="s">
        <v>1520</v>
      </c>
      <c r="N302" s="267"/>
      <c r="O302" s="267"/>
      <c r="P302" s="267"/>
      <c r="Q302" s="267"/>
      <c r="R302" s="267"/>
      <c r="S302" s="267"/>
      <c r="T302" s="267"/>
      <c r="U302" s="267"/>
      <c r="V302" s="267"/>
      <c r="W302" s="267"/>
      <c r="X302" s="267"/>
      <c r="Y302" s="267"/>
      <c r="Z302" s="267"/>
      <c r="AA302" s="267"/>
      <c r="AB302" s="267"/>
      <c r="AC302" s="268"/>
      <c r="AE302" s="269">
        <v>0</v>
      </c>
      <c r="AF302" s="267"/>
      <c r="AG302" s="267"/>
      <c r="AH302" s="267"/>
      <c r="AI302" s="267"/>
      <c r="AJ302" s="267"/>
      <c r="AK302" s="268"/>
      <c r="AL302" s="269">
        <v>6033</v>
      </c>
      <c r="AM302" s="267"/>
      <c r="AN302" s="267"/>
      <c r="AO302" s="267"/>
      <c r="AP302" s="268"/>
      <c r="AQ302" s="272" t="s">
        <v>1486</v>
      </c>
      <c r="AR302" s="267"/>
      <c r="AS302" s="267"/>
      <c r="AT302" s="268"/>
    </row>
    <row r="303" spans="10:46" ht="20.45" customHeight="1">
      <c r="J303" s="266">
        <v>16</v>
      </c>
      <c r="K303" s="267"/>
      <c r="L303" s="268"/>
      <c r="M303" s="266" t="s">
        <v>1519</v>
      </c>
      <c r="N303" s="267"/>
      <c r="O303" s="267"/>
      <c r="P303" s="267"/>
      <c r="Q303" s="267"/>
      <c r="R303" s="267"/>
      <c r="S303" s="267"/>
      <c r="T303" s="267"/>
      <c r="U303" s="267"/>
      <c r="V303" s="267"/>
      <c r="W303" s="267"/>
      <c r="X303" s="267"/>
      <c r="Y303" s="267"/>
      <c r="Z303" s="267"/>
      <c r="AA303" s="267"/>
      <c r="AB303" s="267"/>
      <c r="AC303" s="268"/>
      <c r="AE303" s="269">
        <v>0</v>
      </c>
      <c r="AF303" s="267"/>
      <c r="AG303" s="267"/>
      <c r="AH303" s="267"/>
      <c r="AI303" s="267"/>
      <c r="AJ303" s="267"/>
      <c r="AK303" s="268"/>
      <c r="AL303" s="269">
        <v>1963</v>
      </c>
      <c r="AM303" s="267"/>
      <c r="AN303" s="267"/>
      <c r="AO303" s="267"/>
      <c r="AP303" s="268"/>
      <c r="AQ303" s="272" t="s">
        <v>1486</v>
      </c>
      <c r="AR303" s="267"/>
      <c r="AS303" s="267"/>
      <c r="AT303" s="268"/>
    </row>
    <row r="304" spans="10:46" ht="20.45" customHeight="1">
      <c r="J304" s="266">
        <v>16</v>
      </c>
      <c r="K304" s="267"/>
      <c r="L304" s="268"/>
      <c r="M304" s="266" t="s">
        <v>1517</v>
      </c>
      <c r="N304" s="267"/>
      <c r="O304" s="267"/>
      <c r="P304" s="267"/>
      <c r="Q304" s="267"/>
      <c r="R304" s="267"/>
      <c r="S304" s="267"/>
      <c r="T304" s="267"/>
      <c r="U304" s="267"/>
      <c r="V304" s="267"/>
      <c r="W304" s="267"/>
      <c r="X304" s="267"/>
      <c r="Y304" s="267"/>
      <c r="Z304" s="267"/>
      <c r="AA304" s="267"/>
      <c r="AB304" s="267"/>
      <c r="AC304" s="268"/>
      <c r="AE304" s="269">
        <v>1</v>
      </c>
      <c r="AF304" s="267"/>
      <c r="AG304" s="267"/>
      <c r="AH304" s="267"/>
      <c r="AI304" s="267"/>
      <c r="AJ304" s="267"/>
      <c r="AK304" s="268"/>
      <c r="AL304" s="269">
        <v>6838</v>
      </c>
      <c r="AM304" s="267"/>
      <c r="AN304" s="267"/>
      <c r="AO304" s="267"/>
      <c r="AP304" s="268"/>
      <c r="AQ304" s="271" t="s">
        <v>1667</v>
      </c>
      <c r="AR304" s="267"/>
      <c r="AS304" s="267"/>
      <c r="AT304" s="268"/>
    </row>
    <row r="305" spans="10:46" ht="20.45" customHeight="1">
      <c r="J305" s="266">
        <v>16</v>
      </c>
      <c r="K305" s="267"/>
      <c r="L305" s="268"/>
      <c r="M305" s="266" t="s">
        <v>1515</v>
      </c>
      <c r="N305" s="267"/>
      <c r="O305" s="267"/>
      <c r="P305" s="267"/>
      <c r="Q305" s="267"/>
      <c r="R305" s="267"/>
      <c r="S305" s="267"/>
      <c r="T305" s="267"/>
      <c r="U305" s="267"/>
      <c r="V305" s="267"/>
      <c r="W305" s="267"/>
      <c r="X305" s="267"/>
      <c r="Y305" s="267"/>
      <c r="Z305" s="267"/>
      <c r="AA305" s="267"/>
      <c r="AB305" s="267"/>
      <c r="AC305" s="268"/>
      <c r="AE305" s="269">
        <v>0</v>
      </c>
      <c r="AF305" s="267"/>
      <c r="AG305" s="267"/>
      <c r="AH305" s="267"/>
      <c r="AI305" s="267"/>
      <c r="AJ305" s="267"/>
      <c r="AK305" s="268"/>
      <c r="AL305" s="269">
        <v>90</v>
      </c>
      <c r="AM305" s="267"/>
      <c r="AN305" s="267"/>
      <c r="AO305" s="267"/>
      <c r="AP305" s="268"/>
      <c r="AQ305" s="272" t="s">
        <v>1486</v>
      </c>
      <c r="AR305" s="267"/>
      <c r="AS305" s="267"/>
      <c r="AT305" s="268"/>
    </row>
    <row r="306" spans="10:46" ht="20.45" customHeight="1">
      <c r="J306" s="266">
        <v>16</v>
      </c>
      <c r="K306" s="267"/>
      <c r="L306" s="268"/>
      <c r="M306" s="266" t="s">
        <v>1514</v>
      </c>
      <c r="N306" s="267"/>
      <c r="O306" s="267"/>
      <c r="P306" s="267"/>
      <c r="Q306" s="267"/>
      <c r="R306" s="267"/>
      <c r="S306" s="267"/>
      <c r="T306" s="267"/>
      <c r="U306" s="267"/>
      <c r="V306" s="267"/>
      <c r="W306" s="267"/>
      <c r="X306" s="267"/>
      <c r="Y306" s="267"/>
      <c r="Z306" s="267"/>
      <c r="AA306" s="267"/>
      <c r="AB306" s="267"/>
      <c r="AC306" s="268"/>
      <c r="AE306" s="269">
        <v>0</v>
      </c>
      <c r="AF306" s="267"/>
      <c r="AG306" s="267"/>
      <c r="AH306" s="267"/>
      <c r="AI306" s="267"/>
      <c r="AJ306" s="267"/>
      <c r="AK306" s="268"/>
      <c r="AL306" s="269">
        <v>20135</v>
      </c>
      <c r="AM306" s="267"/>
      <c r="AN306" s="267"/>
      <c r="AO306" s="267"/>
      <c r="AP306" s="268"/>
      <c r="AQ306" s="272" t="s">
        <v>1486</v>
      </c>
      <c r="AR306" s="267"/>
      <c r="AS306" s="267"/>
      <c r="AT306" s="268"/>
    </row>
    <row r="307" spans="10:46" ht="20.45" customHeight="1">
      <c r="J307" s="266">
        <v>16</v>
      </c>
      <c r="K307" s="267"/>
      <c r="L307" s="268"/>
      <c r="M307" s="266" t="s">
        <v>1512</v>
      </c>
      <c r="N307" s="267"/>
      <c r="O307" s="267"/>
      <c r="P307" s="267"/>
      <c r="Q307" s="267"/>
      <c r="R307" s="267"/>
      <c r="S307" s="267"/>
      <c r="T307" s="267"/>
      <c r="U307" s="267"/>
      <c r="V307" s="267"/>
      <c r="W307" s="267"/>
      <c r="X307" s="267"/>
      <c r="Y307" s="267"/>
      <c r="Z307" s="267"/>
      <c r="AA307" s="267"/>
      <c r="AB307" s="267"/>
      <c r="AC307" s="268"/>
      <c r="AE307" s="269">
        <v>0</v>
      </c>
      <c r="AF307" s="267"/>
      <c r="AG307" s="267"/>
      <c r="AH307" s="267"/>
      <c r="AI307" s="267"/>
      <c r="AJ307" s="267"/>
      <c r="AK307" s="268"/>
      <c r="AL307" s="269">
        <v>1761</v>
      </c>
      <c r="AM307" s="267"/>
      <c r="AN307" s="267"/>
      <c r="AO307" s="267"/>
      <c r="AP307" s="268"/>
      <c r="AQ307" s="272" t="s">
        <v>1486</v>
      </c>
      <c r="AR307" s="267"/>
      <c r="AS307" s="267"/>
      <c r="AT307" s="268"/>
    </row>
    <row r="308" spans="10:46" ht="20.45" customHeight="1">
      <c r="J308" s="266">
        <v>19</v>
      </c>
      <c r="K308" s="267"/>
      <c r="L308" s="268"/>
      <c r="M308" s="266" t="s">
        <v>1510</v>
      </c>
      <c r="N308" s="267"/>
      <c r="O308" s="267"/>
      <c r="P308" s="267"/>
      <c r="Q308" s="267"/>
      <c r="R308" s="267"/>
      <c r="S308" s="267"/>
      <c r="T308" s="267"/>
      <c r="U308" s="267"/>
      <c r="V308" s="267"/>
      <c r="W308" s="267"/>
      <c r="X308" s="267"/>
      <c r="Y308" s="267"/>
      <c r="Z308" s="267"/>
      <c r="AA308" s="267"/>
      <c r="AB308" s="267"/>
      <c r="AC308" s="268"/>
      <c r="AE308" s="269">
        <v>44</v>
      </c>
      <c r="AF308" s="267"/>
      <c r="AG308" s="267"/>
      <c r="AH308" s="267"/>
      <c r="AI308" s="267"/>
      <c r="AJ308" s="267"/>
      <c r="AK308" s="268"/>
      <c r="AL308" s="269">
        <v>837</v>
      </c>
      <c r="AM308" s="267"/>
      <c r="AN308" s="267"/>
      <c r="AO308" s="267"/>
      <c r="AP308" s="268"/>
      <c r="AQ308" s="270" t="s">
        <v>1666</v>
      </c>
      <c r="AR308" s="267"/>
      <c r="AS308" s="267"/>
      <c r="AT308" s="268"/>
    </row>
    <row r="309" spans="10:46" ht="20.45" customHeight="1">
      <c r="J309" s="266">
        <v>19</v>
      </c>
      <c r="K309" s="267"/>
      <c r="L309" s="268"/>
      <c r="M309" s="266" t="s">
        <v>1508</v>
      </c>
      <c r="N309" s="267"/>
      <c r="O309" s="267"/>
      <c r="P309" s="267"/>
      <c r="Q309" s="267"/>
      <c r="R309" s="267"/>
      <c r="S309" s="267"/>
      <c r="T309" s="267"/>
      <c r="U309" s="267"/>
      <c r="V309" s="267"/>
      <c r="W309" s="267"/>
      <c r="X309" s="267"/>
      <c r="Y309" s="267"/>
      <c r="Z309" s="267"/>
      <c r="AA309" s="267"/>
      <c r="AB309" s="267"/>
      <c r="AC309" s="268"/>
      <c r="AE309" s="269">
        <v>161</v>
      </c>
      <c r="AF309" s="267"/>
      <c r="AG309" s="267"/>
      <c r="AH309" s="267"/>
      <c r="AI309" s="267"/>
      <c r="AJ309" s="267"/>
      <c r="AK309" s="268"/>
      <c r="AL309" s="269">
        <v>238</v>
      </c>
      <c r="AM309" s="267"/>
      <c r="AN309" s="267"/>
      <c r="AO309" s="267"/>
      <c r="AP309" s="268"/>
      <c r="AQ309" s="270" t="s">
        <v>1665</v>
      </c>
      <c r="AR309" s="267"/>
      <c r="AS309" s="267"/>
      <c r="AT309" s="268"/>
    </row>
    <row r="310" spans="10:46" ht="20.45" customHeight="1">
      <c r="J310" s="266">
        <v>19</v>
      </c>
      <c r="K310" s="267"/>
      <c r="L310" s="268"/>
      <c r="M310" s="266" t="s">
        <v>1506</v>
      </c>
      <c r="N310" s="267"/>
      <c r="O310" s="267"/>
      <c r="P310" s="267"/>
      <c r="Q310" s="267"/>
      <c r="R310" s="267"/>
      <c r="S310" s="267"/>
      <c r="T310" s="267"/>
      <c r="U310" s="267"/>
      <c r="V310" s="267"/>
      <c r="W310" s="267"/>
      <c r="X310" s="267"/>
      <c r="Y310" s="267"/>
      <c r="Z310" s="267"/>
      <c r="AA310" s="267"/>
      <c r="AB310" s="267"/>
      <c r="AC310" s="268"/>
      <c r="AE310" s="269">
        <v>118</v>
      </c>
      <c r="AF310" s="267"/>
      <c r="AG310" s="267"/>
      <c r="AH310" s="267"/>
      <c r="AI310" s="267"/>
      <c r="AJ310" s="267"/>
      <c r="AK310" s="268"/>
      <c r="AL310" s="269">
        <v>1184</v>
      </c>
      <c r="AM310" s="267"/>
      <c r="AN310" s="267"/>
      <c r="AO310" s="267"/>
      <c r="AP310" s="268"/>
      <c r="AQ310" s="270" t="s">
        <v>1664</v>
      </c>
      <c r="AR310" s="267"/>
      <c r="AS310" s="267"/>
      <c r="AT310" s="268"/>
    </row>
    <row r="311" spans="10:46" ht="20.45" customHeight="1">
      <c r="J311" s="266">
        <v>19</v>
      </c>
      <c r="K311" s="267"/>
      <c r="L311" s="268"/>
      <c r="M311" s="266" t="s">
        <v>1505</v>
      </c>
      <c r="N311" s="267"/>
      <c r="O311" s="267"/>
      <c r="P311" s="267"/>
      <c r="Q311" s="267"/>
      <c r="R311" s="267"/>
      <c r="S311" s="267"/>
      <c r="T311" s="267"/>
      <c r="U311" s="267"/>
      <c r="V311" s="267"/>
      <c r="W311" s="267"/>
      <c r="X311" s="267"/>
      <c r="Y311" s="267"/>
      <c r="Z311" s="267"/>
      <c r="AA311" s="267"/>
      <c r="AB311" s="267"/>
      <c r="AC311" s="268"/>
      <c r="AE311" s="269">
        <v>142</v>
      </c>
      <c r="AF311" s="267"/>
      <c r="AG311" s="267"/>
      <c r="AH311" s="267"/>
      <c r="AI311" s="267"/>
      <c r="AJ311" s="267"/>
      <c r="AK311" s="268"/>
      <c r="AL311" s="269">
        <v>5998</v>
      </c>
      <c r="AM311" s="267"/>
      <c r="AN311" s="267"/>
      <c r="AO311" s="267"/>
      <c r="AP311" s="268"/>
      <c r="AQ311" s="271" t="s">
        <v>1663</v>
      </c>
      <c r="AR311" s="267"/>
      <c r="AS311" s="267"/>
      <c r="AT311" s="268"/>
    </row>
    <row r="312" spans="10:46" ht="20.45" customHeight="1">
      <c r="J312" s="266">
        <v>19</v>
      </c>
      <c r="K312" s="267"/>
      <c r="L312" s="268"/>
      <c r="M312" s="266" t="s">
        <v>1503</v>
      </c>
      <c r="N312" s="267"/>
      <c r="O312" s="267"/>
      <c r="P312" s="267"/>
      <c r="Q312" s="267"/>
      <c r="R312" s="267"/>
      <c r="S312" s="267"/>
      <c r="T312" s="267"/>
      <c r="U312" s="267"/>
      <c r="V312" s="267"/>
      <c r="W312" s="267"/>
      <c r="X312" s="267"/>
      <c r="Y312" s="267"/>
      <c r="Z312" s="267"/>
      <c r="AA312" s="267"/>
      <c r="AB312" s="267"/>
      <c r="AC312" s="268"/>
      <c r="AE312" s="269">
        <v>81</v>
      </c>
      <c r="AF312" s="267"/>
      <c r="AG312" s="267"/>
      <c r="AH312" s="267"/>
      <c r="AI312" s="267"/>
      <c r="AJ312" s="267"/>
      <c r="AK312" s="268"/>
      <c r="AL312" s="269">
        <v>2033</v>
      </c>
      <c r="AM312" s="267"/>
      <c r="AN312" s="267"/>
      <c r="AO312" s="267"/>
      <c r="AP312" s="268"/>
      <c r="AQ312" s="270" t="s">
        <v>1662</v>
      </c>
      <c r="AR312" s="267"/>
      <c r="AS312" s="267"/>
      <c r="AT312" s="268"/>
    </row>
    <row r="313" spans="10:46" ht="20.45" customHeight="1">
      <c r="J313" s="266">
        <v>19</v>
      </c>
      <c r="K313" s="267"/>
      <c r="L313" s="268"/>
      <c r="M313" s="266" t="s">
        <v>1501</v>
      </c>
      <c r="N313" s="267"/>
      <c r="O313" s="267"/>
      <c r="P313" s="267"/>
      <c r="Q313" s="267"/>
      <c r="R313" s="267"/>
      <c r="S313" s="267"/>
      <c r="T313" s="267"/>
      <c r="U313" s="267"/>
      <c r="V313" s="267"/>
      <c r="W313" s="267"/>
      <c r="X313" s="267"/>
      <c r="Y313" s="267"/>
      <c r="Z313" s="267"/>
      <c r="AA313" s="267"/>
      <c r="AB313" s="267"/>
      <c r="AC313" s="268"/>
      <c r="AE313" s="269">
        <v>113</v>
      </c>
      <c r="AF313" s="267"/>
      <c r="AG313" s="267"/>
      <c r="AH313" s="267"/>
      <c r="AI313" s="267"/>
      <c r="AJ313" s="267"/>
      <c r="AK313" s="268"/>
      <c r="AL313" s="269">
        <v>4846</v>
      </c>
      <c r="AM313" s="267"/>
      <c r="AN313" s="267"/>
      <c r="AO313" s="267"/>
      <c r="AP313" s="268"/>
      <c r="AQ313" s="271" t="s">
        <v>1661</v>
      </c>
      <c r="AR313" s="267"/>
      <c r="AS313" s="267"/>
      <c r="AT313" s="268"/>
    </row>
    <row r="314" spans="10:46" ht="20.45" customHeight="1">
      <c r="J314" s="266">
        <v>19</v>
      </c>
      <c r="K314" s="267"/>
      <c r="L314" s="268"/>
      <c r="M314" s="266" t="s">
        <v>1499</v>
      </c>
      <c r="N314" s="267"/>
      <c r="O314" s="267"/>
      <c r="P314" s="267"/>
      <c r="Q314" s="267"/>
      <c r="R314" s="267"/>
      <c r="S314" s="267"/>
      <c r="T314" s="267"/>
      <c r="U314" s="267"/>
      <c r="V314" s="267"/>
      <c r="W314" s="267"/>
      <c r="X314" s="267"/>
      <c r="Y314" s="267"/>
      <c r="Z314" s="267"/>
      <c r="AA314" s="267"/>
      <c r="AB314" s="267"/>
      <c r="AC314" s="268"/>
      <c r="AE314" s="269">
        <v>9</v>
      </c>
      <c r="AF314" s="267"/>
      <c r="AG314" s="267"/>
      <c r="AH314" s="267"/>
      <c r="AI314" s="267"/>
      <c r="AJ314" s="267"/>
      <c r="AK314" s="268"/>
      <c r="AL314" s="269">
        <v>738</v>
      </c>
      <c r="AM314" s="267"/>
      <c r="AN314" s="267"/>
      <c r="AO314" s="267"/>
      <c r="AP314" s="268"/>
      <c r="AQ314" s="271" t="s">
        <v>1660</v>
      </c>
      <c r="AR314" s="267"/>
      <c r="AS314" s="267"/>
      <c r="AT314" s="268"/>
    </row>
    <row r="315" spans="10:46" ht="20.45" customHeight="1">
      <c r="J315" s="266">
        <v>20</v>
      </c>
      <c r="K315" s="267"/>
      <c r="L315" s="268"/>
      <c r="M315" s="266" t="s">
        <v>1497</v>
      </c>
      <c r="N315" s="267"/>
      <c r="O315" s="267"/>
      <c r="P315" s="267"/>
      <c r="Q315" s="267"/>
      <c r="R315" s="267"/>
      <c r="S315" s="267"/>
      <c r="T315" s="267"/>
      <c r="U315" s="267"/>
      <c r="V315" s="267"/>
      <c r="W315" s="267"/>
      <c r="X315" s="267"/>
      <c r="Y315" s="267"/>
      <c r="Z315" s="267"/>
      <c r="AA315" s="267"/>
      <c r="AB315" s="267"/>
      <c r="AC315" s="268"/>
      <c r="AE315" s="269">
        <v>0</v>
      </c>
      <c r="AF315" s="267"/>
      <c r="AG315" s="267"/>
      <c r="AH315" s="267"/>
      <c r="AI315" s="267"/>
      <c r="AJ315" s="267"/>
      <c r="AK315" s="268"/>
      <c r="AL315" s="269">
        <v>1635</v>
      </c>
      <c r="AM315" s="267"/>
      <c r="AN315" s="267"/>
      <c r="AO315" s="267"/>
      <c r="AP315" s="268"/>
      <c r="AQ315" s="272" t="s">
        <v>1486</v>
      </c>
      <c r="AR315" s="267"/>
      <c r="AS315" s="267"/>
      <c r="AT315" s="268"/>
    </row>
    <row r="316" spans="10:46" ht="20.45" customHeight="1">
      <c r="J316" s="266">
        <v>20</v>
      </c>
      <c r="K316" s="267"/>
      <c r="L316" s="268"/>
      <c r="M316" s="266" t="s">
        <v>1496</v>
      </c>
      <c r="N316" s="267"/>
      <c r="O316" s="267"/>
      <c r="P316" s="267"/>
      <c r="Q316" s="267"/>
      <c r="R316" s="267"/>
      <c r="S316" s="267"/>
      <c r="T316" s="267"/>
      <c r="U316" s="267"/>
      <c r="V316" s="267"/>
      <c r="W316" s="267"/>
      <c r="X316" s="267"/>
      <c r="Y316" s="267"/>
      <c r="Z316" s="267"/>
      <c r="AA316" s="267"/>
      <c r="AB316" s="267"/>
      <c r="AC316" s="268"/>
      <c r="AE316" s="269">
        <v>0</v>
      </c>
      <c r="AF316" s="267"/>
      <c r="AG316" s="267"/>
      <c r="AH316" s="267"/>
      <c r="AI316" s="267"/>
      <c r="AJ316" s="267"/>
      <c r="AK316" s="268"/>
      <c r="AL316" s="269">
        <v>3776</v>
      </c>
      <c r="AM316" s="267"/>
      <c r="AN316" s="267"/>
      <c r="AO316" s="267"/>
      <c r="AP316" s="268"/>
      <c r="AQ316" s="272" t="s">
        <v>1486</v>
      </c>
      <c r="AR316" s="267"/>
      <c r="AS316" s="267"/>
      <c r="AT316" s="268"/>
    </row>
    <row r="317" spans="10:46" ht="20.45" customHeight="1">
      <c r="J317" s="266">
        <v>20</v>
      </c>
      <c r="K317" s="267"/>
      <c r="L317" s="268"/>
      <c r="M317" s="266" t="s">
        <v>1495</v>
      </c>
      <c r="N317" s="267"/>
      <c r="O317" s="267"/>
      <c r="P317" s="267"/>
      <c r="Q317" s="267"/>
      <c r="R317" s="267"/>
      <c r="S317" s="267"/>
      <c r="T317" s="267"/>
      <c r="U317" s="267"/>
      <c r="V317" s="267"/>
      <c r="W317" s="267"/>
      <c r="X317" s="267"/>
      <c r="Y317" s="267"/>
      <c r="Z317" s="267"/>
      <c r="AA317" s="267"/>
      <c r="AB317" s="267"/>
      <c r="AC317" s="268"/>
      <c r="AE317" s="269">
        <v>0</v>
      </c>
      <c r="AF317" s="267"/>
      <c r="AG317" s="267"/>
      <c r="AH317" s="267"/>
      <c r="AI317" s="267"/>
      <c r="AJ317" s="267"/>
      <c r="AK317" s="268"/>
      <c r="AL317" s="269">
        <v>9933</v>
      </c>
      <c r="AM317" s="267"/>
      <c r="AN317" s="267"/>
      <c r="AO317" s="267"/>
      <c r="AP317" s="268"/>
      <c r="AQ317" s="272" t="s">
        <v>1486</v>
      </c>
      <c r="AR317" s="267"/>
      <c r="AS317" s="267"/>
      <c r="AT317" s="268"/>
    </row>
    <row r="318" spans="10:46" ht="20.45" customHeight="1">
      <c r="J318" s="266">
        <v>20</v>
      </c>
      <c r="K318" s="267"/>
      <c r="L318" s="268"/>
      <c r="M318" s="266" t="s">
        <v>1493</v>
      </c>
      <c r="N318" s="267"/>
      <c r="O318" s="267"/>
      <c r="P318" s="267"/>
      <c r="Q318" s="267"/>
      <c r="R318" s="267"/>
      <c r="S318" s="267"/>
      <c r="T318" s="267"/>
      <c r="U318" s="267"/>
      <c r="V318" s="267"/>
      <c r="W318" s="267"/>
      <c r="X318" s="267"/>
      <c r="Y318" s="267"/>
      <c r="Z318" s="267"/>
      <c r="AA318" s="267"/>
      <c r="AB318" s="267"/>
      <c r="AC318" s="268"/>
      <c r="AE318" s="269">
        <v>0</v>
      </c>
      <c r="AF318" s="267"/>
      <c r="AG318" s="267"/>
      <c r="AH318" s="267"/>
      <c r="AI318" s="267"/>
      <c r="AJ318" s="267"/>
      <c r="AK318" s="268"/>
      <c r="AL318" s="269">
        <v>2300</v>
      </c>
      <c r="AM318" s="267"/>
      <c r="AN318" s="267"/>
      <c r="AO318" s="267"/>
      <c r="AP318" s="268"/>
      <c r="AQ318" s="272" t="s">
        <v>1486</v>
      </c>
      <c r="AR318" s="267"/>
      <c r="AS318" s="267"/>
      <c r="AT318" s="268"/>
    </row>
    <row r="319" spans="10:46" ht="20.45" customHeight="1">
      <c r="J319" s="266">
        <v>20</v>
      </c>
      <c r="K319" s="267"/>
      <c r="L319" s="268"/>
      <c r="M319" s="266" t="s">
        <v>1492</v>
      </c>
      <c r="N319" s="267"/>
      <c r="O319" s="267"/>
      <c r="P319" s="267"/>
      <c r="Q319" s="267"/>
      <c r="R319" s="267"/>
      <c r="S319" s="267"/>
      <c r="T319" s="267"/>
      <c r="U319" s="267"/>
      <c r="V319" s="267"/>
      <c r="W319" s="267"/>
      <c r="X319" s="267"/>
      <c r="Y319" s="267"/>
      <c r="Z319" s="267"/>
      <c r="AA319" s="267"/>
      <c r="AB319" s="267"/>
      <c r="AC319" s="268"/>
      <c r="AE319" s="269">
        <v>0</v>
      </c>
      <c r="AF319" s="267"/>
      <c r="AG319" s="267"/>
      <c r="AH319" s="267"/>
      <c r="AI319" s="267"/>
      <c r="AJ319" s="267"/>
      <c r="AK319" s="268"/>
      <c r="AL319" s="269">
        <v>5333</v>
      </c>
      <c r="AM319" s="267"/>
      <c r="AN319" s="267"/>
      <c r="AO319" s="267"/>
      <c r="AP319" s="268"/>
      <c r="AQ319" s="272" t="s">
        <v>1486</v>
      </c>
      <c r="AR319" s="267"/>
      <c r="AS319" s="267"/>
      <c r="AT319" s="268"/>
    </row>
    <row r="320" spans="10:46" ht="20.45" customHeight="1">
      <c r="J320" s="266">
        <v>20</v>
      </c>
      <c r="K320" s="267"/>
      <c r="L320" s="268"/>
      <c r="M320" s="266" t="s">
        <v>1491</v>
      </c>
      <c r="N320" s="267"/>
      <c r="O320" s="267"/>
      <c r="P320" s="267"/>
      <c r="Q320" s="267"/>
      <c r="R320" s="267"/>
      <c r="S320" s="267"/>
      <c r="T320" s="267"/>
      <c r="U320" s="267"/>
      <c r="V320" s="267"/>
      <c r="W320" s="267"/>
      <c r="X320" s="267"/>
      <c r="Y320" s="267"/>
      <c r="Z320" s="267"/>
      <c r="AA320" s="267"/>
      <c r="AB320" s="267"/>
      <c r="AC320" s="268"/>
      <c r="AE320" s="269">
        <v>1</v>
      </c>
      <c r="AF320" s="267"/>
      <c r="AG320" s="267"/>
      <c r="AH320" s="267"/>
      <c r="AI320" s="267"/>
      <c r="AJ320" s="267"/>
      <c r="AK320" s="268"/>
      <c r="AL320" s="269">
        <v>2137</v>
      </c>
      <c r="AM320" s="267"/>
      <c r="AN320" s="267"/>
      <c r="AO320" s="267"/>
      <c r="AP320" s="268"/>
      <c r="AQ320" s="271" t="s">
        <v>1659</v>
      </c>
      <c r="AR320" s="267"/>
      <c r="AS320" s="267"/>
      <c r="AT320" s="268"/>
    </row>
    <row r="321" spans="5:55" ht="20.45" customHeight="1">
      <c r="J321" s="266">
        <v>20</v>
      </c>
      <c r="K321" s="267"/>
      <c r="L321" s="268"/>
      <c r="M321" s="266" t="s">
        <v>1489</v>
      </c>
      <c r="N321" s="267"/>
      <c r="O321" s="267"/>
      <c r="P321" s="267"/>
      <c r="Q321" s="267"/>
      <c r="R321" s="267"/>
      <c r="S321" s="267"/>
      <c r="T321" s="267"/>
      <c r="U321" s="267"/>
      <c r="V321" s="267"/>
      <c r="W321" s="267"/>
      <c r="X321" s="267"/>
      <c r="Y321" s="267"/>
      <c r="Z321" s="267"/>
      <c r="AA321" s="267"/>
      <c r="AB321" s="267"/>
      <c r="AC321" s="268"/>
      <c r="AE321" s="269">
        <v>0</v>
      </c>
      <c r="AF321" s="267"/>
      <c r="AG321" s="267"/>
      <c r="AH321" s="267"/>
      <c r="AI321" s="267"/>
      <c r="AJ321" s="267"/>
      <c r="AK321" s="268"/>
      <c r="AL321" s="269">
        <v>712</v>
      </c>
      <c r="AM321" s="267"/>
      <c r="AN321" s="267"/>
      <c r="AO321" s="267"/>
      <c r="AP321" s="268"/>
      <c r="AQ321" s="272" t="s">
        <v>1486</v>
      </c>
      <c r="AR321" s="267"/>
      <c r="AS321" s="267"/>
      <c r="AT321" s="268"/>
    </row>
    <row r="322" spans="5:55" ht="20.45" customHeight="1">
      <c r="J322" s="266">
        <v>20</v>
      </c>
      <c r="K322" s="267"/>
      <c r="L322" s="268"/>
      <c r="M322" s="266" t="s">
        <v>1488</v>
      </c>
      <c r="N322" s="267"/>
      <c r="O322" s="267"/>
      <c r="P322" s="267"/>
      <c r="Q322" s="267"/>
      <c r="R322" s="267"/>
      <c r="S322" s="267"/>
      <c r="T322" s="267"/>
      <c r="U322" s="267"/>
      <c r="V322" s="267"/>
      <c r="W322" s="267"/>
      <c r="X322" s="267"/>
      <c r="Y322" s="267"/>
      <c r="Z322" s="267"/>
      <c r="AA322" s="267"/>
      <c r="AB322" s="267"/>
      <c r="AC322" s="268"/>
      <c r="AE322" s="269">
        <v>0</v>
      </c>
      <c r="AF322" s="267"/>
      <c r="AG322" s="267"/>
      <c r="AH322" s="267"/>
      <c r="AI322" s="267"/>
      <c r="AJ322" s="267"/>
      <c r="AK322" s="268"/>
      <c r="AL322" s="269">
        <v>2046</v>
      </c>
      <c r="AM322" s="267"/>
      <c r="AN322" s="267"/>
      <c r="AO322" s="267"/>
      <c r="AP322" s="268"/>
      <c r="AQ322" s="272" t="s">
        <v>1486</v>
      </c>
      <c r="AR322" s="267"/>
      <c r="AS322" s="267"/>
      <c r="AT322" s="268"/>
    </row>
    <row r="323" spans="5:55" ht="20.45" customHeight="1">
      <c r="J323" s="266">
        <v>21</v>
      </c>
      <c r="K323" s="267"/>
      <c r="L323" s="268"/>
      <c r="M323" s="266" t="s">
        <v>1487</v>
      </c>
      <c r="N323" s="267"/>
      <c r="O323" s="267"/>
      <c r="P323" s="267"/>
      <c r="Q323" s="267"/>
      <c r="R323" s="267"/>
      <c r="S323" s="267"/>
      <c r="T323" s="267"/>
      <c r="U323" s="267"/>
      <c r="V323" s="267"/>
      <c r="W323" s="267"/>
      <c r="X323" s="267"/>
      <c r="Y323" s="267"/>
      <c r="Z323" s="267"/>
      <c r="AA323" s="267"/>
      <c r="AB323" s="267"/>
      <c r="AC323" s="268"/>
      <c r="AE323" s="269">
        <v>0</v>
      </c>
      <c r="AF323" s="267"/>
      <c r="AG323" s="267"/>
      <c r="AH323" s="267"/>
      <c r="AI323" s="267"/>
      <c r="AJ323" s="267"/>
      <c r="AK323" s="268"/>
      <c r="AL323" s="269">
        <v>129</v>
      </c>
      <c r="AM323" s="267"/>
      <c r="AN323" s="267"/>
      <c r="AO323" s="267"/>
      <c r="AP323" s="268"/>
      <c r="AQ323" s="272" t="s">
        <v>1486</v>
      </c>
      <c r="AR323" s="267"/>
      <c r="AS323" s="267"/>
      <c r="AT323" s="268"/>
    </row>
    <row r="324" spans="5:55" ht="20.45" customHeight="1">
      <c r="J324" s="266">
        <v>21</v>
      </c>
      <c r="K324" s="267"/>
      <c r="L324" s="268"/>
      <c r="M324" s="266" t="s">
        <v>1485</v>
      </c>
      <c r="N324" s="267"/>
      <c r="O324" s="267"/>
      <c r="P324" s="267"/>
      <c r="Q324" s="267"/>
      <c r="R324" s="267"/>
      <c r="S324" s="267"/>
      <c r="T324" s="267"/>
      <c r="U324" s="267"/>
      <c r="V324" s="267"/>
      <c r="W324" s="267"/>
      <c r="X324" s="267"/>
      <c r="Y324" s="267"/>
      <c r="Z324" s="267"/>
      <c r="AA324" s="267"/>
      <c r="AB324" s="267"/>
      <c r="AC324" s="268"/>
      <c r="AE324" s="269">
        <v>42</v>
      </c>
      <c r="AF324" s="267"/>
      <c r="AG324" s="267"/>
      <c r="AH324" s="267"/>
      <c r="AI324" s="267"/>
      <c r="AJ324" s="267"/>
      <c r="AK324" s="268"/>
      <c r="AL324" s="269">
        <v>1485</v>
      </c>
      <c r="AM324" s="267"/>
      <c r="AN324" s="267"/>
      <c r="AO324" s="267"/>
      <c r="AP324" s="268"/>
      <c r="AQ324" s="271" t="s">
        <v>1658</v>
      </c>
      <c r="AR324" s="267"/>
      <c r="AS324" s="267"/>
      <c r="AT324" s="268"/>
    </row>
    <row r="325" spans="5:55" ht="20.45" customHeight="1">
      <c r="J325" s="266">
        <v>21</v>
      </c>
      <c r="K325" s="267"/>
      <c r="L325" s="268"/>
      <c r="M325" s="266" t="s">
        <v>1483</v>
      </c>
      <c r="N325" s="267"/>
      <c r="O325" s="267"/>
      <c r="P325" s="267"/>
      <c r="Q325" s="267"/>
      <c r="R325" s="267"/>
      <c r="S325" s="267"/>
      <c r="T325" s="267"/>
      <c r="U325" s="267"/>
      <c r="V325" s="267"/>
      <c r="W325" s="267"/>
      <c r="X325" s="267"/>
      <c r="Y325" s="267"/>
      <c r="Z325" s="267"/>
      <c r="AA325" s="267"/>
      <c r="AB325" s="267"/>
      <c r="AC325" s="268"/>
      <c r="AE325" s="269">
        <v>26</v>
      </c>
      <c r="AF325" s="267"/>
      <c r="AG325" s="267"/>
      <c r="AH325" s="267"/>
      <c r="AI325" s="267"/>
      <c r="AJ325" s="267"/>
      <c r="AK325" s="268"/>
      <c r="AL325" s="269">
        <v>229</v>
      </c>
      <c r="AM325" s="267"/>
      <c r="AN325" s="267"/>
      <c r="AO325" s="267"/>
      <c r="AP325" s="268"/>
      <c r="AQ325" s="270" t="s">
        <v>1657</v>
      </c>
      <c r="AR325" s="267"/>
      <c r="AS325" s="267"/>
      <c r="AT325" s="268"/>
    </row>
    <row r="326" spans="5:55" ht="20.45" customHeight="1">
      <c r="J326" s="266">
        <v>21</v>
      </c>
      <c r="K326" s="267"/>
      <c r="L326" s="268"/>
      <c r="M326" s="266" t="s">
        <v>1481</v>
      </c>
      <c r="N326" s="267"/>
      <c r="O326" s="267"/>
      <c r="P326" s="267"/>
      <c r="Q326" s="267"/>
      <c r="R326" s="267"/>
      <c r="S326" s="267"/>
      <c r="T326" s="267"/>
      <c r="U326" s="267"/>
      <c r="V326" s="267"/>
      <c r="W326" s="267"/>
      <c r="X326" s="267"/>
      <c r="Y326" s="267"/>
      <c r="Z326" s="267"/>
      <c r="AA326" s="267"/>
      <c r="AB326" s="267"/>
      <c r="AC326" s="268"/>
      <c r="AE326" s="269">
        <v>174</v>
      </c>
      <c r="AF326" s="267"/>
      <c r="AG326" s="267"/>
      <c r="AH326" s="267"/>
      <c r="AI326" s="267"/>
      <c r="AJ326" s="267"/>
      <c r="AK326" s="268"/>
      <c r="AL326" s="269">
        <v>4615</v>
      </c>
      <c r="AM326" s="267"/>
      <c r="AN326" s="267"/>
      <c r="AO326" s="267"/>
      <c r="AP326" s="268"/>
      <c r="AQ326" s="270" t="s">
        <v>1656</v>
      </c>
      <c r="AR326" s="267"/>
      <c r="AS326" s="267"/>
      <c r="AT326" s="268"/>
    </row>
    <row r="327" spans="5:55" ht="20.45" customHeight="1">
      <c r="J327" s="266">
        <v>21</v>
      </c>
      <c r="K327" s="267"/>
      <c r="L327" s="268"/>
      <c r="M327" s="266" t="s">
        <v>1479</v>
      </c>
      <c r="N327" s="267"/>
      <c r="O327" s="267"/>
      <c r="P327" s="267"/>
      <c r="Q327" s="267"/>
      <c r="R327" s="267"/>
      <c r="S327" s="267"/>
      <c r="T327" s="267"/>
      <c r="U327" s="267"/>
      <c r="V327" s="267"/>
      <c r="W327" s="267"/>
      <c r="X327" s="267"/>
      <c r="Y327" s="267"/>
      <c r="Z327" s="267"/>
      <c r="AA327" s="267"/>
      <c r="AB327" s="267"/>
      <c r="AC327" s="268"/>
      <c r="AE327" s="269">
        <v>209</v>
      </c>
      <c r="AF327" s="267"/>
      <c r="AG327" s="267"/>
      <c r="AH327" s="267"/>
      <c r="AI327" s="267"/>
      <c r="AJ327" s="267"/>
      <c r="AK327" s="268"/>
      <c r="AL327" s="269">
        <v>11346</v>
      </c>
      <c r="AM327" s="267"/>
      <c r="AN327" s="267"/>
      <c r="AO327" s="267"/>
      <c r="AP327" s="268"/>
      <c r="AQ327" s="271" t="s">
        <v>1655</v>
      </c>
      <c r="AR327" s="267"/>
      <c r="AS327" s="267"/>
      <c r="AT327" s="268"/>
    </row>
    <row r="328" spans="5:55" ht="20.45" customHeight="1">
      <c r="J328" s="266">
        <v>21</v>
      </c>
      <c r="K328" s="267"/>
      <c r="L328" s="268"/>
      <c r="M328" s="266" t="s">
        <v>1477</v>
      </c>
      <c r="N328" s="267"/>
      <c r="O328" s="267"/>
      <c r="P328" s="267"/>
      <c r="Q328" s="267"/>
      <c r="R328" s="267"/>
      <c r="S328" s="267"/>
      <c r="T328" s="267"/>
      <c r="U328" s="267"/>
      <c r="V328" s="267"/>
      <c r="W328" s="267"/>
      <c r="X328" s="267"/>
      <c r="Y328" s="267"/>
      <c r="Z328" s="267"/>
      <c r="AA328" s="267"/>
      <c r="AB328" s="267"/>
      <c r="AC328" s="268"/>
      <c r="AE328" s="269">
        <v>0</v>
      </c>
      <c r="AF328" s="267"/>
      <c r="AG328" s="267"/>
      <c r="AH328" s="267"/>
      <c r="AI328" s="267"/>
      <c r="AJ328" s="267"/>
      <c r="AK328" s="268"/>
      <c r="AL328" s="269">
        <v>763</v>
      </c>
      <c r="AM328" s="267"/>
      <c r="AN328" s="267"/>
      <c r="AO328" s="267"/>
      <c r="AP328" s="268"/>
      <c r="AQ328" s="272" t="s">
        <v>1486</v>
      </c>
      <c r="AR328" s="267"/>
      <c r="AS328" s="267"/>
      <c r="AT328" s="268"/>
    </row>
    <row r="329" spans="5:55" ht="20.45" customHeight="1">
      <c r="J329" s="266">
        <v>21</v>
      </c>
      <c r="K329" s="267"/>
      <c r="L329" s="268"/>
      <c r="M329" s="266" t="s">
        <v>1475</v>
      </c>
      <c r="N329" s="267"/>
      <c r="O329" s="267"/>
      <c r="P329" s="267"/>
      <c r="Q329" s="267"/>
      <c r="R329" s="267"/>
      <c r="S329" s="267"/>
      <c r="T329" s="267"/>
      <c r="U329" s="267"/>
      <c r="V329" s="267"/>
      <c r="W329" s="267"/>
      <c r="X329" s="267"/>
      <c r="Y329" s="267"/>
      <c r="Z329" s="267"/>
      <c r="AA329" s="267"/>
      <c r="AB329" s="267"/>
      <c r="AC329" s="268"/>
      <c r="AE329" s="269">
        <v>1462</v>
      </c>
      <c r="AF329" s="267"/>
      <c r="AG329" s="267"/>
      <c r="AH329" s="267"/>
      <c r="AI329" s="267"/>
      <c r="AJ329" s="267"/>
      <c r="AK329" s="268"/>
      <c r="AL329" s="269">
        <v>2565</v>
      </c>
      <c r="AM329" s="267"/>
      <c r="AN329" s="267"/>
      <c r="AO329" s="267"/>
      <c r="AP329" s="268"/>
      <c r="AQ329" s="270" t="s">
        <v>1654</v>
      </c>
      <c r="AR329" s="267"/>
      <c r="AS329" s="267"/>
      <c r="AT329" s="268"/>
    </row>
    <row r="330" spans="5:55" ht="0" hidden="1" customHeight="1"/>
    <row r="331" spans="5:55" ht="7.5" customHeight="1"/>
    <row r="332" spans="5:55" ht="35.65" customHeight="1">
      <c r="E332" s="274" t="s">
        <v>1653</v>
      </c>
      <c r="F332" s="275"/>
      <c r="G332" s="275"/>
      <c r="H332" s="275"/>
      <c r="I332" s="275"/>
      <c r="J332" s="275"/>
      <c r="K332" s="275"/>
      <c r="L332" s="275"/>
      <c r="M332" s="275"/>
      <c r="N332" s="275"/>
      <c r="O332" s="275"/>
      <c r="P332" s="275"/>
      <c r="Q332" s="275"/>
      <c r="R332" s="275"/>
      <c r="S332" s="275"/>
      <c r="T332" s="275"/>
      <c r="U332" s="275"/>
      <c r="V332" s="275"/>
      <c r="W332" s="275"/>
      <c r="X332" s="275"/>
      <c r="Y332" s="275"/>
      <c r="Z332" s="275"/>
      <c r="AA332" s="275"/>
      <c r="AB332" s="275"/>
      <c r="AC332" s="275"/>
      <c r="AD332" s="275"/>
      <c r="AE332" s="275"/>
      <c r="AF332" s="275"/>
      <c r="AG332" s="275"/>
      <c r="AH332" s="275"/>
      <c r="AI332" s="275"/>
      <c r="AJ332" s="275"/>
      <c r="AK332" s="275"/>
      <c r="AL332" s="275"/>
      <c r="AM332" s="275"/>
      <c r="AN332" s="275"/>
      <c r="AO332" s="275"/>
      <c r="AP332" s="275"/>
      <c r="AQ332" s="275"/>
      <c r="AR332" s="275"/>
      <c r="AS332" s="275"/>
      <c r="AT332" s="275"/>
      <c r="AU332" s="275"/>
      <c r="AV332" s="275"/>
      <c r="AW332" s="275"/>
      <c r="AX332" s="275"/>
      <c r="AY332" s="178"/>
      <c r="AZ332" s="178"/>
      <c r="BA332" s="178"/>
      <c r="BB332" s="178"/>
      <c r="BC332" s="178"/>
    </row>
    <row r="333" spans="5:55" ht="5.25" customHeight="1"/>
    <row r="334" spans="5:55" ht="36.4" customHeight="1">
      <c r="I334" s="276" t="s">
        <v>0</v>
      </c>
      <c r="J334" s="267"/>
      <c r="K334" s="267"/>
      <c r="L334" s="268"/>
      <c r="N334" s="276" t="s">
        <v>1601</v>
      </c>
      <c r="O334" s="267"/>
      <c r="P334" s="267"/>
      <c r="Q334" s="267"/>
      <c r="R334" s="267"/>
      <c r="S334" s="267"/>
      <c r="T334" s="267"/>
      <c r="U334" s="267"/>
      <c r="V334" s="267"/>
      <c r="W334" s="267"/>
      <c r="X334" s="267"/>
      <c r="Y334" s="267"/>
      <c r="Z334" s="267"/>
      <c r="AA334" s="267"/>
      <c r="AB334" s="267"/>
      <c r="AC334" s="268"/>
      <c r="AE334" s="276" t="s">
        <v>1652</v>
      </c>
      <c r="AF334" s="267"/>
      <c r="AG334" s="267"/>
      <c r="AH334" s="267"/>
      <c r="AI334" s="267"/>
      <c r="AJ334" s="267"/>
      <c r="AK334" s="268"/>
      <c r="AL334" s="276" t="s">
        <v>1599</v>
      </c>
      <c r="AM334" s="267"/>
      <c r="AN334" s="267"/>
      <c r="AO334" s="267"/>
      <c r="AP334" s="268"/>
      <c r="AQ334" s="276" t="s">
        <v>1598</v>
      </c>
      <c r="AR334" s="267"/>
      <c r="AS334" s="267"/>
      <c r="AT334" s="268"/>
    </row>
    <row r="335" spans="5:55" ht="21.4" customHeight="1">
      <c r="I335" s="266">
        <v>1</v>
      </c>
      <c r="J335" s="267"/>
      <c r="K335" s="267"/>
      <c r="L335" s="268"/>
      <c r="N335" s="266" t="s">
        <v>1597</v>
      </c>
      <c r="O335" s="267"/>
      <c r="P335" s="267"/>
      <c r="Q335" s="267"/>
      <c r="R335" s="267"/>
      <c r="S335" s="267"/>
      <c r="T335" s="267"/>
      <c r="U335" s="267"/>
      <c r="V335" s="267"/>
      <c r="W335" s="267"/>
      <c r="X335" s="267"/>
      <c r="Y335" s="267"/>
      <c r="Z335" s="267"/>
      <c r="AA335" s="267"/>
      <c r="AB335" s="267"/>
      <c r="AC335" s="268"/>
      <c r="AE335" s="269">
        <v>3</v>
      </c>
      <c r="AF335" s="267"/>
      <c r="AG335" s="267"/>
      <c r="AH335" s="267"/>
      <c r="AI335" s="267"/>
      <c r="AJ335" s="267"/>
      <c r="AK335" s="268"/>
      <c r="AL335" s="269">
        <v>3811</v>
      </c>
      <c r="AM335" s="267"/>
      <c r="AN335" s="267"/>
      <c r="AO335" s="267"/>
      <c r="AP335" s="268"/>
      <c r="AQ335" s="271" t="s">
        <v>1651</v>
      </c>
      <c r="AR335" s="267"/>
      <c r="AS335" s="267"/>
      <c r="AT335" s="268"/>
    </row>
    <row r="336" spans="5:55" ht="21.4" customHeight="1">
      <c r="I336" s="266">
        <v>1</v>
      </c>
      <c r="J336" s="267"/>
      <c r="K336" s="267"/>
      <c r="L336" s="268"/>
      <c r="N336" s="266" t="s">
        <v>1595</v>
      </c>
      <c r="O336" s="267"/>
      <c r="P336" s="267"/>
      <c r="Q336" s="267"/>
      <c r="R336" s="267"/>
      <c r="S336" s="267"/>
      <c r="T336" s="267"/>
      <c r="U336" s="267"/>
      <c r="V336" s="267"/>
      <c r="W336" s="267"/>
      <c r="X336" s="267"/>
      <c r="Y336" s="267"/>
      <c r="Z336" s="267"/>
      <c r="AA336" s="267"/>
      <c r="AB336" s="267"/>
      <c r="AC336" s="268"/>
      <c r="AE336" s="269">
        <v>5</v>
      </c>
      <c r="AF336" s="267"/>
      <c r="AG336" s="267"/>
      <c r="AH336" s="267"/>
      <c r="AI336" s="267"/>
      <c r="AJ336" s="267"/>
      <c r="AK336" s="268"/>
      <c r="AL336" s="269">
        <v>2754</v>
      </c>
      <c r="AM336" s="267"/>
      <c r="AN336" s="267"/>
      <c r="AO336" s="267"/>
      <c r="AP336" s="268"/>
      <c r="AQ336" s="271" t="s">
        <v>1650</v>
      </c>
      <c r="AR336" s="267"/>
      <c r="AS336" s="267"/>
      <c r="AT336" s="268"/>
    </row>
    <row r="337" spans="9:46" ht="21.4" customHeight="1">
      <c r="I337" s="266">
        <v>1</v>
      </c>
      <c r="J337" s="267"/>
      <c r="K337" s="267"/>
      <c r="L337" s="268"/>
      <c r="N337" s="266" t="s">
        <v>1593</v>
      </c>
      <c r="O337" s="267"/>
      <c r="P337" s="267"/>
      <c r="Q337" s="267"/>
      <c r="R337" s="267"/>
      <c r="S337" s="267"/>
      <c r="T337" s="267"/>
      <c r="U337" s="267"/>
      <c r="V337" s="267"/>
      <c r="W337" s="267"/>
      <c r="X337" s="267"/>
      <c r="Y337" s="267"/>
      <c r="Z337" s="267"/>
      <c r="AA337" s="267"/>
      <c r="AB337" s="267"/>
      <c r="AC337" s="268"/>
      <c r="AE337" s="269">
        <v>2</v>
      </c>
      <c r="AF337" s="267"/>
      <c r="AG337" s="267"/>
      <c r="AH337" s="267"/>
      <c r="AI337" s="267"/>
      <c r="AJ337" s="267"/>
      <c r="AK337" s="268"/>
      <c r="AL337" s="269">
        <v>3210</v>
      </c>
      <c r="AM337" s="267"/>
      <c r="AN337" s="267"/>
      <c r="AO337" s="267"/>
      <c r="AP337" s="268"/>
      <c r="AQ337" s="271" t="s">
        <v>1649</v>
      </c>
      <c r="AR337" s="267"/>
      <c r="AS337" s="267"/>
      <c r="AT337" s="268"/>
    </row>
    <row r="338" spans="9:46" ht="21.4" customHeight="1">
      <c r="I338" s="266">
        <v>1</v>
      </c>
      <c r="J338" s="267"/>
      <c r="K338" s="267"/>
      <c r="L338" s="268"/>
      <c r="N338" s="266" t="s">
        <v>1591</v>
      </c>
      <c r="O338" s="267"/>
      <c r="P338" s="267"/>
      <c r="Q338" s="267"/>
      <c r="R338" s="267"/>
      <c r="S338" s="267"/>
      <c r="T338" s="267"/>
      <c r="U338" s="267"/>
      <c r="V338" s="267"/>
      <c r="W338" s="267"/>
      <c r="X338" s="267"/>
      <c r="Y338" s="267"/>
      <c r="Z338" s="267"/>
      <c r="AA338" s="267"/>
      <c r="AB338" s="267"/>
      <c r="AC338" s="268"/>
      <c r="AE338" s="269">
        <v>25</v>
      </c>
      <c r="AF338" s="267"/>
      <c r="AG338" s="267"/>
      <c r="AH338" s="267"/>
      <c r="AI338" s="267"/>
      <c r="AJ338" s="267"/>
      <c r="AK338" s="268"/>
      <c r="AL338" s="269">
        <v>17247</v>
      </c>
      <c r="AM338" s="267"/>
      <c r="AN338" s="267"/>
      <c r="AO338" s="267"/>
      <c r="AP338" s="268"/>
      <c r="AQ338" s="271" t="s">
        <v>1648</v>
      </c>
      <c r="AR338" s="267"/>
      <c r="AS338" s="267"/>
      <c r="AT338" s="268"/>
    </row>
    <row r="339" spans="9:46" ht="21.4" customHeight="1">
      <c r="I339" s="266">
        <v>1</v>
      </c>
      <c r="J339" s="267"/>
      <c r="K339" s="267"/>
      <c r="L339" s="268"/>
      <c r="N339" s="266" t="s">
        <v>1589</v>
      </c>
      <c r="O339" s="267"/>
      <c r="P339" s="267"/>
      <c r="Q339" s="267"/>
      <c r="R339" s="267"/>
      <c r="S339" s="267"/>
      <c r="T339" s="267"/>
      <c r="U339" s="267"/>
      <c r="V339" s="267"/>
      <c r="W339" s="267"/>
      <c r="X339" s="267"/>
      <c r="Y339" s="267"/>
      <c r="Z339" s="267"/>
      <c r="AA339" s="267"/>
      <c r="AB339" s="267"/>
      <c r="AC339" s="268"/>
      <c r="AE339" s="269">
        <v>29</v>
      </c>
      <c r="AF339" s="267"/>
      <c r="AG339" s="267"/>
      <c r="AH339" s="267"/>
      <c r="AI339" s="267"/>
      <c r="AJ339" s="267"/>
      <c r="AK339" s="268"/>
      <c r="AL339" s="269">
        <v>1415</v>
      </c>
      <c r="AM339" s="267"/>
      <c r="AN339" s="267"/>
      <c r="AO339" s="267"/>
      <c r="AP339" s="268"/>
      <c r="AQ339" s="271" t="s">
        <v>1647</v>
      </c>
      <c r="AR339" s="267"/>
      <c r="AS339" s="267"/>
      <c r="AT339" s="268"/>
    </row>
    <row r="340" spans="9:46" ht="21.4" customHeight="1">
      <c r="I340" s="266">
        <v>1</v>
      </c>
      <c r="J340" s="267"/>
      <c r="K340" s="267"/>
      <c r="L340" s="268"/>
      <c r="N340" s="266" t="s">
        <v>1588</v>
      </c>
      <c r="O340" s="267"/>
      <c r="P340" s="267"/>
      <c r="Q340" s="267"/>
      <c r="R340" s="267"/>
      <c r="S340" s="267"/>
      <c r="T340" s="267"/>
      <c r="U340" s="267"/>
      <c r="V340" s="267"/>
      <c r="W340" s="267"/>
      <c r="X340" s="267"/>
      <c r="Y340" s="267"/>
      <c r="Z340" s="267"/>
      <c r="AA340" s="267"/>
      <c r="AB340" s="267"/>
      <c r="AC340" s="268"/>
      <c r="AE340" s="269">
        <v>3</v>
      </c>
      <c r="AF340" s="267"/>
      <c r="AG340" s="267"/>
      <c r="AH340" s="267"/>
      <c r="AI340" s="267"/>
      <c r="AJ340" s="267"/>
      <c r="AK340" s="268"/>
      <c r="AL340" s="269">
        <v>3050</v>
      </c>
      <c r="AM340" s="267"/>
      <c r="AN340" s="267"/>
      <c r="AO340" s="267"/>
      <c r="AP340" s="268"/>
      <c r="AQ340" s="271" t="s">
        <v>1646</v>
      </c>
      <c r="AR340" s="267"/>
      <c r="AS340" s="267"/>
      <c r="AT340" s="268"/>
    </row>
    <row r="341" spans="9:46" ht="21.4" customHeight="1">
      <c r="I341" s="266">
        <v>1</v>
      </c>
      <c r="J341" s="267"/>
      <c r="K341" s="267"/>
      <c r="L341" s="268"/>
      <c r="N341" s="266" t="s">
        <v>1587</v>
      </c>
      <c r="O341" s="267"/>
      <c r="P341" s="267"/>
      <c r="Q341" s="267"/>
      <c r="R341" s="267"/>
      <c r="S341" s="267"/>
      <c r="T341" s="267"/>
      <c r="U341" s="267"/>
      <c r="V341" s="267"/>
      <c r="W341" s="267"/>
      <c r="X341" s="267"/>
      <c r="Y341" s="267"/>
      <c r="Z341" s="267"/>
      <c r="AA341" s="267"/>
      <c r="AB341" s="267"/>
      <c r="AC341" s="268"/>
      <c r="AE341" s="269">
        <v>1</v>
      </c>
      <c r="AF341" s="267"/>
      <c r="AG341" s="267"/>
      <c r="AH341" s="267"/>
      <c r="AI341" s="267"/>
      <c r="AJ341" s="267"/>
      <c r="AK341" s="268"/>
      <c r="AL341" s="269">
        <v>1327</v>
      </c>
      <c r="AM341" s="267"/>
      <c r="AN341" s="267"/>
      <c r="AO341" s="267"/>
      <c r="AP341" s="268"/>
      <c r="AQ341" s="271" t="s">
        <v>1645</v>
      </c>
      <c r="AR341" s="267"/>
      <c r="AS341" s="267"/>
      <c r="AT341" s="268"/>
    </row>
    <row r="342" spans="9:46" ht="21.4" customHeight="1">
      <c r="I342" s="266">
        <v>1</v>
      </c>
      <c r="J342" s="267"/>
      <c r="K342" s="267"/>
      <c r="L342" s="268"/>
      <c r="N342" s="266" t="s">
        <v>1585</v>
      </c>
      <c r="O342" s="267"/>
      <c r="P342" s="267"/>
      <c r="Q342" s="267"/>
      <c r="R342" s="267"/>
      <c r="S342" s="267"/>
      <c r="T342" s="267"/>
      <c r="U342" s="267"/>
      <c r="V342" s="267"/>
      <c r="W342" s="267"/>
      <c r="X342" s="267"/>
      <c r="Y342" s="267"/>
      <c r="Z342" s="267"/>
      <c r="AA342" s="267"/>
      <c r="AB342" s="267"/>
      <c r="AC342" s="268"/>
      <c r="AE342" s="269">
        <v>12</v>
      </c>
      <c r="AF342" s="267"/>
      <c r="AG342" s="267"/>
      <c r="AH342" s="267"/>
      <c r="AI342" s="267"/>
      <c r="AJ342" s="267"/>
      <c r="AK342" s="268"/>
      <c r="AL342" s="269">
        <v>5223</v>
      </c>
      <c r="AM342" s="267"/>
      <c r="AN342" s="267"/>
      <c r="AO342" s="267"/>
      <c r="AP342" s="268"/>
      <c r="AQ342" s="271" t="s">
        <v>1644</v>
      </c>
      <c r="AR342" s="267"/>
      <c r="AS342" s="267"/>
      <c r="AT342" s="268"/>
    </row>
    <row r="343" spans="9:46" ht="21.4" customHeight="1">
      <c r="I343" s="266">
        <v>4</v>
      </c>
      <c r="J343" s="267"/>
      <c r="K343" s="267"/>
      <c r="L343" s="268"/>
      <c r="N343" s="266" t="s">
        <v>1583</v>
      </c>
      <c r="O343" s="267"/>
      <c r="P343" s="267"/>
      <c r="Q343" s="267"/>
      <c r="R343" s="267"/>
      <c r="S343" s="267"/>
      <c r="T343" s="267"/>
      <c r="U343" s="267"/>
      <c r="V343" s="267"/>
      <c r="W343" s="267"/>
      <c r="X343" s="267"/>
      <c r="Y343" s="267"/>
      <c r="Z343" s="267"/>
      <c r="AA343" s="267"/>
      <c r="AB343" s="267"/>
      <c r="AC343" s="268"/>
      <c r="AE343" s="269">
        <v>214</v>
      </c>
      <c r="AF343" s="267"/>
      <c r="AG343" s="267"/>
      <c r="AH343" s="267"/>
      <c r="AI343" s="267"/>
      <c r="AJ343" s="267"/>
      <c r="AK343" s="268"/>
      <c r="AL343" s="269">
        <v>2581</v>
      </c>
      <c r="AM343" s="267"/>
      <c r="AN343" s="267"/>
      <c r="AO343" s="267"/>
      <c r="AP343" s="268"/>
      <c r="AQ343" s="270" t="s">
        <v>1643</v>
      </c>
      <c r="AR343" s="267"/>
      <c r="AS343" s="267"/>
      <c r="AT343" s="268"/>
    </row>
    <row r="344" spans="9:46" ht="21.4" customHeight="1">
      <c r="I344" s="266">
        <v>4</v>
      </c>
      <c r="J344" s="267"/>
      <c r="K344" s="267"/>
      <c r="L344" s="268"/>
      <c r="N344" s="266" t="s">
        <v>1581</v>
      </c>
      <c r="O344" s="267"/>
      <c r="P344" s="267"/>
      <c r="Q344" s="267"/>
      <c r="R344" s="267"/>
      <c r="S344" s="267"/>
      <c r="T344" s="267"/>
      <c r="U344" s="267"/>
      <c r="V344" s="267"/>
      <c r="W344" s="267"/>
      <c r="X344" s="267"/>
      <c r="Y344" s="267"/>
      <c r="Z344" s="267"/>
      <c r="AA344" s="267"/>
      <c r="AB344" s="267"/>
      <c r="AC344" s="268"/>
      <c r="AE344" s="269">
        <v>0</v>
      </c>
      <c r="AF344" s="267"/>
      <c r="AG344" s="267"/>
      <c r="AH344" s="267"/>
      <c r="AI344" s="267"/>
      <c r="AJ344" s="267"/>
      <c r="AK344" s="268"/>
      <c r="AL344" s="269">
        <v>1024</v>
      </c>
      <c r="AM344" s="267"/>
      <c r="AN344" s="267"/>
      <c r="AO344" s="267"/>
      <c r="AP344" s="268"/>
      <c r="AQ344" s="272" t="s">
        <v>1486</v>
      </c>
      <c r="AR344" s="267"/>
      <c r="AS344" s="267"/>
      <c r="AT344" s="268"/>
    </row>
    <row r="345" spans="9:46" ht="21.4" customHeight="1">
      <c r="I345" s="266">
        <v>4</v>
      </c>
      <c r="J345" s="267"/>
      <c r="K345" s="267"/>
      <c r="L345" s="268"/>
      <c r="N345" s="266" t="s">
        <v>1579</v>
      </c>
      <c r="O345" s="267"/>
      <c r="P345" s="267"/>
      <c r="Q345" s="267"/>
      <c r="R345" s="267"/>
      <c r="S345" s="267"/>
      <c r="T345" s="267"/>
      <c r="U345" s="267"/>
      <c r="V345" s="267"/>
      <c r="W345" s="267"/>
      <c r="X345" s="267"/>
      <c r="Y345" s="267"/>
      <c r="Z345" s="267"/>
      <c r="AA345" s="267"/>
      <c r="AB345" s="267"/>
      <c r="AC345" s="268"/>
      <c r="AE345" s="269">
        <v>0</v>
      </c>
      <c r="AF345" s="267"/>
      <c r="AG345" s="267"/>
      <c r="AH345" s="267"/>
      <c r="AI345" s="267"/>
      <c r="AJ345" s="267"/>
      <c r="AK345" s="268"/>
      <c r="AL345" s="269">
        <v>780</v>
      </c>
      <c r="AM345" s="267"/>
      <c r="AN345" s="267"/>
      <c r="AO345" s="267"/>
      <c r="AP345" s="268"/>
      <c r="AQ345" s="272" t="s">
        <v>1486</v>
      </c>
      <c r="AR345" s="267"/>
      <c r="AS345" s="267"/>
      <c r="AT345" s="268"/>
    </row>
    <row r="346" spans="9:46" ht="21.4" customHeight="1">
      <c r="I346" s="266">
        <v>4</v>
      </c>
      <c r="J346" s="267"/>
      <c r="K346" s="267"/>
      <c r="L346" s="268"/>
      <c r="N346" s="266" t="s">
        <v>1578</v>
      </c>
      <c r="O346" s="267"/>
      <c r="P346" s="267"/>
      <c r="Q346" s="267"/>
      <c r="R346" s="267"/>
      <c r="S346" s="267"/>
      <c r="T346" s="267"/>
      <c r="U346" s="267"/>
      <c r="V346" s="267"/>
      <c r="W346" s="267"/>
      <c r="X346" s="267"/>
      <c r="Y346" s="267"/>
      <c r="Z346" s="267"/>
      <c r="AA346" s="267"/>
      <c r="AB346" s="267"/>
      <c r="AC346" s="268"/>
      <c r="AE346" s="269">
        <v>0</v>
      </c>
      <c r="AF346" s="267"/>
      <c r="AG346" s="267"/>
      <c r="AH346" s="267"/>
      <c r="AI346" s="267"/>
      <c r="AJ346" s="267"/>
      <c r="AK346" s="268"/>
      <c r="AL346" s="269">
        <v>1510</v>
      </c>
      <c r="AM346" s="267"/>
      <c r="AN346" s="267"/>
      <c r="AO346" s="267"/>
      <c r="AP346" s="268"/>
      <c r="AQ346" s="272" t="s">
        <v>1486</v>
      </c>
      <c r="AR346" s="267"/>
      <c r="AS346" s="267"/>
      <c r="AT346" s="268"/>
    </row>
    <row r="347" spans="9:46" ht="21.4" customHeight="1">
      <c r="I347" s="266">
        <v>4</v>
      </c>
      <c r="J347" s="267"/>
      <c r="K347" s="267"/>
      <c r="L347" s="268"/>
      <c r="N347" s="266" t="s">
        <v>1576</v>
      </c>
      <c r="O347" s="267"/>
      <c r="P347" s="267"/>
      <c r="Q347" s="267"/>
      <c r="R347" s="267"/>
      <c r="S347" s="267"/>
      <c r="T347" s="267"/>
      <c r="U347" s="267"/>
      <c r="V347" s="267"/>
      <c r="W347" s="267"/>
      <c r="X347" s="267"/>
      <c r="Y347" s="267"/>
      <c r="Z347" s="267"/>
      <c r="AA347" s="267"/>
      <c r="AB347" s="267"/>
      <c r="AC347" s="268"/>
      <c r="AE347" s="269">
        <v>0</v>
      </c>
      <c r="AF347" s="267"/>
      <c r="AG347" s="267"/>
      <c r="AH347" s="267"/>
      <c r="AI347" s="267"/>
      <c r="AJ347" s="267"/>
      <c r="AK347" s="268"/>
      <c r="AL347" s="269">
        <v>1237</v>
      </c>
      <c r="AM347" s="267"/>
      <c r="AN347" s="267"/>
      <c r="AO347" s="267"/>
      <c r="AP347" s="268"/>
      <c r="AQ347" s="272" t="s">
        <v>1486</v>
      </c>
      <c r="AR347" s="267"/>
      <c r="AS347" s="267"/>
      <c r="AT347" s="268"/>
    </row>
    <row r="348" spans="9:46" ht="21.4" customHeight="1">
      <c r="I348" s="266">
        <v>4</v>
      </c>
      <c r="J348" s="267"/>
      <c r="K348" s="267"/>
      <c r="L348" s="268"/>
      <c r="N348" s="266" t="s">
        <v>1575</v>
      </c>
      <c r="O348" s="267"/>
      <c r="P348" s="267"/>
      <c r="Q348" s="267"/>
      <c r="R348" s="267"/>
      <c r="S348" s="267"/>
      <c r="T348" s="267"/>
      <c r="U348" s="267"/>
      <c r="V348" s="267"/>
      <c r="W348" s="267"/>
      <c r="X348" s="267"/>
      <c r="Y348" s="267"/>
      <c r="Z348" s="267"/>
      <c r="AA348" s="267"/>
      <c r="AB348" s="267"/>
      <c r="AC348" s="268"/>
      <c r="AE348" s="269">
        <v>0</v>
      </c>
      <c r="AF348" s="267"/>
      <c r="AG348" s="267"/>
      <c r="AH348" s="267"/>
      <c r="AI348" s="267"/>
      <c r="AJ348" s="267"/>
      <c r="AK348" s="268"/>
      <c r="AL348" s="269">
        <v>2654</v>
      </c>
      <c r="AM348" s="267"/>
      <c r="AN348" s="267"/>
      <c r="AO348" s="267"/>
      <c r="AP348" s="268"/>
      <c r="AQ348" s="272" t="s">
        <v>1486</v>
      </c>
      <c r="AR348" s="267"/>
      <c r="AS348" s="267"/>
      <c r="AT348" s="268"/>
    </row>
    <row r="349" spans="9:46" ht="21.4" customHeight="1">
      <c r="I349" s="266">
        <v>4</v>
      </c>
      <c r="J349" s="267"/>
      <c r="K349" s="267"/>
      <c r="L349" s="268"/>
      <c r="N349" s="266" t="s">
        <v>1574</v>
      </c>
      <c r="O349" s="267"/>
      <c r="P349" s="267"/>
      <c r="Q349" s="267"/>
      <c r="R349" s="267"/>
      <c r="S349" s="267"/>
      <c r="T349" s="267"/>
      <c r="U349" s="267"/>
      <c r="V349" s="267"/>
      <c r="W349" s="267"/>
      <c r="X349" s="267"/>
      <c r="Y349" s="267"/>
      <c r="Z349" s="267"/>
      <c r="AA349" s="267"/>
      <c r="AB349" s="267"/>
      <c r="AC349" s="268"/>
      <c r="AE349" s="269">
        <v>1</v>
      </c>
      <c r="AF349" s="267"/>
      <c r="AG349" s="267"/>
      <c r="AH349" s="267"/>
      <c r="AI349" s="267"/>
      <c r="AJ349" s="267"/>
      <c r="AK349" s="268"/>
      <c r="AL349" s="269">
        <v>3276</v>
      </c>
      <c r="AM349" s="267"/>
      <c r="AN349" s="267"/>
      <c r="AO349" s="267"/>
      <c r="AP349" s="268"/>
      <c r="AQ349" s="271" t="s">
        <v>1642</v>
      </c>
      <c r="AR349" s="267"/>
      <c r="AS349" s="267"/>
      <c r="AT349" s="268"/>
    </row>
    <row r="350" spans="9:46" ht="21.4" customHeight="1">
      <c r="I350" s="266">
        <v>4</v>
      </c>
      <c r="J350" s="267"/>
      <c r="K350" s="267"/>
      <c r="L350" s="268"/>
      <c r="N350" s="266" t="s">
        <v>1572</v>
      </c>
      <c r="O350" s="267"/>
      <c r="P350" s="267"/>
      <c r="Q350" s="267"/>
      <c r="R350" s="267"/>
      <c r="S350" s="267"/>
      <c r="T350" s="267"/>
      <c r="U350" s="267"/>
      <c r="V350" s="267"/>
      <c r="W350" s="267"/>
      <c r="X350" s="267"/>
      <c r="Y350" s="267"/>
      <c r="Z350" s="267"/>
      <c r="AA350" s="267"/>
      <c r="AB350" s="267"/>
      <c r="AC350" s="268"/>
      <c r="AE350" s="269">
        <v>1</v>
      </c>
      <c r="AF350" s="267"/>
      <c r="AG350" s="267"/>
      <c r="AH350" s="267"/>
      <c r="AI350" s="267"/>
      <c r="AJ350" s="267"/>
      <c r="AK350" s="268"/>
      <c r="AL350" s="269">
        <v>10740</v>
      </c>
      <c r="AM350" s="267"/>
      <c r="AN350" s="267"/>
      <c r="AO350" s="267"/>
      <c r="AP350" s="268"/>
      <c r="AQ350" s="271" t="s">
        <v>1641</v>
      </c>
      <c r="AR350" s="267"/>
      <c r="AS350" s="267"/>
      <c r="AT350" s="268"/>
    </row>
    <row r="351" spans="9:46" ht="21.4" customHeight="1">
      <c r="I351" s="266">
        <v>4</v>
      </c>
      <c r="J351" s="267"/>
      <c r="K351" s="267"/>
      <c r="L351" s="268"/>
      <c r="N351" s="266" t="s">
        <v>1570</v>
      </c>
      <c r="O351" s="267"/>
      <c r="P351" s="267"/>
      <c r="Q351" s="267"/>
      <c r="R351" s="267"/>
      <c r="S351" s="267"/>
      <c r="T351" s="267"/>
      <c r="U351" s="267"/>
      <c r="V351" s="267"/>
      <c r="W351" s="267"/>
      <c r="X351" s="267"/>
      <c r="Y351" s="267"/>
      <c r="Z351" s="267"/>
      <c r="AA351" s="267"/>
      <c r="AB351" s="267"/>
      <c r="AC351" s="268"/>
      <c r="AE351" s="269">
        <v>1</v>
      </c>
      <c r="AF351" s="267"/>
      <c r="AG351" s="267"/>
      <c r="AH351" s="267"/>
      <c r="AI351" s="267"/>
      <c r="AJ351" s="267"/>
      <c r="AK351" s="268"/>
      <c r="AL351" s="269">
        <v>525</v>
      </c>
      <c r="AM351" s="267"/>
      <c r="AN351" s="267"/>
      <c r="AO351" s="267"/>
      <c r="AP351" s="268"/>
      <c r="AQ351" s="271" t="s">
        <v>1640</v>
      </c>
      <c r="AR351" s="267"/>
      <c r="AS351" s="267"/>
      <c r="AT351" s="268"/>
    </row>
    <row r="352" spans="9:46" ht="21.4" customHeight="1">
      <c r="I352" s="266">
        <v>5</v>
      </c>
      <c r="J352" s="267"/>
      <c r="K352" s="267"/>
      <c r="L352" s="268"/>
      <c r="N352" s="266" t="s">
        <v>1568</v>
      </c>
      <c r="O352" s="267"/>
      <c r="P352" s="267"/>
      <c r="Q352" s="267"/>
      <c r="R352" s="267"/>
      <c r="S352" s="267"/>
      <c r="T352" s="267"/>
      <c r="U352" s="267"/>
      <c r="V352" s="267"/>
      <c r="W352" s="267"/>
      <c r="X352" s="267"/>
      <c r="Y352" s="267"/>
      <c r="Z352" s="267"/>
      <c r="AA352" s="267"/>
      <c r="AB352" s="267"/>
      <c r="AC352" s="268"/>
      <c r="AE352" s="269">
        <v>95</v>
      </c>
      <c r="AF352" s="267"/>
      <c r="AG352" s="267"/>
      <c r="AH352" s="267"/>
      <c r="AI352" s="267"/>
      <c r="AJ352" s="267"/>
      <c r="AK352" s="268"/>
      <c r="AL352" s="269">
        <v>2615</v>
      </c>
      <c r="AM352" s="267"/>
      <c r="AN352" s="267"/>
      <c r="AO352" s="267"/>
      <c r="AP352" s="268"/>
      <c r="AQ352" s="270" t="s">
        <v>1639</v>
      </c>
      <c r="AR352" s="267"/>
      <c r="AS352" s="267"/>
      <c r="AT352" s="268"/>
    </row>
    <row r="353" spans="9:46" ht="21.4" customHeight="1">
      <c r="I353" s="266">
        <v>5</v>
      </c>
      <c r="J353" s="267"/>
      <c r="K353" s="267"/>
      <c r="L353" s="268"/>
      <c r="N353" s="266" t="s">
        <v>1566</v>
      </c>
      <c r="O353" s="267"/>
      <c r="P353" s="267"/>
      <c r="Q353" s="267"/>
      <c r="R353" s="267"/>
      <c r="S353" s="267"/>
      <c r="T353" s="267"/>
      <c r="U353" s="267"/>
      <c r="V353" s="267"/>
      <c r="W353" s="267"/>
      <c r="X353" s="267"/>
      <c r="Y353" s="267"/>
      <c r="Z353" s="267"/>
      <c r="AA353" s="267"/>
      <c r="AB353" s="267"/>
      <c r="AC353" s="268"/>
      <c r="AE353" s="269">
        <v>2</v>
      </c>
      <c r="AF353" s="267"/>
      <c r="AG353" s="267"/>
      <c r="AH353" s="267"/>
      <c r="AI353" s="267"/>
      <c r="AJ353" s="267"/>
      <c r="AK353" s="268"/>
      <c r="AL353" s="269">
        <v>396</v>
      </c>
      <c r="AM353" s="267"/>
      <c r="AN353" s="267"/>
      <c r="AO353" s="267"/>
      <c r="AP353" s="268"/>
      <c r="AQ353" s="271" t="s">
        <v>1638</v>
      </c>
      <c r="AR353" s="267"/>
      <c r="AS353" s="267"/>
      <c r="AT353" s="268"/>
    </row>
    <row r="354" spans="9:46" ht="21.4" customHeight="1">
      <c r="I354" s="266">
        <v>5</v>
      </c>
      <c r="J354" s="267"/>
      <c r="K354" s="267"/>
      <c r="L354" s="268"/>
      <c r="N354" s="266" t="s">
        <v>1564</v>
      </c>
      <c r="O354" s="267"/>
      <c r="P354" s="267"/>
      <c r="Q354" s="267"/>
      <c r="R354" s="267"/>
      <c r="S354" s="267"/>
      <c r="T354" s="267"/>
      <c r="U354" s="267"/>
      <c r="V354" s="267"/>
      <c r="W354" s="267"/>
      <c r="X354" s="267"/>
      <c r="Y354" s="267"/>
      <c r="Z354" s="267"/>
      <c r="AA354" s="267"/>
      <c r="AB354" s="267"/>
      <c r="AC354" s="268"/>
      <c r="AE354" s="269">
        <v>8</v>
      </c>
      <c r="AF354" s="267"/>
      <c r="AG354" s="267"/>
      <c r="AH354" s="267"/>
      <c r="AI354" s="267"/>
      <c r="AJ354" s="267"/>
      <c r="AK354" s="268"/>
      <c r="AL354" s="269">
        <v>1183</v>
      </c>
      <c r="AM354" s="267"/>
      <c r="AN354" s="267"/>
      <c r="AO354" s="267"/>
      <c r="AP354" s="268"/>
      <c r="AQ354" s="271" t="s">
        <v>1637</v>
      </c>
      <c r="AR354" s="267"/>
      <c r="AS354" s="267"/>
      <c r="AT354" s="268"/>
    </row>
    <row r="355" spans="9:46" ht="21.4" customHeight="1">
      <c r="I355" s="266">
        <v>5</v>
      </c>
      <c r="J355" s="267"/>
      <c r="K355" s="267"/>
      <c r="L355" s="268"/>
      <c r="N355" s="266" t="s">
        <v>1562</v>
      </c>
      <c r="O355" s="267"/>
      <c r="P355" s="267"/>
      <c r="Q355" s="267"/>
      <c r="R355" s="267"/>
      <c r="S355" s="267"/>
      <c r="T355" s="267"/>
      <c r="U355" s="267"/>
      <c r="V355" s="267"/>
      <c r="W355" s="267"/>
      <c r="X355" s="267"/>
      <c r="Y355" s="267"/>
      <c r="Z355" s="267"/>
      <c r="AA355" s="267"/>
      <c r="AB355" s="267"/>
      <c r="AC355" s="268"/>
      <c r="AE355" s="269">
        <v>8</v>
      </c>
      <c r="AF355" s="267"/>
      <c r="AG355" s="267"/>
      <c r="AH355" s="267"/>
      <c r="AI355" s="267"/>
      <c r="AJ355" s="267"/>
      <c r="AK355" s="268"/>
      <c r="AL355" s="269">
        <v>2355</v>
      </c>
      <c r="AM355" s="267"/>
      <c r="AN355" s="267"/>
      <c r="AO355" s="267"/>
      <c r="AP355" s="268"/>
      <c r="AQ355" s="271" t="s">
        <v>1636</v>
      </c>
      <c r="AR355" s="267"/>
      <c r="AS355" s="267"/>
      <c r="AT355" s="268"/>
    </row>
    <row r="356" spans="9:46" ht="21.4" customHeight="1">
      <c r="I356" s="266">
        <v>5</v>
      </c>
      <c r="J356" s="267"/>
      <c r="K356" s="267"/>
      <c r="L356" s="268"/>
      <c r="N356" s="266" t="s">
        <v>1560</v>
      </c>
      <c r="O356" s="267"/>
      <c r="P356" s="267"/>
      <c r="Q356" s="267"/>
      <c r="R356" s="267"/>
      <c r="S356" s="267"/>
      <c r="T356" s="267"/>
      <c r="U356" s="267"/>
      <c r="V356" s="267"/>
      <c r="W356" s="267"/>
      <c r="X356" s="267"/>
      <c r="Y356" s="267"/>
      <c r="Z356" s="267"/>
      <c r="AA356" s="267"/>
      <c r="AB356" s="267"/>
      <c r="AC356" s="268"/>
      <c r="AE356" s="269">
        <v>0</v>
      </c>
      <c r="AF356" s="267"/>
      <c r="AG356" s="267"/>
      <c r="AH356" s="267"/>
      <c r="AI356" s="267"/>
      <c r="AJ356" s="267"/>
      <c r="AK356" s="268"/>
      <c r="AL356" s="269">
        <v>1796</v>
      </c>
      <c r="AM356" s="267"/>
      <c r="AN356" s="267"/>
      <c r="AO356" s="267"/>
      <c r="AP356" s="268"/>
      <c r="AQ356" s="272" t="s">
        <v>1486</v>
      </c>
      <c r="AR356" s="267"/>
      <c r="AS356" s="267"/>
      <c r="AT356" s="268"/>
    </row>
    <row r="357" spans="9:46" ht="21.4" customHeight="1">
      <c r="I357" s="266">
        <v>6</v>
      </c>
      <c r="J357" s="267"/>
      <c r="K357" s="267"/>
      <c r="L357" s="268"/>
      <c r="N357" s="266" t="s">
        <v>1558</v>
      </c>
      <c r="O357" s="267"/>
      <c r="P357" s="267"/>
      <c r="Q357" s="267"/>
      <c r="R357" s="267"/>
      <c r="S357" s="267"/>
      <c r="T357" s="267"/>
      <c r="U357" s="267"/>
      <c r="V357" s="267"/>
      <c r="W357" s="267"/>
      <c r="X357" s="267"/>
      <c r="Y357" s="267"/>
      <c r="Z357" s="267"/>
      <c r="AA357" s="267"/>
      <c r="AB357" s="267"/>
      <c r="AC357" s="268"/>
      <c r="AE357" s="269">
        <v>18</v>
      </c>
      <c r="AF357" s="267"/>
      <c r="AG357" s="267"/>
      <c r="AH357" s="267"/>
      <c r="AI357" s="267"/>
      <c r="AJ357" s="267"/>
      <c r="AK357" s="268"/>
      <c r="AL357" s="269">
        <v>854</v>
      </c>
      <c r="AM357" s="267"/>
      <c r="AN357" s="267"/>
      <c r="AO357" s="267"/>
      <c r="AP357" s="268"/>
      <c r="AQ357" s="271" t="s">
        <v>1635</v>
      </c>
      <c r="AR357" s="267"/>
      <c r="AS357" s="267"/>
      <c r="AT357" s="268"/>
    </row>
    <row r="358" spans="9:46" ht="21.4" customHeight="1">
      <c r="I358" s="266">
        <v>6</v>
      </c>
      <c r="J358" s="267"/>
      <c r="K358" s="267"/>
      <c r="L358" s="268"/>
      <c r="N358" s="266" t="s">
        <v>1556</v>
      </c>
      <c r="O358" s="267"/>
      <c r="P358" s="267"/>
      <c r="Q358" s="267"/>
      <c r="R358" s="267"/>
      <c r="S358" s="267"/>
      <c r="T358" s="267"/>
      <c r="U358" s="267"/>
      <c r="V358" s="267"/>
      <c r="W358" s="267"/>
      <c r="X358" s="267"/>
      <c r="Y358" s="267"/>
      <c r="Z358" s="267"/>
      <c r="AA358" s="267"/>
      <c r="AB358" s="267"/>
      <c r="AC358" s="268"/>
      <c r="AE358" s="269">
        <v>0</v>
      </c>
      <c r="AF358" s="267"/>
      <c r="AG358" s="267"/>
      <c r="AH358" s="267"/>
      <c r="AI358" s="267"/>
      <c r="AJ358" s="267"/>
      <c r="AK358" s="268"/>
      <c r="AL358" s="269">
        <v>1155</v>
      </c>
      <c r="AM358" s="267"/>
      <c r="AN358" s="267"/>
      <c r="AO358" s="267"/>
      <c r="AP358" s="268"/>
      <c r="AQ358" s="272" t="s">
        <v>1486</v>
      </c>
      <c r="AR358" s="267"/>
      <c r="AS358" s="267"/>
      <c r="AT358" s="268"/>
    </row>
    <row r="359" spans="9:46" ht="21.4" customHeight="1">
      <c r="I359" s="266">
        <v>6</v>
      </c>
      <c r="J359" s="267"/>
      <c r="K359" s="267"/>
      <c r="L359" s="268"/>
      <c r="N359" s="266" t="s">
        <v>1554</v>
      </c>
      <c r="O359" s="267"/>
      <c r="P359" s="267"/>
      <c r="Q359" s="267"/>
      <c r="R359" s="267"/>
      <c r="S359" s="267"/>
      <c r="T359" s="267"/>
      <c r="U359" s="267"/>
      <c r="V359" s="267"/>
      <c r="W359" s="267"/>
      <c r="X359" s="267"/>
      <c r="Y359" s="267"/>
      <c r="Z359" s="267"/>
      <c r="AA359" s="267"/>
      <c r="AB359" s="267"/>
      <c r="AC359" s="268"/>
      <c r="AE359" s="269">
        <v>1</v>
      </c>
      <c r="AF359" s="267"/>
      <c r="AG359" s="267"/>
      <c r="AH359" s="267"/>
      <c r="AI359" s="267"/>
      <c r="AJ359" s="267"/>
      <c r="AK359" s="268"/>
      <c r="AL359" s="269">
        <v>342</v>
      </c>
      <c r="AM359" s="267"/>
      <c r="AN359" s="267"/>
      <c r="AO359" s="267"/>
      <c r="AP359" s="268"/>
      <c r="AQ359" s="271" t="s">
        <v>1634</v>
      </c>
      <c r="AR359" s="267"/>
      <c r="AS359" s="267"/>
      <c r="AT359" s="268"/>
    </row>
    <row r="360" spans="9:46" ht="21.4" customHeight="1">
      <c r="I360" s="266">
        <v>6</v>
      </c>
      <c r="J360" s="267"/>
      <c r="K360" s="267"/>
      <c r="L360" s="268"/>
      <c r="N360" s="266" t="s">
        <v>1552</v>
      </c>
      <c r="O360" s="267"/>
      <c r="P360" s="267"/>
      <c r="Q360" s="267"/>
      <c r="R360" s="267"/>
      <c r="S360" s="267"/>
      <c r="T360" s="267"/>
      <c r="U360" s="267"/>
      <c r="V360" s="267"/>
      <c r="W360" s="267"/>
      <c r="X360" s="267"/>
      <c r="Y360" s="267"/>
      <c r="Z360" s="267"/>
      <c r="AA360" s="267"/>
      <c r="AB360" s="267"/>
      <c r="AC360" s="268"/>
      <c r="AE360" s="269">
        <v>7</v>
      </c>
      <c r="AF360" s="267"/>
      <c r="AG360" s="267"/>
      <c r="AH360" s="267"/>
      <c r="AI360" s="267"/>
      <c r="AJ360" s="267"/>
      <c r="AK360" s="268"/>
      <c r="AL360" s="269">
        <v>2539</v>
      </c>
      <c r="AM360" s="267"/>
      <c r="AN360" s="267"/>
      <c r="AO360" s="267"/>
      <c r="AP360" s="268"/>
      <c r="AQ360" s="271" t="s">
        <v>1633</v>
      </c>
      <c r="AR360" s="267"/>
      <c r="AS360" s="267"/>
      <c r="AT360" s="268"/>
    </row>
    <row r="361" spans="9:46" ht="21.4" customHeight="1">
      <c r="I361" s="266">
        <v>6</v>
      </c>
      <c r="J361" s="267"/>
      <c r="K361" s="267"/>
      <c r="L361" s="268"/>
      <c r="N361" s="266" t="s">
        <v>1550</v>
      </c>
      <c r="O361" s="267"/>
      <c r="P361" s="267"/>
      <c r="Q361" s="267"/>
      <c r="R361" s="267"/>
      <c r="S361" s="267"/>
      <c r="T361" s="267"/>
      <c r="U361" s="267"/>
      <c r="V361" s="267"/>
      <c r="W361" s="267"/>
      <c r="X361" s="267"/>
      <c r="Y361" s="267"/>
      <c r="Z361" s="267"/>
      <c r="AA361" s="267"/>
      <c r="AB361" s="267"/>
      <c r="AC361" s="268"/>
      <c r="AE361" s="269">
        <v>0</v>
      </c>
      <c r="AF361" s="267"/>
      <c r="AG361" s="267"/>
      <c r="AH361" s="267"/>
      <c r="AI361" s="267"/>
      <c r="AJ361" s="267"/>
      <c r="AK361" s="268"/>
      <c r="AL361" s="269">
        <v>1458</v>
      </c>
      <c r="AM361" s="267"/>
      <c r="AN361" s="267"/>
      <c r="AO361" s="267"/>
      <c r="AP361" s="268"/>
      <c r="AQ361" s="272" t="s">
        <v>1486</v>
      </c>
      <c r="AR361" s="267"/>
      <c r="AS361" s="267"/>
      <c r="AT361" s="268"/>
    </row>
    <row r="362" spans="9:46" ht="21.4" customHeight="1">
      <c r="I362" s="266">
        <v>6</v>
      </c>
      <c r="J362" s="267"/>
      <c r="K362" s="267"/>
      <c r="L362" s="268"/>
      <c r="N362" s="266" t="s">
        <v>1548</v>
      </c>
      <c r="O362" s="267"/>
      <c r="P362" s="267"/>
      <c r="Q362" s="267"/>
      <c r="R362" s="267"/>
      <c r="S362" s="267"/>
      <c r="T362" s="267"/>
      <c r="U362" s="267"/>
      <c r="V362" s="267"/>
      <c r="W362" s="267"/>
      <c r="X362" s="267"/>
      <c r="Y362" s="267"/>
      <c r="Z362" s="267"/>
      <c r="AA362" s="267"/>
      <c r="AB362" s="267"/>
      <c r="AC362" s="268"/>
      <c r="AE362" s="269">
        <v>26</v>
      </c>
      <c r="AF362" s="267"/>
      <c r="AG362" s="267"/>
      <c r="AH362" s="267"/>
      <c r="AI362" s="267"/>
      <c r="AJ362" s="267"/>
      <c r="AK362" s="268"/>
      <c r="AL362" s="269">
        <v>4748</v>
      </c>
      <c r="AM362" s="267"/>
      <c r="AN362" s="267"/>
      <c r="AO362" s="267"/>
      <c r="AP362" s="268"/>
      <c r="AQ362" s="271" t="s">
        <v>1632</v>
      </c>
      <c r="AR362" s="267"/>
      <c r="AS362" s="267"/>
      <c r="AT362" s="268"/>
    </row>
    <row r="363" spans="9:46" ht="21.4" customHeight="1">
      <c r="I363" s="266">
        <v>6</v>
      </c>
      <c r="J363" s="267"/>
      <c r="K363" s="267"/>
      <c r="L363" s="268"/>
      <c r="N363" s="266" t="s">
        <v>1546</v>
      </c>
      <c r="O363" s="267"/>
      <c r="P363" s="267"/>
      <c r="Q363" s="267"/>
      <c r="R363" s="267"/>
      <c r="S363" s="267"/>
      <c r="T363" s="267"/>
      <c r="U363" s="267"/>
      <c r="V363" s="267"/>
      <c r="W363" s="267"/>
      <c r="X363" s="267"/>
      <c r="Y363" s="267"/>
      <c r="Z363" s="267"/>
      <c r="AA363" s="267"/>
      <c r="AB363" s="267"/>
      <c r="AC363" s="268"/>
      <c r="AE363" s="269">
        <v>5</v>
      </c>
      <c r="AF363" s="267"/>
      <c r="AG363" s="267"/>
      <c r="AH363" s="267"/>
      <c r="AI363" s="267"/>
      <c r="AJ363" s="267"/>
      <c r="AK363" s="268"/>
      <c r="AL363" s="269">
        <v>2308</v>
      </c>
      <c r="AM363" s="267"/>
      <c r="AN363" s="267"/>
      <c r="AO363" s="267"/>
      <c r="AP363" s="268"/>
      <c r="AQ363" s="271" t="s">
        <v>1631</v>
      </c>
      <c r="AR363" s="267"/>
      <c r="AS363" s="267"/>
      <c r="AT363" s="268"/>
    </row>
    <row r="364" spans="9:46" ht="21.4" customHeight="1">
      <c r="I364" s="266">
        <v>7</v>
      </c>
      <c r="J364" s="267"/>
      <c r="K364" s="267"/>
      <c r="L364" s="268"/>
      <c r="N364" s="266" t="s">
        <v>1545</v>
      </c>
      <c r="O364" s="267"/>
      <c r="P364" s="267"/>
      <c r="Q364" s="267"/>
      <c r="R364" s="267"/>
      <c r="S364" s="267"/>
      <c r="T364" s="267"/>
      <c r="U364" s="267"/>
      <c r="V364" s="267"/>
      <c r="W364" s="267"/>
      <c r="X364" s="267"/>
      <c r="Y364" s="267"/>
      <c r="Z364" s="267"/>
      <c r="AA364" s="267"/>
      <c r="AB364" s="267"/>
      <c r="AC364" s="268"/>
      <c r="AE364" s="269">
        <v>3</v>
      </c>
      <c r="AF364" s="267"/>
      <c r="AG364" s="267"/>
      <c r="AH364" s="267"/>
      <c r="AI364" s="267"/>
      <c r="AJ364" s="267"/>
      <c r="AK364" s="268"/>
      <c r="AL364" s="269">
        <v>4554</v>
      </c>
      <c r="AM364" s="267"/>
      <c r="AN364" s="267"/>
      <c r="AO364" s="267"/>
      <c r="AP364" s="268"/>
      <c r="AQ364" s="271" t="s">
        <v>1630</v>
      </c>
      <c r="AR364" s="267"/>
      <c r="AS364" s="267"/>
      <c r="AT364" s="268"/>
    </row>
    <row r="365" spans="9:46" ht="21.4" customHeight="1">
      <c r="I365" s="266">
        <v>7</v>
      </c>
      <c r="J365" s="267"/>
      <c r="K365" s="267"/>
      <c r="L365" s="268"/>
      <c r="N365" s="266" t="s">
        <v>1543</v>
      </c>
      <c r="O365" s="267"/>
      <c r="P365" s="267"/>
      <c r="Q365" s="267"/>
      <c r="R365" s="267"/>
      <c r="S365" s="267"/>
      <c r="T365" s="267"/>
      <c r="U365" s="267"/>
      <c r="V365" s="267"/>
      <c r="W365" s="267"/>
      <c r="X365" s="267"/>
      <c r="Y365" s="267"/>
      <c r="Z365" s="267"/>
      <c r="AA365" s="267"/>
      <c r="AB365" s="267"/>
      <c r="AC365" s="268"/>
      <c r="AE365" s="269">
        <v>8</v>
      </c>
      <c r="AF365" s="267"/>
      <c r="AG365" s="267"/>
      <c r="AH365" s="267"/>
      <c r="AI365" s="267"/>
      <c r="AJ365" s="267"/>
      <c r="AK365" s="268"/>
      <c r="AL365" s="269">
        <v>4764</v>
      </c>
      <c r="AM365" s="267"/>
      <c r="AN365" s="267"/>
      <c r="AO365" s="267"/>
      <c r="AP365" s="268"/>
      <c r="AQ365" s="271" t="s">
        <v>1629</v>
      </c>
      <c r="AR365" s="267"/>
      <c r="AS365" s="267"/>
      <c r="AT365" s="268"/>
    </row>
    <row r="366" spans="9:46" ht="21.4" customHeight="1">
      <c r="I366" s="266">
        <v>7</v>
      </c>
      <c r="J366" s="267"/>
      <c r="K366" s="267"/>
      <c r="L366" s="268"/>
      <c r="N366" s="266" t="s">
        <v>1541</v>
      </c>
      <c r="O366" s="267"/>
      <c r="P366" s="267"/>
      <c r="Q366" s="267"/>
      <c r="R366" s="267"/>
      <c r="S366" s="267"/>
      <c r="T366" s="267"/>
      <c r="U366" s="267"/>
      <c r="V366" s="267"/>
      <c r="W366" s="267"/>
      <c r="X366" s="267"/>
      <c r="Y366" s="267"/>
      <c r="Z366" s="267"/>
      <c r="AA366" s="267"/>
      <c r="AB366" s="267"/>
      <c r="AC366" s="268"/>
      <c r="AE366" s="269">
        <v>2</v>
      </c>
      <c r="AF366" s="267"/>
      <c r="AG366" s="267"/>
      <c r="AH366" s="267"/>
      <c r="AI366" s="267"/>
      <c r="AJ366" s="267"/>
      <c r="AK366" s="268"/>
      <c r="AL366" s="269">
        <v>1584</v>
      </c>
      <c r="AM366" s="267"/>
      <c r="AN366" s="267"/>
      <c r="AO366" s="267"/>
      <c r="AP366" s="268"/>
      <c r="AQ366" s="271" t="s">
        <v>1628</v>
      </c>
      <c r="AR366" s="267"/>
      <c r="AS366" s="267"/>
      <c r="AT366" s="268"/>
    </row>
    <row r="367" spans="9:46" ht="21.4" customHeight="1">
      <c r="I367" s="266">
        <v>7</v>
      </c>
      <c r="J367" s="267"/>
      <c r="K367" s="267"/>
      <c r="L367" s="268"/>
      <c r="N367" s="266" t="s">
        <v>1540</v>
      </c>
      <c r="O367" s="267"/>
      <c r="P367" s="267"/>
      <c r="Q367" s="267"/>
      <c r="R367" s="267"/>
      <c r="S367" s="267"/>
      <c r="T367" s="267"/>
      <c r="U367" s="267"/>
      <c r="V367" s="267"/>
      <c r="W367" s="267"/>
      <c r="X367" s="267"/>
      <c r="Y367" s="267"/>
      <c r="Z367" s="267"/>
      <c r="AA367" s="267"/>
      <c r="AB367" s="267"/>
      <c r="AC367" s="268"/>
      <c r="AE367" s="269">
        <v>14</v>
      </c>
      <c r="AF367" s="267"/>
      <c r="AG367" s="267"/>
      <c r="AH367" s="267"/>
      <c r="AI367" s="267"/>
      <c r="AJ367" s="267"/>
      <c r="AK367" s="268"/>
      <c r="AL367" s="269">
        <v>1724</v>
      </c>
      <c r="AM367" s="267"/>
      <c r="AN367" s="267"/>
      <c r="AO367" s="267"/>
      <c r="AP367" s="268"/>
      <c r="AQ367" s="271" t="s">
        <v>1627</v>
      </c>
      <c r="AR367" s="267"/>
      <c r="AS367" s="267"/>
      <c r="AT367" s="268"/>
    </row>
    <row r="368" spans="9:46" ht="21.4" customHeight="1">
      <c r="I368" s="266">
        <v>7</v>
      </c>
      <c r="J368" s="267"/>
      <c r="K368" s="267"/>
      <c r="L368" s="268"/>
      <c r="N368" s="266" t="s">
        <v>1538</v>
      </c>
      <c r="O368" s="267"/>
      <c r="P368" s="267"/>
      <c r="Q368" s="267"/>
      <c r="R368" s="267"/>
      <c r="S368" s="267"/>
      <c r="T368" s="267"/>
      <c r="U368" s="267"/>
      <c r="V368" s="267"/>
      <c r="W368" s="267"/>
      <c r="X368" s="267"/>
      <c r="Y368" s="267"/>
      <c r="Z368" s="267"/>
      <c r="AA368" s="267"/>
      <c r="AB368" s="267"/>
      <c r="AC368" s="268"/>
      <c r="AE368" s="269">
        <v>0</v>
      </c>
      <c r="AF368" s="267"/>
      <c r="AG368" s="267"/>
      <c r="AH368" s="267"/>
      <c r="AI368" s="267"/>
      <c r="AJ368" s="267"/>
      <c r="AK368" s="268"/>
      <c r="AL368" s="269">
        <v>1469</v>
      </c>
      <c r="AM368" s="267"/>
      <c r="AN368" s="267"/>
      <c r="AO368" s="267"/>
      <c r="AP368" s="268"/>
      <c r="AQ368" s="272" t="s">
        <v>1486</v>
      </c>
      <c r="AR368" s="267"/>
      <c r="AS368" s="267"/>
      <c r="AT368" s="268"/>
    </row>
    <row r="369" spans="9:46" ht="21.4" customHeight="1">
      <c r="I369" s="266">
        <v>7</v>
      </c>
      <c r="J369" s="267"/>
      <c r="K369" s="267"/>
      <c r="L369" s="268"/>
      <c r="N369" s="266" t="s">
        <v>1537</v>
      </c>
      <c r="O369" s="267"/>
      <c r="P369" s="267"/>
      <c r="Q369" s="267"/>
      <c r="R369" s="267"/>
      <c r="S369" s="267"/>
      <c r="T369" s="267"/>
      <c r="U369" s="267"/>
      <c r="V369" s="267"/>
      <c r="W369" s="267"/>
      <c r="X369" s="267"/>
      <c r="Y369" s="267"/>
      <c r="Z369" s="267"/>
      <c r="AA369" s="267"/>
      <c r="AB369" s="267"/>
      <c r="AC369" s="268"/>
      <c r="AE369" s="269">
        <v>2</v>
      </c>
      <c r="AF369" s="267"/>
      <c r="AG369" s="267"/>
      <c r="AH369" s="267"/>
      <c r="AI369" s="267"/>
      <c r="AJ369" s="267"/>
      <c r="AK369" s="268"/>
      <c r="AL369" s="269">
        <v>2595</v>
      </c>
      <c r="AM369" s="267"/>
      <c r="AN369" s="267"/>
      <c r="AO369" s="267"/>
      <c r="AP369" s="268"/>
      <c r="AQ369" s="271" t="s">
        <v>1626</v>
      </c>
      <c r="AR369" s="267"/>
      <c r="AS369" s="267"/>
      <c r="AT369" s="268"/>
    </row>
    <row r="370" spans="9:46" ht="21.4" customHeight="1">
      <c r="I370" s="266">
        <v>7</v>
      </c>
      <c r="J370" s="267"/>
      <c r="K370" s="267"/>
      <c r="L370" s="268"/>
      <c r="N370" s="266" t="s">
        <v>1535</v>
      </c>
      <c r="O370" s="267"/>
      <c r="P370" s="267"/>
      <c r="Q370" s="267"/>
      <c r="R370" s="267"/>
      <c r="S370" s="267"/>
      <c r="T370" s="267"/>
      <c r="U370" s="267"/>
      <c r="V370" s="267"/>
      <c r="W370" s="267"/>
      <c r="X370" s="267"/>
      <c r="Y370" s="267"/>
      <c r="Z370" s="267"/>
      <c r="AA370" s="267"/>
      <c r="AB370" s="267"/>
      <c r="AC370" s="268"/>
      <c r="AE370" s="269">
        <v>53</v>
      </c>
      <c r="AF370" s="267"/>
      <c r="AG370" s="267"/>
      <c r="AH370" s="267"/>
      <c r="AI370" s="267"/>
      <c r="AJ370" s="267"/>
      <c r="AK370" s="268"/>
      <c r="AL370" s="269">
        <v>7985</v>
      </c>
      <c r="AM370" s="267"/>
      <c r="AN370" s="267"/>
      <c r="AO370" s="267"/>
      <c r="AP370" s="268"/>
      <c r="AQ370" s="271" t="s">
        <v>1625</v>
      </c>
      <c r="AR370" s="267"/>
      <c r="AS370" s="267"/>
      <c r="AT370" s="268"/>
    </row>
    <row r="371" spans="9:46" ht="21.4" customHeight="1">
      <c r="I371" s="266">
        <v>7</v>
      </c>
      <c r="J371" s="267"/>
      <c r="K371" s="267"/>
      <c r="L371" s="268"/>
      <c r="N371" s="266" t="s">
        <v>1533</v>
      </c>
      <c r="O371" s="267"/>
      <c r="P371" s="267"/>
      <c r="Q371" s="267"/>
      <c r="R371" s="267"/>
      <c r="S371" s="267"/>
      <c r="T371" s="267"/>
      <c r="U371" s="267"/>
      <c r="V371" s="267"/>
      <c r="W371" s="267"/>
      <c r="X371" s="267"/>
      <c r="Y371" s="267"/>
      <c r="Z371" s="267"/>
      <c r="AA371" s="267"/>
      <c r="AB371" s="267"/>
      <c r="AC371" s="268"/>
      <c r="AE371" s="269">
        <v>815</v>
      </c>
      <c r="AF371" s="267"/>
      <c r="AG371" s="267"/>
      <c r="AH371" s="267"/>
      <c r="AI371" s="267"/>
      <c r="AJ371" s="267"/>
      <c r="AK371" s="268"/>
      <c r="AL371" s="269">
        <v>4730</v>
      </c>
      <c r="AM371" s="267"/>
      <c r="AN371" s="267"/>
      <c r="AO371" s="267"/>
      <c r="AP371" s="268"/>
      <c r="AQ371" s="270" t="s">
        <v>1624</v>
      </c>
      <c r="AR371" s="267"/>
      <c r="AS371" s="267"/>
      <c r="AT371" s="268"/>
    </row>
    <row r="372" spans="9:46" ht="21.4" customHeight="1">
      <c r="I372" s="266">
        <v>9</v>
      </c>
      <c r="J372" s="267"/>
      <c r="K372" s="267"/>
      <c r="L372" s="268"/>
      <c r="N372" s="266" t="s">
        <v>1531</v>
      </c>
      <c r="O372" s="267"/>
      <c r="P372" s="267"/>
      <c r="Q372" s="267"/>
      <c r="R372" s="267"/>
      <c r="S372" s="267"/>
      <c r="T372" s="267"/>
      <c r="U372" s="267"/>
      <c r="V372" s="267"/>
      <c r="W372" s="267"/>
      <c r="X372" s="267"/>
      <c r="Y372" s="267"/>
      <c r="Z372" s="267"/>
      <c r="AA372" s="267"/>
      <c r="AB372" s="267"/>
      <c r="AC372" s="268"/>
      <c r="AE372" s="269">
        <v>2</v>
      </c>
      <c r="AF372" s="267"/>
      <c r="AG372" s="267"/>
      <c r="AH372" s="267"/>
      <c r="AI372" s="267"/>
      <c r="AJ372" s="267"/>
      <c r="AK372" s="268"/>
      <c r="AL372" s="269">
        <v>3427</v>
      </c>
      <c r="AM372" s="267"/>
      <c r="AN372" s="267"/>
      <c r="AO372" s="267"/>
      <c r="AP372" s="268"/>
      <c r="AQ372" s="271" t="s">
        <v>1623</v>
      </c>
      <c r="AR372" s="267"/>
      <c r="AS372" s="267"/>
      <c r="AT372" s="268"/>
    </row>
    <row r="373" spans="9:46" ht="21.4" customHeight="1">
      <c r="I373" s="266">
        <v>9</v>
      </c>
      <c r="J373" s="267"/>
      <c r="K373" s="267"/>
      <c r="L373" s="268"/>
      <c r="N373" s="266" t="s">
        <v>1529</v>
      </c>
      <c r="O373" s="267"/>
      <c r="P373" s="267"/>
      <c r="Q373" s="267"/>
      <c r="R373" s="267"/>
      <c r="S373" s="267"/>
      <c r="T373" s="267"/>
      <c r="U373" s="267"/>
      <c r="V373" s="267"/>
      <c r="W373" s="267"/>
      <c r="X373" s="267"/>
      <c r="Y373" s="267"/>
      <c r="Z373" s="267"/>
      <c r="AA373" s="267"/>
      <c r="AB373" s="267"/>
      <c r="AC373" s="268"/>
      <c r="AE373" s="269">
        <v>7</v>
      </c>
      <c r="AF373" s="267"/>
      <c r="AG373" s="267"/>
      <c r="AH373" s="267"/>
      <c r="AI373" s="267"/>
      <c r="AJ373" s="267"/>
      <c r="AK373" s="268"/>
      <c r="AL373" s="269">
        <v>2218</v>
      </c>
      <c r="AM373" s="267"/>
      <c r="AN373" s="267"/>
      <c r="AO373" s="267"/>
      <c r="AP373" s="268"/>
      <c r="AQ373" s="271" t="s">
        <v>1622</v>
      </c>
      <c r="AR373" s="267"/>
      <c r="AS373" s="267"/>
      <c r="AT373" s="268"/>
    </row>
    <row r="374" spans="9:46" ht="21.4" customHeight="1">
      <c r="I374" s="266">
        <v>9</v>
      </c>
      <c r="J374" s="267"/>
      <c r="K374" s="267"/>
      <c r="L374" s="268"/>
      <c r="N374" s="266" t="s">
        <v>1527</v>
      </c>
      <c r="O374" s="267"/>
      <c r="P374" s="267"/>
      <c r="Q374" s="267"/>
      <c r="R374" s="267"/>
      <c r="S374" s="267"/>
      <c r="T374" s="267"/>
      <c r="U374" s="267"/>
      <c r="V374" s="267"/>
      <c r="W374" s="267"/>
      <c r="X374" s="267"/>
      <c r="Y374" s="267"/>
      <c r="Z374" s="267"/>
      <c r="AA374" s="267"/>
      <c r="AB374" s="267"/>
      <c r="AC374" s="268"/>
      <c r="AE374" s="269">
        <v>5</v>
      </c>
      <c r="AF374" s="267"/>
      <c r="AG374" s="267"/>
      <c r="AH374" s="267"/>
      <c r="AI374" s="267"/>
      <c r="AJ374" s="267"/>
      <c r="AK374" s="268"/>
      <c r="AL374" s="269">
        <v>2705</v>
      </c>
      <c r="AM374" s="267"/>
      <c r="AN374" s="267"/>
      <c r="AO374" s="267"/>
      <c r="AP374" s="268"/>
      <c r="AQ374" s="271" t="s">
        <v>1621</v>
      </c>
      <c r="AR374" s="267"/>
      <c r="AS374" s="267"/>
      <c r="AT374" s="268"/>
    </row>
    <row r="375" spans="9:46" ht="21.4" customHeight="1">
      <c r="I375" s="266">
        <v>9</v>
      </c>
      <c r="J375" s="267"/>
      <c r="K375" s="267"/>
      <c r="L375" s="268"/>
      <c r="N375" s="266" t="s">
        <v>1525</v>
      </c>
      <c r="O375" s="267"/>
      <c r="P375" s="267"/>
      <c r="Q375" s="267"/>
      <c r="R375" s="267"/>
      <c r="S375" s="267"/>
      <c r="T375" s="267"/>
      <c r="U375" s="267"/>
      <c r="V375" s="267"/>
      <c r="W375" s="267"/>
      <c r="X375" s="267"/>
      <c r="Y375" s="267"/>
      <c r="Z375" s="267"/>
      <c r="AA375" s="267"/>
      <c r="AB375" s="267"/>
      <c r="AC375" s="268"/>
      <c r="AE375" s="269">
        <v>1</v>
      </c>
      <c r="AF375" s="267"/>
      <c r="AG375" s="267"/>
      <c r="AH375" s="267"/>
      <c r="AI375" s="267"/>
      <c r="AJ375" s="267"/>
      <c r="AK375" s="268"/>
      <c r="AL375" s="269">
        <v>1978</v>
      </c>
      <c r="AM375" s="267"/>
      <c r="AN375" s="267"/>
      <c r="AO375" s="267"/>
      <c r="AP375" s="268"/>
      <c r="AQ375" s="271" t="s">
        <v>1620</v>
      </c>
      <c r="AR375" s="267"/>
      <c r="AS375" s="267"/>
      <c r="AT375" s="268"/>
    </row>
    <row r="376" spans="9:46" ht="21.4" customHeight="1">
      <c r="I376" s="266">
        <v>9</v>
      </c>
      <c r="J376" s="267"/>
      <c r="K376" s="267"/>
      <c r="L376" s="268"/>
      <c r="N376" s="266" t="s">
        <v>1524</v>
      </c>
      <c r="O376" s="267"/>
      <c r="P376" s="267"/>
      <c r="Q376" s="267"/>
      <c r="R376" s="267"/>
      <c r="S376" s="267"/>
      <c r="T376" s="267"/>
      <c r="U376" s="267"/>
      <c r="V376" s="267"/>
      <c r="W376" s="267"/>
      <c r="X376" s="267"/>
      <c r="Y376" s="267"/>
      <c r="Z376" s="267"/>
      <c r="AA376" s="267"/>
      <c r="AB376" s="267"/>
      <c r="AC376" s="268"/>
      <c r="AE376" s="269">
        <v>0</v>
      </c>
      <c r="AF376" s="267"/>
      <c r="AG376" s="267"/>
      <c r="AH376" s="267"/>
      <c r="AI376" s="267"/>
      <c r="AJ376" s="267"/>
      <c r="AK376" s="268"/>
      <c r="AL376" s="269">
        <v>17743</v>
      </c>
      <c r="AM376" s="267"/>
      <c r="AN376" s="267"/>
      <c r="AO376" s="267"/>
      <c r="AP376" s="268"/>
      <c r="AQ376" s="272" t="s">
        <v>1486</v>
      </c>
      <c r="AR376" s="267"/>
      <c r="AS376" s="267"/>
      <c r="AT376" s="268"/>
    </row>
    <row r="377" spans="9:46" ht="21.4" customHeight="1">
      <c r="I377" s="266">
        <v>12</v>
      </c>
      <c r="J377" s="267"/>
      <c r="K377" s="267"/>
      <c r="L377" s="268"/>
      <c r="N377" s="266" t="s">
        <v>1522</v>
      </c>
      <c r="O377" s="267"/>
      <c r="P377" s="267"/>
      <c r="Q377" s="267"/>
      <c r="R377" s="267"/>
      <c r="S377" s="267"/>
      <c r="T377" s="267"/>
      <c r="U377" s="267"/>
      <c r="V377" s="267"/>
      <c r="W377" s="267"/>
      <c r="X377" s="267"/>
      <c r="Y377" s="267"/>
      <c r="Z377" s="267"/>
      <c r="AA377" s="267"/>
      <c r="AB377" s="267"/>
      <c r="AC377" s="268"/>
      <c r="AE377" s="269">
        <v>0</v>
      </c>
      <c r="AF377" s="267"/>
      <c r="AG377" s="267"/>
      <c r="AH377" s="267"/>
      <c r="AI377" s="267"/>
      <c r="AJ377" s="267"/>
      <c r="AK377" s="268"/>
      <c r="AL377" s="269">
        <v>5052</v>
      </c>
      <c r="AM377" s="267"/>
      <c r="AN377" s="267"/>
      <c r="AO377" s="267"/>
      <c r="AP377" s="268"/>
      <c r="AQ377" s="272" t="s">
        <v>1486</v>
      </c>
      <c r="AR377" s="267"/>
      <c r="AS377" s="267"/>
      <c r="AT377" s="268"/>
    </row>
    <row r="378" spans="9:46" ht="21.4" customHeight="1">
      <c r="I378" s="266">
        <v>16</v>
      </c>
      <c r="J378" s="267"/>
      <c r="K378" s="267"/>
      <c r="L378" s="268"/>
      <c r="N378" s="266" t="s">
        <v>1521</v>
      </c>
      <c r="O378" s="267"/>
      <c r="P378" s="267"/>
      <c r="Q378" s="267"/>
      <c r="R378" s="267"/>
      <c r="S378" s="267"/>
      <c r="T378" s="267"/>
      <c r="U378" s="267"/>
      <c r="V378" s="267"/>
      <c r="W378" s="267"/>
      <c r="X378" s="267"/>
      <c r="Y378" s="267"/>
      <c r="Z378" s="267"/>
      <c r="AA378" s="267"/>
      <c r="AB378" s="267"/>
      <c r="AC378" s="268"/>
      <c r="AE378" s="269">
        <v>0</v>
      </c>
      <c r="AF378" s="267"/>
      <c r="AG378" s="267"/>
      <c r="AH378" s="267"/>
      <c r="AI378" s="267"/>
      <c r="AJ378" s="267"/>
      <c r="AK378" s="268"/>
      <c r="AL378" s="269">
        <v>1598</v>
      </c>
      <c r="AM378" s="267"/>
      <c r="AN378" s="267"/>
      <c r="AO378" s="267"/>
      <c r="AP378" s="268"/>
      <c r="AQ378" s="272" t="s">
        <v>1486</v>
      </c>
      <c r="AR378" s="267"/>
      <c r="AS378" s="267"/>
      <c r="AT378" s="268"/>
    </row>
    <row r="379" spans="9:46" ht="21.4" customHeight="1">
      <c r="I379" s="266">
        <v>16</v>
      </c>
      <c r="J379" s="267"/>
      <c r="K379" s="267"/>
      <c r="L379" s="268"/>
      <c r="N379" s="266" t="s">
        <v>1520</v>
      </c>
      <c r="O379" s="267"/>
      <c r="P379" s="267"/>
      <c r="Q379" s="267"/>
      <c r="R379" s="267"/>
      <c r="S379" s="267"/>
      <c r="T379" s="267"/>
      <c r="U379" s="267"/>
      <c r="V379" s="267"/>
      <c r="W379" s="267"/>
      <c r="X379" s="267"/>
      <c r="Y379" s="267"/>
      <c r="Z379" s="267"/>
      <c r="AA379" s="267"/>
      <c r="AB379" s="267"/>
      <c r="AC379" s="268"/>
      <c r="AE379" s="269">
        <v>0</v>
      </c>
      <c r="AF379" s="267"/>
      <c r="AG379" s="267"/>
      <c r="AH379" s="267"/>
      <c r="AI379" s="267"/>
      <c r="AJ379" s="267"/>
      <c r="AK379" s="268"/>
      <c r="AL379" s="269">
        <v>6033</v>
      </c>
      <c r="AM379" s="267"/>
      <c r="AN379" s="267"/>
      <c r="AO379" s="267"/>
      <c r="AP379" s="268"/>
      <c r="AQ379" s="272" t="s">
        <v>1486</v>
      </c>
      <c r="AR379" s="267"/>
      <c r="AS379" s="267"/>
      <c r="AT379" s="268"/>
    </row>
    <row r="380" spans="9:46" ht="21.4" customHeight="1">
      <c r="I380" s="266">
        <v>16</v>
      </c>
      <c r="J380" s="267"/>
      <c r="K380" s="267"/>
      <c r="L380" s="268"/>
      <c r="N380" s="266" t="s">
        <v>1519</v>
      </c>
      <c r="O380" s="267"/>
      <c r="P380" s="267"/>
      <c r="Q380" s="267"/>
      <c r="R380" s="267"/>
      <c r="S380" s="267"/>
      <c r="T380" s="267"/>
      <c r="U380" s="267"/>
      <c r="V380" s="267"/>
      <c r="W380" s="267"/>
      <c r="X380" s="267"/>
      <c r="Y380" s="267"/>
      <c r="Z380" s="267"/>
      <c r="AA380" s="267"/>
      <c r="AB380" s="267"/>
      <c r="AC380" s="268"/>
      <c r="AE380" s="269">
        <v>1</v>
      </c>
      <c r="AF380" s="267"/>
      <c r="AG380" s="267"/>
      <c r="AH380" s="267"/>
      <c r="AI380" s="267"/>
      <c r="AJ380" s="267"/>
      <c r="AK380" s="268"/>
      <c r="AL380" s="269">
        <v>1963</v>
      </c>
      <c r="AM380" s="267"/>
      <c r="AN380" s="267"/>
      <c r="AO380" s="267"/>
      <c r="AP380" s="268"/>
      <c r="AQ380" s="271" t="s">
        <v>1620</v>
      </c>
      <c r="AR380" s="267"/>
      <c r="AS380" s="267"/>
      <c r="AT380" s="268"/>
    </row>
    <row r="381" spans="9:46" ht="21.4" customHeight="1">
      <c r="I381" s="266">
        <v>16</v>
      </c>
      <c r="J381" s="267"/>
      <c r="K381" s="267"/>
      <c r="L381" s="268"/>
      <c r="N381" s="266" t="s">
        <v>1517</v>
      </c>
      <c r="O381" s="267"/>
      <c r="P381" s="267"/>
      <c r="Q381" s="267"/>
      <c r="R381" s="267"/>
      <c r="S381" s="267"/>
      <c r="T381" s="267"/>
      <c r="U381" s="267"/>
      <c r="V381" s="267"/>
      <c r="W381" s="267"/>
      <c r="X381" s="267"/>
      <c r="Y381" s="267"/>
      <c r="Z381" s="267"/>
      <c r="AA381" s="267"/>
      <c r="AB381" s="267"/>
      <c r="AC381" s="268"/>
      <c r="AE381" s="269">
        <v>55</v>
      </c>
      <c r="AF381" s="267"/>
      <c r="AG381" s="267"/>
      <c r="AH381" s="267"/>
      <c r="AI381" s="267"/>
      <c r="AJ381" s="267"/>
      <c r="AK381" s="268"/>
      <c r="AL381" s="269">
        <v>6838</v>
      </c>
      <c r="AM381" s="267"/>
      <c r="AN381" s="267"/>
      <c r="AO381" s="267"/>
      <c r="AP381" s="268"/>
      <c r="AQ381" s="271" t="s">
        <v>1619</v>
      </c>
      <c r="AR381" s="267"/>
      <c r="AS381" s="267"/>
      <c r="AT381" s="268"/>
    </row>
    <row r="382" spans="9:46" ht="21.4" customHeight="1">
      <c r="I382" s="266">
        <v>16</v>
      </c>
      <c r="J382" s="267"/>
      <c r="K382" s="267"/>
      <c r="L382" s="268"/>
      <c r="N382" s="266" t="s">
        <v>1515</v>
      </c>
      <c r="O382" s="267"/>
      <c r="P382" s="267"/>
      <c r="Q382" s="267"/>
      <c r="R382" s="267"/>
      <c r="S382" s="267"/>
      <c r="T382" s="267"/>
      <c r="U382" s="267"/>
      <c r="V382" s="267"/>
      <c r="W382" s="267"/>
      <c r="X382" s="267"/>
      <c r="Y382" s="267"/>
      <c r="Z382" s="267"/>
      <c r="AA382" s="267"/>
      <c r="AB382" s="267"/>
      <c r="AC382" s="268"/>
      <c r="AE382" s="269">
        <v>0</v>
      </c>
      <c r="AF382" s="267"/>
      <c r="AG382" s="267"/>
      <c r="AH382" s="267"/>
      <c r="AI382" s="267"/>
      <c r="AJ382" s="267"/>
      <c r="AK382" s="268"/>
      <c r="AL382" s="269">
        <v>90</v>
      </c>
      <c r="AM382" s="267"/>
      <c r="AN382" s="267"/>
      <c r="AO382" s="267"/>
      <c r="AP382" s="268"/>
      <c r="AQ382" s="272" t="s">
        <v>1486</v>
      </c>
      <c r="AR382" s="267"/>
      <c r="AS382" s="267"/>
      <c r="AT382" s="268"/>
    </row>
    <row r="383" spans="9:46" ht="21.4" customHeight="1">
      <c r="I383" s="266">
        <v>16</v>
      </c>
      <c r="J383" s="267"/>
      <c r="K383" s="267"/>
      <c r="L383" s="268"/>
      <c r="N383" s="266" t="s">
        <v>1514</v>
      </c>
      <c r="O383" s="267"/>
      <c r="P383" s="267"/>
      <c r="Q383" s="267"/>
      <c r="R383" s="267"/>
      <c r="S383" s="267"/>
      <c r="T383" s="267"/>
      <c r="U383" s="267"/>
      <c r="V383" s="267"/>
      <c r="W383" s="267"/>
      <c r="X383" s="267"/>
      <c r="Y383" s="267"/>
      <c r="Z383" s="267"/>
      <c r="AA383" s="267"/>
      <c r="AB383" s="267"/>
      <c r="AC383" s="268"/>
      <c r="AE383" s="269">
        <v>0</v>
      </c>
      <c r="AF383" s="267"/>
      <c r="AG383" s="267"/>
      <c r="AH383" s="267"/>
      <c r="AI383" s="267"/>
      <c r="AJ383" s="267"/>
      <c r="AK383" s="268"/>
      <c r="AL383" s="269">
        <v>20135</v>
      </c>
      <c r="AM383" s="267"/>
      <c r="AN383" s="267"/>
      <c r="AO383" s="267"/>
      <c r="AP383" s="268"/>
      <c r="AQ383" s="272" t="s">
        <v>1486</v>
      </c>
      <c r="AR383" s="267"/>
      <c r="AS383" s="267"/>
      <c r="AT383" s="268"/>
    </row>
    <row r="384" spans="9:46" ht="21.4" customHeight="1">
      <c r="I384" s="266">
        <v>16</v>
      </c>
      <c r="J384" s="267"/>
      <c r="K384" s="267"/>
      <c r="L384" s="268"/>
      <c r="N384" s="266" t="s">
        <v>1512</v>
      </c>
      <c r="O384" s="267"/>
      <c r="P384" s="267"/>
      <c r="Q384" s="267"/>
      <c r="R384" s="267"/>
      <c r="S384" s="267"/>
      <c r="T384" s="267"/>
      <c r="U384" s="267"/>
      <c r="V384" s="267"/>
      <c r="W384" s="267"/>
      <c r="X384" s="267"/>
      <c r="Y384" s="267"/>
      <c r="Z384" s="267"/>
      <c r="AA384" s="267"/>
      <c r="AB384" s="267"/>
      <c r="AC384" s="268"/>
      <c r="AE384" s="269">
        <v>0</v>
      </c>
      <c r="AF384" s="267"/>
      <c r="AG384" s="267"/>
      <c r="AH384" s="267"/>
      <c r="AI384" s="267"/>
      <c r="AJ384" s="267"/>
      <c r="AK384" s="268"/>
      <c r="AL384" s="269">
        <v>1761</v>
      </c>
      <c r="AM384" s="267"/>
      <c r="AN384" s="267"/>
      <c r="AO384" s="267"/>
      <c r="AP384" s="268"/>
      <c r="AQ384" s="272" t="s">
        <v>1486</v>
      </c>
      <c r="AR384" s="267"/>
      <c r="AS384" s="267"/>
      <c r="AT384" s="268"/>
    </row>
    <row r="385" spans="9:46" ht="21.4" customHeight="1">
      <c r="I385" s="266">
        <v>19</v>
      </c>
      <c r="J385" s="267"/>
      <c r="K385" s="267"/>
      <c r="L385" s="268"/>
      <c r="N385" s="266" t="s">
        <v>1510</v>
      </c>
      <c r="O385" s="267"/>
      <c r="P385" s="267"/>
      <c r="Q385" s="267"/>
      <c r="R385" s="267"/>
      <c r="S385" s="267"/>
      <c r="T385" s="267"/>
      <c r="U385" s="267"/>
      <c r="V385" s="267"/>
      <c r="W385" s="267"/>
      <c r="X385" s="267"/>
      <c r="Y385" s="267"/>
      <c r="Z385" s="267"/>
      <c r="AA385" s="267"/>
      <c r="AB385" s="267"/>
      <c r="AC385" s="268"/>
      <c r="AE385" s="269">
        <v>9</v>
      </c>
      <c r="AF385" s="267"/>
      <c r="AG385" s="267"/>
      <c r="AH385" s="267"/>
      <c r="AI385" s="267"/>
      <c r="AJ385" s="267"/>
      <c r="AK385" s="268"/>
      <c r="AL385" s="269">
        <v>837</v>
      </c>
      <c r="AM385" s="267"/>
      <c r="AN385" s="267"/>
      <c r="AO385" s="267"/>
      <c r="AP385" s="268"/>
      <c r="AQ385" s="271" t="s">
        <v>1618</v>
      </c>
      <c r="AR385" s="267"/>
      <c r="AS385" s="267"/>
      <c r="AT385" s="268"/>
    </row>
    <row r="386" spans="9:46" ht="21.4" customHeight="1">
      <c r="I386" s="266">
        <v>19</v>
      </c>
      <c r="J386" s="267"/>
      <c r="K386" s="267"/>
      <c r="L386" s="268"/>
      <c r="N386" s="266" t="s">
        <v>1508</v>
      </c>
      <c r="O386" s="267"/>
      <c r="P386" s="267"/>
      <c r="Q386" s="267"/>
      <c r="R386" s="267"/>
      <c r="S386" s="267"/>
      <c r="T386" s="267"/>
      <c r="U386" s="267"/>
      <c r="V386" s="267"/>
      <c r="W386" s="267"/>
      <c r="X386" s="267"/>
      <c r="Y386" s="267"/>
      <c r="Z386" s="267"/>
      <c r="AA386" s="267"/>
      <c r="AB386" s="267"/>
      <c r="AC386" s="268"/>
      <c r="AE386" s="269">
        <v>0</v>
      </c>
      <c r="AF386" s="267"/>
      <c r="AG386" s="267"/>
      <c r="AH386" s="267"/>
      <c r="AI386" s="267"/>
      <c r="AJ386" s="267"/>
      <c r="AK386" s="268"/>
      <c r="AL386" s="269">
        <v>238</v>
      </c>
      <c r="AM386" s="267"/>
      <c r="AN386" s="267"/>
      <c r="AO386" s="267"/>
      <c r="AP386" s="268"/>
      <c r="AQ386" s="272" t="s">
        <v>1486</v>
      </c>
      <c r="AR386" s="267"/>
      <c r="AS386" s="267"/>
      <c r="AT386" s="268"/>
    </row>
    <row r="387" spans="9:46" ht="21.4" customHeight="1">
      <c r="I387" s="266">
        <v>19</v>
      </c>
      <c r="J387" s="267"/>
      <c r="K387" s="267"/>
      <c r="L387" s="268"/>
      <c r="N387" s="266" t="s">
        <v>1506</v>
      </c>
      <c r="O387" s="267"/>
      <c r="P387" s="267"/>
      <c r="Q387" s="267"/>
      <c r="R387" s="267"/>
      <c r="S387" s="267"/>
      <c r="T387" s="267"/>
      <c r="U387" s="267"/>
      <c r="V387" s="267"/>
      <c r="W387" s="267"/>
      <c r="X387" s="267"/>
      <c r="Y387" s="267"/>
      <c r="Z387" s="267"/>
      <c r="AA387" s="267"/>
      <c r="AB387" s="267"/>
      <c r="AC387" s="268"/>
      <c r="AE387" s="269">
        <v>1</v>
      </c>
      <c r="AF387" s="267"/>
      <c r="AG387" s="267"/>
      <c r="AH387" s="267"/>
      <c r="AI387" s="267"/>
      <c r="AJ387" s="267"/>
      <c r="AK387" s="268"/>
      <c r="AL387" s="269">
        <v>1184</v>
      </c>
      <c r="AM387" s="267"/>
      <c r="AN387" s="267"/>
      <c r="AO387" s="267"/>
      <c r="AP387" s="268"/>
      <c r="AQ387" s="271" t="s">
        <v>1617</v>
      </c>
      <c r="AR387" s="267"/>
      <c r="AS387" s="267"/>
      <c r="AT387" s="268"/>
    </row>
    <row r="388" spans="9:46" ht="21.4" customHeight="1">
      <c r="I388" s="266">
        <v>19</v>
      </c>
      <c r="J388" s="267"/>
      <c r="K388" s="267"/>
      <c r="L388" s="268"/>
      <c r="N388" s="266" t="s">
        <v>1505</v>
      </c>
      <c r="O388" s="267"/>
      <c r="P388" s="267"/>
      <c r="Q388" s="267"/>
      <c r="R388" s="267"/>
      <c r="S388" s="267"/>
      <c r="T388" s="267"/>
      <c r="U388" s="267"/>
      <c r="V388" s="267"/>
      <c r="W388" s="267"/>
      <c r="X388" s="267"/>
      <c r="Y388" s="267"/>
      <c r="Z388" s="267"/>
      <c r="AA388" s="267"/>
      <c r="AB388" s="267"/>
      <c r="AC388" s="268"/>
      <c r="AE388" s="269">
        <v>4</v>
      </c>
      <c r="AF388" s="267"/>
      <c r="AG388" s="267"/>
      <c r="AH388" s="267"/>
      <c r="AI388" s="267"/>
      <c r="AJ388" s="267"/>
      <c r="AK388" s="268"/>
      <c r="AL388" s="269">
        <v>5998</v>
      </c>
      <c r="AM388" s="267"/>
      <c r="AN388" s="267"/>
      <c r="AO388" s="267"/>
      <c r="AP388" s="268"/>
      <c r="AQ388" s="271" t="s">
        <v>1616</v>
      </c>
      <c r="AR388" s="267"/>
      <c r="AS388" s="267"/>
      <c r="AT388" s="268"/>
    </row>
    <row r="389" spans="9:46" ht="21.4" customHeight="1">
      <c r="I389" s="266">
        <v>19</v>
      </c>
      <c r="J389" s="267"/>
      <c r="K389" s="267"/>
      <c r="L389" s="268"/>
      <c r="N389" s="266" t="s">
        <v>1503</v>
      </c>
      <c r="O389" s="267"/>
      <c r="P389" s="267"/>
      <c r="Q389" s="267"/>
      <c r="R389" s="267"/>
      <c r="S389" s="267"/>
      <c r="T389" s="267"/>
      <c r="U389" s="267"/>
      <c r="V389" s="267"/>
      <c r="W389" s="267"/>
      <c r="X389" s="267"/>
      <c r="Y389" s="267"/>
      <c r="Z389" s="267"/>
      <c r="AA389" s="267"/>
      <c r="AB389" s="267"/>
      <c r="AC389" s="268"/>
      <c r="AE389" s="269">
        <v>1</v>
      </c>
      <c r="AF389" s="267"/>
      <c r="AG389" s="267"/>
      <c r="AH389" s="267"/>
      <c r="AI389" s="267"/>
      <c r="AJ389" s="267"/>
      <c r="AK389" s="268"/>
      <c r="AL389" s="269">
        <v>2033</v>
      </c>
      <c r="AM389" s="267"/>
      <c r="AN389" s="267"/>
      <c r="AO389" s="267"/>
      <c r="AP389" s="268"/>
      <c r="AQ389" s="271" t="s">
        <v>1615</v>
      </c>
      <c r="AR389" s="267"/>
      <c r="AS389" s="267"/>
      <c r="AT389" s="268"/>
    </row>
    <row r="390" spans="9:46" ht="21.4" customHeight="1">
      <c r="I390" s="266">
        <v>19</v>
      </c>
      <c r="J390" s="267"/>
      <c r="K390" s="267"/>
      <c r="L390" s="268"/>
      <c r="N390" s="266" t="s">
        <v>1501</v>
      </c>
      <c r="O390" s="267"/>
      <c r="P390" s="267"/>
      <c r="Q390" s="267"/>
      <c r="R390" s="267"/>
      <c r="S390" s="267"/>
      <c r="T390" s="267"/>
      <c r="U390" s="267"/>
      <c r="V390" s="267"/>
      <c r="W390" s="267"/>
      <c r="X390" s="267"/>
      <c r="Y390" s="267"/>
      <c r="Z390" s="267"/>
      <c r="AA390" s="267"/>
      <c r="AB390" s="267"/>
      <c r="AC390" s="268"/>
      <c r="AE390" s="269">
        <v>4</v>
      </c>
      <c r="AF390" s="267"/>
      <c r="AG390" s="267"/>
      <c r="AH390" s="267"/>
      <c r="AI390" s="267"/>
      <c r="AJ390" s="267"/>
      <c r="AK390" s="268"/>
      <c r="AL390" s="269">
        <v>4846</v>
      </c>
      <c r="AM390" s="267"/>
      <c r="AN390" s="267"/>
      <c r="AO390" s="267"/>
      <c r="AP390" s="268"/>
      <c r="AQ390" s="271" t="s">
        <v>1614</v>
      </c>
      <c r="AR390" s="267"/>
      <c r="AS390" s="267"/>
      <c r="AT390" s="268"/>
    </row>
    <row r="391" spans="9:46" ht="21.4" customHeight="1">
      <c r="I391" s="266">
        <v>19</v>
      </c>
      <c r="J391" s="267"/>
      <c r="K391" s="267"/>
      <c r="L391" s="268"/>
      <c r="N391" s="266" t="s">
        <v>1499</v>
      </c>
      <c r="O391" s="267"/>
      <c r="P391" s="267"/>
      <c r="Q391" s="267"/>
      <c r="R391" s="267"/>
      <c r="S391" s="267"/>
      <c r="T391" s="267"/>
      <c r="U391" s="267"/>
      <c r="V391" s="267"/>
      <c r="W391" s="267"/>
      <c r="X391" s="267"/>
      <c r="Y391" s="267"/>
      <c r="Z391" s="267"/>
      <c r="AA391" s="267"/>
      <c r="AB391" s="267"/>
      <c r="AC391" s="268"/>
      <c r="AE391" s="269">
        <v>0</v>
      </c>
      <c r="AF391" s="267"/>
      <c r="AG391" s="267"/>
      <c r="AH391" s="267"/>
      <c r="AI391" s="267"/>
      <c r="AJ391" s="267"/>
      <c r="AK391" s="268"/>
      <c r="AL391" s="269">
        <v>738</v>
      </c>
      <c r="AM391" s="267"/>
      <c r="AN391" s="267"/>
      <c r="AO391" s="267"/>
      <c r="AP391" s="268"/>
      <c r="AQ391" s="272" t="s">
        <v>1486</v>
      </c>
      <c r="AR391" s="267"/>
      <c r="AS391" s="267"/>
      <c r="AT391" s="268"/>
    </row>
    <row r="392" spans="9:46" ht="21.4" customHeight="1">
      <c r="I392" s="266">
        <v>20</v>
      </c>
      <c r="J392" s="267"/>
      <c r="K392" s="267"/>
      <c r="L392" s="268"/>
      <c r="N392" s="266" t="s">
        <v>1497</v>
      </c>
      <c r="O392" s="267"/>
      <c r="P392" s="267"/>
      <c r="Q392" s="267"/>
      <c r="R392" s="267"/>
      <c r="S392" s="267"/>
      <c r="T392" s="267"/>
      <c r="U392" s="267"/>
      <c r="V392" s="267"/>
      <c r="W392" s="267"/>
      <c r="X392" s="267"/>
      <c r="Y392" s="267"/>
      <c r="Z392" s="267"/>
      <c r="AA392" s="267"/>
      <c r="AB392" s="267"/>
      <c r="AC392" s="268"/>
      <c r="AE392" s="269">
        <v>0</v>
      </c>
      <c r="AF392" s="267"/>
      <c r="AG392" s="267"/>
      <c r="AH392" s="267"/>
      <c r="AI392" s="267"/>
      <c r="AJ392" s="267"/>
      <c r="AK392" s="268"/>
      <c r="AL392" s="269">
        <v>1635</v>
      </c>
      <c r="AM392" s="267"/>
      <c r="AN392" s="267"/>
      <c r="AO392" s="267"/>
      <c r="AP392" s="268"/>
      <c r="AQ392" s="272" t="s">
        <v>1486</v>
      </c>
      <c r="AR392" s="267"/>
      <c r="AS392" s="267"/>
      <c r="AT392" s="268"/>
    </row>
    <row r="393" spans="9:46" ht="21.4" customHeight="1">
      <c r="I393" s="266">
        <v>20</v>
      </c>
      <c r="J393" s="267"/>
      <c r="K393" s="267"/>
      <c r="L393" s="268"/>
      <c r="N393" s="266" t="s">
        <v>1496</v>
      </c>
      <c r="O393" s="267"/>
      <c r="P393" s="267"/>
      <c r="Q393" s="267"/>
      <c r="R393" s="267"/>
      <c r="S393" s="267"/>
      <c r="T393" s="267"/>
      <c r="U393" s="267"/>
      <c r="V393" s="267"/>
      <c r="W393" s="267"/>
      <c r="X393" s="267"/>
      <c r="Y393" s="267"/>
      <c r="Z393" s="267"/>
      <c r="AA393" s="267"/>
      <c r="AB393" s="267"/>
      <c r="AC393" s="268"/>
      <c r="AE393" s="269">
        <v>0</v>
      </c>
      <c r="AF393" s="267"/>
      <c r="AG393" s="267"/>
      <c r="AH393" s="267"/>
      <c r="AI393" s="267"/>
      <c r="AJ393" s="267"/>
      <c r="AK393" s="268"/>
      <c r="AL393" s="269">
        <v>3776</v>
      </c>
      <c r="AM393" s="267"/>
      <c r="AN393" s="267"/>
      <c r="AO393" s="267"/>
      <c r="AP393" s="268"/>
      <c r="AQ393" s="272" t="s">
        <v>1486</v>
      </c>
      <c r="AR393" s="267"/>
      <c r="AS393" s="267"/>
      <c r="AT393" s="268"/>
    </row>
    <row r="394" spans="9:46" ht="21.4" customHeight="1">
      <c r="I394" s="266">
        <v>20</v>
      </c>
      <c r="J394" s="267"/>
      <c r="K394" s="267"/>
      <c r="L394" s="268"/>
      <c r="N394" s="266" t="s">
        <v>1495</v>
      </c>
      <c r="O394" s="267"/>
      <c r="P394" s="267"/>
      <c r="Q394" s="267"/>
      <c r="R394" s="267"/>
      <c r="S394" s="267"/>
      <c r="T394" s="267"/>
      <c r="U394" s="267"/>
      <c r="V394" s="267"/>
      <c r="W394" s="267"/>
      <c r="X394" s="267"/>
      <c r="Y394" s="267"/>
      <c r="Z394" s="267"/>
      <c r="AA394" s="267"/>
      <c r="AB394" s="267"/>
      <c r="AC394" s="268"/>
      <c r="AE394" s="269">
        <v>0</v>
      </c>
      <c r="AF394" s="267"/>
      <c r="AG394" s="267"/>
      <c r="AH394" s="267"/>
      <c r="AI394" s="267"/>
      <c r="AJ394" s="267"/>
      <c r="AK394" s="268"/>
      <c r="AL394" s="269">
        <v>9933</v>
      </c>
      <c r="AM394" s="267"/>
      <c r="AN394" s="267"/>
      <c r="AO394" s="267"/>
      <c r="AP394" s="268"/>
      <c r="AQ394" s="272" t="s">
        <v>1486</v>
      </c>
      <c r="AR394" s="267"/>
      <c r="AS394" s="267"/>
      <c r="AT394" s="268"/>
    </row>
    <row r="395" spans="9:46" ht="21.4" customHeight="1">
      <c r="I395" s="266">
        <v>20</v>
      </c>
      <c r="J395" s="267"/>
      <c r="K395" s="267"/>
      <c r="L395" s="268"/>
      <c r="N395" s="266" t="s">
        <v>1493</v>
      </c>
      <c r="O395" s="267"/>
      <c r="P395" s="267"/>
      <c r="Q395" s="267"/>
      <c r="R395" s="267"/>
      <c r="S395" s="267"/>
      <c r="T395" s="267"/>
      <c r="U395" s="267"/>
      <c r="V395" s="267"/>
      <c r="W395" s="267"/>
      <c r="X395" s="267"/>
      <c r="Y395" s="267"/>
      <c r="Z395" s="267"/>
      <c r="AA395" s="267"/>
      <c r="AB395" s="267"/>
      <c r="AC395" s="268"/>
      <c r="AE395" s="269">
        <v>1</v>
      </c>
      <c r="AF395" s="267"/>
      <c r="AG395" s="267"/>
      <c r="AH395" s="267"/>
      <c r="AI395" s="267"/>
      <c r="AJ395" s="267"/>
      <c r="AK395" s="268"/>
      <c r="AL395" s="269">
        <v>2300</v>
      </c>
      <c r="AM395" s="267"/>
      <c r="AN395" s="267"/>
      <c r="AO395" s="267"/>
      <c r="AP395" s="268"/>
      <c r="AQ395" s="271" t="s">
        <v>1613</v>
      </c>
      <c r="AR395" s="267"/>
      <c r="AS395" s="267"/>
      <c r="AT395" s="268"/>
    </row>
    <row r="396" spans="9:46" ht="21.4" customHeight="1">
      <c r="I396" s="266">
        <v>20</v>
      </c>
      <c r="J396" s="267"/>
      <c r="K396" s="267"/>
      <c r="L396" s="268"/>
      <c r="N396" s="266" t="s">
        <v>1492</v>
      </c>
      <c r="O396" s="267"/>
      <c r="P396" s="267"/>
      <c r="Q396" s="267"/>
      <c r="R396" s="267"/>
      <c r="S396" s="267"/>
      <c r="T396" s="267"/>
      <c r="U396" s="267"/>
      <c r="V396" s="267"/>
      <c r="W396" s="267"/>
      <c r="X396" s="267"/>
      <c r="Y396" s="267"/>
      <c r="Z396" s="267"/>
      <c r="AA396" s="267"/>
      <c r="AB396" s="267"/>
      <c r="AC396" s="268"/>
      <c r="AE396" s="269">
        <v>156</v>
      </c>
      <c r="AF396" s="267"/>
      <c r="AG396" s="267"/>
      <c r="AH396" s="267"/>
      <c r="AI396" s="267"/>
      <c r="AJ396" s="267"/>
      <c r="AK396" s="268"/>
      <c r="AL396" s="269">
        <v>5333</v>
      </c>
      <c r="AM396" s="267"/>
      <c r="AN396" s="267"/>
      <c r="AO396" s="267"/>
      <c r="AP396" s="268"/>
      <c r="AQ396" s="271" t="s">
        <v>1612</v>
      </c>
      <c r="AR396" s="267"/>
      <c r="AS396" s="267"/>
      <c r="AT396" s="268"/>
    </row>
    <row r="397" spans="9:46" ht="21.4" customHeight="1">
      <c r="I397" s="266">
        <v>20</v>
      </c>
      <c r="J397" s="267"/>
      <c r="K397" s="267"/>
      <c r="L397" s="268"/>
      <c r="N397" s="266" t="s">
        <v>1491</v>
      </c>
      <c r="O397" s="267"/>
      <c r="P397" s="267"/>
      <c r="Q397" s="267"/>
      <c r="R397" s="267"/>
      <c r="S397" s="267"/>
      <c r="T397" s="267"/>
      <c r="U397" s="267"/>
      <c r="V397" s="267"/>
      <c r="W397" s="267"/>
      <c r="X397" s="267"/>
      <c r="Y397" s="267"/>
      <c r="Z397" s="267"/>
      <c r="AA397" s="267"/>
      <c r="AB397" s="267"/>
      <c r="AC397" s="268"/>
      <c r="AE397" s="269">
        <v>0</v>
      </c>
      <c r="AF397" s="267"/>
      <c r="AG397" s="267"/>
      <c r="AH397" s="267"/>
      <c r="AI397" s="267"/>
      <c r="AJ397" s="267"/>
      <c r="AK397" s="268"/>
      <c r="AL397" s="269">
        <v>2137</v>
      </c>
      <c r="AM397" s="267"/>
      <c r="AN397" s="267"/>
      <c r="AO397" s="267"/>
      <c r="AP397" s="268"/>
      <c r="AQ397" s="272" t="s">
        <v>1486</v>
      </c>
      <c r="AR397" s="267"/>
      <c r="AS397" s="267"/>
      <c r="AT397" s="268"/>
    </row>
    <row r="398" spans="9:46" ht="21.4" customHeight="1">
      <c r="I398" s="266">
        <v>20</v>
      </c>
      <c r="J398" s="267"/>
      <c r="K398" s="267"/>
      <c r="L398" s="268"/>
      <c r="N398" s="266" t="s">
        <v>1489</v>
      </c>
      <c r="O398" s="267"/>
      <c r="P398" s="267"/>
      <c r="Q398" s="267"/>
      <c r="R398" s="267"/>
      <c r="S398" s="267"/>
      <c r="T398" s="267"/>
      <c r="U398" s="267"/>
      <c r="V398" s="267"/>
      <c r="W398" s="267"/>
      <c r="X398" s="267"/>
      <c r="Y398" s="267"/>
      <c r="Z398" s="267"/>
      <c r="AA398" s="267"/>
      <c r="AB398" s="267"/>
      <c r="AC398" s="268"/>
      <c r="AE398" s="269">
        <v>0</v>
      </c>
      <c r="AF398" s="267"/>
      <c r="AG398" s="267"/>
      <c r="AH398" s="267"/>
      <c r="AI398" s="267"/>
      <c r="AJ398" s="267"/>
      <c r="AK398" s="268"/>
      <c r="AL398" s="269">
        <v>712</v>
      </c>
      <c r="AM398" s="267"/>
      <c r="AN398" s="267"/>
      <c r="AO398" s="267"/>
      <c r="AP398" s="268"/>
      <c r="AQ398" s="272" t="s">
        <v>1486</v>
      </c>
      <c r="AR398" s="267"/>
      <c r="AS398" s="267"/>
      <c r="AT398" s="268"/>
    </row>
    <row r="399" spans="9:46" ht="21.4" customHeight="1">
      <c r="I399" s="266">
        <v>20</v>
      </c>
      <c r="J399" s="267"/>
      <c r="K399" s="267"/>
      <c r="L399" s="268"/>
      <c r="N399" s="266" t="s">
        <v>1488</v>
      </c>
      <c r="O399" s="267"/>
      <c r="P399" s="267"/>
      <c r="Q399" s="267"/>
      <c r="R399" s="267"/>
      <c r="S399" s="267"/>
      <c r="T399" s="267"/>
      <c r="U399" s="267"/>
      <c r="V399" s="267"/>
      <c r="W399" s="267"/>
      <c r="X399" s="267"/>
      <c r="Y399" s="267"/>
      <c r="Z399" s="267"/>
      <c r="AA399" s="267"/>
      <c r="AB399" s="267"/>
      <c r="AC399" s="268"/>
      <c r="AE399" s="269">
        <v>0</v>
      </c>
      <c r="AF399" s="267"/>
      <c r="AG399" s="267"/>
      <c r="AH399" s="267"/>
      <c r="AI399" s="267"/>
      <c r="AJ399" s="267"/>
      <c r="AK399" s="268"/>
      <c r="AL399" s="269">
        <v>2046</v>
      </c>
      <c r="AM399" s="267"/>
      <c r="AN399" s="267"/>
      <c r="AO399" s="267"/>
      <c r="AP399" s="268"/>
      <c r="AQ399" s="272" t="s">
        <v>1486</v>
      </c>
      <c r="AR399" s="267"/>
      <c r="AS399" s="267"/>
      <c r="AT399" s="268"/>
    </row>
    <row r="400" spans="9:46" ht="21.4" customHeight="1">
      <c r="I400" s="266">
        <v>21</v>
      </c>
      <c r="J400" s="267"/>
      <c r="K400" s="267"/>
      <c r="L400" s="268"/>
      <c r="N400" s="266" t="s">
        <v>1487</v>
      </c>
      <c r="O400" s="267"/>
      <c r="P400" s="267"/>
      <c r="Q400" s="267"/>
      <c r="R400" s="267"/>
      <c r="S400" s="267"/>
      <c r="T400" s="267"/>
      <c r="U400" s="267"/>
      <c r="V400" s="267"/>
      <c r="W400" s="267"/>
      <c r="X400" s="267"/>
      <c r="Y400" s="267"/>
      <c r="Z400" s="267"/>
      <c r="AA400" s="267"/>
      <c r="AB400" s="267"/>
      <c r="AC400" s="268"/>
      <c r="AE400" s="269">
        <v>45</v>
      </c>
      <c r="AF400" s="267"/>
      <c r="AG400" s="267"/>
      <c r="AH400" s="267"/>
      <c r="AI400" s="267"/>
      <c r="AJ400" s="267"/>
      <c r="AK400" s="268"/>
      <c r="AL400" s="269">
        <v>129</v>
      </c>
      <c r="AM400" s="267"/>
      <c r="AN400" s="267"/>
      <c r="AO400" s="267"/>
      <c r="AP400" s="268"/>
      <c r="AQ400" s="270" t="s">
        <v>1611</v>
      </c>
      <c r="AR400" s="267"/>
      <c r="AS400" s="267"/>
      <c r="AT400" s="268"/>
    </row>
    <row r="401" spans="5:55" ht="21.4" customHeight="1">
      <c r="I401" s="266">
        <v>21</v>
      </c>
      <c r="J401" s="267"/>
      <c r="K401" s="267"/>
      <c r="L401" s="268"/>
      <c r="N401" s="266" t="s">
        <v>1485</v>
      </c>
      <c r="O401" s="267"/>
      <c r="P401" s="267"/>
      <c r="Q401" s="267"/>
      <c r="R401" s="267"/>
      <c r="S401" s="267"/>
      <c r="T401" s="267"/>
      <c r="U401" s="267"/>
      <c r="V401" s="267"/>
      <c r="W401" s="267"/>
      <c r="X401" s="267"/>
      <c r="Y401" s="267"/>
      <c r="Z401" s="267"/>
      <c r="AA401" s="267"/>
      <c r="AB401" s="267"/>
      <c r="AC401" s="268"/>
      <c r="AE401" s="269">
        <v>15</v>
      </c>
      <c r="AF401" s="267"/>
      <c r="AG401" s="267"/>
      <c r="AH401" s="267"/>
      <c r="AI401" s="267"/>
      <c r="AJ401" s="267"/>
      <c r="AK401" s="268"/>
      <c r="AL401" s="269">
        <v>1485</v>
      </c>
      <c r="AM401" s="267"/>
      <c r="AN401" s="267"/>
      <c r="AO401" s="267"/>
      <c r="AP401" s="268"/>
      <c r="AQ401" s="271" t="s">
        <v>1610</v>
      </c>
      <c r="AR401" s="267"/>
      <c r="AS401" s="267"/>
      <c r="AT401" s="268"/>
    </row>
    <row r="402" spans="5:55" ht="21.4" customHeight="1">
      <c r="I402" s="266">
        <v>21</v>
      </c>
      <c r="J402" s="267"/>
      <c r="K402" s="267"/>
      <c r="L402" s="268"/>
      <c r="N402" s="266" t="s">
        <v>1483</v>
      </c>
      <c r="O402" s="267"/>
      <c r="P402" s="267"/>
      <c r="Q402" s="267"/>
      <c r="R402" s="267"/>
      <c r="S402" s="267"/>
      <c r="T402" s="267"/>
      <c r="U402" s="267"/>
      <c r="V402" s="267"/>
      <c r="W402" s="267"/>
      <c r="X402" s="267"/>
      <c r="Y402" s="267"/>
      <c r="Z402" s="267"/>
      <c r="AA402" s="267"/>
      <c r="AB402" s="267"/>
      <c r="AC402" s="268"/>
      <c r="AE402" s="269">
        <v>0</v>
      </c>
      <c r="AF402" s="267"/>
      <c r="AG402" s="267"/>
      <c r="AH402" s="267"/>
      <c r="AI402" s="267"/>
      <c r="AJ402" s="267"/>
      <c r="AK402" s="268"/>
      <c r="AL402" s="269">
        <v>229</v>
      </c>
      <c r="AM402" s="267"/>
      <c r="AN402" s="267"/>
      <c r="AO402" s="267"/>
      <c r="AP402" s="268"/>
      <c r="AQ402" s="272" t="s">
        <v>1486</v>
      </c>
      <c r="AR402" s="267"/>
      <c r="AS402" s="267"/>
      <c r="AT402" s="268"/>
    </row>
    <row r="403" spans="5:55" ht="21.4" customHeight="1">
      <c r="I403" s="266">
        <v>21</v>
      </c>
      <c r="J403" s="267"/>
      <c r="K403" s="267"/>
      <c r="L403" s="268"/>
      <c r="N403" s="266" t="s">
        <v>1481</v>
      </c>
      <c r="O403" s="267"/>
      <c r="P403" s="267"/>
      <c r="Q403" s="267"/>
      <c r="R403" s="267"/>
      <c r="S403" s="267"/>
      <c r="T403" s="267"/>
      <c r="U403" s="267"/>
      <c r="V403" s="267"/>
      <c r="W403" s="267"/>
      <c r="X403" s="267"/>
      <c r="Y403" s="267"/>
      <c r="Z403" s="267"/>
      <c r="AA403" s="267"/>
      <c r="AB403" s="267"/>
      <c r="AC403" s="268"/>
      <c r="AE403" s="269">
        <v>1</v>
      </c>
      <c r="AF403" s="267"/>
      <c r="AG403" s="267"/>
      <c r="AH403" s="267"/>
      <c r="AI403" s="267"/>
      <c r="AJ403" s="267"/>
      <c r="AK403" s="268"/>
      <c r="AL403" s="269">
        <v>4615</v>
      </c>
      <c r="AM403" s="267"/>
      <c r="AN403" s="267"/>
      <c r="AO403" s="267"/>
      <c r="AP403" s="268"/>
      <c r="AQ403" s="271" t="s">
        <v>1609</v>
      </c>
      <c r="AR403" s="267"/>
      <c r="AS403" s="267"/>
      <c r="AT403" s="268"/>
    </row>
    <row r="404" spans="5:55" ht="21.4" customHeight="1">
      <c r="I404" s="266">
        <v>21</v>
      </c>
      <c r="J404" s="267"/>
      <c r="K404" s="267"/>
      <c r="L404" s="268"/>
      <c r="N404" s="266" t="s">
        <v>1479</v>
      </c>
      <c r="O404" s="267"/>
      <c r="P404" s="267"/>
      <c r="Q404" s="267"/>
      <c r="R404" s="267"/>
      <c r="S404" s="267"/>
      <c r="T404" s="267"/>
      <c r="U404" s="267"/>
      <c r="V404" s="267"/>
      <c r="W404" s="267"/>
      <c r="X404" s="267"/>
      <c r="Y404" s="267"/>
      <c r="Z404" s="267"/>
      <c r="AA404" s="267"/>
      <c r="AB404" s="267"/>
      <c r="AC404" s="268"/>
      <c r="AE404" s="269">
        <v>2</v>
      </c>
      <c r="AF404" s="267"/>
      <c r="AG404" s="267"/>
      <c r="AH404" s="267"/>
      <c r="AI404" s="267"/>
      <c r="AJ404" s="267"/>
      <c r="AK404" s="268"/>
      <c r="AL404" s="269">
        <v>11346</v>
      </c>
      <c r="AM404" s="267"/>
      <c r="AN404" s="267"/>
      <c r="AO404" s="267"/>
      <c r="AP404" s="268"/>
      <c r="AQ404" s="271" t="s">
        <v>1608</v>
      </c>
      <c r="AR404" s="267"/>
      <c r="AS404" s="267"/>
      <c r="AT404" s="268"/>
    </row>
    <row r="405" spans="5:55" ht="21.4" customHeight="1">
      <c r="I405" s="266">
        <v>21</v>
      </c>
      <c r="J405" s="267"/>
      <c r="K405" s="267"/>
      <c r="L405" s="268"/>
      <c r="N405" s="266" t="s">
        <v>1477</v>
      </c>
      <c r="O405" s="267"/>
      <c r="P405" s="267"/>
      <c r="Q405" s="267"/>
      <c r="R405" s="267"/>
      <c r="S405" s="267"/>
      <c r="T405" s="267"/>
      <c r="U405" s="267"/>
      <c r="V405" s="267"/>
      <c r="W405" s="267"/>
      <c r="X405" s="267"/>
      <c r="Y405" s="267"/>
      <c r="Z405" s="267"/>
      <c r="AA405" s="267"/>
      <c r="AB405" s="267"/>
      <c r="AC405" s="268"/>
      <c r="AE405" s="269">
        <v>0</v>
      </c>
      <c r="AF405" s="267"/>
      <c r="AG405" s="267"/>
      <c r="AH405" s="267"/>
      <c r="AI405" s="267"/>
      <c r="AJ405" s="267"/>
      <c r="AK405" s="268"/>
      <c r="AL405" s="269">
        <v>763</v>
      </c>
      <c r="AM405" s="267"/>
      <c r="AN405" s="267"/>
      <c r="AO405" s="267"/>
      <c r="AP405" s="268"/>
      <c r="AQ405" s="272" t="s">
        <v>1486</v>
      </c>
      <c r="AR405" s="267"/>
      <c r="AS405" s="267"/>
      <c r="AT405" s="268"/>
    </row>
    <row r="406" spans="5:55" ht="21.4" customHeight="1">
      <c r="I406" s="266">
        <v>21</v>
      </c>
      <c r="J406" s="267"/>
      <c r="K406" s="267"/>
      <c r="L406" s="268"/>
      <c r="N406" s="266" t="s">
        <v>1475</v>
      </c>
      <c r="O406" s="267"/>
      <c r="P406" s="267"/>
      <c r="Q406" s="267"/>
      <c r="R406" s="267"/>
      <c r="S406" s="267"/>
      <c r="T406" s="267"/>
      <c r="U406" s="267"/>
      <c r="V406" s="267"/>
      <c r="W406" s="267"/>
      <c r="X406" s="267"/>
      <c r="Y406" s="267"/>
      <c r="Z406" s="267"/>
      <c r="AA406" s="267"/>
      <c r="AB406" s="267"/>
      <c r="AC406" s="268"/>
      <c r="AE406" s="269">
        <v>13</v>
      </c>
      <c r="AF406" s="267"/>
      <c r="AG406" s="267"/>
      <c r="AH406" s="267"/>
      <c r="AI406" s="267"/>
      <c r="AJ406" s="267"/>
      <c r="AK406" s="268"/>
      <c r="AL406" s="269">
        <v>2565</v>
      </c>
      <c r="AM406" s="267"/>
      <c r="AN406" s="267"/>
      <c r="AO406" s="267"/>
      <c r="AP406" s="268"/>
      <c r="AQ406" s="271" t="s">
        <v>1607</v>
      </c>
      <c r="AR406" s="267"/>
      <c r="AS406" s="267"/>
      <c r="AT406" s="268"/>
    </row>
    <row r="407" spans="5:55" ht="9.75" customHeight="1"/>
    <row r="408" spans="5:55" ht="39" customHeight="1">
      <c r="E408" s="274" t="s">
        <v>1606</v>
      </c>
      <c r="F408" s="275"/>
      <c r="G408" s="275"/>
      <c r="H408" s="275"/>
      <c r="I408" s="275"/>
      <c r="J408" s="275"/>
      <c r="K408" s="275"/>
      <c r="L408" s="275"/>
      <c r="M408" s="275"/>
      <c r="N408" s="275"/>
      <c r="O408" s="275"/>
      <c r="P408" s="275"/>
      <c r="Q408" s="275"/>
      <c r="R408" s="275"/>
      <c r="S408" s="275"/>
      <c r="T408" s="275"/>
      <c r="U408" s="275"/>
      <c r="V408" s="275"/>
      <c r="W408" s="275"/>
      <c r="X408" s="275"/>
      <c r="Y408" s="275"/>
      <c r="Z408" s="275"/>
      <c r="AA408" s="275"/>
      <c r="AB408" s="275"/>
      <c r="AC408" s="275"/>
      <c r="AD408" s="275"/>
      <c r="AE408" s="275"/>
      <c r="AF408" s="275"/>
      <c r="AG408" s="275"/>
      <c r="AH408" s="275"/>
      <c r="AI408" s="275"/>
      <c r="AJ408" s="275"/>
      <c r="AK408" s="275"/>
      <c r="AL408" s="275"/>
      <c r="AM408" s="275"/>
      <c r="AN408" s="275"/>
      <c r="AO408" s="275"/>
      <c r="AP408" s="275"/>
      <c r="AQ408" s="275"/>
      <c r="AR408" s="275"/>
      <c r="AS408" s="275"/>
      <c r="AT408" s="275"/>
      <c r="AU408" s="275"/>
      <c r="AV408" s="275"/>
      <c r="AW408" s="275"/>
      <c r="AX408" s="275"/>
      <c r="AY408" s="275"/>
      <c r="AZ408" s="178"/>
      <c r="BA408" s="178"/>
      <c r="BB408" s="178"/>
      <c r="BC408" s="178"/>
    </row>
    <row r="409" spans="5:55" ht="21.4" customHeight="1">
      <c r="K409" s="276" t="s">
        <v>0</v>
      </c>
      <c r="L409" s="268"/>
      <c r="M409" s="276" t="s">
        <v>1601</v>
      </c>
      <c r="N409" s="267"/>
      <c r="O409" s="267"/>
      <c r="P409" s="267"/>
      <c r="Q409" s="267"/>
      <c r="R409" s="267"/>
      <c r="S409" s="267"/>
      <c r="T409" s="267"/>
      <c r="U409" s="267"/>
      <c r="V409" s="267"/>
      <c r="W409" s="267"/>
      <c r="X409" s="267"/>
      <c r="Y409" s="267"/>
      <c r="Z409" s="267"/>
      <c r="AA409" s="267"/>
      <c r="AB409" s="267"/>
      <c r="AC409" s="268"/>
      <c r="AE409" s="276" t="s">
        <v>1605</v>
      </c>
      <c r="AF409" s="267"/>
      <c r="AG409" s="267"/>
      <c r="AH409" s="267"/>
      <c r="AI409" s="267"/>
      <c r="AJ409" s="267"/>
      <c r="AK409" s="267"/>
      <c r="AL409" s="267"/>
      <c r="AM409" s="267"/>
      <c r="AN409" s="267"/>
      <c r="AO409" s="267"/>
      <c r="AP409" s="267"/>
      <c r="AQ409" s="267"/>
      <c r="AR409" s="267"/>
      <c r="AS409" s="267"/>
      <c r="AT409" s="268"/>
    </row>
    <row r="410" spans="5:55" ht="22.15" customHeight="1">
      <c r="K410" s="266">
        <v>1</v>
      </c>
      <c r="L410" s="268"/>
      <c r="M410" s="266" t="s">
        <v>1597</v>
      </c>
      <c r="N410" s="267"/>
      <c r="O410" s="267"/>
      <c r="P410" s="267"/>
      <c r="Q410" s="267"/>
      <c r="R410" s="267"/>
      <c r="S410" s="267"/>
      <c r="T410" s="267"/>
      <c r="U410" s="267"/>
      <c r="V410" s="267"/>
      <c r="W410" s="267"/>
      <c r="X410" s="267"/>
      <c r="Y410" s="267"/>
      <c r="Z410" s="267"/>
      <c r="AA410" s="267"/>
      <c r="AB410" s="267"/>
      <c r="AC410" s="268"/>
      <c r="AE410" s="278">
        <v>2</v>
      </c>
      <c r="AF410" s="267"/>
      <c r="AG410" s="267"/>
      <c r="AH410" s="267"/>
      <c r="AI410" s="267"/>
      <c r="AJ410" s="267"/>
      <c r="AK410" s="267"/>
      <c r="AL410" s="267"/>
      <c r="AM410" s="267"/>
      <c r="AN410" s="267"/>
      <c r="AO410" s="267"/>
      <c r="AP410" s="267"/>
      <c r="AQ410" s="267"/>
      <c r="AR410" s="267"/>
      <c r="AS410" s="267"/>
      <c r="AT410" s="268"/>
    </row>
    <row r="411" spans="5:55" ht="22.15" customHeight="1">
      <c r="K411" s="266">
        <v>1</v>
      </c>
      <c r="L411" s="268"/>
      <c r="M411" s="266" t="s">
        <v>1591</v>
      </c>
      <c r="N411" s="267"/>
      <c r="O411" s="267"/>
      <c r="P411" s="267"/>
      <c r="Q411" s="267"/>
      <c r="R411" s="267"/>
      <c r="S411" s="267"/>
      <c r="T411" s="267"/>
      <c r="U411" s="267"/>
      <c r="V411" s="267"/>
      <c r="W411" s="267"/>
      <c r="X411" s="267"/>
      <c r="Y411" s="267"/>
      <c r="Z411" s="267"/>
      <c r="AA411" s="267"/>
      <c r="AB411" s="267"/>
      <c r="AC411" s="268"/>
      <c r="AE411" s="273">
        <v>235</v>
      </c>
      <c r="AF411" s="267"/>
      <c r="AG411" s="267"/>
      <c r="AH411" s="267"/>
      <c r="AI411" s="267"/>
      <c r="AJ411" s="267"/>
      <c r="AK411" s="267"/>
      <c r="AL411" s="267"/>
      <c r="AM411" s="267"/>
      <c r="AN411" s="267"/>
      <c r="AO411" s="267"/>
      <c r="AP411" s="267"/>
      <c r="AQ411" s="267"/>
      <c r="AR411" s="267"/>
      <c r="AS411" s="267"/>
      <c r="AT411" s="268"/>
    </row>
    <row r="412" spans="5:55" ht="22.15" customHeight="1">
      <c r="K412" s="266">
        <v>4</v>
      </c>
      <c r="L412" s="268"/>
      <c r="M412" s="266" t="s">
        <v>1581</v>
      </c>
      <c r="N412" s="267"/>
      <c r="O412" s="267"/>
      <c r="P412" s="267"/>
      <c r="Q412" s="267"/>
      <c r="R412" s="267"/>
      <c r="S412" s="267"/>
      <c r="T412" s="267"/>
      <c r="U412" s="267"/>
      <c r="V412" s="267"/>
      <c r="W412" s="267"/>
      <c r="X412" s="267"/>
      <c r="Y412" s="267"/>
      <c r="Z412" s="267"/>
      <c r="AA412" s="267"/>
      <c r="AB412" s="267"/>
      <c r="AC412" s="268"/>
      <c r="AE412" s="278">
        <v>1</v>
      </c>
      <c r="AF412" s="267"/>
      <c r="AG412" s="267"/>
      <c r="AH412" s="267"/>
      <c r="AI412" s="267"/>
      <c r="AJ412" s="267"/>
      <c r="AK412" s="267"/>
      <c r="AL412" s="267"/>
      <c r="AM412" s="267"/>
      <c r="AN412" s="267"/>
      <c r="AO412" s="267"/>
      <c r="AP412" s="267"/>
      <c r="AQ412" s="267"/>
      <c r="AR412" s="267"/>
      <c r="AS412" s="267"/>
      <c r="AT412" s="268"/>
    </row>
    <row r="413" spans="5:55" ht="22.15" customHeight="1">
      <c r="K413" s="266">
        <v>4</v>
      </c>
      <c r="L413" s="268"/>
      <c r="M413" s="266" t="s">
        <v>1579</v>
      </c>
      <c r="N413" s="267"/>
      <c r="O413" s="267"/>
      <c r="P413" s="267"/>
      <c r="Q413" s="267"/>
      <c r="R413" s="267"/>
      <c r="S413" s="267"/>
      <c r="T413" s="267"/>
      <c r="U413" s="267"/>
      <c r="V413" s="267"/>
      <c r="W413" s="267"/>
      <c r="X413" s="267"/>
      <c r="Y413" s="267"/>
      <c r="Z413" s="267"/>
      <c r="AA413" s="267"/>
      <c r="AB413" s="267"/>
      <c r="AC413" s="268"/>
      <c r="AE413" s="278">
        <v>1</v>
      </c>
      <c r="AF413" s="267"/>
      <c r="AG413" s="267"/>
      <c r="AH413" s="267"/>
      <c r="AI413" s="267"/>
      <c r="AJ413" s="267"/>
      <c r="AK413" s="267"/>
      <c r="AL413" s="267"/>
      <c r="AM413" s="267"/>
      <c r="AN413" s="267"/>
      <c r="AO413" s="267"/>
      <c r="AP413" s="267"/>
      <c r="AQ413" s="267"/>
      <c r="AR413" s="267"/>
      <c r="AS413" s="267"/>
      <c r="AT413" s="268"/>
    </row>
    <row r="414" spans="5:55" ht="22.15" customHeight="1">
      <c r="K414" s="266">
        <v>4</v>
      </c>
      <c r="L414" s="268"/>
      <c r="M414" s="266" t="s">
        <v>1576</v>
      </c>
      <c r="N414" s="267"/>
      <c r="O414" s="267"/>
      <c r="P414" s="267"/>
      <c r="Q414" s="267"/>
      <c r="R414" s="267"/>
      <c r="S414" s="267"/>
      <c r="T414" s="267"/>
      <c r="U414" s="267"/>
      <c r="V414" s="267"/>
      <c r="W414" s="267"/>
      <c r="X414" s="267"/>
      <c r="Y414" s="267"/>
      <c r="Z414" s="267"/>
      <c r="AA414" s="267"/>
      <c r="AB414" s="267"/>
      <c r="AC414" s="268"/>
      <c r="AE414" s="278">
        <v>2</v>
      </c>
      <c r="AF414" s="267"/>
      <c r="AG414" s="267"/>
      <c r="AH414" s="267"/>
      <c r="AI414" s="267"/>
      <c r="AJ414" s="267"/>
      <c r="AK414" s="267"/>
      <c r="AL414" s="267"/>
      <c r="AM414" s="267"/>
      <c r="AN414" s="267"/>
      <c r="AO414" s="267"/>
      <c r="AP414" s="267"/>
      <c r="AQ414" s="267"/>
      <c r="AR414" s="267"/>
      <c r="AS414" s="267"/>
      <c r="AT414" s="268"/>
    </row>
    <row r="415" spans="5:55" ht="22.15" customHeight="1">
      <c r="K415" s="266">
        <v>4</v>
      </c>
      <c r="L415" s="268"/>
      <c r="M415" s="266" t="s">
        <v>1575</v>
      </c>
      <c r="N415" s="267"/>
      <c r="O415" s="267"/>
      <c r="P415" s="267"/>
      <c r="Q415" s="267"/>
      <c r="R415" s="267"/>
      <c r="S415" s="267"/>
      <c r="T415" s="267"/>
      <c r="U415" s="267"/>
      <c r="V415" s="267"/>
      <c r="W415" s="267"/>
      <c r="X415" s="267"/>
      <c r="Y415" s="267"/>
      <c r="Z415" s="267"/>
      <c r="AA415" s="267"/>
      <c r="AB415" s="267"/>
      <c r="AC415" s="268"/>
      <c r="AE415" s="278">
        <v>11</v>
      </c>
      <c r="AF415" s="267"/>
      <c r="AG415" s="267"/>
      <c r="AH415" s="267"/>
      <c r="AI415" s="267"/>
      <c r="AJ415" s="267"/>
      <c r="AK415" s="267"/>
      <c r="AL415" s="267"/>
      <c r="AM415" s="267"/>
      <c r="AN415" s="267"/>
      <c r="AO415" s="267"/>
      <c r="AP415" s="267"/>
      <c r="AQ415" s="267"/>
      <c r="AR415" s="267"/>
      <c r="AS415" s="267"/>
      <c r="AT415" s="268"/>
    </row>
    <row r="416" spans="5:55" ht="22.15" customHeight="1">
      <c r="K416" s="266">
        <v>4</v>
      </c>
      <c r="L416" s="268"/>
      <c r="M416" s="266" t="s">
        <v>1574</v>
      </c>
      <c r="N416" s="267"/>
      <c r="O416" s="267"/>
      <c r="P416" s="267"/>
      <c r="Q416" s="267"/>
      <c r="R416" s="267"/>
      <c r="S416" s="267"/>
      <c r="T416" s="267"/>
      <c r="U416" s="267"/>
      <c r="V416" s="267"/>
      <c r="W416" s="267"/>
      <c r="X416" s="267"/>
      <c r="Y416" s="267"/>
      <c r="Z416" s="267"/>
      <c r="AA416" s="267"/>
      <c r="AB416" s="267"/>
      <c r="AC416" s="268"/>
      <c r="AE416" s="278">
        <v>9</v>
      </c>
      <c r="AF416" s="267"/>
      <c r="AG416" s="267"/>
      <c r="AH416" s="267"/>
      <c r="AI416" s="267"/>
      <c r="AJ416" s="267"/>
      <c r="AK416" s="267"/>
      <c r="AL416" s="267"/>
      <c r="AM416" s="267"/>
      <c r="AN416" s="267"/>
      <c r="AO416" s="267"/>
      <c r="AP416" s="267"/>
      <c r="AQ416" s="267"/>
      <c r="AR416" s="267"/>
      <c r="AS416" s="267"/>
      <c r="AT416" s="268"/>
    </row>
    <row r="417" spans="11:46" ht="22.15" customHeight="1">
      <c r="K417" s="266">
        <v>4</v>
      </c>
      <c r="L417" s="268"/>
      <c r="M417" s="266" t="s">
        <v>1572</v>
      </c>
      <c r="N417" s="267"/>
      <c r="O417" s="267"/>
      <c r="P417" s="267"/>
      <c r="Q417" s="267"/>
      <c r="R417" s="267"/>
      <c r="S417" s="267"/>
      <c r="T417" s="267"/>
      <c r="U417" s="267"/>
      <c r="V417" s="267"/>
      <c r="W417" s="267"/>
      <c r="X417" s="267"/>
      <c r="Y417" s="267"/>
      <c r="Z417" s="267"/>
      <c r="AA417" s="267"/>
      <c r="AB417" s="267"/>
      <c r="AC417" s="268"/>
      <c r="AE417" s="278">
        <v>25</v>
      </c>
      <c r="AF417" s="267"/>
      <c r="AG417" s="267"/>
      <c r="AH417" s="267"/>
      <c r="AI417" s="267"/>
      <c r="AJ417" s="267"/>
      <c r="AK417" s="267"/>
      <c r="AL417" s="267"/>
      <c r="AM417" s="267"/>
      <c r="AN417" s="267"/>
      <c r="AO417" s="267"/>
      <c r="AP417" s="267"/>
      <c r="AQ417" s="267"/>
      <c r="AR417" s="267"/>
      <c r="AS417" s="267"/>
      <c r="AT417" s="268"/>
    </row>
    <row r="418" spans="11:46" ht="22.15" customHeight="1">
      <c r="K418" s="266">
        <v>4</v>
      </c>
      <c r="L418" s="268"/>
      <c r="M418" s="266" t="s">
        <v>1570</v>
      </c>
      <c r="N418" s="267"/>
      <c r="O418" s="267"/>
      <c r="P418" s="267"/>
      <c r="Q418" s="267"/>
      <c r="R418" s="267"/>
      <c r="S418" s="267"/>
      <c r="T418" s="267"/>
      <c r="U418" s="267"/>
      <c r="V418" s="267"/>
      <c r="W418" s="267"/>
      <c r="X418" s="267"/>
      <c r="Y418" s="267"/>
      <c r="Z418" s="267"/>
      <c r="AA418" s="267"/>
      <c r="AB418" s="267"/>
      <c r="AC418" s="268"/>
      <c r="AE418" s="278">
        <v>1</v>
      </c>
      <c r="AF418" s="267"/>
      <c r="AG418" s="267"/>
      <c r="AH418" s="267"/>
      <c r="AI418" s="267"/>
      <c r="AJ418" s="267"/>
      <c r="AK418" s="267"/>
      <c r="AL418" s="267"/>
      <c r="AM418" s="267"/>
      <c r="AN418" s="267"/>
      <c r="AO418" s="267"/>
      <c r="AP418" s="267"/>
      <c r="AQ418" s="267"/>
      <c r="AR418" s="267"/>
      <c r="AS418" s="267"/>
      <c r="AT418" s="268"/>
    </row>
    <row r="419" spans="11:46" ht="22.15" customHeight="1">
      <c r="K419" s="266">
        <v>5</v>
      </c>
      <c r="L419" s="268"/>
      <c r="M419" s="266" t="s">
        <v>1562</v>
      </c>
      <c r="N419" s="267"/>
      <c r="O419" s="267"/>
      <c r="P419" s="267"/>
      <c r="Q419" s="267"/>
      <c r="R419" s="267"/>
      <c r="S419" s="267"/>
      <c r="T419" s="267"/>
      <c r="U419" s="267"/>
      <c r="V419" s="267"/>
      <c r="W419" s="267"/>
      <c r="X419" s="267"/>
      <c r="Y419" s="267"/>
      <c r="Z419" s="267"/>
      <c r="AA419" s="267"/>
      <c r="AB419" s="267"/>
      <c r="AC419" s="268"/>
      <c r="AE419" s="278">
        <v>20</v>
      </c>
      <c r="AF419" s="267"/>
      <c r="AG419" s="267"/>
      <c r="AH419" s="267"/>
      <c r="AI419" s="267"/>
      <c r="AJ419" s="267"/>
      <c r="AK419" s="267"/>
      <c r="AL419" s="267"/>
      <c r="AM419" s="267"/>
      <c r="AN419" s="267"/>
      <c r="AO419" s="267"/>
      <c r="AP419" s="267"/>
      <c r="AQ419" s="267"/>
      <c r="AR419" s="267"/>
      <c r="AS419" s="267"/>
      <c r="AT419" s="268"/>
    </row>
    <row r="420" spans="11:46" ht="22.15" customHeight="1">
      <c r="K420" s="266">
        <v>6</v>
      </c>
      <c r="L420" s="268"/>
      <c r="M420" s="266" t="s">
        <v>1552</v>
      </c>
      <c r="N420" s="267"/>
      <c r="O420" s="267"/>
      <c r="P420" s="267"/>
      <c r="Q420" s="267"/>
      <c r="R420" s="267"/>
      <c r="S420" s="267"/>
      <c r="T420" s="267"/>
      <c r="U420" s="267"/>
      <c r="V420" s="267"/>
      <c r="W420" s="267"/>
      <c r="X420" s="267"/>
      <c r="Y420" s="267"/>
      <c r="Z420" s="267"/>
      <c r="AA420" s="267"/>
      <c r="AB420" s="267"/>
      <c r="AC420" s="268"/>
      <c r="AE420" s="278">
        <v>2</v>
      </c>
      <c r="AF420" s="267"/>
      <c r="AG420" s="267"/>
      <c r="AH420" s="267"/>
      <c r="AI420" s="267"/>
      <c r="AJ420" s="267"/>
      <c r="AK420" s="267"/>
      <c r="AL420" s="267"/>
      <c r="AM420" s="267"/>
      <c r="AN420" s="267"/>
      <c r="AO420" s="267"/>
      <c r="AP420" s="267"/>
      <c r="AQ420" s="267"/>
      <c r="AR420" s="267"/>
      <c r="AS420" s="267"/>
      <c r="AT420" s="268"/>
    </row>
    <row r="421" spans="11:46" ht="22.15" customHeight="1">
      <c r="K421" s="266">
        <v>6</v>
      </c>
      <c r="L421" s="268"/>
      <c r="M421" s="266" t="s">
        <v>1548</v>
      </c>
      <c r="N421" s="267"/>
      <c r="O421" s="267"/>
      <c r="P421" s="267"/>
      <c r="Q421" s="267"/>
      <c r="R421" s="267"/>
      <c r="S421" s="267"/>
      <c r="T421" s="267"/>
      <c r="U421" s="267"/>
      <c r="V421" s="267"/>
      <c r="W421" s="267"/>
      <c r="X421" s="267"/>
      <c r="Y421" s="267"/>
      <c r="Z421" s="267"/>
      <c r="AA421" s="267"/>
      <c r="AB421" s="267"/>
      <c r="AC421" s="268"/>
      <c r="AE421" s="278">
        <v>5</v>
      </c>
      <c r="AF421" s="267"/>
      <c r="AG421" s="267"/>
      <c r="AH421" s="267"/>
      <c r="AI421" s="267"/>
      <c r="AJ421" s="267"/>
      <c r="AK421" s="267"/>
      <c r="AL421" s="267"/>
      <c r="AM421" s="267"/>
      <c r="AN421" s="267"/>
      <c r="AO421" s="267"/>
      <c r="AP421" s="267"/>
      <c r="AQ421" s="267"/>
      <c r="AR421" s="267"/>
      <c r="AS421" s="267"/>
      <c r="AT421" s="268"/>
    </row>
    <row r="422" spans="11:46" ht="22.15" customHeight="1">
      <c r="K422" s="266">
        <v>6</v>
      </c>
      <c r="L422" s="268"/>
      <c r="M422" s="266" t="s">
        <v>1546</v>
      </c>
      <c r="N422" s="267"/>
      <c r="O422" s="267"/>
      <c r="P422" s="267"/>
      <c r="Q422" s="267"/>
      <c r="R422" s="267"/>
      <c r="S422" s="267"/>
      <c r="T422" s="267"/>
      <c r="U422" s="267"/>
      <c r="V422" s="267"/>
      <c r="W422" s="267"/>
      <c r="X422" s="267"/>
      <c r="Y422" s="267"/>
      <c r="Z422" s="267"/>
      <c r="AA422" s="267"/>
      <c r="AB422" s="267"/>
      <c r="AC422" s="268"/>
      <c r="AE422" s="278">
        <v>1</v>
      </c>
      <c r="AF422" s="267"/>
      <c r="AG422" s="267"/>
      <c r="AH422" s="267"/>
      <c r="AI422" s="267"/>
      <c r="AJ422" s="267"/>
      <c r="AK422" s="267"/>
      <c r="AL422" s="267"/>
      <c r="AM422" s="267"/>
      <c r="AN422" s="267"/>
      <c r="AO422" s="267"/>
      <c r="AP422" s="267"/>
      <c r="AQ422" s="267"/>
      <c r="AR422" s="267"/>
      <c r="AS422" s="267"/>
      <c r="AT422" s="268"/>
    </row>
    <row r="423" spans="11:46" ht="22.15" customHeight="1">
      <c r="K423" s="266">
        <v>7</v>
      </c>
      <c r="L423" s="268"/>
      <c r="M423" s="266" t="s">
        <v>1543</v>
      </c>
      <c r="N423" s="267"/>
      <c r="O423" s="267"/>
      <c r="P423" s="267"/>
      <c r="Q423" s="267"/>
      <c r="R423" s="267"/>
      <c r="S423" s="267"/>
      <c r="T423" s="267"/>
      <c r="U423" s="267"/>
      <c r="V423" s="267"/>
      <c r="W423" s="267"/>
      <c r="X423" s="267"/>
      <c r="Y423" s="267"/>
      <c r="Z423" s="267"/>
      <c r="AA423" s="267"/>
      <c r="AB423" s="267"/>
      <c r="AC423" s="268"/>
      <c r="AE423" s="278">
        <v>8</v>
      </c>
      <c r="AF423" s="267"/>
      <c r="AG423" s="267"/>
      <c r="AH423" s="267"/>
      <c r="AI423" s="267"/>
      <c r="AJ423" s="267"/>
      <c r="AK423" s="267"/>
      <c r="AL423" s="267"/>
      <c r="AM423" s="267"/>
      <c r="AN423" s="267"/>
      <c r="AO423" s="267"/>
      <c r="AP423" s="267"/>
      <c r="AQ423" s="267"/>
      <c r="AR423" s="267"/>
      <c r="AS423" s="267"/>
      <c r="AT423" s="268"/>
    </row>
    <row r="424" spans="11:46" ht="22.15" customHeight="1">
      <c r="K424" s="266">
        <v>7</v>
      </c>
      <c r="L424" s="268"/>
      <c r="M424" s="266" t="s">
        <v>1541</v>
      </c>
      <c r="N424" s="267"/>
      <c r="O424" s="267"/>
      <c r="P424" s="267"/>
      <c r="Q424" s="267"/>
      <c r="R424" s="267"/>
      <c r="S424" s="267"/>
      <c r="T424" s="267"/>
      <c r="U424" s="267"/>
      <c r="V424" s="267"/>
      <c r="W424" s="267"/>
      <c r="X424" s="267"/>
      <c r="Y424" s="267"/>
      <c r="Z424" s="267"/>
      <c r="AA424" s="267"/>
      <c r="AB424" s="267"/>
      <c r="AC424" s="268"/>
      <c r="AE424" s="278">
        <v>2</v>
      </c>
      <c r="AF424" s="267"/>
      <c r="AG424" s="267"/>
      <c r="AH424" s="267"/>
      <c r="AI424" s="267"/>
      <c r="AJ424" s="267"/>
      <c r="AK424" s="267"/>
      <c r="AL424" s="267"/>
      <c r="AM424" s="267"/>
      <c r="AN424" s="267"/>
      <c r="AO424" s="267"/>
      <c r="AP424" s="267"/>
      <c r="AQ424" s="267"/>
      <c r="AR424" s="267"/>
      <c r="AS424" s="267"/>
      <c r="AT424" s="268"/>
    </row>
    <row r="425" spans="11:46" ht="22.15" customHeight="1">
      <c r="K425" s="266">
        <v>7</v>
      </c>
      <c r="L425" s="268"/>
      <c r="M425" s="266" t="s">
        <v>1537</v>
      </c>
      <c r="N425" s="267"/>
      <c r="O425" s="267"/>
      <c r="P425" s="267"/>
      <c r="Q425" s="267"/>
      <c r="R425" s="267"/>
      <c r="S425" s="267"/>
      <c r="T425" s="267"/>
      <c r="U425" s="267"/>
      <c r="V425" s="267"/>
      <c r="W425" s="267"/>
      <c r="X425" s="267"/>
      <c r="Y425" s="267"/>
      <c r="Z425" s="267"/>
      <c r="AA425" s="267"/>
      <c r="AB425" s="267"/>
      <c r="AC425" s="268"/>
      <c r="AE425" s="278">
        <v>1</v>
      </c>
      <c r="AF425" s="267"/>
      <c r="AG425" s="267"/>
      <c r="AH425" s="267"/>
      <c r="AI425" s="267"/>
      <c r="AJ425" s="267"/>
      <c r="AK425" s="267"/>
      <c r="AL425" s="267"/>
      <c r="AM425" s="267"/>
      <c r="AN425" s="267"/>
      <c r="AO425" s="267"/>
      <c r="AP425" s="267"/>
      <c r="AQ425" s="267"/>
      <c r="AR425" s="267"/>
      <c r="AS425" s="267"/>
      <c r="AT425" s="268"/>
    </row>
    <row r="426" spans="11:46" ht="22.15" customHeight="1">
      <c r="K426" s="266">
        <v>7</v>
      </c>
      <c r="L426" s="268"/>
      <c r="M426" s="266" t="s">
        <v>1535</v>
      </c>
      <c r="N426" s="267"/>
      <c r="O426" s="267"/>
      <c r="P426" s="267"/>
      <c r="Q426" s="267"/>
      <c r="R426" s="267"/>
      <c r="S426" s="267"/>
      <c r="T426" s="267"/>
      <c r="U426" s="267"/>
      <c r="V426" s="267"/>
      <c r="W426" s="267"/>
      <c r="X426" s="267"/>
      <c r="Y426" s="267"/>
      <c r="Z426" s="267"/>
      <c r="AA426" s="267"/>
      <c r="AB426" s="267"/>
      <c r="AC426" s="268"/>
      <c r="AE426" s="278">
        <v>8</v>
      </c>
      <c r="AF426" s="267"/>
      <c r="AG426" s="267"/>
      <c r="AH426" s="267"/>
      <c r="AI426" s="267"/>
      <c r="AJ426" s="267"/>
      <c r="AK426" s="267"/>
      <c r="AL426" s="267"/>
      <c r="AM426" s="267"/>
      <c r="AN426" s="267"/>
      <c r="AO426" s="267"/>
      <c r="AP426" s="267"/>
      <c r="AQ426" s="267"/>
      <c r="AR426" s="267"/>
      <c r="AS426" s="267"/>
      <c r="AT426" s="268"/>
    </row>
    <row r="427" spans="11:46" ht="22.15" customHeight="1">
      <c r="K427" s="266">
        <v>7</v>
      </c>
      <c r="L427" s="268"/>
      <c r="M427" s="266" t="s">
        <v>1533</v>
      </c>
      <c r="N427" s="267"/>
      <c r="O427" s="267"/>
      <c r="P427" s="267"/>
      <c r="Q427" s="267"/>
      <c r="R427" s="267"/>
      <c r="S427" s="267"/>
      <c r="T427" s="267"/>
      <c r="U427" s="267"/>
      <c r="V427" s="267"/>
      <c r="W427" s="267"/>
      <c r="X427" s="267"/>
      <c r="Y427" s="267"/>
      <c r="Z427" s="267"/>
      <c r="AA427" s="267"/>
      <c r="AB427" s="267"/>
      <c r="AC427" s="268"/>
      <c r="AE427" s="278">
        <v>3</v>
      </c>
      <c r="AF427" s="267"/>
      <c r="AG427" s="267"/>
      <c r="AH427" s="267"/>
      <c r="AI427" s="267"/>
      <c r="AJ427" s="267"/>
      <c r="AK427" s="267"/>
      <c r="AL427" s="267"/>
      <c r="AM427" s="267"/>
      <c r="AN427" s="267"/>
      <c r="AO427" s="267"/>
      <c r="AP427" s="267"/>
      <c r="AQ427" s="267"/>
      <c r="AR427" s="267"/>
      <c r="AS427" s="267"/>
      <c r="AT427" s="268"/>
    </row>
    <row r="428" spans="11:46" ht="22.15" customHeight="1">
      <c r="K428" s="266">
        <v>9</v>
      </c>
      <c r="L428" s="268"/>
      <c r="M428" s="266" t="s">
        <v>1531</v>
      </c>
      <c r="N428" s="267"/>
      <c r="O428" s="267"/>
      <c r="P428" s="267"/>
      <c r="Q428" s="267"/>
      <c r="R428" s="267"/>
      <c r="S428" s="267"/>
      <c r="T428" s="267"/>
      <c r="U428" s="267"/>
      <c r="V428" s="267"/>
      <c r="W428" s="267"/>
      <c r="X428" s="267"/>
      <c r="Y428" s="267"/>
      <c r="Z428" s="267"/>
      <c r="AA428" s="267"/>
      <c r="AB428" s="267"/>
      <c r="AC428" s="268"/>
      <c r="AE428" s="278">
        <v>1</v>
      </c>
      <c r="AF428" s="267"/>
      <c r="AG428" s="267"/>
      <c r="AH428" s="267"/>
      <c r="AI428" s="267"/>
      <c r="AJ428" s="267"/>
      <c r="AK428" s="267"/>
      <c r="AL428" s="267"/>
      <c r="AM428" s="267"/>
      <c r="AN428" s="267"/>
      <c r="AO428" s="267"/>
      <c r="AP428" s="267"/>
      <c r="AQ428" s="267"/>
      <c r="AR428" s="267"/>
      <c r="AS428" s="267"/>
      <c r="AT428" s="268"/>
    </row>
    <row r="429" spans="11:46" ht="22.15" customHeight="1">
      <c r="K429" s="266">
        <v>9</v>
      </c>
      <c r="L429" s="268"/>
      <c r="M429" s="266" t="s">
        <v>1524</v>
      </c>
      <c r="N429" s="267"/>
      <c r="O429" s="267"/>
      <c r="P429" s="267"/>
      <c r="Q429" s="267"/>
      <c r="R429" s="267"/>
      <c r="S429" s="267"/>
      <c r="T429" s="267"/>
      <c r="U429" s="267"/>
      <c r="V429" s="267"/>
      <c r="W429" s="267"/>
      <c r="X429" s="267"/>
      <c r="Y429" s="267"/>
      <c r="Z429" s="267"/>
      <c r="AA429" s="267"/>
      <c r="AB429" s="267"/>
      <c r="AC429" s="268"/>
      <c r="AE429" s="278">
        <v>15</v>
      </c>
      <c r="AF429" s="267"/>
      <c r="AG429" s="267"/>
      <c r="AH429" s="267"/>
      <c r="AI429" s="267"/>
      <c r="AJ429" s="267"/>
      <c r="AK429" s="267"/>
      <c r="AL429" s="267"/>
      <c r="AM429" s="267"/>
      <c r="AN429" s="267"/>
      <c r="AO429" s="267"/>
      <c r="AP429" s="267"/>
      <c r="AQ429" s="267"/>
      <c r="AR429" s="267"/>
      <c r="AS429" s="267"/>
      <c r="AT429" s="268"/>
    </row>
    <row r="430" spans="11:46" ht="22.15" customHeight="1">
      <c r="K430" s="266">
        <v>16</v>
      </c>
      <c r="L430" s="268"/>
      <c r="M430" s="266" t="s">
        <v>1519</v>
      </c>
      <c r="N430" s="267"/>
      <c r="O430" s="267"/>
      <c r="P430" s="267"/>
      <c r="Q430" s="267"/>
      <c r="R430" s="267"/>
      <c r="S430" s="267"/>
      <c r="T430" s="267"/>
      <c r="U430" s="267"/>
      <c r="V430" s="267"/>
      <c r="W430" s="267"/>
      <c r="X430" s="267"/>
      <c r="Y430" s="267"/>
      <c r="Z430" s="267"/>
      <c r="AA430" s="267"/>
      <c r="AB430" s="267"/>
      <c r="AC430" s="268"/>
      <c r="AE430" s="278">
        <v>12</v>
      </c>
      <c r="AF430" s="267"/>
      <c r="AG430" s="267"/>
      <c r="AH430" s="267"/>
      <c r="AI430" s="267"/>
      <c r="AJ430" s="267"/>
      <c r="AK430" s="267"/>
      <c r="AL430" s="267"/>
      <c r="AM430" s="267"/>
      <c r="AN430" s="267"/>
      <c r="AO430" s="267"/>
      <c r="AP430" s="267"/>
      <c r="AQ430" s="267"/>
      <c r="AR430" s="267"/>
      <c r="AS430" s="267"/>
      <c r="AT430" s="268"/>
    </row>
    <row r="431" spans="11:46" ht="22.15" customHeight="1">
      <c r="K431" s="266">
        <v>16</v>
      </c>
      <c r="L431" s="268"/>
      <c r="M431" s="266" t="s">
        <v>1517</v>
      </c>
      <c r="N431" s="267"/>
      <c r="O431" s="267"/>
      <c r="P431" s="267"/>
      <c r="Q431" s="267"/>
      <c r="R431" s="267"/>
      <c r="S431" s="267"/>
      <c r="T431" s="267"/>
      <c r="U431" s="267"/>
      <c r="V431" s="267"/>
      <c r="W431" s="267"/>
      <c r="X431" s="267"/>
      <c r="Y431" s="267"/>
      <c r="Z431" s="267"/>
      <c r="AA431" s="267"/>
      <c r="AB431" s="267"/>
      <c r="AC431" s="268"/>
      <c r="AE431" s="278">
        <v>4</v>
      </c>
      <c r="AF431" s="267"/>
      <c r="AG431" s="267"/>
      <c r="AH431" s="267"/>
      <c r="AI431" s="267"/>
      <c r="AJ431" s="267"/>
      <c r="AK431" s="267"/>
      <c r="AL431" s="267"/>
      <c r="AM431" s="267"/>
      <c r="AN431" s="267"/>
      <c r="AO431" s="267"/>
      <c r="AP431" s="267"/>
      <c r="AQ431" s="267"/>
      <c r="AR431" s="267"/>
      <c r="AS431" s="267"/>
      <c r="AT431" s="268"/>
    </row>
    <row r="432" spans="11:46" ht="22.15" customHeight="1">
      <c r="K432" s="266">
        <v>16</v>
      </c>
      <c r="L432" s="268"/>
      <c r="M432" s="266" t="s">
        <v>1514</v>
      </c>
      <c r="N432" s="267"/>
      <c r="O432" s="267"/>
      <c r="P432" s="267"/>
      <c r="Q432" s="267"/>
      <c r="R432" s="267"/>
      <c r="S432" s="267"/>
      <c r="T432" s="267"/>
      <c r="U432" s="267"/>
      <c r="V432" s="267"/>
      <c r="W432" s="267"/>
      <c r="X432" s="267"/>
      <c r="Y432" s="267"/>
      <c r="Z432" s="267"/>
      <c r="AA432" s="267"/>
      <c r="AB432" s="267"/>
      <c r="AC432" s="268"/>
      <c r="AE432" s="278">
        <v>6</v>
      </c>
      <c r="AF432" s="267"/>
      <c r="AG432" s="267"/>
      <c r="AH432" s="267"/>
      <c r="AI432" s="267"/>
      <c r="AJ432" s="267"/>
      <c r="AK432" s="267"/>
      <c r="AL432" s="267"/>
      <c r="AM432" s="267"/>
      <c r="AN432" s="267"/>
      <c r="AO432" s="267"/>
      <c r="AP432" s="267"/>
      <c r="AQ432" s="267"/>
      <c r="AR432" s="267"/>
      <c r="AS432" s="267"/>
      <c r="AT432" s="268"/>
    </row>
    <row r="433" spans="7:56" ht="22.15" customHeight="1">
      <c r="K433" s="266">
        <v>19</v>
      </c>
      <c r="L433" s="268"/>
      <c r="M433" s="266" t="s">
        <v>1510</v>
      </c>
      <c r="N433" s="267"/>
      <c r="O433" s="267"/>
      <c r="P433" s="267"/>
      <c r="Q433" s="267"/>
      <c r="R433" s="267"/>
      <c r="S433" s="267"/>
      <c r="T433" s="267"/>
      <c r="U433" s="267"/>
      <c r="V433" s="267"/>
      <c r="W433" s="267"/>
      <c r="X433" s="267"/>
      <c r="Y433" s="267"/>
      <c r="Z433" s="267"/>
      <c r="AA433" s="267"/>
      <c r="AB433" s="267"/>
      <c r="AC433" s="268"/>
      <c r="AE433" s="278">
        <v>15</v>
      </c>
      <c r="AF433" s="267"/>
      <c r="AG433" s="267"/>
      <c r="AH433" s="267"/>
      <c r="AI433" s="267"/>
      <c r="AJ433" s="267"/>
      <c r="AK433" s="267"/>
      <c r="AL433" s="267"/>
      <c r="AM433" s="267"/>
      <c r="AN433" s="267"/>
      <c r="AO433" s="267"/>
      <c r="AP433" s="267"/>
      <c r="AQ433" s="267"/>
      <c r="AR433" s="267"/>
      <c r="AS433" s="267"/>
      <c r="AT433" s="268"/>
    </row>
    <row r="434" spans="7:56" ht="22.15" customHeight="1">
      <c r="K434" s="266">
        <v>19</v>
      </c>
      <c r="L434" s="268"/>
      <c r="M434" s="266" t="s">
        <v>1506</v>
      </c>
      <c r="N434" s="267"/>
      <c r="O434" s="267"/>
      <c r="P434" s="267"/>
      <c r="Q434" s="267"/>
      <c r="R434" s="267"/>
      <c r="S434" s="267"/>
      <c r="T434" s="267"/>
      <c r="U434" s="267"/>
      <c r="V434" s="267"/>
      <c r="W434" s="267"/>
      <c r="X434" s="267"/>
      <c r="Y434" s="267"/>
      <c r="Z434" s="267"/>
      <c r="AA434" s="267"/>
      <c r="AB434" s="267"/>
      <c r="AC434" s="268"/>
      <c r="AE434" s="278">
        <v>2</v>
      </c>
      <c r="AF434" s="267"/>
      <c r="AG434" s="267"/>
      <c r="AH434" s="267"/>
      <c r="AI434" s="267"/>
      <c r="AJ434" s="267"/>
      <c r="AK434" s="267"/>
      <c r="AL434" s="267"/>
      <c r="AM434" s="267"/>
      <c r="AN434" s="267"/>
      <c r="AO434" s="267"/>
      <c r="AP434" s="267"/>
      <c r="AQ434" s="267"/>
      <c r="AR434" s="267"/>
      <c r="AS434" s="267"/>
      <c r="AT434" s="268"/>
    </row>
    <row r="435" spans="7:56" ht="22.15" customHeight="1">
      <c r="K435" s="266">
        <v>19</v>
      </c>
      <c r="L435" s="268"/>
      <c r="M435" s="266" t="s">
        <v>1505</v>
      </c>
      <c r="N435" s="267"/>
      <c r="O435" s="267"/>
      <c r="P435" s="267"/>
      <c r="Q435" s="267"/>
      <c r="R435" s="267"/>
      <c r="S435" s="267"/>
      <c r="T435" s="267"/>
      <c r="U435" s="267"/>
      <c r="V435" s="267"/>
      <c r="W435" s="267"/>
      <c r="X435" s="267"/>
      <c r="Y435" s="267"/>
      <c r="Z435" s="267"/>
      <c r="AA435" s="267"/>
      <c r="AB435" s="267"/>
      <c r="AC435" s="268"/>
      <c r="AE435" s="278">
        <v>2</v>
      </c>
      <c r="AF435" s="267"/>
      <c r="AG435" s="267"/>
      <c r="AH435" s="267"/>
      <c r="AI435" s="267"/>
      <c r="AJ435" s="267"/>
      <c r="AK435" s="267"/>
      <c r="AL435" s="267"/>
      <c r="AM435" s="267"/>
      <c r="AN435" s="267"/>
      <c r="AO435" s="267"/>
      <c r="AP435" s="267"/>
      <c r="AQ435" s="267"/>
      <c r="AR435" s="267"/>
      <c r="AS435" s="267"/>
      <c r="AT435" s="268"/>
    </row>
    <row r="436" spans="7:56" ht="22.15" customHeight="1">
      <c r="K436" s="266">
        <v>20</v>
      </c>
      <c r="L436" s="268"/>
      <c r="M436" s="266" t="s">
        <v>1496</v>
      </c>
      <c r="N436" s="267"/>
      <c r="O436" s="267"/>
      <c r="P436" s="267"/>
      <c r="Q436" s="267"/>
      <c r="R436" s="267"/>
      <c r="S436" s="267"/>
      <c r="T436" s="267"/>
      <c r="U436" s="267"/>
      <c r="V436" s="267"/>
      <c r="W436" s="267"/>
      <c r="X436" s="267"/>
      <c r="Y436" s="267"/>
      <c r="Z436" s="267"/>
      <c r="AA436" s="267"/>
      <c r="AB436" s="267"/>
      <c r="AC436" s="268"/>
      <c r="AE436" s="278">
        <v>2</v>
      </c>
      <c r="AF436" s="267"/>
      <c r="AG436" s="267"/>
      <c r="AH436" s="267"/>
      <c r="AI436" s="267"/>
      <c r="AJ436" s="267"/>
      <c r="AK436" s="267"/>
      <c r="AL436" s="267"/>
      <c r="AM436" s="267"/>
      <c r="AN436" s="267"/>
      <c r="AO436" s="267"/>
      <c r="AP436" s="267"/>
      <c r="AQ436" s="267"/>
      <c r="AR436" s="267"/>
      <c r="AS436" s="267"/>
      <c r="AT436" s="268"/>
    </row>
    <row r="437" spans="7:56" ht="22.15" customHeight="1">
      <c r="K437" s="266">
        <v>20</v>
      </c>
      <c r="L437" s="268"/>
      <c r="M437" s="266" t="s">
        <v>1495</v>
      </c>
      <c r="N437" s="267"/>
      <c r="O437" s="267"/>
      <c r="P437" s="267"/>
      <c r="Q437" s="267"/>
      <c r="R437" s="267"/>
      <c r="S437" s="267"/>
      <c r="T437" s="267"/>
      <c r="U437" s="267"/>
      <c r="V437" s="267"/>
      <c r="W437" s="267"/>
      <c r="X437" s="267"/>
      <c r="Y437" s="267"/>
      <c r="Z437" s="267"/>
      <c r="AA437" s="267"/>
      <c r="AB437" s="267"/>
      <c r="AC437" s="268"/>
      <c r="AE437" s="278">
        <v>8</v>
      </c>
      <c r="AF437" s="267"/>
      <c r="AG437" s="267"/>
      <c r="AH437" s="267"/>
      <c r="AI437" s="267"/>
      <c r="AJ437" s="267"/>
      <c r="AK437" s="267"/>
      <c r="AL437" s="267"/>
      <c r="AM437" s="267"/>
      <c r="AN437" s="267"/>
      <c r="AO437" s="267"/>
      <c r="AP437" s="267"/>
      <c r="AQ437" s="267"/>
      <c r="AR437" s="267"/>
      <c r="AS437" s="267"/>
      <c r="AT437" s="268"/>
    </row>
    <row r="438" spans="7:56" ht="22.15" customHeight="1">
      <c r="K438" s="266">
        <v>20</v>
      </c>
      <c r="L438" s="268"/>
      <c r="M438" s="266" t="s">
        <v>1493</v>
      </c>
      <c r="N438" s="267"/>
      <c r="O438" s="267"/>
      <c r="P438" s="267"/>
      <c r="Q438" s="267"/>
      <c r="R438" s="267"/>
      <c r="S438" s="267"/>
      <c r="T438" s="267"/>
      <c r="U438" s="267"/>
      <c r="V438" s="267"/>
      <c r="W438" s="267"/>
      <c r="X438" s="267"/>
      <c r="Y438" s="267"/>
      <c r="Z438" s="267"/>
      <c r="AA438" s="267"/>
      <c r="AB438" s="267"/>
      <c r="AC438" s="268"/>
      <c r="AE438" s="278">
        <v>1</v>
      </c>
      <c r="AF438" s="267"/>
      <c r="AG438" s="267"/>
      <c r="AH438" s="267"/>
      <c r="AI438" s="267"/>
      <c r="AJ438" s="267"/>
      <c r="AK438" s="267"/>
      <c r="AL438" s="267"/>
      <c r="AM438" s="267"/>
      <c r="AN438" s="267"/>
      <c r="AO438" s="267"/>
      <c r="AP438" s="267"/>
      <c r="AQ438" s="267"/>
      <c r="AR438" s="267"/>
      <c r="AS438" s="267"/>
      <c r="AT438" s="268"/>
    </row>
    <row r="439" spans="7:56" ht="22.15" customHeight="1">
      <c r="K439" s="266">
        <v>20</v>
      </c>
      <c r="L439" s="268"/>
      <c r="M439" s="266" t="s">
        <v>1492</v>
      </c>
      <c r="N439" s="267"/>
      <c r="O439" s="267"/>
      <c r="P439" s="267"/>
      <c r="Q439" s="267"/>
      <c r="R439" s="267"/>
      <c r="S439" s="267"/>
      <c r="T439" s="267"/>
      <c r="U439" s="267"/>
      <c r="V439" s="267"/>
      <c r="W439" s="267"/>
      <c r="X439" s="267"/>
      <c r="Y439" s="267"/>
      <c r="Z439" s="267"/>
      <c r="AA439" s="267"/>
      <c r="AB439" s="267"/>
      <c r="AC439" s="268"/>
      <c r="AE439" s="278">
        <v>1</v>
      </c>
      <c r="AF439" s="267"/>
      <c r="AG439" s="267"/>
      <c r="AH439" s="267"/>
      <c r="AI439" s="267"/>
      <c r="AJ439" s="267"/>
      <c r="AK439" s="267"/>
      <c r="AL439" s="267"/>
      <c r="AM439" s="267"/>
      <c r="AN439" s="267"/>
      <c r="AO439" s="267"/>
      <c r="AP439" s="267"/>
      <c r="AQ439" s="267"/>
      <c r="AR439" s="267"/>
      <c r="AS439" s="267"/>
      <c r="AT439" s="268"/>
    </row>
    <row r="440" spans="7:56" ht="22.15" customHeight="1">
      <c r="K440" s="266">
        <v>20</v>
      </c>
      <c r="L440" s="268"/>
      <c r="M440" s="266" t="s">
        <v>1491</v>
      </c>
      <c r="N440" s="267"/>
      <c r="O440" s="267"/>
      <c r="P440" s="267"/>
      <c r="Q440" s="267"/>
      <c r="R440" s="267"/>
      <c r="S440" s="267"/>
      <c r="T440" s="267"/>
      <c r="U440" s="267"/>
      <c r="V440" s="267"/>
      <c r="W440" s="267"/>
      <c r="X440" s="267"/>
      <c r="Y440" s="267"/>
      <c r="Z440" s="267"/>
      <c r="AA440" s="267"/>
      <c r="AB440" s="267"/>
      <c r="AC440" s="268"/>
      <c r="AE440" s="278">
        <v>1</v>
      </c>
      <c r="AF440" s="267"/>
      <c r="AG440" s="267"/>
      <c r="AH440" s="267"/>
      <c r="AI440" s="267"/>
      <c r="AJ440" s="267"/>
      <c r="AK440" s="267"/>
      <c r="AL440" s="267"/>
      <c r="AM440" s="267"/>
      <c r="AN440" s="267"/>
      <c r="AO440" s="267"/>
      <c r="AP440" s="267"/>
      <c r="AQ440" s="267"/>
      <c r="AR440" s="267"/>
      <c r="AS440" s="267"/>
      <c r="AT440" s="268"/>
    </row>
    <row r="441" spans="7:56" ht="22.15" customHeight="1">
      <c r="K441" s="266">
        <v>20</v>
      </c>
      <c r="L441" s="268"/>
      <c r="M441" s="266" t="s">
        <v>1488</v>
      </c>
      <c r="N441" s="267"/>
      <c r="O441" s="267"/>
      <c r="P441" s="267"/>
      <c r="Q441" s="267"/>
      <c r="R441" s="267"/>
      <c r="S441" s="267"/>
      <c r="T441" s="267"/>
      <c r="U441" s="267"/>
      <c r="V441" s="267"/>
      <c r="W441" s="267"/>
      <c r="X441" s="267"/>
      <c r="Y441" s="267"/>
      <c r="Z441" s="267"/>
      <c r="AA441" s="267"/>
      <c r="AB441" s="267"/>
      <c r="AC441" s="268"/>
      <c r="AE441" s="278">
        <v>10</v>
      </c>
      <c r="AF441" s="267"/>
      <c r="AG441" s="267"/>
      <c r="AH441" s="267"/>
      <c r="AI441" s="267"/>
      <c r="AJ441" s="267"/>
      <c r="AK441" s="267"/>
      <c r="AL441" s="267"/>
      <c r="AM441" s="267"/>
      <c r="AN441" s="267"/>
      <c r="AO441" s="267"/>
      <c r="AP441" s="267"/>
      <c r="AQ441" s="267"/>
      <c r="AR441" s="267"/>
      <c r="AS441" s="267"/>
      <c r="AT441" s="268"/>
    </row>
    <row r="442" spans="7:56" ht="22.15" customHeight="1">
      <c r="K442" s="266">
        <v>21</v>
      </c>
      <c r="L442" s="268"/>
      <c r="M442" s="266" t="s">
        <v>1481</v>
      </c>
      <c r="N442" s="267"/>
      <c r="O442" s="267"/>
      <c r="P442" s="267"/>
      <c r="Q442" s="267"/>
      <c r="R442" s="267"/>
      <c r="S442" s="267"/>
      <c r="T442" s="267"/>
      <c r="U442" s="267"/>
      <c r="V442" s="267"/>
      <c r="W442" s="267"/>
      <c r="X442" s="267"/>
      <c r="Y442" s="267"/>
      <c r="Z442" s="267"/>
      <c r="AA442" s="267"/>
      <c r="AB442" s="267"/>
      <c r="AC442" s="268"/>
      <c r="AE442" s="278">
        <v>1</v>
      </c>
      <c r="AF442" s="267"/>
      <c r="AG442" s="267"/>
      <c r="AH442" s="267"/>
      <c r="AI442" s="267"/>
      <c r="AJ442" s="267"/>
      <c r="AK442" s="267"/>
      <c r="AL442" s="267"/>
      <c r="AM442" s="267"/>
      <c r="AN442" s="267"/>
      <c r="AO442" s="267"/>
      <c r="AP442" s="267"/>
      <c r="AQ442" s="267"/>
      <c r="AR442" s="267"/>
      <c r="AS442" s="267"/>
      <c r="AT442" s="268"/>
    </row>
    <row r="443" spans="7:56" ht="22.15" customHeight="1">
      <c r="K443" s="266">
        <v>21</v>
      </c>
      <c r="L443" s="268"/>
      <c r="M443" s="266" t="s">
        <v>1479</v>
      </c>
      <c r="N443" s="267"/>
      <c r="O443" s="267"/>
      <c r="P443" s="267"/>
      <c r="Q443" s="267"/>
      <c r="R443" s="267"/>
      <c r="S443" s="267"/>
      <c r="T443" s="267"/>
      <c r="U443" s="267"/>
      <c r="V443" s="267"/>
      <c r="W443" s="267"/>
      <c r="X443" s="267"/>
      <c r="Y443" s="267"/>
      <c r="Z443" s="267"/>
      <c r="AA443" s="267"/>
      <c r="AB443" s="267"/>
      <c r="AC443" s="268"/>
      <c r="AE443" s="273">
        <v>96</v>
      </c>
      <c r="AF443" s="267"/>
      <c r="AG443" s="267"/>
      <c r="AH443" s="267"/>
      <c r="AI443" s="267"/>
      <c r="AJ443" s="267"/>
      <c r="AK443" s="267"/>
      <c r="AL443" s="267"/>
      <c r="AM443" s="267"/>
      <c r="AN443" s="267"/>
      <c r="AO443" s="267"/>
      <c r="AP443" s="267"/>
      <c r="AQ443" s="267"/>
      <c r="AR443" s="267"/>
      <c r="AS443" s="267"/>
      <c r="AT443" s="268"/>
    </row>
    <row r="444" spans="7:56" ht="22.15" customHeight="1">
      <c r="K444" s="266">
        <v>21</v>
      </c>
      <c r="L444" s="268"/>
      <c r="M444" s="266" t="s">
        <v>1475</v>
      </c>
      <c r="N444" s="267"/>
      <c r="O444" s="267"/>
      <c r="P444" s="267"/>
      <c r="Q444" s="267"/>
      <c r="R444" s="267"/>
      <c r="S444" s="267"/>
      <c r="T444" s="267"/>
      <c r="U444" s="267"/>
      <c r="V444" s="267"/>
      <c r="W444" s="267"/>
      <c r="X444" s="267"/>
      <c r="Y444" s="267"/>
      <c r="Z444" s="267"/>
      <c r="AA444" s="267"/>
      <c r="AB444" s="267"/>
      <c r="AC444" s="268"/>
      <c r="AE444" s="278">
        <v>6</v>
      </c>
      <c r="AF444" s="267"/>
      <c r="AG444" s="267"/>
      <c r="AH444" s="267"/>
      <c r="AI444" s="267"/>
      <c r="AJ444" s="267"/>
      <c r="AK444" s="267"/>
      <c r="AL444" s="267"/>
      <c r="AM444" s="267"/>
      <c r="AN444" s="267"/>
      <c r="AO444" s="267"/>
      <c r="AP444" s="267"/>
      <c r="AQ444" s="267"/>
      <c r="AR444" s="267"/>
      <c r="AS444" s="267"/>
      <c r="AT444" s="268"/>
    </row>
    <row r="445" spans="7:56" ht="0" hidden="1" customHeight="1"/>
    <row r="446" spans="7:56" ht="7.35" customHeight="1"/>
    <row r="447" spans="7:56" ht="38.25" customHeight="1">
      <c r="G447" s="274" t="s">
        <v>1604</v>
      </c>
      <c r="H447" s="275"/>
      <c r="I447" s="275"/>
      <c r="J447" s="275"/>
      <c r="K447" s="275"/>
      <c r="L447" s="275"/>
      <c r="M447" s="275"/>
      <c r="N447" s="275"/>
      <c r="O447" s="275"/>
      <c r="P447" s="275"/>
      <c r="Q447" s="275"/>
      <c r="R447" s="275"/>
      <c r="S447" s="275"/>
      <c r="T447" s="275"/>
      <c r="U447" s="275"/>
      <c r="V447" s="275"/>
      <c r="W447" s="275"/>
      <c r="X447" s="275"/>
      <c r="Y447" s="275"/>
      <c r="Z447" s="275"/>
      <c r="AA447" s="275"/>
      <c r="AB447" s="275"/>
      <c r="AC447" s="275"/>
      <c r="AD447" s="275"/>
      <c r="AE447" s="275"/>
      <c r="AF447" s="275"/>
      <c r="AG447" s="275"/>
      <c r="AH447" s="275"/>
      <c r="AI447" s="275"/>
      <c r="AJ447" s="275"/>
      <c r="AK447" s="275"/>
      <c r="AL447" s="275"/>
      <c r="AM447" s="275"/>
      <c r="AN447" s="275"/>
      <c r="AO447" s="275"/>
      <c r="AP447" s="275"/>
      <c r="AQ447" s="275"/>
      <c r="AR447" s="275"/>
      <c r="AS447" s="275"/>
      <c r="AT447" s="275"/>
      <c r="AU447" s="275"/>
      <c r="AV447" s="275"/>
      <c r="AW447" s="275"/>
      <c r="AX447" s="178"/>
      <c r="AY447" s="178"/>
      <c r="AZ447" s="178"/>
      <c r="BA447" s="178"/>
      <c r="BB447" s="178"/>
      <c r="BC447" s="178"/>
      <c r="BD447" s="178"/>
    </row>
    <row r="448" spans="7:56" ht="16.5">
      <c r="L448" s="180" t="s">
        <v>0</v>
      </c>
      <c r="M448" s="276" t="s">
        <v>1601</v>
      </c>
      <c r="N448" s="267"/>
      <c r="O448" s="267"/>
      <c r="P448" s="267"/>
      <c r="Q448" s="267"/>
      <c r="R448" s="267"/>
      <c r="S448" s="267"/>
      <c r="T448" s="267"/>
      <c r="U448" s="267"/>
      <c r="V448" s="267"/>
      <c r="W448" s="267"/>
      <c r="X448" s="267"/>
      <c r="Y448" s="267"/>
      <c r="Z448" s="267"/>
      <c r="AA448" s="267"/>
      <c r="AB448" s="267"/>
      <c r="AC448" s="268"/>
      <c r="AE448" s="276" t="s">
        <v>1603</v>
      </c>
      <c r="AF448" s="267"/>
      <c r="AG448" s="267"/>
      <c r="AH448" s="267"/>
      <c r="AI448" s="267"/>
      <c r="AJ448" s="267"/>
      <c r="AK448" s="268"/>
      <c r="AL448" s="276" t="s">
        <v>1599</v>
      </c>
      <c r="AM448" s="267"/>
      <c r="AN448" s="267"/>
      <c r="AO448" s="267"/>
      <c r="AP448" s="267"/>
      <c r="AQ448" s="267"/>
      <c r="AR448" s="268"/>
    </row>
    <row r="449" spans="12:44" ht="16.5">
      <c r="L449" s="179">
        <v>1</v>
      </c>
      <c r="M449" s="266" t="s">
        <v>1597</v>
      </c>
      <c r="N449" s="267"/>
      <c r="O449" s="267"/>
      <c r="P449" s="267"/>
      <c r="Q449" s="267"/>
      <c r="R449" s="267"/>
      <c r="S449" s="267"/>
      <c r="T449" s="267"/>
      <c r="U449" s="267"/>
      <c r="V449" s="267"/>
      <c r="W449" s="267"/>
      <c r="X449" s="267"/>
      <c r="Y449" s="267"/>
      <c r="Z449" s="267"/>
      <c r="AA449" s="267"/>
      <c r="AB449" s="267"/>
      <c r="AC449" s="268"/>
      <c r="AE449" s="273">
        <v>1962</v>
      </c>
      <c r="AF449" s="267"/>
      <c r="AG449" s="267"/>
      <c r="AH449" s="267"/>
      <c r="AI449" s="267"/>
      <c r="AJ449" s="267"/>
      <c r="AK449" s="268"/>
      <c r="AL449" s="269">
        <v>3446</v>
      </c>
      <c r="AM449" s="267"/>
      <c r="AN449" s="267"/>
      <c r="AO449" s="267"/>
      <c r="AP449" s="267"/>
      <c r="AQ449" s="267"/>
      <c r="AR449" s="268"/>
    </row>
    <row r="450" spans="12:44" ht="16.5">
      <c r="L450" s="179">
        <v>1</v>
      </c>
      <c r="M450" s="266" t="s">
        <v>1595</v>
      </c>
      <c r="N450" s="267"/>
      <c r="O450" s="267"/>
      <c r="P450" s="267"/>
      <c r="Q450" s="267"/>
      <c r="R450" s="267"/>
      <c r="S450" s="267"/>
      <c r="T450" s="267"/>
      <c r="U450" s="267"/>
      <c r="V450" s="267"/>
      <c r="W450" s="267"/>
      <c r="X450" s="267"/>
      <c r="Y450" s="267"/>
      <c r="Z450" s="267"/>
      <c r="AA450" s="267"/>
      <c r="AB450" s="267"/>
      <c r="AC450" s="268"/>
      <c r="AE450" s="273">
        <v>2157</v>
      </c>
      <c r="AF450" s="267"/>
      <c r="AG450" s="267"/>
      <c r="AH450" s="267"/>
      <c r="AI450" s="267"/>
      <c r="AJ450" s="267"/>
      <c r="AK450" s="268"/>
      <c r="AL450" s="269">
        <v>2653</v>
      </c>
      <c r="AM450" s="267"/>
      <c r="AN450" s="267"/>
      <c r="AO450" s="267"/>
      <c r="AP450" s="267"/>
      <c r="AQ450" s="267"/>
      <c r="AR450" s="268"/>
    </row>
    <row r="451" spans="12:44" ht="16.5">
      <c r="L451" s="179">
        <v>1</v>
      </c>
      <c r="M451" s="266" t="s">
        <v>1593</v>
      </c>
      <c r="N451" s="267"/>
      <c r="O451" s="267"/>
      <c r="P451" s="267"/>
      <c r="Q451" s="267"/>
      <c r="R451" s="267"/>
      <c r="S451" s="267"/>
      <c r="T451" s="267"/>
      <c r="U451" s="267"/>
      <c r="V451" s="267"/>
      <c r="W451" s="267"/>
      <c r="X451" s="267"/>
      <c r="Y451" s="267"/>
      <c r="Z451" s="267"/>
      <c r="AA451" s="267"/>
      <c r="AB451" s="267"/>
      <c r="AC451" s="268"/>
      <c r="AE451" s="273">
        <v>1379</v>
      </c>
      <c r="AF451" s="267"/>
      <c r="AG451" s="267"/>
      <c r="AH451" s="267"/>
      <c r="AI451" s="267"/>
      <c r="AJ451" s="267"/>
      <c r="AK451" s="268"/>
      <c r="AL451" s="269">
        <v>2806</v>
      </c>
      <c r="AM451" s="267"/>
      <c r="AN451" s="267"/>
      <c r="AO451" s="267"/>
      <c r="AP451" s="267"/>
      <c r="AQ451" s="267"/>
      <c r="AR451" s="268"/>
    </row>
    <row r="452" spans="12:44" ht="16.5">
      <c r="L452" s="179">
        <v>1</v>
      </c>
      <c r="M452" s="266" t="s">
        <v>1591</v>
      </c>
      <c r="N452" s="267"/>
      <c r="O452" s="267"/>
      <c r="P452" s="267"/>
      <c r="Q452" s="267"/>
      <c r="R452" s="267"/>
      <c r="S452" s="267"/>
      <c r="T452" s="267"/>
      <c r="U452" s="267"/>
      <c r="V452" s="267"/>
      <c r="W452" s="267"/>
      <c r="X452" s="267"/>
      <c r="Y452" s="267"/>
      <c r="Z452" s="267"/>
      <c r="AA452" s="267"/>
      <c r="AB452" s="267"/>
      <c r="AC452" s="268"/>
      <c r="AE452" s="273">
        <v>6305</v>
      </c>
      <c r="AF452" s="267"/>
      <c r="AG452" s="267"/>
      <c r="AH452" s="267"/>
      <c r="AI452" s="267"/>
      <c r="AJ452" s="267"/>
      <c r="AK452" s="268"/>
      <c r="AL452" s="269">
        <v>10289</v>
      </c>
      <c r="AM452" s="267"/>
      <c r="AN452" s="267"/>
      <c r="AO452" s="267"/>
      <c r="AP452" s="267"/>
      <c r="AQ452" s="267"/>
      <c r="AR452" s="268"/>
    </row>
    <row r="453" spans="12:44" ht="16.5">
      <c r="L453" s="179">
        <v>1</v>
      </c>
      <c r="M453" s="266" t="s">
        <v>1589</v>
      </c>
      <c r="N453" s="267"/>
      <c r="O453" s="267"/>
      <c r="P453" s="267"/>
      <c r="Q453" s="267"/>
      <c r="R453" s="267"/>
      <c r="S453" s="267"/>
      <c r="T453" s="267"/>
      <c r="U453" s="267"/>
      <c r="V453" s="267"/>
      <c r="W453" s="267"/>
      <c r="X453" s="267"/>
      <c r="Y453" s="267"/>
      <c r="Z453" s="267"/>
      <c r="AA453" s="267"/>
      <c r="AB453" s="267"/>
      <c r="AC453" s="268"/>
      <c r="AE453" s="273">
        <v>632</v>
      </c>
      <c r="AF453" s="267"/>
      <c r="AG453" s="267"/>
      <c r="AH453" s="267"/>
      <c r="AI453" s="267"/>
      <c r="AJ453" s="267"/>
      <c r="AK453" s="268"/>
      <c r="AL453" s="269">
        <v>1266</v>
      </c>
      <c r="AM453" s="267"/>
      <c r="AN453" s="267"/>
      <c r="AO453" s="267"/>
      <c r="AP453" s="267"/>
      <c r="AQ453" s="267"/>
      <c r="AR453" s="268"/>
    </row>
    <row r="454" spans="12:44" ht="16.5">
      <c r="L454" s="179">
        <v>1</v>
      </c>
      <c r="M454" s="266" t="s">
        <v>1588</v>
      </c>
      <c r="N454" s="267"/>
      <c r="O454" s="267"/>
      <c r="P454" s="267"/>
      <c r="Q454" s="267"/>
      <c r="R454" s="267"/>
      <c r="S454" s="267"/>
      <c r="T454" s="267"/>
      <c r="U454" s="267"/>
      <c r="V454" s="267"/>
      <c r="W454" s="267"/>
      <c r="X454" s="267"/>
      <c r="Y454" s="267"/>
      <c r="Z454" s="267"/>
      <c r="AA454" s="267"/>
      <c r="AB454" s="267"/>
      <c r="AC454" s="268"/>
      <c r="AE454" s="273">
        <v>830</v>
      </c>
      <c r="AF454" s="267"/>
      <c r="AG454" s="267"/>
      <c r="AH454" s="267"/>
      <c r="AI454" s="267"/>
      <c r="AJ454" s="267"/>
      <c r="AK454" s="268"/>
      <c r="AL454" s="269">
        <v>1969</v>
      </c>
      <c r="AM454" s="267"/>
      <c r="AN454" s="267"/>
      <c r="AO454" s="267"/>
      <c r="AP454" s="267"/>
      <c r="AQ454" s="267"/>
      <c r="AR454" s="268"/>
    </row>
    <row r="455" spans="12:44" ht="16.5">
      <c r="L455" s="179">
        <v>1</v>
      </c>
      <c r="M455" s="266" t="s">
        <v>1587</v>
      </c>
      <c r="N455" s="267"/>
      <c r="O455" s="267"/>
      <c r="P455" s="267"/>
      <c r="Q455" s="267"/>
      <c r="R455" s="267"/>
      <c r="S455" s="267"/>
      <c r="T455" s="267"/>
      <c r="U455" s="267"/>
      <c r="V455" s="267"/>
      <c r="W455" s="267"/>
      <c r="X455" s="267"/>
      <c r="Y455" s="267"/>
      <c r="Z455" s="267"/>
      <c r="AA455" s="267"/>
      <c r="AB455" s="267"/>
      <c r="AC455" s="268"/>
      <c r="AE455" s="273">
        <v>1233</v>
      </c>
      <c r="AF455" s="267"/>
      <c r="AG455" s="267"/>
      <c r="AH455" s="267"/>
      <c r="AI455" s="267"/>
      <c r="AJ455" s="267"/>
      <c r="AK455" s="268"/>
      <c r="AL455" s="269">
        <v>1292</v>
      </c>
      <c r="AM455" s="267"/>
      <c r="AN455" s="267"/>
      <c r="AO455" s="267"/>
      <c r="AP455" s="267"/>
      <c r="AQ455" s="267"/>
      <c r="AR455" s="268"/>
    </row>
    <row r="456" spans="12:44" ht="16.5">
      <c r="L456" s="179">
        <v>1</v>
      </c>
      <c r="M456" s="266" t="s">
        <v>1585</v>
      </c>
      <c r="N456" s="267"/>
      <c r="O456" s="267"/>
      <c r="P456" s="267"/>
      <c r="Q456" s="267"/>
      <c r="R456" s="267"/>
      <c r="S456" s="267"/>
      <c r="T456" s="267"/>
      <c r="U456" s="267"/>
      <c r="V456" s="267"/>
      <c r="W456" s="267"/>
      <c r="X456" s="267"/>
      <c r="Y456" s="267"/>
      <c r="Z456" s="267"/>
      <c r="AA456" s="267"/>
      <c r="AB456" s="267"/>
      <c r="AC456" s="268"/>
      <c r="AE456" s="273">
        <v>933</v>
      </c>
      <c r="AF456" s="267"/>
      <c r="AG456" s="267"/>
      <c r="AH456" s="267"/>
      <c r="AI456" s="267"/>
      <c r="AJ456" s="267"/>
      <c r="AK456" s="268"/>
      <c r="AL456" s="269">
        <v>4881</v>
      </c>
      <c r="AM456" s="267"/>
      <c r="AN456" s="267"/>
      <c r="AO456" s="267"/>
      <c r="AP456" s="267"/>
      <c r="AQ456" s="267"/>
      <c r="AR456" s="268"/>
    </row>
    <row r="457" spans="12:44" ht="16.5">
      <c r="L457" s="179">
        <v>4</v>
      </c>
      <c r="M457" s="266" t="s">
        <v>1583</v>
      </c>
      <c r="N457" s="267"/>
      <c r="O457" s="267"/>
      <c r="P457" s="267"/>
      <c r="Q457" s="267"/>
      <c r="R457" s="267"/>
      <c r="S457" s="267"/>
      <c r="T457" s="267"/>
      <c r="U457" s="267"/>
      <c r="V457" s="267"/>
      <c r="W457" s="267"/>
      <c r="X457" s="267"/>
      <c r="Y457" s="267"/>
      <c r="Z457" s="267"/>
      <c r="AA457" s="267"/>
      <c r="AB457" s="267"/>
      <c r="AC457" s="268"/>
      <c r="AE457" s="273">
        <v>682</v>
      </c>
      <c r="AF457" s="267"/>
      <c r="AG457" s="267"/>
      <c r="AH457" s="267"/>
      <c r="AI457" s="267"/>
      <c r="AJ457" s="267"/>
      <c r="AK457" s="268"/>
      <c r="AL457" s="269">
        <v>2339</v>
      </c>
      <c r="AM457" s="267"/>
      <c r="AN457" s="267"/>
      <c r="AO457" s="267"/>
      <c r="AP457" s="267"/>
      <c r="AQ457" s="267"/>
      <c r="AR457" s="268"/>
    </row>
    <row r="458" spans="12:44" ht="16.5">
      <c r="L458" s="179">
        <v>4</v>
      </c>
      <c r="M458" s="266" t="s">
        <v>1581</v>
      </c>
      <c r="N458" s="267"/>
      <c r="O458" s="267"/>
      <c r="P458" s="267"/>
      <c r="Q458" s="267"/>
      <c r="R458" s="267"/>
      <c r="S458" s="267"/>
      <c r="T458" s="267"/>
      <c r="U458" s="267"/>
      <c r="V458" s="267"/>
      <c r="W458" s="267"/>
      <c r="X458" s="267"/>
      <c r="Y458" s="267"/>
      <c r="Z458" s="267"/>
      <c r="AA458" s="267"/>
      <c r="AB458" s="267"/>
      <c r="AC458" s="268"/>
      <c r="AE458" s="273">
        <v>216</v>
      </c>
      <c r="AF458" s="267"/>
      <c r="AG458" s="267"/>
      <c r="AH458" s="267"/>
      <c r="AI458" s="267"/>
      <c r="AJ458" s="267"/>
      <c r="AK458" s="268"/>
      <c r="AL458" s="269">
        <v>914</v>
      </c>
      <c r="AM458" s="267"/>
      <c r="AN458" s="267"/>
      <c r="AO458" s="267"/>
      <c r="AP458" s="267"/>
      <c r="AQ458" s="267"/>
      <c r="AR458" s="268"/>
    </row>
    <row r="459" spans="12:44" ht="16.5">
      <c r="L459" s="179">
        <v>4</v>
      </c>
      <c r="M459" s="266" t="s">
        <v>1579</v>
      </c>
      <c r="N459" s="267"/>
      <c r="O459" s="267"/>
      <c r="P459" s="267"/>
      <c r="Q459" s="267"/>
      <c r="R459" s="267"/>
      <c r="S459" s="267"/>
      <c r="T459" s="267"/>
      <c r="U459" s="267"/>
      <c r="V459" s="267"/>
      <c r="W459" s="267"/>
      <c r="X459" s="267"/>
      <c r="Y459" s="267"/>
      <c r="Z459" s="267"/>
      <c r="AA459" s="267"/>
      <c r="AB459" s="267"/>
      <c r="AC459" s="268"/>
      <c r="AE459" s="273">
        <v>119</v>
      </c>
      <c r="AF459" s="267"/>
      <c r="AG459" s="267"/>
      <c r="AH459" s="267"/>
      <c r="AI459" s="267"/>
      <c r="AJ459" s="267"/>
      <c r="AK459" s="268"/>
      <c r="AL459" s="269">
        <v>754</v>
      </c>
      <c r="AM459" s="267"/>
      <c r="AN459" s="267"/>
      <c r="AO459" s="267"/>
      <c r="AP459" s="267"/>
      <c r="AQ459" s="267"/>
      <c r="AR459" s="268"/>
    </row>
    <row r="460" spans="12:44" ht="16.5">
      <c r="L460" s="179">
        <v>4</v>
      </c>
      <c r="M460" s="266" t="s">
        <v>1578</v>
      </c>
      <c r="N460" s="267"/>
      <c r="O460" s="267"/>
      <c r="P460" s="267"/>
      <c r="Q460" s="267"/>
      <c r="R460" s="267"/>
      <c r="S460" s="267"/>
      <c r="T460" s="267"/>
      <c r="U460" s="267"/>
      <c r="V460" s="267"/>
      <c r="W460" s="267"/>
      <c r="X460" s="267"/>
      <c r="Y460" s="267"/>
      <c r="Z460" s="267"/>
      <c r="AA460" s="267"/>
      <c r="AB460" s="267"/>
      <c r="AC460" s="268"/>
      <c r="AE460" s="273">
        <v>967</v>
      </c>
      <c r="AF460" s="267"/>
      <c r="AG460" s="267"/>
      <c r="AH460" s="267"/>
      <c r="AI460" s="267"/>
      <c r="AJ460" s="267"/>
      <c r="AK460" s="268"/>
      <c r="AL460" s="269">
        <v>1291</v>
      </c>
      <c r="AM460" s="267"/>
      <c r="AN460" s="267"/>
      <c r="AO460" s="267"/>
      <c r="AP460" s="267"/>
      <c r="AQ460" s="267"/>
      <c r="AR460" s="268"/>
    </row>
    <row r="461" spans="12:44" ht="16.5">
      <c r="L461" s="179">
        <v>4</v>
      </c>
      <c r="M461" s="266" t="s">
        <v>1576</v>
      </c>
      <c r="N461" s="267"/>
      <c r="O461" s="267"/>
      <c r="P461" s="267"/>
      <c r="Q461" s="267"/>
      <c r="R461" s="267"/>
      <c r="S461" s="267"/>
      <c r="T461" s="267"/>
      <c r="U461" s="267"/>
      <c r="V461" s="267"/>
      <c r="W461" s="267"/>
      <c r="X461" s="267"/>
      <c r="Y461" s="267"/>
      <c r="Z461" s="267"/>
      <c r="AA461" s="267"/>
      <c r="AB461" s="267"/>
      <c r="AC461" s="268"/>
      <c r="AE461" s="278">
        <v>24</v>
      </c>
      <c r="AF461" s="267"/>
      <c r="AG461" s="267"/>
      <c r="AH461" s="267"/>
      <c r="AI461" s="267"/>
      <c r="AJ461" s="267"/>
      <c r="AK461" s="268"/>
      <c r="AL461" s="269">
        <v>607</v>
      </c>
      <c r="AM461" s="267"/>
      <c r="AN461" s="267"/>
      <c r="AO461" s="267"/>
      <c r="AP461" s="267"/>
      <c r="AQ461" s="267"/>
      <c r="AR461" s="268"/>
    </row>
    <row r="462" spans="12:44" ht="16.5">
      <c r="L462" s="179">
        <v>4</v>
      </c>
      <c r="M462" s="266" t="s">
        <v>1575</v>
      </c>
      <c r="N462" s="267"/>
      <c r="O462" s="267"/>
      <c r="P462" s="267"/>
      <c r="Q462" s="267"/>
      <c r="R462" s="267"/>
      <c r="S462" s="267"/>
      <c r="T462" s="267"/>
      <c r="U462" s="267"/>
      <c r="V462" s="267"/>
      <c r="W462" s="267"/>
      <c r="X462" s="267"/>
      <c r="Y462" s="267"/>
      <c r="Z462" s="267"/>
      <c r="AA462" s="267"/>
      <c r="AB462" s="267"/>
      <c r="AC462" s="268"/>
      <c r="AE462" s="273">
        <v>350</v>
      </c>
      <c r="AF462" s="267"/>
      <c r="AG462" s="267"/>
      <c r="AH462" s="267"/>
      <c r="AI462" s="267"/>
      <c r="AJ462" s="267"/>
      <c r="AK462" s="268"/>
      <c r="AL462" s="269">
        <v>2458</v>
      </c>
      <c r="AM462" s="267"/>
      <c r="AN462" s="267"/>
      <c r="AO462" s="267"/>
      <c r="AP462" s="267"/>
      <c r="AQ462" s="267"/>
      <c r="AR462" s="268"/>
    </row>
    <row r="463" spans="12:44" ht="16.5">
      <c r="L463" s="179">
        <v>4</v>
      </c>
      <c r="M463" s="266" t="s">
        <v>1574</v>
      </c>
      <c r="N463" s="267"/>
      <c r="O463" s="267"/>
      <c r="P463" s="267"/>
      <c r="Q463" s="267"/>
      <c r="R463" s="267"/>
      <c r="S463" s="267"/>
      <c r="T463" s="267"/>
      <c r="U463" s="267"/>
      <c r="V463" s="267"/>
      <c r="W463" s="267"/>
      <c r="X463" s="267"/>
      <c r="Y463" s="267"/>
      <c r="Z463" s="267"/>
      <c r="AA463" s="267"/>
      <c r="AB463" s="267"/>
      <c r="AC463" s="268"/>
      <c r="AE463" s="273">
        <v>706</v>
      </c>
      <c r="AF463" s="267"/>
      <c r="AG463" s="267"/>
      <c r="AH463" s="267"/>
      <c r="AI463" s="267"/>
      <c r="AJ463" s="267"/>
      <c r="AK463" s="268"/>
      <c r="AL463" s="269">
        <v>2262</v>
      </c>
      <c r="AM463" s="267"/>
      <c r="AN463" s="267"/>
      <c r="AO463" s="267"/>
      <c r="AP463" s="267"/>
      <c r="AQ463" s="267"/>
      <c r="AR463" s="268"/>
    </row>
    <row r="464" spans="12:44" ht="16.5">
      <c r="L464" s="179">
        <v>4</v>
      </c>
      <c r="M464" s="266" t="s">
        <v>1572</v>
      </c>
      <c r="N464" s="267"/>
      <c r="O464" s="267"/>
      <c r="P464" s="267"/>
      <c r="Q464" s="267"/>
      <c r="R464" s="267"/>
      <c r="S464" s="267"/>
      <c r="T464" s="267"/>
      <c r="U464" s="267"/>
      <c r="V464" s="267"/>
      <c r="W464" s="267"/>
      <c r="X464" s="267"/>
      <c r="Y464" s="267"/>
      <c r="Z464" s="267"/>
      <c r="AA464" s="267"/>
      <c r="AB464" s="267"/>
      <c r="AC464" s="268"/>
      <c r="AE464" s="273">
        <v>1979</v>
      </c>
      <c r="AF464" s="267"/>
      <c r="AG464" s="267"/>
      <c r="AH464" s="267"/>
      <c r="AI464" s="267"/>
      <c r="AJ464" s="267"/>
      <c r="AK464" s="268"/>
      <c r="AL464" s="269">
        <v>6682</v>
      </c>
      <c r="AM464" s="267"/>
      <c r="AN464" s="267"/>
      <c r="AO464" s="267"/>
      <c r="AP464" s="267"/>
      <c r="AQ464" s="267"/>
      <c r="AR464" s="268"/>
    </row>
    <row r="465" spans="12:44" ht="16.5">
      <c r="L465" s="179">
        <v>4</v>
      </c>
      <c r="M465" s="266" t="s">
        <v>1570</v>
      </c>
      <c r="N465" s="267"/>
      <c r="O465" s="267"/>
      <c r="P465" s="267"/>
      <c r="Q465" s="267"/>
      <c r="R465" s="267"/>
      <c r="S465" s="267"/>
      <c r="T465" s="267"/>
      <c r="U465" s="267"/>
      <c r="V465" s="267"/>
      <c r="W465" s="267"/>
      <c r="X465" s="267"/>
      <c r="Y465" s="267"/>
      <c r="Z465" s="267"/>
      <c r="AA465" s="267"/>
      <c r="AB465" s="267"/>
      <c r="AC465" s="268"/>
      <c r="AE465" s="273">
        <v>79</v>
      </c>
      <c r="AF465" s="267"/>
      <c r="AG465" s="267"/>
      <c r="AH465" s="267"/>
      <c r="AI465" s="267"/>
      <c r="AJ465" s="267"/>
      <c r="AK465" s="268"/>
      <c r="AL465" s="269">
        <v>288</v>
      </c>
      <c r="AM465" s="267"/>
      <c r="AN465" s="267"/>
      <c r="AO465" s="267"/>
      <c r="AP465" s="267"/>
      <c r="AQ465" s="267"/>
      <c r="AR465" s="268"/>
    </row>
    <row r="466" spans="12:44" ht="16.5">
      <c r="L466" s="179">
        <v>5</v>
      </c>
      <c r="M466" s="266" t="s">
        <v>1568</v>
      </c>
      <c r="N466" s="267"/>
      <c r="O466" s="267"/>
      <c r="P466" s="267"/>
      <c r="Q466" s="267"/>
      <c r="R466" s="267"/>
      <c r="S466" s="267"/>
      <c r="T466" s="267"/>
      <c r="U466" s="267"/>
      <c r="V466" s="267"/>
      <c r="W466" s="267"/>
      <c r="X466" s="267"/>
      <c r="Y466" s="267"/>
      <c r="Z466" s="267"/>
      <c r="AA466" s="267"/>
      <c r="AB466" s="267"/>
      <c r="AC466" s="268"/>
      <c r="AE466" s="273">
        <v>523</v>
      </c>
      <c r="AF466" s="267"/>
      <c r="AG466" s="267"/>
      <c r="AH466" s="267"/>
      <c r="AI466" s="267"/>
      <c r="AJ466" s="267"/>
      <c r="AK466" s="268"/>
      <c r="AL466" s="269">
        <v>1207</v>
      </c>
      <c r="AM466" s="267"/>
      <c r="AN466" s="267"/>
      <c r="AO466" s="267"/>
      <c r="AP466" s="267"/>
      <c r="AQ466" s="267"/>
      <c r="AR466" s="268"/>
    </row>
    <row r="467" spans="12:44" ht="16.5">
      <c r="L467" s="179">
        <v>5</v>
      </c>
      <c r="M467" s="266" t="s">
        <v>1566</v>
      </c>
      <c r="N467" s="267"/>
      <c r="O467" s="267"/>
      <c r="P467" s="267"/>
      <c r="Q467" s="267"/>
      <c r="R467" s="267"/>
      <c r="S467" s="267"/>
      <c r="T467" s="267"/>
      <c r="U467" s="267"/>
      <c r="V467" s="267"/>
      <c r="W467" s="267"/>
      <c r="X467" s="267"/>
      <c r="Y467" s="267"/>
      <c r="Z467" s="267"/>
      <c r="AA467" s="267"/>
      <c r="AB467" s="267"/>
      <c r="AC467" s="268"/>
      <c r="AE467" s="273">
        <v>52</v>
      </c>
      <c r="AF467" s="267"/>
      <c r="AG467" s="267"/>
      <c r="AH467" s="267"/>
      <c r="AI467" s="267"/>
      <c r="AJ467" s="267"/>
      <c r="AK467" s="268"/>
      <c r="AL467" s="269">
        <v>346</v>
      </c>
      <c r="AM467" s="267"/>
      <c r="AN467" s="267"/>
      <c r="AO467" s="267"/>
      <c r="AP467" s="267"/>
      <c r="AQ467" s="267"/>
      <c r="AR467" s="268"/>
    </row>
    <row r="468" spans="12:44" ht="16.5">
      <c r="L468" s="179">
        <v>5</v>
      </c>
      <c r="M468" s="266" t="s">
        <v>1564</v>
      </c>
      <c r="N468" s="267"/>
      <c r="O468" s="267"/>
      <c r="P468" s="267"/>
      <c r="Q468" s="267"/>
      <c r="R468" s="267"/>
      <c r="S468" s="267"/>
      <c r="T468" s="267"/>
      <c r="U468" s="267"/>
      <c r="V468" s="267"/>
      <c r="W468" s="267"/>
      <c r="X468" s="267"/>
      <c r="Y468" s="267"/>
      <c r="Z468" s="267"/>
      <c r="AA468" s="267"/>
      <c r="AB468" s="267"/>
      <c r="AC468" s="268"/>
      <c r="AE468" s="273">
        <v>232</v>
      </c>
      <c r="AF468" s="267"/>
      <c r="AG468" s="267"/>
      <c r="AH468" s="267"/>
      <c r="AI468" s="267"/>
      <c r="AJ468" s="267"/>
      <c r="AK468" s="268"/>
      <c r="AL468" s="269">
        <v>1053</v>
      </c>
      <c r="AM468" s="267"/>
      <c r="AN468" s="267"/>
      <c r="AO468" s="267"/>
      <c r="AP468" s="267"/>
      <c r="AQ468" s="267"/>
      <c r="AR468" s="268"/>
    </row>
    <row r="469" spans="12:44" ht="16.5">
      <c r="L469" s="179">
        <v>5</v>
      </c>
      <c r="M469" s="266" t="s">
        <v>1562</v>
      </c>
      <c r="N469" s="267"/>
      <c r="O469" s="267"/>
      <c r="P469" s="267"/>
      <c r="Q469" s="267"/>
      <c r="R469" s="267"/>
      <c r="S469" s="267"/>
      <c r="T469" s="267"/>
      <c r="U469" s="267"/>
      <c r="V469" s="267"/>
      <c r="W469" s="267"/>
      <c r="X469" s="267"/>
      <c r="Y469" s="267"/>
      <c r="Z469" s="267"/>
      <c r="AA469" s="267"/>
      <c r="AB469" s="267"/>
      <c r="AC469" s="268"/>
      <c r="AE469" s="273">
        <v>608</v>
      </c>
      <c r="AF469" s="267"/>
      <c r="AG469" s="267"/>
      <c r="AH469" s="267"/>
      <c r="AI469" s="267"/>
      <c r="AJ469" s="267"/>
      <c r="AK469" s="268"/>
      <c r="AL469" s="269">
        <v>1913</v>
      </c>
      <c r="AM469" s="267"/>
      <c r="AN469" s="267"/>
      <c r="AO469" s="267"/>
      <c r="AP469" s="267"/>
      <c r="AQ469" s="267"/>
      <c r="AR469" s="268"/>
    </row>
    <row r="470" spans="12:44" ht="16.5">
      <c r="L470" s="179">
        <v>5</v>
      </c>
      <c r="M470" s="266" t="s">
        <v>1560</v>
      </c>
      <c r="N470" s="267"/>
      <c r="O470" s="267"/>
      <c r="P470" s="267"/>
      <c r="Q470" s="267"/>
      <c r="R470" s="267"/>
      <c r="S470" s="267"/>
      <c r="T470" s="267"/>
      <c r="U470" s="267"/>
      <c r="V470" s="267"/>
      <c r="W470" s="267"/>
      <c r="X470" s="267"/>
      <c r="Y470" s="267"/>
      <c r="Z470" s="267"/>
      <c r="AA470" s="267"/>
      <c r="AB470" s="267"/>
      <c r="AC470" s="268"/>
      <c r="AE470" s="273">
        <v>797</v>
      </c>
      <c r="AF470" s="267"/>
      <c r="AG470" s="267"/>
      <c r="AH470" s="267"/>
      <c r="AI470" s="267"/>
      <c r="AJ470" s="267"/>
      <c r="AK470" s="268"/>
      <c r="AL470" s="269">
        <v>1532</v>
      </c>
      <c r="AM470" s="267"/>
      <c r="AN470" s="267"/>
      <c r="AO470" s="267"/>
      <c r="AP470" s="267"/>
      <c r="AQ470" s="267"/>
      <c r="AR470" s="268"/>
    </row>
    <row r="471" spans="12:44" ht="16.5">
      <c r="L471" s="179">
        <v>6</v>
      </c>
      <c r="M471" s="266" t="s">
        <v>1558</v>
      </c>
      <c r="N471" s="267"/>
      <c r="O471" s="267"/>
      <c r="P471" s="267"/>
      <c r="Q471" s="267"/>
      <c r="R471" s="267"/>
      <c r="S471" s="267"/>
      <c r="T471" s="267"/>
      <c r="U471" s="267"/>
      <c r="V471" s="267"/>
      <c r="W471" s="267"/>
      <c r="X471" s="267"/>
      <c r="Y471" s="267"/>
      <c r="Z471" s="267"/>
      <c r="AA471" s="267"/>
      <c r="AB471" s="267"/>
      <c r="AC471" s="268"/>
      <c r="AE471" s="273">
        <v>236</v>
      </c>
      <c r="AF471" s="267"/>
      <c r="AG471" s="267"/>
      <c r="AH471" s="267"/>
      <c r="AI471" s="267"/>
      <c r="AJ471" s="267"/>
      <c r="AK471" s="268"/>
      <c r="AL471" s="269">
        <v>798</v>
      </c>
      <c r="AM471" s="267"/>
      <c r="AN471" s="267"/>
      <c r="AO471" s="267"/>
      <c r="AP471" s="267"/>
      <c r="AQ471" s="267"/>
      <c r="AR471" s="268"/>
    </row>
    <row r="472" spans="12:44" ht="16.5">
      <c r="L472" s="179">
        <v>6</v>
      </c>
      <c r="M472" s="266" t="s">
        <v>1556</v>
      </c>
      <c r="N472" s="267"/>
      <c r="O472" s="267"/>
      <c r="P472" s="267"/>
      <c r="Q472" s="267"/>
      <c r="R472" s="267"/>
      <c r="S472" s="267"/>
      <c r="T472" s="267"/>
      <c r="U472" s="267"/>
      <c r="V472" s="267"/>
      <c r="W472" s="267"/>
      <c r="X472" s="267"/>
      <c r="Y472" s="267"/>
      <c r="Z472" s="267"/>
      <c r="AA472" s="267"/>
      <c r="AB472" s="267"/>
      <c r="AC472" s="268"/>
      <c r="AE472" s="273">
        <v>698</v>
      </c>
      <c r="AF472" s="267"/>
      <c r="AG472" s="267"/>
      <c r="AH472" s="267"/>
      <c r="AI472" s="267"/>
      <c r="AJ472" s="267"/>
      <c r="AK472" s="268"/>
      <c r="AL472" s="269">
        <v>1003</v>
      </c>
      <c r="AM472" s="267"/>
      <c r="AN472" s="267"/>
      <c r="AO472" s="267"/>
      <c r="AP472" s="267"/>
      <c r="AQ472" s="267"/>
      <c r="AR472" s="268"/>
    </row>
    <row r="473" spans="12:44" ht="16.5">
      <c r="L473" s="179">
        <v>6</v>
      </c>
      <c r="M473" s="266" t="s">
        <v>1554</v>
      </c>
      <c r="N473" s="267"/>
      <c r="O473" s="267"/>
      <c r="P473" s="267"/>
      <c r="Q473" s="267"/>
      <c r="R473" s="267"/>
      <c r="S473" s="267"/>
      <c r="T473" s="267"/>
      <c r="U473" s="267"/>
      <c r="V473" s="267"/>
      <c r="W473" s="267"/>
      <c r="X473" s="267"/>
      <c r="Y473" s="267"/>
      <c r="Z473" s="267"/>
      <c r="AA473" s="267"/>
      <c r="AB473" s="267"/>
      <c r="AC473" s="268"/>
      <c r="AE473" s="273">
        <v>115</v>
      </c>
      <c r="AF473" s="267"/>
      <c r="AG473" s="267"/>
      <c r="AH473" s="267"/>
      <c r="AI473" s="267"/>
      <c r="AJ473" s="267"/>
      <c r="AK473" s="268"/>
      <c r="AL473" s="269">
        <v>262</v>
      </c>
      <c r="AM473" s="267"/>
      <c r="AN473" s="267"/>
      <c r="AO473" s="267"/>
      <c r="AP473" s="267"/>
      <c r="AQ473" s="267"/>
      <c r="AR473" s="268"/>
    </row>
    <row r="474" spans="12:44" ht="16.5">
      <c r="L474" s="179">
        <v>6</v>
      </c>
      <c r="M474" s="266" t="s">
        <v>1552</v>
      </c>
      <c r="N474" s="267"/>
      <c r="O474" s="267"/>
      <c r="P474" s="267"/>
      <c r="Q474" s="267"/>
      <c r="R474" s="267"/>
      <c r="S474" s="267"/>
      <c r="T474" s="267"/>
      <c r="U474" s="267"/>
      <c r="V474" s="267"/>
      <c r="W474" s="267"/>
      <c r="X474" s="267"/>
      <c r="Y474" s="267"/>
      <c r="Z474" s="267"/>
      <c r="AA474" s="267"/>
      <c r="AB474" s="267"/>
      <c r="AC474" s="268"/>
      <c r="AE474" s="273">
        <v>693</v>
      </c>
      <c r="AF474" s="267"/>
      <c r="AG474" s="267"/>
      <c r="AH474" s="267"/>
      <c r="AI474" s="267"/>
      <c r="AJ474" s="267"/>
      <c r="AK474" s="268"/>
      <c r="AL474" s="269">
        <v>2102</v>
      </c>
      <c r="AM474" s="267"/>
      <c r="AN474" s="267"/>
      <c r="AO474" s="267"/>
      <c r="AP474" s="267"/>
      <c r="AQ474" s="267"/>
      <c r="AR474" s="268"/>
    </row>
    <row r="475" spans="12:44" ht="16.5">
      <c r="L475" s="179">
        <v>6</v>
      </c>
      <c r="M475" s="266" t="s">
        <v>1550</v>
      </c>
      <c r="N475" s="267"/>
      <c r="O475" s="267"/>
      <c r="P475" s="267"/>
      <c r="Q475" s="267"/>
      <c r="R475" s="267"/>
      <c r="S475" s="267"/>
      <c r="T475" s="267"/>
      <c r="U475" s="267"/>
      <c r="V475" s="267"/>
      <c r="W475" s="267"/>
      <c r="X475" s="267"/>
      <c r="Y475" s="267"/>
      <c r="Z475" s="267"/>
      <c r="AA475" s="267"/>
      <c r="AB475" s="267"/>
      <c r="AC475" s="268"/>
      <c r="AE475" s="273">
        <v>539</v>
      </c>
      <c r="AF475" s="267"/>
      <c r="AG475" s="267"/>
      <c r="AH475" s="267"/>
      <c r="AI475" s="267"/>
      <c r="AJ475" s="267"/>
      <c r="AK475" s="268"/>
      <c r="AL475" s="269">
        <v>1336</v>
      </c>
      <c r="AM475" s="267"/>
      <c r="AN475" s="267"/>
      <c r="AO475" s="267"/>
      <c r="AP475" s="267"/>
      <c r="AQ475" s="267"/>
      <c r="AR475" s="268"/>
    </row>
    <row r="476" spans="12:44" ht="16.5">
      <c r="L476" s="179">
        <v>6</v>
      </c>
      <c r="M476" s="266" t="s">
        <v>1548</v>
      </c>
      <c r="N476" s="267"/>
      <c r="O476" s="267"/>
      <c r="P476" s="267"/>
      <c r="Q476" s="267"/>
      <c r="R476" s="267"/>
      <c r="S476" s="267"/>
      <c r="T476" s="267"/>
      <c r="U476" s="267"/>
      <c r="V476" s="267"/>
      <c r="W476" s="267"/>
      <c r="X476" s="267"/>
      <c r="Y476" s="267"/>
      <c r="Z476" s="267"/>
      <c r="AA476" s="267"/>
      <c r="AB476" s="267"/>
      <c r="AC476" s="268"/>
      <c r="AE476" s="273">
        <v>1286</v>
      </c>
      <c r="AF476" s="267"/>
      <c r="AG476" s="267"/>
      <c r="AH476" s="267"/>
      <c r="AI476" s="267"/>
      <c r="AJ476" s="267"/>
      <c r="AK476" s="268"/>
      <c r="AL476" s="269">
        <v>4410</v>
      </c>
      <c r="AM476" s="267"/>
      <c r="AN476" s="267"/>
      <c r="AO476" s="267"/>
      <c r="AP476" s="267"/>
      <c r="AQ476" s="267"/>
      <c r="AR476" s="268"/>
    </row>
    <row r="477" spans="12:44" ht="16.5">
      <c r="L477" s="179">
        <v>6</v>
      </c>
      <c r="M477" s="266" t="s">
        <v>1546</v>
      </c>
      <c r="N477" s="267"/>
      <c r="O477" s="267"/>
      <c r="P477" s="267"/>
      <c r="Q477" s="267"/>
      <c r="R477" s="267"/>
      <c r="S477" s="267"/>
      <c r="T477" s="267"/>
      <c r="U477" s="267"/>
      <c r="V477" s="267"/>
      <c r="W477" s="267"/>
      <c r="X477" s="267"/>
      <c r="Y477" s="267"/>
      <c r="Z477" s="267"/>
      <c r="AA477" s="267"/>
      <c r="AB477" s="267"/>
      <c r="AC477" s="268"/>
      <c r="AE477" s="273">
        <v>509</v>
      </c>
      <c r="AF477" s="267"/>
      <c r="AG477" s="267"/>
      <c r="AH477" s="267"/>
      <c r="AI477" s="267"/>
      <c r="AJ477" s="267"/>
      <c r="AK477" s="268"/>
      <c r="AL477" s="269">
        <v>1503</v>
      </c>
      <c r="AM477" s="267"/>
      <c r="AN477" s="267"/>
      <c r="AO477" s="267"/>
      <c r="AP477" s="267"/>
      <c r="AQ477" s="267"/>
      <c r="AR477" s="268"/>
    </row>
    <row r="478" spans="12:44" ht="16.5">
      <c r="L478" s="179">
        <v>7</v>
      </c>
      <c r="M478" s="266" t="s">
        <v>1545</v>
      </c>
      <c r="N478" s="267"/>
      <c r="O478" s="267"/>
      <c r="P478" s="267"/>
      <c r="Q478" s="267"/>
      <c r="R478" s="267"/>
      <c r="S478" s="267"/>
      <c r="T478" s="267"/>
      <c r="U478" s="267"/>
      <c r="V478" s="267"/>
      <c r="W478" s="267"/>
      <c r="X478" s="267"/>
      <c r="Y478" s="267"/>
      <c r="Z478" s="267"/>
      <c r="AA478" s="267"/>
      <c r="AB478" s="267"/>
      <c r="AC478" s="268"/>
      <c r="AE478" s="273">
        <v>2135</v>
      </c>
      <c r="AF478" s="267"/>
      <c r="AG478" s="267"/>
      <c r="AH478" s="267"/>
      <c r="AI478" s="267"/>
      <c r="AJ478" s="267"/>
      <c r="AK478" s="268"/>
      <c r="AL478" s="269">
        <v>4479</v>
      </c>
      <c r="AM478" s="267"/>
      <c r="AN478" s="267"/>
      <c r="AO478" s="267"/>
      <c r="AP478" s="267"/>
      <c r="AQ478" s="267"/>
      <c r="AR478" s="268"/>
    </row>
    <row r="479" spans="12:44" ht="16.5">
      <c r="L479" s="179">
        <v>7</v>
      </c>
      <c r="M479" s="266" t="s">
        <v>1543</v>
      </c>
      <c r="N479" s="267"/>
      <c r="O479" s="267"/>
      <c r="P479" s="267"/>
      <c r="Q479" s="267"/>
      <c r="R479" s="267"/>
      <c r="S479" s="267"/>
      <c r="T479" s="267"/>
      <c r="U479" s="267"/>
      <c r="V479" s="267"/>
      <c r="W479" s="267"/>
      <c r="X479" s="267"/>
      <c r="Y479" s="267"/>
      <c r="Z479" s="267"/>
      <c r="AA479" s="267"/>
      <c r="AB479" s="267"/>
      <c r="AC479" s="268"/>
      <c r="AE479" s="273">
        <v>834</v>
      </c>
      <c r="AF479" s="267"/>
      <c r="AG479" s="267"/>
      <c r="AH479" s="267"/>
      <c r="AI479" s="267"/>
      <c r="AJ479" s="267"/>
      <c r="AK479" s="268"/>
      <c r="AL479" s="269">
        <v>3097</v>
      </c>
      <c r="AM479" s="267"/>
      <c r="AN479" s="267"/>
      <c r="AO479" s="267"/>
      <c r="AP479" s="267"/>
      <c r="AQ479" s="267"/>
      <c r="AR479" s="268"/>
    </row>
    <row r="480" spans="12:44" ht="16.5">
      <c r="L480" s="179">
        <v>7</v>
      </c>
      <c r="M480" s="266" t="s">
        <v>1541</v>
      </c>
      <c r="N480" s="267"/>
      <c r="O480" s="267"/>
      <c r="P480" s="267"/>
      <c r="Q480" s="267"/>
      <c r="R480" s="267"/>
      <c r="S480" s="267"/>
      <c r="T480" s="267"/>
      <c r="U480" s="267"/>
      <c r="V480" s="267"/>
      <c r="W480" s="267"/>
      <c r="X480" s="267"/>
      <c r="Y480" s="267"/>
      <c r="Z480" s="267"/>
      <c r="AA480" s="267"/>
      <c r="AB480" s="267"/>
      <c r="AC480" s="268"/>
      <c r="AE480" s="273">
        <v>814</v>
      </c>
      <c r="AF480" s="267"/>
      <c r="AG480" s="267"/>
      <c r="AH480" s="267"/>
      <c r="AI480" s="267"/>
      <c r="AJ480" s="267"/>
      <c r="AK480" s="268"/>
      <c r="AL480" s="269">
        <v>998</v>
      </c>
      <c r="AM480" s="267"/>
      <c r="AN480" s="267"/>
      <c r="AO480" s="267"/>
      <c r="AP480" s="267"/>
      <c r="AQ480" s="267"/>
      <c r="AR480" s="268"/>
    </row>
    <row r="481" spans="12:44" ht="16.5">
      <c r="L481" s="179">
        <v>7</v>
      </c>
      <c r="M481" s="266" t="s">
        <v>1540</v>
      </c>
      <c r="N481" s="267"/>
      <c r="O481" s="267"/>
      <c r="P481" s="267"/>
      <c r="Q481" s="267"/>
      <c r="R481" s="267"/>
      <c r="S481" s="267"/>
      <c r="T481" s="267"/>
      <c r="U481" s="267"/>
      <c r="V481" s="267"/>
      <c r="W481" s="267"/>
      <c r="X481" s="267"/>
      <c r="Y481" s="267"/>
      <c r="Z481" s="267"/>
      <c r="AA481" s="267"/>
      <c r="AB481" s="267"/>
      <c r="AC481" s="268"/>
      <c r="AE481" s="273">
        <v>545</v>
      </c>
      <c r="AF481" s="267"/>
      <c r="AG481" s="267"/>
      <c r="AH481" s="267"/>
      <c r="AI481" s="267"/>
      <c r="AJ481" s="267"/>
      <c r="AK481" s="268"/>
      <c r="AL481" s="269">
        <v>1600</v>
      </c>
      <c r="AM481" s="267"/>
      <c r="AN481" s="267"/>
      <c r="AO481" s="267"/>
      <c r="AP481" s="267"/>
      <c r="AQ481" s="267"/>
      <c r="AR481" s="268"/>
    </row>
    <row r="482" spans="12:44" ht="16.5">
      <c r="L482" s="179">
        <v>7</v>
      </c>
      <c r="M482" s="266" t="s">
        <v>1538</v>
      </c>
      <c r="N482" s="267"/>
      <c r="O482" s="267"/>
      <c r="P482" s="267"/>
      <c r="Q482" s="267"/>
      <c r="R482" s="267"/>
      <c r="S482" s="267"/>
      <c r="T482" s="267"/>
      <c r="U482" s="267"/>
      <c r="V482" s="267"/>
      <c r="W482" s="267"/>
      <c r="X482" s="267"/>
      <c r="Y482" s="267"/>
      <c r="Z482" s="267"/>
      <c r="AA482" s="267"/>
      <c r="AB482" s="267"/>
      <c r="AC482" s="268"/>
      <c r="AE482" s="273">
        <v>252</v>
      </c>
      <c r="AF482" s="267"/>
      <c r="AG482" s="267"/>
      <c r="AH482" s="267"/>
      <c r="AI482" s="267"/>
      <c r="AJ482" s="267"/>
      <c r="AK482" s="268"/>
      <c r="AL482" s="269">
        <v>1194</v>
      </c>
      <c r="AM482" s="267"/>
      <c r="AN482" s="267"/>
      <c r="AO482" s="267"/>
      <c r="AP482" s="267"/>
      <c r="AQ482" s="267"/>
      <c r="AR482" s="268"/>
    </row>
    <row r="483" spans="12:44" ht="16.5">
      <c r="L483" s="179">
        <v>7</v>
      </c>
      <c r="M483" s="266" t="s">
        <v>1537</v>
      </c>
      <c r="N483" s="267"/>
      <c r="O483" s="267"/>
      <c r="P483" s="267"/>
      <c r="Q483" s="267"/>
      <c r="R483" s="267"/>
      <c r="S483" s="267"/>
      <c r="T483" s="267"/>
      <c r="U483" s="267"/>
      <c r="V483" s="267"/>
      <c r="W483" s="267"/>
      <c r="X483" s="267"/>
      <c r="Y483" s="267"/>
      <c r="Z483" s="267"/>
      <c r="AA483" s="267"/>
      <c r="AB483" s="267"/>
      <c r="AC483" s="268"/>
      <c r="AE483" s="273">
        <v>875</v>
      </c>
      <c r="AF483" s="267"/>
      <c r="AG483" s="267"/>
      <c r="AH483" s="267"/>
      <c r="AI483" s="267"/>
      <c r="AJ483" s="267"/>
      <c r="AK483" s="268"/>
      <c r="AL483" s="269">
        <v>1662</v>
      </c>
      <c r="AM483" s="267"/>
      <c r="AN483" s="267"/>
      <c r="AO483" s="267"/>
      <c r="AP483" s="267"/>
      <c r="AQ483" s="267"/>
      <c r="AR483" s="268"/>
    </row>
    <row r="484" spans="12:44" ht="16.5">
      <c r="L484" s="179">
        <v>7</v>
      </c>
      <c r="M484" s="266" t="s">
        <v>1535</v>
      </c>
      <c r="N484" s="267"/>
      <c r="O484" s="267"/>
      <c r="P484" s="267"/>
      <c r="Q484" s="267"/>
      <c r="R484" s="267"/>
      <c r="S484" s="267"/>
      <c r="T484" s="267"/>
      <c r="U484" s="267"/>
      <c r="V484" s="267"/>
      <c r="W484" s="267"/>
      <c r="X484" s="267"/>
      <c r="Y484" s="267"/>
      <c r="Z484" s="267"/>
      <c r="AA484" s="267"/>
      <c r="AB484" s="267"/>
      <c r="AC484" s="268"/>
      <c r="AE484" s="273">
        <v>2906</v>
      </c>
      <c r="AF484" s="267"/>
      <c r="AG484" s="267"/>
      <c r="AH484" s="267"/>
      <c r="AI484" s="267"/>
      <c r="AJ484" s="267"/>
      <c r="AK484" s="268"/>
      <c r="AL484" s="269">
        <v>7183</v>
      </c>
      <c r="AM484" s="267"/>
      <c r="AN484" s="267"/>
      <c r="AO484" s="267"/>
      <c r="AP484" s="267"/>
      <c r="AQ484" s="267"/>
      <c r="AR484" s="268"/>
    </row>
    <row r="485" spans="12:44" ht="16.5">
      <c r="L485" s="179">
        <v>7</v>
      </c>
      <c r="M485" s="266" t="s">
        <v>1533</v>
      </c>
      <c r="N485" s="267"/>
      <c r="O485" s="267"/>
      <c r="P485" s="267"/>
      <c r="Q485" s="267"/>
      <c r="R485" s="267"/>
      <c r="S485" s="267"/>
      <c r="T485" s="267"/>
      <c r="U485" s="267"/>
      <c r="V485" s="267"/>
      <c r="W485" s="267"/>
      <c r="X485" s="267"/>
      <c r="Y485" s="267"/>
      <c r="Z485" s="267"/>
      <c r="AA485" s="267"/>
      <c r="AB485" s="267"/>
      <c r="AC485" s="268"/>
      <c r="AE485" s="273">
        <v>702</v>
      </c>
      <c r="AF485" s="267"/>
      <c r="AG485" s="267"/>
      <c r="AH485" s="267"/>
      <c r="AI485" s="267"/>
      <c r="AJ485" s="267"/>
      <c r="AK485" s="268"/>
      <c r="AL485" s="269">
        <v>2495</v>
      </c>
      <c r="AM485" s="267"/>
      <c r="AN485" s="267"/>
      <c r="AO485" s="267"/>
      <c r="AP485" s="267"/>
      <c r="AQ485" s="267"/>
      <c r="AR485" s="268"/>
    </row>
    <row r="486" spans="12:44" ht="16.5">
      <c r="L486" s="179">
        <v>9</v>
      </c>
      <c r="M486" s="266" t="s">
        <v>1531</v>
      </c>
      <c r="N486" s="267"/>
      <c r="O486" s="267"/>
      <c r="P486" s="267"/>
      <c r="Q486" s="267"/>
      <c r="R486" s="267"/>
      <c r="S486" s="267"/>
      <c r="T486" s="267"/>
      <c r="U486" s="267"/>
      <c r="V486" s="267"/>
      <c r="W486" s="267"/>
      <c r="X486" s="267"/>
      <c r="Y486" s="267"/>
      <c r="Z486" s="267"/>
      <c r="AA486" s="267"/>
      <c r="AB486" s="267"/>
      <c r="AC486" s="268"/>
      <c r="AE486" s="273">
        <v>806</v>
      </c>
      <c r="AF486" s="267"/>
      <c r="AG486" s="267"/>
      <c r="AH486" s="267"/>
      <c r="AI486" s="267"/>
      <c r="AJ486" s="267"/>
      <c r="AK486" s="268"/>
      <c r="AL486" s="269">
        <v>3205</v>
      </c>
      <c r="AM486" s="267"/>
      <c r="AN486" s="267"/>
      <c r="AO486" s="267"/>
      <c r="AP486" s="267"/>
      <c r="AQ486" s="267"/>
      <c r="AR486" s="268"/>
    </row>
    <row r="487" spans="12:44" ht="16.5">
      <c r="L487" s="179">
        <v>9</v>
      </c>
      <c r="M487" s="266" t="s">
        <v>1529</v>
      </c>
      <c r="N487" s="267"/>
      <c r="O487" s="267"/>
      <c r="P487" s="267"/>
      <c r="Q487" s="267"/>
      <c r="R487" s="267"/>
      <c r="S487" s="267"/>
      <c r="T487" s="267"/>
      <c r="U487" s="267"/>
      <c r="V487" s="267"/>
      <c r="W487" s="267"/>
      <c r="X487" s="267"/>
      <c r="Y487" s="267"/>
      <c r="Z487" s="267"/>
      <c r="AA487" s="267"/>
      <c r="AB487" s="267"/>
      <c r="AC487" s="268"/>
      <c r="AE487" s="273">
        <v>747</v>
      </c>
      <c r="AF487" s="267"/>
      <c r="AG487" s="267"/>
      <c r="AH487" s="267"/>
      <c r="AI487" s="267"/>
      <c r="AJ487" s="267"/>
      <c r="AK487" s="268"/>
      <c r="AL487" s="269">
        <v>1936</v>
      </c>
      <c r="AM487" s="267"/>
      <c r="AN487" s="267"/>
      <c r="AO487" s="267"/>
      <c r="AP487" s="267"/>
      <c r="AQ487" s="267"/>
      <c r="AR487" s="268"/>
    </row>
    <row r="488" spans="12:44" ht="16.5">
      <c r="L488" s="179">
        <v>9</v>
      </c>
      <c r="M488" s="266" t="s">
        <v>1527</v>
      </c>
      <c r="N488" s="267"/>
      <c r="O488" s="267"/>
      <c r="P488" s="267"/>
      <c r="Q488" s="267"/>
      <c r="R488" s="267"/>
      <c r="S488" s="267"/>
      <c r="T488" s="267"/>
      <c r="U488" s="267"/>
      <c r="V488" s="267"/>
      <c r="W488" s="267"/>
      <c r="X488" s="267"/>
      <c r="Y488" s="267"/>
      <c r="Z488" s="267"/>
      <c r="AA488" s="267"/>
      <c r="AB488" s="267"/>
      <c r="AC488" s="268"/>
      <c r="AE488" s="273">
        <v>433</v>
      </c>
      <c r="AF488" s="267"/>
      <c r="AG488" s="267"/>
      <c r="AH488" s="267"/>
      <c r="AI488" s="267"/>
      <c r="AJ488" s="267"/>
      <c r="AK488" s="268"/>
      <c r="AL488" s="269">
        <v>2537</v>
      </c>
      <c r="AM488" s="267"/>
      <c r="AN488" s="267"/>
      <c r="AO488" s="267"/>
      <c r="AP488" s="267"/>
      <c r="AQ488" s="267"/>
      <c r="AR488" s="268"/>
    </row>
    <row r="489" spans="12:44" ht="16.5">
      <c r="L489" s="179">
        <v>9</v>
      </c>
      <c r="M489" s="266" t="s">
        <v>1525</v>
      </c>
      <c r="N489" s="267"/>
      <c r="O489" s="267"/>
      <c r="P489" s="267"/>
      <c r="Q489" s="267"/>
      <c r="R489" s="267"/>
      <c r="S489" s="267"/>
      <c r="T489" s="267"/>
      <c r="U489" s="267"/>
      <c r="V489" s="267"/>
      <c r="W489" s="267"/>
      <c r="X489" s="267"/>
      <c r="Y489" s="267"/>
      <c r="Z489" s="267"/>
      <c r="AA489" s="267"/>
      <c r="AB489" s="267"/>
      <c r="AC489" s="268"/>
      <c r="AE489" s="273">
        <v>430</v>
      </c>
      <c r="AF489" s="267"/>
      <c r="AG489" s="267"/>
      <c r="AH489" s="267"/>
      <c r="AI489" s="267"/>
      <c r="AJ489" s="267"/>
      <c r="AK489" s="268"/>
      <c r="AL489" s="269">
        <v>1118</v>
      </c>
      <c r="AM489" s="267"/>
      <c r="AN489" s="267"/>
      <c r="AO489" s="267"/>
      <c r="AP489" s="267"/>
      <c r="AQ489" s="267"/>
      <c r="AR489" s="268"/>
    </row>
    <row r="490" spans="12:44" ht="16.5">
      <c r="L490" s="179">
        <v>9</v>
      </c>
      <c r="M490" s="266" t="s">
        <v>1524</v>
      </c>
      <c r="N490" s="267"/>
      <c r="O490" s="267"/>
      <c r="P490" s="267"/>
      <c r="Q490" s="267"/>
      <c r="R490" s="267"/>
      <c r="S490" s="267"/>
      <c r="T490" s="267"/>
      <c r="U490" s="267"/>
      <c r="V490" s="267"/>
      <c r="W490" s="267"/>
      <c r="X490" s="267"/>
      <c r="Y490" s="267"/>
      <c r="Z490" s="267"/>
      <c r="AA490" s="267"/>
      <c r="AB490" s="267"/>
      <c r="AC490" s="268"/>
      <c r="AE490" s="273">
        <v>8164</v>
      </c>
      <c r="AF490" s="267"/>
      <c r="AG490" s="267"/>
      <c r="AH490" s="267"/>
      <c r="AI490" s="267"/>
      <c r="AJ490" s="267"/>
      <c r="AK490" s="268"/>
      <c r="AL490" s="269">
        <v>17498</v>
      </c>
      <c r="AM490" s="267"/>
      <c r="AN490" s="267"/>
      <c r="AO490" s="267"/>
      <c r="AP490" s="267"/>
      <c r="AQ490" s="267"/>
      <c r="AR490" s="268"/>
    </row>
    <row r="491" spans="12:44" ht="16.5">
      <c r="L491" s="179">
        <v>12</v>
      </c>
      <c r="M491" s="266" t="s">
        <v>1522</v>
      </c>
      <c r="N491" s="267"/>
      <c r="O491" s="267"/>
      <c r="P491" s="267"/>
      <c r="Q491" s="267"/>
      <c r="R491" s="267"/>
      <c r="S491" s="267"/>
      <c r="T491" s="267"/>
      <c r="U491" s="267"/>
      <c r="V491" s="267"/>
      <c r="W491" s="267"/>
      <c r="X491" s="267"/>
      <c r="Y491" s="267"/>
      <c r="Z491" s="267"/>
      <c r="AA491" s="267"/>
      <c r="AB491" s="267"/>
      <c r="AC491" s="268"/>
      <c r="AE491" s="278">
        <v>20</v>
      </c>
      <c r="AF491" s="267"/>
      <c r="AG491" s="267"/>
      <c r="AH491" s="267"/>
      <c r="AI491" s="267"/>
      <c r="AJ491" s="267"/>
      <c r="AK491" s="268"/>
      <c r="AL491" s="269">
        <v>3791</v>
      </c>
      <c r="AM491" s="267"/>
      <c r="AN491" s="267"/>
      <c r="AO491" s="267"/>
      <c r="AP491" s="267"/>
      <c r="AQ491" s="267"/>
      <c r="AR491" s="268"/>
    </row>
    <row r="492" spans="12:44" ht="16.5">
      <c r="L492" s="179">
        <v>16</v>
      </c>
      <c r="M492" s="266" t="s">
        <v>1521</v>
      </c>
      <c r="N492" s="267"/>
      <c r="O492" s="267"/>
      <c r="P492" s="267"/>
      <c r="Q492" s="267"/>
      <c r="R492" s="267"/>
      <c r="S492" s="267"/>
      <c r="T492" s="267"/>
      <c r="U492" s="267"/>
      <c r="V492" s="267"/>
      <c r="W492" s="267"/>
      <c r="X492" s="267"/>
      <c r="Y492" s="267"/>
      <c r="Z492" s="267"/>
      <c r="AA492" s="267"/>
      <c r="AB492" s="267"/>
      <c r="AC492" s="268"/>
      <c r="AE492" s="273">
        <v>67</v>
      </c>
      <c r="AF492" s="267"/>
      <c r="AG492" s="267"/>
      <c r="AH492" s="267"/>
      <c r="AI492" s="267"/>
      <c r="AJ492" s="267"/>
      <c r="AK492" s="268"/>
      <c r="AL492" s="269">
        <v>646</v>
      </c>
      <c r="AM492" s="267"/>
      <c r="AN492" s="267"/>
      <c r="AO492" s="267"/>
      <c r="AP492" s="267"/>
      <c r="AQ492" s="267"/>
      <c r="AR492" s="268"/>
    </row>
    <row r="493" spans="12:44" ht="16.5">
      <c r="L493" s="179">
        <v>16</v>
      </c>
      <c r="M493" s="266" t="s">
        <v>1520</v>
      </c>
      <c r="N493" s="267"/>
      <c r="O493" s="267"/>
      <c r="P493" s="267"/>
      <c r="Q493" s="267"/>
      <c r="R493" s="267"/>
      <c r="S493" s="267"/>
      <c r="T493" s="267"/>
      <c r="U493" s="267"/>
      <c r="V493" s="267"/>
      <c r="W493" s="267"/>
      <c r="X493" s="267"/>
      <c r="Y493" s="267"/>
      <c r="Z493" s="267"/>
      <c r="AA493" s="267"/>
      <c r="AB493" s="267"/>
      <c r="AC493" s="268"/>
      <c r="AE493" s="278">
        <v>1</v>
      </c>
      <c r="AF493" s="267"/>
      <c r="AG493" s="267"/>
      <c r="AH493" s="267"/>
      <c r="AI493" s="267"/>
      <c r="AJ493" s="267"/>
      <c r="AK493" s="268"/>
      <c r="AL493" s="269">
        <v>2149</v>
      </c>
      <c r="AM493" s="267"/>
      <c r="AN493" s="267"/>
      <c r="AO493" s="267"/>
      <c r="AP493" s="267"/>
      <c r="AQ493" s="267"/>
      <c r="AR493" s="268"/>
    </row>
    <row r="494" spans="12:44" ht="16.5">
      <c r="L494" s="179">
        <v>16</v>
      </c>
      <c r="M494" s="266" t="s">
        <v>1519</v>
      </c>
      <c r="N494" s="267"/>
      <c r="O494" s="267"/>
      <c r="P494" s="267"/>
      <c r="Q494" s="267"/>
      <c r="R494" s="267"/>
      <c r="S494" s="267"/>
      <c r="T494" s="267"/>
      <c r="U494" s="267"/>
      <c r="V494" s="267"/>
      <c r="W494" s="267"/>
      <c r="X494" s="267"/>
      <c r="Y494" s="267"/>
      <c r="Z494" s="267"/>
      <c r="AA494" s="267"/>
      <c r="AB494" s="267"/>
      <c r="AC494" s="268"/>
      <c r="AE494" s="273">
        <v>391</v>
      </c>
      <c r="AF494" s="267"/>
      <c r="AG494" s="267"/>
      <c r="AH494" s="267"/>
      <c r="AI494" s="267"/>
      <c r="AJ494" s="267"/>
      <c r="AK494" s="268"/>
      <c r="AL494" s="269">
        <v>1131</v>
      </c>
      <c r="AM494" s="267"/>
      <c r="AN494" s="267"/>
      <c r="AO494" s="267"/>
      <c r="AP494" s="267"/>
      <c r="AQ494" s="267"/>
      <c r="AR494" s="268"/>
    </row>
    <row r="495" spans="12:44" ht="16.5">
      <c r="L495" s="179">
        <v>16</v>
      </c>
      <c r="M495" s="266" t="s">
        <v>1517</v>
      </c>
      <c r="N495" s="267"/>
      <c r="O495" s="267"/>
      <c r="P495" s="267"/>
      <c r="Q495" s="267"/>
      <c r="R495" s="267"/>
      <c r="S495" s="267"/>
      <c r="T495" s="267"/>
      <c r="U495" s="267"/>
      <c r="V495" s="267"/>
      <c r="W495" s="267"/>
      <c r="X495" s="267"/>
      <c r="Y495" s="267"/>
      <c r="Z495" s="267"/>
      <c r="AA495" s="267"/>
      <c r="AB495" s="267"/>
      <c r="AC495" s="268"/>
      <c r="AE495" s="273">
        <v>945</v>
      </c>
      <c r="AF495" s="267"/>
      <c r="AG495" s="267"/>
      <c r="AH495" s="267"/>
      <c r="AI495" s="267"/>
      <c r="AJ495" s="267"/>
      <c r="AK495" s="268"/>
      <c r="AL495" s="269">
        <v>2043</v>
      </c>
      <c r="AM495" s="267"/>
      <c r="AN495" s="267"/>
      <c r="AO495" s="267"/>
      <c r="AP495" s="267"/>
      <c r="AQ495" s="267"/>
      <c r="AR495" s="268"/>
    </row>
    <row r="496" spans="12:44" ht="16.5">
      <c r="L496" s="179">
        <v>16</v>
      </c>
      <c r="M496" s="266" t="s">
        <v>1515</v>
      </c>
      <c r="N496" s="267"/>
      <c r="O496" s="267"/>
      <c r="P496" s="267"/>
      <c r="Q496" s="267"/>
      <c r="R496" s="267"/>
      <c r="S496" s="267"/>
      <c r="T496" s="267"/>
      <c r="U496" s="267"/>
      <c r="V496" s="267"/>
      <c r="W496" s="267"/>
      <c r="X496" s="267"/>
      <c r="Y496" s="267"/>
      <c r="Z496" s="267"/>
      <c r="AA496" s="267"/>
      <c r="AB496" s="267"/>
      <c r="AC496" s="268"/>
      <c r="AE496" s="277">
        <v>0</v>
      </c>
      <c r="AF496" s="267"/>
      <c r="AG496" s="267"/>
      <c r="AH496" s="267"/>
      <c r="AI496" s="267"/>
      <c r="AJ496" s="267"/>
      <c r="AK496" s="268"/>
      <c r="AL496" s="269">
        <v>4</v>
      </c>
      <c r="AM496" s="267"/>
      <c r="AN496" s="267"/>
      <c r="AO496" s="267"/>
      <c r="AP496" s="267"/>
      <c r="AQ496" s="267"/>
      <c r="AR496" s="268"/>
    </row>
    <row r="497" spans="12:44" ht="16.5">
      <c r="L497" s="179">
        <v>16</v>
      </c>
      <c r="M497" s="266" t="s">
        <v>1514</v>
      </c>
      <c r="N497" s="267"/>
      <c r="O497" s="267"/>
      <c r="P497" s="267"/>
      <c r="Q497" s="267"/>
      <c r="R497" s="267"/>
      <c r="S497" s="267"/>
      <c r="T497" s="267"/>
      <c r="U497" s="267"/>
      <c r="V497" s="267"/>
      <c r="W497" s="267"/>
      <c r="X497" s="267"/>
      <c r="Y497" s="267"/>
      <c r="Z497" s="267"/>
      <c r="AA497" s="267"/>
      <c r="AB497" s="267"/>
      <c r="AC497" s="268"/>
      <c r="AE497" s="273">
        <v>1978</v>
      </c>
      <c r="AF497" s="267"/>
      <c r="AG497" s="267"/>
      <c r="AH497" s="267"/>
      <c r="AI497" s="267"/>
      <c r="AJ497" s="267"/>
      <c r="AK497" s="268"/>
      <c r="AL497" s="269">
        <v>7123</v>
      </c>
      <c r="AM497" s="267"/>
      <c r="AN497" s="267"/>
      <c r="AO497" s="267"/>
      <c r="AP497" s="267"/>
      <c r="AQ497" s="267"/>
      <c r="AR497" s="268"/>
    </row>
    <row r="498" spans="12:44" ht="16.5">
      <c r="L498" s="179">
        <v>16</v>
      </c>
      <c r="M498" s="266" t="s">
        <v>1512</v>
      </c>
      <c r="N498" s="267"/>
      <c r="O498" s="267"/>
      <c r="P498" s="267"/>
      <c r="Q498" s="267"/>
      <c r="R498" s="267"/>
      <c r="S498" s="267"/>
      <c r="T498" s="267"/>
      <c r="U498" s="267"/>
      <c r="V498" s="267"/>
      <c r="W498" s="267"/>
      <c r="X498" s="267"/>
      <c r="Y498" s="267"/>
      <c r="Z498" s="267"/>
      <c r="AA498" s="267"/>
      <c r="AB498" s="267"/>
      <c r="AC498" s="268"/>
      <c r="AE498" s="273">
        <v>594</v>
      </c>
      <c r="AF498" s="267"/>
      <c r="AG498" s="267"/>
      <c r="AH498" s="267"/>
      <c r="AI498" s="267"/>
      <c r="AJ498" s="267"/>
      <c r="AK498" s="268"/>
      <c r="AL498" s="269">
        <v>1506</v>
      </c>
      <c r="AM498" s="267"/>
      <c r="AN498" s="267"/>
      <c r="AO498" s="267"/>
      <c r="AP498" s="267"/>
      <c r="AQ498" s="267"/>
      <c r="AR498" s="268"/>
    </row>
    <row r="499" spans="12:44" ht="16.5">
      <c r="L499" s="179">
        <v>19</v>
      </c>
      <c r="M499" s="266" t="s">
        <v>1510</v>
      </c>
      <c r="N499" s="267"/>
      <c r="O499" s="267"/>
      <c r="P499" s="267"/>
      <c r="Q499" s="267"/>
      <c r="R499" s="267"/>
      <c r="S499" s="267"/>
      <c r="T499" s="267"/>
      <c r="U499" s="267"/>
      <c r="V499" s="267"/>
      <c r="W499" s="267"/>
      <c r="X499" s="267"/>
      <c r="Y499" s="267"/>
      <c r="Z499" s="267"/>
      <c r="AA499" s="267"/>
      <c r="AB499" s="267"/>
      <c r="AC499" s="268"/>
      <c r="AE499" s="273">
        <v>489</v>
      </c>
      <c r="AF499" s="267"/>
      <c r="AG499" s="267"/>
      <c r="AH499" s="267"/>
      <c r="AI499" s="267"/>
      <c r="AJ499" s="267"/>
      <c r="AK499" s="268"/>
      <c r="AL499" s="269">
        <v>724</v>
      </c>
      <c r="AM499" s="267"/>
      <c r="AN499" s="267"/>
      <c r="AO499" s="267"/>
      <c r="AP499" s="267"/>
      <c r="AQ499" s="267"/>
      <c r="AR499" s="268"/>
    </row>
    <row r="500" spans="12:44" ht="16.5">
      <c r="L500" s="179">
        <v>19</v>
      </c>
      <c r="M500" s="266" t="s">
        <v>1508</v>
      </c>
      <c r="N500" s="267"/>
      <c r="O500" s="267"/>
      <c r="P500" s="267"/>
      <c r="Q500" s="267"/>
      <c r="R500" s="267"/>
      <c r="S500" s="267"/>
      <c r="T500" s="267"/>
      <c r="U500" s="267"/>
      <c r="V500" s="267"/>
      <c r="W500" s="267"/>
      <c r="X500" s="267"/>
      <c r="Y500" s="267"/>
      <c r="Z500" s="267"/>
      <c r="AA500" s="267"/>
      <c r="AB500" s="267"/>
      <c r="AC500" s="268"/>
      <c r="AE500" s="273">
        <v>128</v>
      </c>
      <c r="AF500" s="267"/>
      <c r="AG500" s="267"/>
      <c r="AH500" s="267"/>
      <c r="AI500" s="267"/>
      <c r="AJ500" s="267"/>
      <c r="AK500" s="268"/>
      <c r="AL500" s="269">
        <v>185</v>
      </c>
      <c r="AM500" s="267"/>
      <c r="AN500" s="267"/>
      <c r="AO500" s="267"/>
      <c r="AP500" s="267"/>
      <c r="AQ500" s="267"/>
      <c r="AR500" s="268"/>
    </row>
    <row r="501" spans="12:44" ht="16.5">
      <c r="L501" s="179">
        <v>19</v>
      </c>
      <c r="M501" s="266" t="s">
        <v>1506</v>
      </c>
      <c r="N501" s="267"/>
      <c r="O501" s="267"/>
      <c r="P501" s="267"/>
      <c r="Q501" s="267"/>
      <c r="R501" s="267"/>
      <c r="S501" s="267"/>
      <c r="T501" s="267"/>
      <c r="U501" s="267"/>
      <c r="V501" s="267"/>
      <c r="W501" s="267"/>
      <c r="X501" s="267"/>
      <c r="Y501" s="267"/>
      <c r="Z501" s="267"/>
      <c r="AA501" s="267"/>
      <c r="AB501" s="267"/>
      <c r="AC501" s="268"/>
      <c r="AE501" s="273">
        <v>779</v>
      </c>
      <c r="AF501" s="267"/>
      <c r="AG501" s="267"/>
      <c r="AH501" s="267"/>
      <c r="AI501" s="267"/>
      <c r="AJ501" s="267"/>
      <c r="AK501" s="268"/>
      <c r="AL501" s="269">
        <v>1011</v>
      </c>
      <c r="AM501" s="267"/>
      <c r="AN501" s="267"/>
      <c r="AO501" s="267"/>
      <c r="AP501" s="267"/>
      <c r="AQ501" s="267"/>
      <c r="AR501" s="268"/>
    </row>
    <row r="502" spans="12:44" ht="16.5">
      <c r="L502" s="179">
        <v>19</v>
      </c>
      <c r="M502" s="266" t="s">
        <v>1505</v>
      </c>
      <c r="N502" s="267"/>
      <c r="O502" s="267"/>
      <c r="P502" s="267"/>
      <c r="Q502" s="267"/>
      <c r="R502" s="267"/>
      <c r="S502" s="267"/>
      <c r="T502" s="267"/>
      <c r="U502" s="267"/>
      <c r="V502" s="267"/>
      <c r="W502" s="267"/>
      <c r="X502" s="267"/>
      <c r="Y502" s="267"/>
      <c r="Z502" s="267"/>
      <c r="AA502" s="267"/>
      <c r="AB502" s="267"/>
      <c r="AC502" s="268"/>
      <c r="AE502" s="273">
        <v>3141</v>
      </c>
      <c r="AF502" s="267"/>
      <c r="AG502" s="267"/>
      <c r="AH502" s="267"/>
      <c r="AI502" s="267"/>
      <c r="AJ502" s="267"/>
      <c r="AK502" s="268"/>
      <c r="AL502" s="269">
        <v>4847</v>
      </c>
      <c r="AM502" s="267"/>
      <c r="AN502" s="267"/>
      <c r="AO502" s="267"/>
      <c r="AP502" s="267"/>
      <c r="AQ502" s="267"/>
      <c r="AR502" s="268"/>
    </row>
    <row r="503" spans="12:44" ht="16.5">
      <c r="L503" s="179">
        <v>19</v>
      </c>
      <c r="M503" s="266" t="s">
        <v>1503</v>
      </c>
      <c r="N503" s="267"/>
      <c r="O503" s="267"/>
      <c r="P503" s="267"/>
      <c r="Q503" s="267"/>
      <c r="R503" s="267"/>
      <c r="S503" s="267"/>
      <c r="T503" s="267"/>
      <c r="U503" s="267"/>
      <c r="V503" s="267"/>
      <c r="W503" s="267"/>
      <c r="X503" s="267"/>
      <c r="Y503" s="267"/>
      <c r="Z503" s="267"/>
      <c r="AA503" s="267"/>
      <c r="AB503" s="267"/>
      <c r="AC503" s="268"/>
      <c r="AE503" s="273">
        <v>1146</v>
      </c>
      <c r="AF503" s="267"/>
      <c r="AG503" s="267"/>
      <c r="AH503" s="267"/>
      <c r="AI503" s="267"/>
      <c r="AJ503" s="267"/>
      <c r="AK503" s="268"/>
      <c r="AL503" s="269">
        <v>1973</v>
      </c>
      <c r="AM503" s="267"/>
      <c r="AN503" s="267"/>
      <c r="AO503" s="267"/>
      <c r="AP503" s="267"/>
      <c r="AQ503" s="267"/>
      <c r="AR503" s="268"/>
    </row>
    <row r="504" spans="12:44" ht="16.5">
      <c r="L504" s="179">
        <v>19</v>
      </c>
      <c r="M504" s="266" t="s">
        <v>1501</v>
      </c>
      <c r="N504" s="267"/>
      <c r="O504" s="267"/>
      <c r="P504" s="267"/>
      <c r="Q504" s="267"/>
      <c r="R504" s="267"/>
      <c r="S504" s="267"/>
      <c r="T504" s="267"/>
      <c r="U504" s="267"/>
      <c r="V504" s="267"/>
      <c r="W504" s="267"/>
      <c r="X504" s="267"/>
      <c r="Y504" s="267"/>
      <c r="Z504" s="267"/>
      <c r="AA504" s="267"/>
      <c r="AB504" s="267"/>
      <c r="AC504" s="268"/>
      <c r="AE504" s="273">
        <v>4047</v>
      </c>
      <c r="AF504" s="267"/>
      <c r="AG504" s="267"/>
      <c r="AH504" s="267"/>
      <c r="AI504" s="267"/>
      <c r="AJ504" s="267"/>
      <c r="AK504" s="268"/>
      <c r="AL504" s="269">
        <v>4797</v>
      </c>
      <c r="AM504" s="267"/>
      <c r="AN504" s="267"/>
      <c r="AO504" s="267"/>
      <c r="AP504" s="267"/>
      <c r="AQ504" s="267"/>
      <c r="AR504" s="268"/>
    </row>
    <row r="505" spans="12:44" ht="16.5">
      <c r="L505" s="179">
        <v>19</v>
      </c>
      <c r="M505" s="266" t="s">
        <v>1499</v>
      </c>
      <c r="N505" s="267"/>
      <c r="O505" s="267"/>
      <c r="P505" s="267"/>
      <c r="Q505" s="267"/>
      <c r="R505" s="267"/>
      <c r="S505" s="267"/>
      <c r="T505" s="267"/>
      <c r="U505" s="267"/>
      <c r="V505" s="267"/>
      <c r="W505" s="267"/>
      <c r="X505" s="267"/>
      <c r="Y505" s="267"/>
      <c r="Z505" s="267"/>
      <c r="AA505" s="267"/>
      <c r="AB505" s="267"/>
      <c r="AC505" s="268"/>
      <c r="AE505" s="273">
        <v>135</v>
      </c>
      <c r="AF505" s="267"/>
      <c r="AG505" s="267"/>
      <c r="AH505" s="267"/>
      <c r="AI505" s="267"/>
      <c r="AJ505" s="267"/>
      <c r="AK505" s="268"/>
      <c r="AL505" s="269">
        <v>522</v>
      </c>
      <c r="AM505" s="267"/>
      <c r="AN505" s="267"/>
      <c r="AO505" s="267"/>
      <c r="AP505" s="267"/>
      <c r="AQ505" s="267"/>
      <c r="AR505" s="268"/>
    </row>
    <row r="506" spans="12:44" ht="16.5">
      <c r="L506" s="179">
        <v>20</v>
      </c>
      <c r="M506" s="266" t="s">
        <v>1497</v>
      </c>
      <c r="N506" s="267"/>
      <c r="O506" s="267"/>
      <c r="P506" s="267"/>
      <c r="Q506" s="267"/>
      <c r="R506" s="267"/>
      <c r="S506" s="267"/>
      <c r="T506" s="267"/>
      <c r="U506" s="267"/>
      <c r="V506" s="267"/>
      <c r="W506" s="267"/>
      <c r="X506" s="267"/>
      <c r="Y506" s="267"/>
      <c r="Z506" s="267"/>
      <c r="AA506" s="267"/>
      <c r="AB506" s="267"/>
      <c r="AC506" s="268"/>
      <c r="AE506" s="278">
        <v>31</v>
      </c>
      <c r="AF506" s="267"/>
      <c r="AG506" s="267"/>
      <c r="AH506" s="267"/>
      <c r="AI506" s="267"/>
      <c r="AJ506" s="267"/>
      <c r="AK506" s="268"/>
      <c r="AL506" s="269">
        <v>1565</v>
      </c>
      <c r="AM506" s="267"/>
      <c r="AN506" s="267"/>
      <c r="AO506" s="267"/>
      <c r="AP506" s="267"/>
      <c r="AQ506" s="267"/>
      <c r="AR506" s="268"/>
    </row>
    <row r="507" spans="12:44" ht="16.5">
      <c r="L507" s="179">
        <v>20</v>
      </c>
      <c r="M507" s="266" t="s">
        <v>1496</v>
      </c>
      <c r="N507" s="267"/>
      <c r="O507" s="267"/>
      <c r="P507" s="267"/>
      <c r="Q507" s="267"/>
      <c r="R507" s="267"/>
      <c r="S507" s="267"/>
      <c r="T507" s="267"/>
      <c r="U507" s="267"/>
      <c r="V507" s="267"/>
      <c r="W507" s="267"/>
      <c r="X507" s="267"/>
      <c r="Y507" s="267"/>
      <c r="Z507" s="267"/>
      <c r="AA507" s="267"/>
      <c r="AB507" s="267"/>
      <c r="AC507" s="268"/>
      <c r="AE507" s="273">
        <v>790</v>
      </c>
      <c r="AF507" s="267"/>
      <c r="AG507" s="267"/>
      <c r="AH507" s="267"/>
      <c r="AI507" s="267"/>
      <c r="AJ507" s="267"/>
      <c r="AK507" s="268"/>
      <c r="AL507" s="269">
        <v>3386</v>
      </c>
      <c r="AM507" s="267"/>
      <c r="AN507" s="267"/>
      <c r="AO507" s="267"/>
      <c r="AP507" s="267"/>
      <c r="AQ507" s="267"/>
      <c r="AR507" s="268"/>
    </row>
    <row r="508" spans="12:44" ht="16.5">
      <c r="L508" s="179">
        <v>20</v>
      </c>
      <c r="M508" s="266" t="s">
        <v>1495</v>
      </c>
      <c r="N508" s="267"/>
      <c r="O508" s="267"/>
      <c r="P508" s="267"/>
      <c r="Q508" s="267"/>
      <c r="R508" s="267"/>
      <c r="S508" s="267"/>
      <c r="T508" s="267"/>
      <c r="U508" s="267"/>
      <c r="V508" s="267"/>
      <c r="W508" s="267"/>
      <c r="X508" s="267"/>
      <c r="Y508" s="267"/>
      <c r="Z508" s="267"/>
      <c r="AA508" s="267"/>
      <c r="AB508" s="267"/>
      <c r="AC508" s="268"/>
      <c r="AE508" s="273">
        <v>1124</v>
      </c>
      <c r="AF508" s="267"/>
      <c r="AG508" s="267"/>
      <c r="AH508" s="267"/>
      <c r="AI508" s="267"/>
      <c r="AJ508" s="267"/>
      <c r="AK508" s="268"/>
      <c r="AL508" s="269">
        <v>4773</v>
      </c>
      <c r="AM508" s="267"/>
      <c r="AN508" s="267"/>
      <c r="AO508" s="267"/>
      <c r="AP508" s="267"/>
      <c r="AQ508" s="267"/>
      <c r="AR508" s="268"/>
    </row>
    <row r="509" spans="12:44" ht="16.5">
      <c r="L509" s="179">
        <v>20</v>
      </c>
      <c r="M509" s="266" t="s">
        <v>1493</v>
      </c>
      <c r="N509" s="267"/>
      <c r="O509" s="267"/>
      <c r="P509" s="267"/>
      <c r="Q509" s="267"/>
      <c r="R509" s="267"/>
      <c r="S509" s="267"/>
      <c r="T509" s="267"/>
      <c r="U509" s="267"/>
      <c r="V509" s="267"/>
      <c r="W509" s="267"/>
      <c r="X509" s="267"/>
      <c r="Y509" s="267"/>
      <c r="Z509" s="267"/>
      <c r="AA509" s="267"/>
      <c r="AB509" s="267"/>
      <c r="AC509" s="268"/>
      <c r="AE509" s="273">
        <v>1058</v>
      </c>
      <c r="AF509" s="267"/>
      <c r="AG509" s="267"/>
      <c r="AH509" s="267"/>
      <c r="AI509" s="267"/>
      <c r="AJ509" s="267"/>
      <c r="AK509" s="268"/>
      <c r="AL509" s="269">
        <v>1981</v>
      </c>
      <c r="AM509" s="267"/>
      <c r="AN509" s="267"/>
      <c r="AO509" s="267"/>
      <c r="AP509" s="267"/>
      <c r="AQ509" s="267"/>
      <c r="AR509" s="268"/>
    </row>
    <row r="510" spans="12:44" ht="16.5">
      <c r="L510" s="179">
        <v>20</v>
      </c>
      <c r="M510" s="266" t="s">
        <v>1492</v>
      </c>
      <c r="N510" s="267"/>
      <c r="O510" s="267"/>
      <c r="P510" s="267"/>
      <c r="Q510" s="267"/>
      <c r="R510" s="267"/>
      <c r="S510" s="267"/>
      <c r="T510" s="267"/>
      <c r="U510" s="267"/>
      <c r="V510" s="267"/>
      <c r="W510" s="267"/>
      <c r="X510" s="267"/>
      <c r="Y510" s="267"/>
      <c r="Z510" s="267"/>
      <c r="AA510" s="267"/>
      <c r="AB510" s="267"/>
      <c r="AC510" s="268"/>
      <c r="AE510" s="273">
        <v>1417</v>
      </c>
      <c r="AF510" s="267"/>
      <c r="AG510" s="267"/>
      <c r="AH510" s="267"/>
      <c r="AI510" s="267"/>
      <c r="AJ510" s="267"/>
      <c r="AK510" s="268"/>
      <c r="AL510" s="269">
        <v>4364</v>
      </c>
      <c r="AM510" s="267"/>
      <c r="AN510" s="267"/>
      <c r="AO510" s="267"/>
      <c r="AP510" s="267"/>
      <c r="AQ510" s="267"/>
      <c r="AR510" s="268"/>
    </row>
    <row r="511" spans="12:44" ht="16.5">
      <c r="L511" s="179">
        <v>20</v>
      </c>
      <c r="M511" s="266" t="s">
        <v>1491</v>
      </c>
      <c r="N511" s="267"/>
      <c r="O511" s="267"/>
      <c r="P511" s="267"/>
      <c r="Q511" s="267"/>
      <c r="R511" s="267"/>
      <c r="S511" s="267"/>
      <c r="T511" s="267"/>
      <c r="U511" s="267"/>
      <c r="V511" s="267"/>
      <c r="W511" s="267"/>
      <c r="X511" s="267"/>
      <c r="Y511" s="267"/>
      <c r="Z511" s="267"/>
      <c r="AA511" s="267"/>
      <c r="AB511" s="267"/>
      <c r="AC511" s="268"/>
      <c r="AE511" s="273">
        <v>766</v>
      </c>
      <c r="AF511" s="267"/>
      <c r="AG511" s="267"/>
      <c r="AH511" s="267"/>
      <c r="AI511" s="267"/>
      <c r="AJ511" s="267"/>
      <c r="AK511" s="268"/>
      <c r="AL511" s="269">
        <v>1519</v>
      </c>
      <c r="AM511" s="267"/>
      <c r="AN511" s="267"/>
      <c r="AO511" s="267"/>
      <c r="AP511" s="267"/>
      <c r="AQ511" s="267"/>
      <c r="AR511" s="268"/>
    </row>
    <row r="512" spans="12:44" ht="16.5">
      <c r="L512" s="179">
        <v>20</v>
      </c>
      <c r="M512" s="266" t="s">
        <v>1489</v>
      </c>
      <c r="N512" s="267"/>
      <c r="O512" s="267"/>
      <c r="P512" s="267"/>
      <c r="Q512" s="267"/>
      <c r="R512" s="267"/>
      <c r="S512" s="267"/>
      <c r="T512" s="267"/>
      <c r="U512" s="267"/>
      <c r="V512" s="267"/>
      <c r="W512" s="267"/>
      <c r="X512" s="267"/>
      <c r="Y512" s="267"/>
      <c r="Z512" s="267"/>
      <c r="AA512" s="267"/>
      <c r="AB512" s="267"/>
      <c r="AC512" s="268"/>
      <c r="AE512" s="278">
        <v>34</v>
      </c>
      <c r="AF512" s="267"/>
      <c r="AG512" s="267"/>
      <c r="AH512" s="267"/>
      <c r="AI512" s="267"/>
      <c r="AJ512" s="267"/>
      <c r="AK512" s="268"/>
      <c r="AL512" s="269">
        <v>517</v>
      </c>
      <c r="AM512" s="267"/>
      <c r="AN512" s="267"/>
      <c r="AO512" s="267"/>
      <c r="AP512" s="267"/>
      <c r="AQ512" s="267"/>
      <c r="AR512" s="268"/>
    </row>
    <row r="513" spans="5:55" ht="16.5">
      <c r="L513" s="179">
        <v>20</v>
      </c>
      <c r="M513" s="266" t="s">
        <v>1488</v>
      </c>
      <c r="N513" s="267"/>
      <c r="O513" s="267"/>
      <c r="P513" s="267"/>
      <c r="Q513" s="267"/>
      <c r="R513" s="267"/>
      <c r="S513" s="267"/>
      <c r="T513" s="267"/>
      <c r="U513" s="267"/>
      <c r="V513" s="267"/>
      <c r="W513" s="267"/>
      <c r="X513" s="267"/>
      <c r="Y513" s="267"/>
      <c r="Z513" s="267"/>
      <c r="AA513" s="267"/>
      <c r="AB513" s="267"/>
      <c r="AC513" s="268"/>
      <c r="AE513" s="273">
        <v>290</v>
      </c>
      <c r="AF513" s="267"/>
      <c r="AG513" s="267"/>
      <c r="AH513" s="267"/>
      <c r="AI513" s="267"/>
      <c r="AJ513" s="267"/>
      <c r="AK513" s="268"/>
      <c r="AL513" s="269">
        <v>1419</v>
      </c>
      <c r="AM513" s="267"/>
      <c r="AN513" s="267"/>
      <c r="AO513" s="267"/>
      <c r="AP513" s="267"/>
      <c r="AQ513" s="267"/>
      <c r="AR513" s="268"/>
    </row>
    <row r="514" spans="5:55" ht="16.5">
      <c r="L514" s="179">
        <v>21</v>
      </c>
      <c r="M514" s="266" t="s">
        <v>1487</v>
      </c>
      <c r="N514" s="267"/>
      <c r="O514" s="267"/>
      <c r="P514" s="267"/>
      <c r="Q514" s="267"/>
      <c r="R514" s="267"/>
      <c r="S514" s="267"/>
      <c r="T514" s="267"/>
      <c r="U514" s="267"/>
      <c r="V514" s="267"/>
      <c r="W514" s="267"/>
      <c r="X514" s="267"/>
      <c r="Y514" s="267"/>
      <c r="Z514" s="267"/>
      <c r="AA514" s="267"/>
      <c r="AB514" s="267"/>
      <c r="AC514" s="268"/>
      <c r="AE514" s="277">
        <v>0</v>
      </c>
      <c r="AF514" s="267"/>
      <c r="AG514" s="267"/>
      <c r="AH514" s="267"/>
      <c r="AI514" s="267"/>
      <c r="AJ514" s="267"/>
      <c r="AK514" s="268"/>
      <c r="AL514" s="269">
        <v>1</v>
      </c>
      <c r="AM514" s="267"/>
      <c r="AN514" s="267"/>
      <c r="AO514" s="267"/>
      <c r="AP514" s="267"/>
      <c r="AQ514" s="267"/>
      <c r="AR514" s="268"/>
    </row>
    <row r="515" spans="5:55" ht="16.5">
      <c r="L515" s="179">
        <v>21</v>
      </c>
      <c r="M515" s="266" t="s">
        <v>1485</v>
      </c>
      <c r="N515" s="267"/>
      <c r="O515" s="267"/>
      <c r="P515" s="267"/>
      <c r="Q515" s="267"/>
      <c r="R515" s="267"/>
      <c r="S515" s="267"/>
      <c r="T515" s="267"/>
      <c r="U515" s="267"/>
      <c r="V515" s="267"/>
      <c r="W515" s="267"/>
      <c r="X515" s="267"/>
      <c r="Y515" s="267"/>
      <c r="Z515" s="267"/>
      <c r="AA515" s="267"/>
      <c r="AB515" s="267"/>
      <c r="AC515" s="268"/>
      <c r="AE515" s="273">
        <v>314</v>
      </c>
      <c r="AF515" s="267"/>
      <c r="AG515" s="267"/>
      <c r="AH515" s="267"/>
      <c r="AI515" s="267"/>
      <c r="AJ515" s="267"/>
      <c r="AK515" s="268"/>
      <c r="AL515" s="269">
        <v>1463</v>
      </c>
      <c r="AM515" s="267"/>
      <c r="AN515" s="267"/>
      <c r="AO515" s="267"/>
      <c r="AP515" s="267"/>
      <c r="AQ515" s="267"/>
      <c r="AR515" s="268"/>
    </row>
    <row r="516" spans="5:55" ht="16.5">
      <c r="L516" s="179">
        <v>21</v>
      </c>
      <c r="M516" s="266" t="s">
        <v>1483</v>
      </c>
      <c r="N516" s="267"/>
      <c r="O516" s="267"/>
      <c r="P516" s="267"/>
      <c r="Q516" s="267"/>
      <c r="R516" s="267"/>
      <c r="S516" s="267"/>
      <c r="T516" s="267"/>
      <c r="U516" s="267"/>
      <c r="V516" s="267"/>
      <c r="W516" s="267"/>
      <c r="X516" s="267"/>
      <c r="Y516" s="267"/>
      <c r="Z516" s="267"/>
      <c r="AA516" s="267"/>
      <c r="AB516" s="267"/>
      <c r="AC516" s="268"/>
      <c r="AE516" s="273">
        <v>102</v>
      </c>
      <c r="AF516" s="267"/>
      <c r="AG516" s="267"/>
      <c r="AH516" s="267"/>
      <c r="AI516" s="267"/>
      <c r="AJ516" s="267"/>
      <c r="AK516" s="268"/>
      <c r="AL516" s="269">
        <v>208</v>
      </c>
      <c r="AM516" s="267"/>
      <c r="AN516" s="267"/>
      <c r="AO516" s="267"/>
      <c r="AP516" s="267"/>
      <c r="AQ516" s="267"/>
      <c r="AR516" s="268"/>
    </row>
    <row r="517" spans="5:55" ht="16.5">
      <c r="L517" s="179">
        <v>21</v>
      </c>
      <c r="M517" s="266" t="s">
        <v>1481</v>
      </c>
      <c r="N517" s="267"/>
      <c r="O517" s="267"/>
      <c r="P517" s="267"/>
      <c r="Q517" s="267"/>
      <c r="R517" s="267"/>
      <c r="S517" s="267"/>
      <c r="T517" s="267"/>
      <c r="U517" s="267"/>
      <c r="V517" s="267"/>
      <c r="W517" s="267"/>
      <c r="X517" s="267"/>
      <c r="Y517" s="267"/>
      <c r="Z517" s="267"/>
      <c r="AA517" s="267"/>
      <c r="AB517" s="267"/>
      <c r="AC517" s="268"/>
      <c r="AE517" s="273">
        <v>1504</v>
      </c>
      <c r="AF517" s="267"/>
      <c r="AG517" s="267"/>
      <c r="AH517" s="267"/>
      <c r="AI517" s="267"/>
      <c r="AJ517" s="267"/>
      <c r="AK517" s="268"/>
      <c r="AL517" s="269">
        <v>4476</v>
      </c>
      <c r="AM517" s="267"/>
      <c r="AN517" s="267"/>
      <c r="AO517" s="267"/>
      <c r="AP517" s="267"/>
      <c r="AQ517" s="267"/>
      <c r="AR517" s="268"/>
    </row>
    <row r="518" spans="5:55" ht="16.5">
      <c r="L518" s="179">
        <v>21</v>
      </c>
      <c r="M518" s="266" t="s">
        <v>1479</v>
      </c>
      <c r="N518" s="267"/>
      <c r="O518" s="267"/>
      <c r="P518" s="267"/>
      <c r="Q518" s="267"/>
      <c r="R518" s="267"/>
      <c r="S518" s="267"/>
      <c r="T518" s="267"/>
      <c r="U518" s="267"/>
      <c r="V518" s="267"/>
      <c r="W518" s="267"/>
      <c r="X518" s="267"/>
      <c r="Y518" s="267"/>
      <c r="Z518" s="267"/>
      <c r="AA518" s="267"/>
      <c r="AB518" s="267"/>
      <c r="AC518" s="268"/>
      <c r="AE518" s="273">
        <v>6243</v>
      </c>
      <c r="AF518" s="267"/>
      <c r="AG518" s="267"/>
      <c r="AH518" s="267"/>
      <c r="AI518" s="267"/>
      <c r="AJ518" s="267"/>
      <c r="AK518" s="268"/>
      <c r="AL518" s="269">
        <v>10422</v>
      </c>
      <c r="AM518" s="267"/>
      <c r="AN518" s="267"/>
      <c r="AO518" s="267"/>
      <c r="AP518" s="267"/>
      <c r="AQ518" s="267"/>
      <c r="AR518" s="268"/>
    </row>
    <row r="519" spans="5:55" ht="16.5">
      <c r="L519" s="179">
        <v>21</v>
      </c>
      <c r="M519" s="266" t="s">
        <v>1477</v>
      </c>
      <c r="N519" s="267"/>
      <c r="O519" s="267"/>
      <c r="P519" s="267"/>
      <c r="Q519" s="267"/>
      <c r="R519" s="267"/>
      <c r="S519" s="267"/>
      <c r="T519" s="267"/>
      <c r="U519" s="267"/>
      <c r="V519" s="267"/>
      <c r="W519" s="267"/>
      <c r="X519" s="267"/>
      <c r="Y519" s="267"/>
      <c r="Z519" s="267"/>
      <c r="AA519" s="267"/>
      <c r="AB519" s="267"/>
      <c r="AC519" s="268"/>
      <c r="AE519" s="273">
        <v>322</v>
      </c>
      <c r="AF519" s="267"/>
      <c r="AG519" s="267"/>
      <c r="AH519" s="267"/>
      <c r="AI519" s="267"/>
      <c r="AJ519" s="267"/>
      <c r="AK519" s="268"/>
      <c r="AL519" s="269">
        <v>700</v>
      </c>
      <c r="AM519" s="267"/>
      <c r="AN519" s="267"/>
      <c r="AO519" s="267"/>
      <c r="AP519" s="267"/>
      <c r="AQ519" s="267"/>
      <c r="AR519" s="268"/>
    </row>
    <row r="520" spans="5:55" ht="16.5">
      <c r="L520" s="179">
        <v>21</v>
      </c>
      <c r="M520" s="266" t="s">
        <v>1475</v>
      </c>
      <c r="N520" s="267"/>
      <c r="O520" s="267"/>
      <c r="P520" s="267"/>
      <c r="Q520" s="267"/>
      <c r="R520" s="267"/>
      <c r="S520" s="267"/>
      <c r="T520" s="267"/>
      <c r="U520" s="267"/>
      <c r="V520" s="267"/>
      <c r="W520" s="267"/>
      <c r="X520" s="267"/>
      <c r="Y520" s="267"/>
      <c r="Z520" s="267"/>
      <c r="AA520" s="267"/>
      <c r="AB520" s="267"/>
      <c r="AC520" s="268"/>
      <c r="AE520" s="273">
        <v>1677</v>
      </c>
      <c r="AF520" s="267"/>
      <c r="AG520" s="267"/>
      <c r="AH520" s="267"/>
      <c r="AI520" s="267"/>
      <c r="AJ520" s="267"/>
      <c r="AK520" s="268"/>
      <c r="AL520" s="269">
        <v>2218</v>
      </c>
      <c r="AM520" s="267"/>
      <c r="AN520" s="267"/>
      <c r="AO520" s="267"/>
      <c r="AP520" s="267"/>
      <c r="AQ520" s="267"/>
      <c r="AR520" s="268"/>
    </row>
    <row r="521" spans="5:55" ht="8.4499999999999993" customHeight="1"/>
    <row r="522" spans="5:55" ht="39.75" customHeight="1">
      <c r="E522" s="274" t="s">
        <v>1602</v>
      </c>
      <c r="F522" s="275"/>
      <c r="G522" s="275"/>
      <c r="H522" s="275"/>
      <c r="I522" s="275"/>
      <c r="J522" s="275"/>
      <c r="K522" s="275"/>
      <c r="L522" s="275"/>
      <c r="M522" s="275"/>
      <c r="N522" s="275"/>
      <c r="O522" s="275"/>
      <c r="P522" s="275"/>
      <c r="Q522" s="275"/>
      <c r="R522" s="275"/>
      <c r="S522" s="275"/>
      <c r="T522" s="275"/>
      <c r="U522" s="275"/>
      <c r="V522" s="275"/>
      <c r="W522" s="275"/>
      <c r="X522" s="275"/>
      <c r="Y522" s="275"/>
      <c r="Z522" s="275"/>
      <c r="AA522" s="275"/>
      <c r="AB522" s="275"/>
      <c r="AC522" s="275"/>
      <c r="AD522" s="275"/>
      <c r="AE522" s="275"/>
      <c r="AF522" s="275"/>
      <c r="AG522" s="275"/>
      <c r="AH522" s="275"/>
      <c r="AI522" s="275"/>
      <c r="AJ522" s="275"/>
      <c r="AK522" s="275"/>
      <c r="AL522" s="275"/>
      <c r="AM522" s="275"/>
      <c r="AN522" s="275"/>
      <c r="AO522" s="275"/>
      <c r="AP522" s="275"/>
      <c r="AQ522" s="275"/>
      <c r="AR522" s="275"/>
      <c r="AS522" s="275"/>
      <c r="AT522" s="275"/>
      <c r="AU522" s="275"/>
      <c r="AV522" s="275"/>
      <c r="AW522" s="275"/>
      <c r="AX522" s="275"/>
      <c r="AY522" s="178"/>
      <c r="AZ522" s="178"/>
      <c r="BA522" s="178"/>
      <c r="BB522" s="178"/>
      <c r="BC522" s="178"/>
    </row>
    <row r="523" spans="5:55" ht="1.1499999999999999" customHeight="1"/>
    <row r="524" spans="5:55" ht="34.15" customHeight="1">
      <c r="J524" s="276" t="s">
        <v>0</v>
      </c>
      <c r="K524" s="267"/>
      <c r="L524" s="268"/>
      <c r="M524" s="276" t="s">
        <v>1601</v>
      </c>
      <c r="N524" s="267"/>
      <c r="O524" s="267"/>
      <c r="P524" s="267"/>
      <c r="Q524" s="267"/>
      <c r="R524" s="267"/>
      <c r="S524" s="267"/>
      <c r="T524" s="267"/>
      <c r="U524" s="267"/>
      <c r="V524" s="267"/>
      <c r="W524" s="267"/>
      <c r="X524" s="267"/>
      <c r="Y524" s="267"/>
      <c r="Z524" s="267"/>
      <c r="AA524" s="267"/>
      <c r="AB524" s="267"/>
      <c r="AC524" s="268"/>
      <c r="AE524" s="276" t="s">
        <v>1600</v>
      </c>
      <c r="AF524" s="267"/>
      <c r="AG524" s="267"/>
      <c r="AH524" s="267"/>
      <c r="AI524" s="267"/>
      <c r="AJ524" s="267"/>
      <c r="AK524" s="268"/>
      <c r="AL524" s="276" t="s">
        <v>1599</v>
      </c>
      <c r="AM524" s="267"/>
      <c r="AN524" s="267"/>
      <c r="AO524" s="267"/>
      <c r="AP524" s="268"/>
      <c r="AQ524" s="276" t="s">
        <v>1598</v>
      </c>
      <c r="AR524" s="267"/>
      <c r="AS524" s="267"/>
      <c r="AT524" s="268"/>
    </row>
    <row r="525" spans="5:55" ht="22.9" customHeight="1">
      <c r="J525" s="266">
        <v>1</v>
      </c>
      <c r="K525" s="267"/>
      <c r="L525" s="268"/>
      <c r="M525" s="266" t="s">
        <v>1597</v>
      </c>
      <c r="N525" s="267"/>
      <c r="O525" s="267"/>
      <c r="P525" s="267"/>
      <c r="Q525" s="267"/>
      <c r="R525" s="267"/>
      <c r="S525" s="267"/>
      <c r="T525" s="267"/>
      <c r="U525" s="267"/>
      <c r="V525" s="267"/>
      <c r="W525" s="267"/>
      <c r="X525" s="267"/>
      <c r="Y525" s="267"/>
      <c r="Z525" s="267"/>
      <c r="AA525" s="267"/>
      <c r="AB525" s="267"/>
      <c r="AC525" s="268"/>
      <c r="AE525" s="269">
        <v>1612</v>
      </c>
      <c r="AF525" s="267"/>
      <c r="AG525" s="267"/>
      <c r="AH525" s="267"/>
      <c r="AI525" s="267"/>
      <c r="AJ525" s="267"/>
      <c r="AK525" s="268"/>
      <c r="AL525" s="269">
        <v>3446</v>
      </c>
      <c r="AM525" s="267"/>
      <c r="AN525" s="267"/>
      <c r="AO525" s="267"/>
      <c r="AP525" s="268"/>
      <c r="AQ525" s="270" t="s">
        <v>1596</v>
      </c>
      <c r="AR525" s="267"/>
      <c r="AS525" s="267"/>
      <c r="AT525" s="268"/>
    </row>
    <row r="526" spans="5:55" ht="22.9" customHeight="1">
      <c r="J526" s="266">
        <v>1</v>
      </c>
      <c r="K526" s="267"/>
      <c r="L526" s="268"/>
      <c r="M526" s="266" t="s">
        <v>1595</v>
      </c>
      <c r="N526" s="267"/>
      <c r="O526" s="267"/>
      <c r="P526" s="267"/>
      <c r="Q526" s="267"/>
      <c r="R526" s="267"/>
      <c r="S526" s="267"/>
      <c r="T526" s="267"/>
      <c r="U526" s="267"/>
      <c r="V526" s="267"/>
      <c r="W526" s="267"/>
      <c r="X526" s="267"/>
      <c r="Y526" s="267"/>
      <c r="Z526" s="267"/>
      <c r="AA526" s="267"/>
      <c r="AB526" s="267"/>
      <c r="AC526" s="268"/>
      <c r="AE526" s="269">
        <v>1364</v>
      </c>
      <c r="AF526" s="267"/>
      <c r="AG526" s="267"/>
      <c r="AH526" s="267"/>
      <c r="AI526" s="267"/>
      <c r="AJ526" s="267"/>
      <c r="AK526" s="268"/>
      <c r="AL526" s="269">
        <v>2653</v>
      </c>
      <c r="AM526" s="267"/>
      <c r="AN526" s="267"/>
      <c r="AO526" s="267"/>
      <c r="AP526" s="268"/>
      <c r="AQ526" s="270" t="s">
        <v>1594</v>
      </c>
      <c r="AR526" s="267"/>
      <c r="AS526" s="267"/>
      <c r="AT526" s="268"/>
    </row>
    <row r="527" spans="5:55" ht="22.9" customHeight="1">
      <c r="J527" s="266">
        <v>1</v>
      </c>
      <c r="K527" s="267"/>
      <c r="L527" s="268"/>
      <c r="M527" s="266" t="s">
        <v>1593</v>
      </c>
      <c r="N527" s="267"/>
      <c r="O527" s="267"/>
      <c r="P527" s="267"/>
      <c r="Q527" s="267"/>
      <c r="R527" s="267"/>
      <c r="S527" s="267"/>
      <c r="T527" s="267"/>
      <c r="U527" s="267"/>
      <c r="V527" s="267"/>
      <c r="W527" s="267"/>
      <c r="X527" s="267"/>
      <c r="Y527" s="267"/>
      <c r="Z527" s="267"/>
      <c r="AA527" s="267"/>
      <c r="AB527" s="267"/>
      <c r="AC527" s="268"/>
      <c r="AE527" s="269">
        <v>2480</v>
      </c>
      <c r="AF527" s="267"/>
      <c r="AG527" s="267"/>
      <c r="AH527" s="267"/>
      <c r="AI527" s="267"/>
      <c r="AJ527" s="267"/>
      <c r="AK527" s="268"/>
      <c r="AL527" s="269">
        <v>2806</v>
      </c>
      <c r="AM527" s="267"/>
      <c r="AN527" s="267"/>
      <c r="AO527" s="267"/>
      <c r="AP527" s="268"/>
      <c r="AQ527" s="270" t="s">
        <v>1592</v>
      </c>
      <c r="AR527" s="267"/>
      <c r="AS527" s="267"/>
      <c r="AT527" s="268"/>
    </row>
    <row r="528" spans="5:55" ht="22.9" customHeight="1">
      <c r="J528" s="266">
        <v>1</v>
      </c>
      <c r="K528" s="267"/>
      <c r="L528" s="268"/>
      <c r="M528" s="266" t="s">
        <v>1591</v>
      </c>
      <c r="N528" s="267"/>
      <c r="O528" s="267"/>
      <c r="P528" s="267"/>
      <c r="Q528" s="267"/>
      <c r="R528" s="267"/>
      <c r="S528" s="267"/>
      <c r="T528" s="267"/>
      <c r="U528" s="267"/>
      <c r="V528" s="267"/>
      <c r="W528" s="267"/>
      <c r="X528" s="267"/>
      <c r="Y528" s="267"/>
      <c r="Z528" s="267"/>
      <c r="AA528" s="267"/>
      <c r="AB528" s="267"/>
      <c r="AC528" s="268"/>
      <c r="AE528" s="269">
        <v>2</v>
      </c>
      <c r="AF528" s="267"/>
      <c r="AG528" s="267"/>
      <c r="AH528" s="267"/>
      <c r="AI528" s="267"/>
      <c r="AJ528" s="267"/>
      <c r="AK528" s="268"/>
      <c r="AL528" s="269">
        <v>10289</v>
      </c>
      <c r="AM528" s="267"/>
      <c r="AN528" s="267"/>
      <c r="AO528" s="267"/>
      <c r="AP528" s="268"/>
      <c r="AQ528" s="271" t="s">
        <v>1590</v>
      </c>
      <c r="AR528" s="267"/>
      <c r="AS528" s="267"/>
      <c r="AT528" s="268"/>
    </row>
    <row r="529" spans="10:46" ht="22.9" customHeight="1">
      <c r="J529" s="266">
        <v>1</v>
      </c>
      <c r="K529" s="267"/>
      <c r="L529" s="268"/>
      <c r="M529" s="266" t="s">
        <v>1589</v>
      </c>
      <c r="N529" s="267"/>
      <c r="O529" s="267"/>
      <c r="P529" s="267"/>
      <c r="Q529" s="267"/>
      <c r="R529" s="267"/>
      <c r="S529" s="267"/>
      <c r="T529" s="267"/>
      <c r="U529" s="267"/>
      <c r="V529" s="267"/>
      <c r="W529" s="267"/>
      <c r="X529" s="267"/>
      <c r="Y529" s="267"/>
      <c r="Z529" s="267"/>
      <c r="AA529" s="267"/>
      <c r="AB529" s="267"/>
      <c r="AC529" s="268"/>
      <c r="AE529" s="269">
        <v>0</v>
      </c>
      <c r="AF529" s="267"/>
      <c r="AG529" s="267"/>
      <c r="AH529" s="267"/>
      <c r="AI529" s="267"/>
      <c r="AJ529" s="267"/>
      <c r="AK529" s="268"/>
      <c r="AL529" s="269">
        <v>1266</v>
      </c>
      <c r="AM529" s="267"/>
      <c r="AN529" s="267"/>
      <c r="AO529" s="267"/>
      <c r="AP529" s="268"/>
      <c r="AQ529" s="272" t="s">
        <v>1486</v>
      </c>
      <c r="AR529" s="267"/>
      <c r="AS529" s="267"/>
      <c r="AT529" s="268"/>
    </row>
    <row r="530" spans="10:46" ht="22.9" customHeight="1">
      <c r="J530" s="266">
        <v>1</v>
      </c>
      <c r="K530" s="267"/>
      <c r="L530" s="268"/>
      <c r="M530" s="266" t="s">
        <v>1588</v>
      </c>
      <c r="N530" s="267"/>
      <c r="O530" s="267"/>
      <c r="P530" s="267"/>
      <c r="Q530" s="267"/>
      <c r="R530" s="267"/>
      <c r="S530" s="267"/>
      <c r="T530" s="267"/>
      <c r="U530" s="267"/>
      <c r="V530" s="267"/>
      <c r="W530" s="267"/>
      <c r="X530" s="267"/>
      <c r="Y530" s="267"/>
      <c r="Z530" s="267"/>
      <c r="AA530" s="267"/>
      <c r="AB530" s="267"/>
      <c r="AC530" s="268"/>
      <c r="AE530" s="269">
        <v>0</v>
      </c>
      <c r="AF530" s="267"/>
      <c r="AG530" s="267"/>
      <c r="AH530" s="267"/>
      <c r="AI530" s="267"/>
      <c r="AJ530" s="267"/>
      <c r="AK530" s="268"/>
      <c r="AL530" s="269">
        <v>1969</v>
      </c>
      <c r="AM530" s="267"/>
      <c r="AN530" s="267"/>
      <c r="AO530" s="267"/>
      <c r="AP530" s="268"/>
      <c r="AQ530" s="272" t="s">
        <v>1486</v>
      </c>
      <c r="AR530" s="267"/>
      <c r="AS530" s="267"/>
      <c r="AT530" s="268"/>
    </row>
    <row r="531" spans="10:46" ht="22.9" customHeight="1">
      <c r="J531" s="266">
        <v>1</v>
      </c>
      <c r="K531" s="267"/>
      <c r="L531" s="268"/>
      <c r="M531" s="266" t="s">
        <v>1587</v>
      </c>
      <c r="N531" s="267"/>
      <c r="O531" s="267"/>
      <c r="P531" s="267"/>
      <c r="Q531" s="267"/>
      <c r="R531" s="267"/>
      <c r="S531" s="267"/>
      <c r="T531" s="267"/>
      <c r="U531" s="267"/>
      <c r="V531" s="267"/>
      <c r="W531" s="267"/>
      <c r="X531" s="267"/>
      <c r="Y531" s="267"/>
      <c r="Z531" s="267"/>
      <c r="AA531" s="267"/>
      <c r="AB531" s="267"/>
      <c r="AC531" s="268"/>
      <c r="AE531" s="269">
        <v>37</v>
      </c>
      <c r="AF531" s="267"/>
      <c r="AG531" s="267"/>
      <c r="AH531" s="267"/>
      <c r="AI531" s="267"/>
      <c r="AJ531" s="267"/>
      <c r="AK531" s="268"/>
      <c r="AL531" s="269">
        <v>1292</v>
      </c>
      <c r="AM531" s="267"/>
      <c r="AN531" s="267"/>
      <c r="AO531" s="267"/>
      <c r="AP531" s="268"/>
      <c r="AQ531" s="271" t="s">
        <v>1586</v>
      </c>
      <c r="AR531" s="267"/>
      <c r="AS531" s="267"/>
      <c r="AT531" s="268"/>
    </row>
    <row r="532" spans="10:46" ht="22.9" customHeight="1">
      <c r="J532" s="266">
        <v>1</v>
      </c>
      <c r="K532" s="267"/>
      <c r="L532" s="268"/>
      <c r="M532" s="266" t="s">
        <v>1585</v>
      </c>
      <c r="N532" s="267"/>
      <c r="O532" s="267"/>
      <c r="P532" s="267"/>
      <c r="Q532" s="267"/>
      <c r="R532" s="267"/>
      <c r="S532" s="267"/>
      <c r="T532" s="267"/>
      <c r="U532" s="267"/>
      <c r="V532" s="267"/>
      <c r="W532" s="267"/>
      <c r="X532" s="267"/>
      <c r="Y532" s="267"/>
      <c r="Z532" s="267"/>
      <c r="AA532" s="267"/>
      <c r="AB532" s="267"/>
      <c r="AC532" s="268"/>
      <c r="AE532" s="269">
        <v>2331</v>
      </c>
      <c r="AF532" s="267"/>
      <c r="AG532" s="267"/>
      <c r="AH532" s="267"/>
      <c r="AI532" s="267"/>
      <c r="AJ532" s="267"/>
      <c r="AK532" s="268"/>
      <c r="AL532" s="269">
        <v>4881</v>
      </c>
      <c r="AM532" s="267"/>
      <c r="AN532" s="267"/>
      <c r="AO532" s="267"/>
      <c r="AP532" s="268"/>
      <c r="AQ532" s="270" t="s">
        <v>1584</v>
      </c>
      <c r="AR532" s="267"/>
      <c r="AS532" s="267"/>
      <c r="AT532" s="268"/>
    </row>
    <row r="533" spans="10:46" ht="22.9" customHeight="1">
      <c r="J533" s="266">
        <v>4</v>
      </c>
      <c r="K533" s="267"/>
      <c r="L533" s="268"/>
      <c r="M533" s="266" t="s">
        <v>1583</v>
      </c>
      <c r="N533" s="267"/>
      <c r="O533" s="267"/>
      <c r="P533" s="267"/>
      <c r="Q533" s="267"/>
      <c r="R533" s="267"/>
      <c r="S533" s="267"/>
      <c r="T533" s="267"/>
      <c r="U533" s="267"/>
      <c r="V533" s="267"/>
      <c r="W533" s="267"/>
      <c r="X533" s="267"/>
      <c r="Y533" s="267"/>
      <c r="Z533" s="267"/>
      <c r="AA533" s="267"/>
      <c r="AB533" s="267"/>
      <c r="AC533" s="268"/>
      <c r="AE533" s="269">
        <v>2119</v>
      </c>
      <c r="AF533" s="267"/>
      <c r="AG533" s="267"/>
      <c r="AH533" s="267"/>
      <c r="AI533" s="267"/>
      <c r="AJ533" s="267"/>
      <c r="AK533" s="268"/>
      <c r="AL533" s="269">
        <v>2339</v>
      </c>
      <c r="AM533" s="267"/>
      <c r="AN533" s="267"/>
      <c r="AO533" s="267"/>
      <c r="AP533" s="268"/>
      <c r="AQ533" s="270" t="s">
        <v>1582</v>
      </c>
      <c r="AR533" s="267"/>
      <c r="AS533" s="267"/>
      <c r="AT533" s="268"/>
    </row>
    <row r="534" spans="10:46" ht="22.9" customHeight="1">
      <c r="J534" s="266">
        <v>4</v>
      </c>
      <c r="K534" s="267"/>
      <c r="L534" s="268"/>
      <c r="M534" s="266" t="s">
        <v>1581</v>
      </c>
      <c r="N534" s="267"/>
      <c r="O534" s="267"/>
      <c r="P534" s="267"/>
      <c r="Q534" s="267"/>
      <c r="R534" s="267"/>
      <c r="S534" s="267"/>
      <c r="T534" s="267"/>
      <c r="U534" s="267"/>
      <c r="V534" s="267"/>
      <c r="W534" s="267"/>
      <c r="X534" s="267"/>
      <c r="Y534" s="267"/>
      <c r="Z534" s="267"/>
      <c r="AA534" s="267"/>
      <c r="AB534" s="267"/>
      <c r="AC534" s="268"/>
      <c r="AE534" s="269">
        <v>6</v>
      </c>
      <c r="AF534" s="267"/>
      <c r="AG534" s="267"/>
      <c r="AH534" s="267"/>
      <c r="AI534" s="267"/>
      <c r="AJ534" s="267"/>
      <c r="AK534" s="268"/>
      <c r="AL534" s="269">
        <v>914</v>
      </c>
      <c r="AM534" s="267"/>
      <c r="AN534" s="267"/>
      <c r="AO534" s="267"/>
      <c r="AP534" s="268"/>
      <c r="AQ534" s="271" t="s">
        <v>1580</v>
      </c>
      <c r="AR534" s="267"/>
      <c r="AS534" s="267"/>
      <c r="AT534" s="268"/>
    </row>
    <row r="535" spans="10:46" ht="22.9" customHeight="1">
      <c r="J535" s="266">
        <v>4</v>
      </c>
      <c r="K535" s="267"/>
      <c r="L535" s="268"/>
      <c r="M535" s="266" t="s">
        <v>1579</v>
      </c>
      <c r="N535" s="267"/>
      <c r="O535" s="267"/>
      <c r="P535" s="267"/>
      <c r="Q535" s="267"/>
      <c r="R535" s="267"/>
      <c r="S535" s="267"/>
      <c r="T535" s="267"/>
      <c r="U535" s="267"/>
      <c r="V535" s="267"/>
      <c r="W535" s="267"/>
      <c r="X535" s="267"/>
      <c r="Y535" s="267"/>
      <c r="Z535" s="267"/>
      <c r="AA535" s="267"/>
      <c r="AB535" s="267"/>
      <c r="AC535" s="268"/>
      <c r="AE535" s="269">
        <v>0</v>
      </c>
      <c r="AF535" s="267"/>
      <c r="AG535" s="267"/>
      <c r="AH535" s="267"/>
      <c r="AI535" s="267"/>
      <c r="AJ535" s="267"/>
      <c r="AK535" s="268"/>
      <c r="AL535" s="269">
        <v>754</v>
      </c>
      <c r="AM535" s="267"/>
      <c r="AN535" s="267"/>
      <c r="AO535" s="267"/>
      <c r="AP535" s="268"/>
      <c r="AQ535" s="272" t="s">
        <v>1486</v>
      </c>
      <c r="AR535" s="267"/>
      <c r="AS535" s="267"/>
      <c r="AT535" s="268"/>
    </row>
    <row r="536" spans="10:46" ht="22.9" customHeight="1">
      <c r="J536" s="266">
        <v>4</v>
      </c>
      <c r="K536" s="267"/>
      <c r="L536" s="268"/>
      <c r="M536" s="266" t="s">
        <v>1578</v>
      </c>
      <c r="N536" s="267"/>
      <c r="O536" s="267"/>
      <c r="P536" s="267"/>
      <c r="Q536" s="267"/>
      <c r="R536" s="267"/>
      <c r="S536" s="267"/>
      <c r="T536" s="267"/>
      <c r="U536" s="267"/>
      <c r="V536" s="267"/>
      <c r="W536" s="267"/>
      <c r="X536" s="267"/>
      <c r="Y536" s="267"/>
      <c r="Z536" s="267"/>
      <c r="AA536" s="267"/>
      <c r="AB536" s="267"/>
      <c r="AC536" s="268"/>
      <c r="AE536" s="269">
        <v>75</v>
      </c>
      <c r="AF536" s="267"/>
      <c r="AG536" s="267"/>
      <c r="AH536" s="267"/>
      <c r="AI536" s="267"/>
      <c r="AJ536" s="267"/>
      <c r="AK536" s="268"/>
      <c r="AL536" s="269">
        <v>1291</v>
      </c>
      <c r="AM536" s="267"/>
      <c r="AN536" s="267"/>
      <c r="AO536" s="267"/>
      <c r="AP536" s="268"/>
      <c r="AQ536" s="270" t="s">
        <v>1577</v>
      </c>
      <c r="AR536" s="267"/>
      <c r="AS536" s="267"/>
      <c r="AT536" s="268"/>
    </row>
    <row r="537" spans="10:46" ht="22.9" customHeight="1">
      <c r="J537" s="266">
        <v>4</v>
      </c>
      <c r="K537" s="267"/>
      <c r="L537" s="268"/>
      <c r="M537" s="266" t="s">
        <v>1576</v>
      </c>
      <c r="N537" s="267"/>
      <c r="O537" s="267"/>
      <c r="P537" s="267"/>
      <c r="Q537" s="267"/>
      <c r="R537" s="267"/>
      <c r="S537" s="267"/>
      <c r="T537" s="267"/>
      <c r="U537" s="267"/>
      <c r="V537" s="267"/>
      <c r="W537" s="267"/>
      <c r="X537" s="267"/>
      <c r="Y537" s="267"/>
      <c r="Z537" s="267"/>
      <c r="AA537" s="267"/>
      <c r="AB537" s="267"/>
      <c r="AC537" s="268"/>
      <c r="AE537" s="269">
        <v>0</v>
      </c>
      <c r="AF537" s="267"/>
      <c r="AG537" s="267"/>
      <c r="AH537" s="267"/>
      <c r="AI537" s="267"/>
      <c r="AJ537" s="267"/>
      <c r="AK537" s="268"/>
      <c r="AL537" s="269">
        <v>607</v>
      </c>
      <c r="AM537" s="267"/>
      <c r="AN537" s="267"/>
      <c r="AO537" s="267"/>
      <c r="AP537" s="268"/>
      <c r="AQ537" s="272" t="s">
        <v>1486</v>
      </c>
      <c r="AR537" s="267"/>
      <c r="AS537" s="267"/>
      <c r="AT537" s="268"/>
    </row>
    <row r="538" spans="10:46" ht="22.9" customHeight="1">
      <c r="J538" s="266">
        <v>4</v>
      </c>
      <c r="K538" s="267"/>
      <c r="L538" s="268"/>
      <c r="M538" s="266" t="s">
        <v>1575</v>
      </c>
      <c r="N538" s="267"/>
      <c r="O538" s="267"/>
      <c r="P538" s="267"/>
      <c r="Q538" s="267"/>
      <c r="R538" s="267"/>
      <c r="S538" s="267"/>
      <c r="T538" s="267"/>
      <c r="U538" s="267"/>
      <c r="V538" s="267"/>
      <c r="W538" s="267"/>
      <c r="X538" s="267"/>
      <c r="Y538" s="267"/>
      <c r="Z538" s="267"/>
      <c r="AA538" s="267"/>
      <c r="AB538" s="267"/>
      <c r="AC538" s="268"/>
      <c r="AE538" s="269">
        <v>0</v>
      </c>
      <c r="AF538" s="267"/>
      <c r="AG538" s="267"/>
      <c r="AH538" s="267"/>
      <c r="AI538" s="267"/>
      <c r="AJ538" s="267"/>
      <c r="AK538" s="268"/>
      <c r="AL538" s="269">
        <v>2458</v>
      </c>
      <c r="AM538" s="267"/>
      <c r="AN538" s="267"/>
      <c r="AO538" s="267"/>
      <c r="AP538" s="268"/>
      <c r="AQ538" s="272" t="s">
        <v>1486</v>
      </c>
      <c r="AR538" s="267"/>
      <c r="AS538" s="267"/>
      <c r="AT538" s="268"/>
    </row>
    <row r="539" spans="10:46" ht="22.9" customHeight="1">
      <c r="J539" s="266">
        <v>4</v>
      </c>
      <c r="K539" s="267"/>
      <c r="L539" s="268"/>
      <c r="M539" s="266" t="s">
        <v>1574</v>
      </c>
      <c r="N539" s="267"/>
      <c r="O539" s="267"/>
      <c r="P539" s="267"/>
      <c r="Q539" s="267"/>
      <c r="R539" s="267"/>
      <c r="S539" s="267"/>
      <c r="T539" s="267"/>
      <c r="U539" s="267"/>
      <c r="V539" s="267"/>
      <c r="W539" s="267"/>
      <c r="X539" s="267"/>
      <c r="Y539" s="267"/>
      <c r="Z539" s="267"/>
      <c r="AA539" s="267"/>
      <c r="AB539" s="267"/>
      <c r="AC539" s="268"/>
      <c r="AE539" s="269">
        <v>23</v>
      </c>
      <c r="AF539" s="267"/>
      <c r="AG539" s="267"/>
      <c r="AH539" s="267"/>
      <c r="AI539" s="267"/>
      <c r="AJ539" s="267"/>
      <c r="AK539" s="268"/>
      <c r="AL539" s="269">
        <v>2262</v>
      </c>
      <c r="AM539" s="267"/>
      <c r="AN539" s="267"/>
      <c r="AO539" s="267"/>
      <c r="AP539" s="268"/>
      <c r="AQ539" s="271" t="s">
        <v>1573</v>
      </c>
      <c r="AR539" s="267"/>
      <c r="AS539" s="267"/>
      <c r="AT539" s="268"/>
    </row>
    <row r="540" spans="10:46" ht="22.9" customHeight="1">
      <c r="J540" s="266">
        <v>4</v>
      </c>
      <c r="K540" s="267"/>
      <c r="L540" s="268"/>
      <c r="M540" s="266" t="s">
        <v>1572</v>
      </c>
      <c r="N540" s="267"/>
      <c r="O540" s="267"/>
      <c r="P540" s="267"/>
      <c r="Q540" s="267"/>
      <c r="R540" s="267"/>
      <c r="S540" s="267"/>
      <c r="T540" s="267"/>
      <c r="U540" s="267"/>
      <c r="V540" s="267"/>
      <c r="W540" s="267"/>
      <c r="X540" s="267"/>
      <c r="Y540" s="267"/>
      <c r="Z540" s="267"/>
      <c r="AA540" s="267"/>
      <c r="AB540" s="267"/>
      <c r="AC540" s="268"/>
      <c r="AE540" s="269">
        <v>100</v>
      </c>
      <c r="AF540" s="267"/>
      <c r="AG540" s="267"/>
      <c r="AH540" s="267"/>
      <c r="AI540" s="267"/>
      <c r="AJ540" s="267"/>
      <c r="AK540" s="268"/>
      <c r="AL540" s="269">
        <v>6682</v>
      </c>
      <c r="AM540" s="267"/>
      <c r="AN540" s="267"/>
      <c r="AO540" s="267"/>
      <c r="AP540" s="268"/>
      <c r="AQ540" s="271" t="s">
        <v>1571</v>
      </c>
      <c r="AR540" s="267"/>
      <c r="AS540" s="267"/>
      <c r="AT540" s="268"/>
    </row>
    <row r="541" spans="10:46" ht="22.9" customHeight="1">
      <c r="J541" s="266">
        <v>4</v>
      </c>
      <c r="K541" s="267"/>
      <c r="L541" s="268"/>
      <c r="M541" s="266" t="s">
        <v>1570</v>
      </c>
      <c r="N541" s="267"/>
      <c r="O541" s="267"/>
      <c r="P541" s="267"/>
      <c r="Q541" s="267"/>
      <c r="R541" s="267"/>
      <c r="S541" s="267"/>
      <c r="T541" s="267"/>
      <c r="U541" s="267"/>
      <c r="V541" s="267"/>
      <c r="W541" s="267"/>
      <c r="X541" s="267"/>
      <c r="Y541" s="267"/>
      <c r="Z541" s="267"/>
      <c r="AA541" s="267"/>
      <c r="AB541" s="267"/>
      <c r="AC541" s="268"/>
      <c r="AE541" s="269">
        <v>46</v>
      </c>
      <c r="AF541" s="267"/>
      <c r="AG541" s="267"/>
      <c r="AH541" s="267"/>
      <c r="AI541" s="267"/>
      <c r="AJ541" s="267"/>
      <c r="AK541" s="268"/>
      <c r="AL541" s="269">
        <v>288</v>
      </c>
      <c r="AM541" s="267"/>
      <c r="AN541" s="267"/>
      <c r="AO541" s="267"/>
      <c r="AP541" s="268"/>
      <c r="AQ541" s="270" t="s">
        <v>1569</v>
      </c>
      <c r="AR541" s="267"/>
      <c r="AS541" s="267"/>
      <c r="AT541" s="268"/>
    </row>
    <row r="542" spans="10:46" ht="22.9" customHeight="1">
      <c r="J542" s="266">
        <v>5</v>
      </c>
      <c r="K542" s="267"/>
      <c r="L542" s="268"/>
      <c r="M542" s="266" t="s">
        <v>1568</v>
      </c>
      <c r="N542" s="267"/>
      <c r="O542" s="267"/>
      <c r="P542" s="267"/>
      <c r="Q542" s="267"/>
      <c r="R542" s="267"/>
      <c r="S542" s="267"/>
      <c r="T542" s="267"/>
      <c r="U542" s="267"/>
      <c r="V542" s="267"/>
      <c r="W542" s="267"/>
      <c r="X542" s="267"/>
      <c r="Y542" s="267"/>
      <c r="Z542" s="267"/>
      <c r="AA542" s="267"/>
      <c r="AB542" s="267"/>
      <c r="AC542" s="268"/>
      <c r="AE542" s="269">
        <v>772</v>
      </c>
      <c r="AF542" s="267"/>
      <c r="AG542" s="267"/>
      <c r="AH542" s="267"/>
      <c r="AI542" s="267"/>
      <c r="AJ542" s="267"/>
      <c r="AK542" s="268"/>
      <c r="AL542" s="269">
        <v>1207</v>
      </c>
      <c r="AM542" s="267"/>
      <c r="AN542" s="267"/>
      <c r="AO542" s="267"/>
      <c r="AP542" s="268"/>
      <c r="AQ542" s="270" t="s">
        <v>1567</v>
      </c>
      <c r="AR542" s="267"/>
      <c r="AS542" s="267"/>
      <c r="AT542" s="268"/>
    </row>
    <row r="543" spans="10:46" ht="22.9" customHeight="1">
      <c r="J543" s="266">
        <v>5</v>
      </c>
      <c r="K543" s="267"/>
      <c r="L543" s="268"/>
      <c r="M543" s="266" t="s">
        <v>1566</v>
      </c>
      <c r="N543" s="267"/>
      <c r="O543" s="267"/>
      <c r="P543" s="267"/>
      <c r="Q543" s="267"/>
      <c r="R543" s="267"/>
      <c r="S543" s="267"/>
      <c r="T543" s="267"/>
      <c r="U543" s="267"/>
      <c r="V543" s="267"/>
      <c r="W543" s="267"/>
      <c r="X543" s="267"/>
      <c r="Y543" s="267"/>
      <c r="Z543" s="267"/>
      <c r="AA543" s="267"/>
      <c r="AB543" s="267"/>
      <c r="AC543" s="268"/>
      <c r="AE543" s="269">
        <v>64</v>
      </c>
      <c r="AF543" s="267"/>
      <c r="AG543" s="267"/>
      <c r="AH543" s="267"/>
      <c r="AI543" s="267"/>
      <c r="AJ543" s="267"/>
      <c r="AK543" s="268"/>
      <c r="AL543" s="269">
        <v>346</v>
      </c>
      <c r="AM543" s="267"/>
      <c r="AN543" s="267"/>
      <c r="AO543" s="267"/>
      <c r="AP543" s="268"/>
      <c r="AQ543" s="270" t="s">
        <v>1565</v>
      </c>
      <c r="AR543" s="267"/>
      <c r="AS543" s="267"/>
      <c r="AT543" s="268"/>
    </row>
    <row r="544" spans="10:46" ht="22.9" customHeight="1">
      <c r="J544" s="266">
        <v>5</v>
      </c>
      <c r="K544" s="267"/>
      <c r="L544" s="268"/>
      <c r="M544" s="266" t="s">
        <v>1564</v>
      </c>
      <c r="N544" s="267"/>
      <c r="O544" s="267"/>
      <c r="P544" s="267"/>
      <c r="Q544" s="267"/>
      <c r="R544" s="267"/>
      <c r="S544" s="267"/>
      <c r="T544" s="267"/>
      <c r="U544" s="267"/>
      <c r="V544" s="267"/>
      <c r="W544" s="267"/>
      <c r="X544" s="267"/>
      <c r="Y544" s="267"/>
      <c r="Z544" s="267"/>
      <c r="AA544" s="267"/>
      <c r="AB544" s="267"/>
      <c r="AC544" s="268"/>
      <c r="AE544" s="269">
        <v>633</v>
      </c>
      <c r="AF544" s="267"/>
      <c r="AG544" s="267"/>
      <c r="AH544" s="267"/>
      <c r="AI544" s="267"/>
      <c r="AJ544" s="267"/>
      <c r="AK544" s="268"/>
      <c r="AL544" s="269">
        <v>1053</v>
      </c>
      <c r="AM544" s="267"/>
      <c r="AN544" s="267"/>
      <c r="AO544" s="267"/>
      <c r="AP544" s="268"/>
      <c r="AQ544" s="270" t="s">
        <v>1563</v>
      </c>
      <c r="AR544" s="267"/>
      <c r="AS544" s="267"/>
      <c r="AT544" s="268"/>
    </row>
    <row r="545" spans="10:46" ht="22.9" customHeight="1">
      <c r="J545" s="266">
        <v>5</v>
      </c>
      <c r="K545" s="267"/>
      <c r="L545" s="268"/>
      <c r="M545" s="266" t="s">
        <v>1562</v>
      </c>
      <c r="N545" s="267"/>
      <c r="O545" s="267"/>
      <c r="P545" s="267"/>
      <c r="Q545" s="267"/>
      <c r="R545" s="267"/>
      <c r="S545" s="267"/>
      <c r="T545" s="267"/>
      <c r="U545" s="267"/>
      <c r="V545" s="267"/>
      <c r="W545" s="267"/>
      <c r="X545" s="267"/>
      <c r="Y545" s="267"/>
      <c r="Z545" s="267"/>
      <c r="AA545" s="267"/>
      <c r="AB545" s="267"/>
      <c r="AC545" s="268"/>
      <c r="AE545" s="269">
        <v>785</v>
      </c>
      <c r="AF545" s="267"/>
      <c r="AG545" s="267"/>
      <c r="AH545" s="267"/>
      <c r="AI545" s="267"/>
      <c r="AJ545" s="267"/>
      <c r="AK545" s="268"/>
      <c r="AL545" s="269">
        <v>1913</v>
      </c>
      <c r="AM545" s="267"/>
      <c r="AN545" s="267"/>
      <c r="AO545" s="267"/>
      <c r="AP545" s="268"/>
      <c r="AQ545" s="270" t="s">
        <v>1561</v>
      </c>
      <c r="AR545" s="267"/>
      <c r="AS545" s="267"/>
      <c r="AT545" s="268"/>
    </row>
    <row r="546" spans="10:46" ht="22.9" customHeight="1">
      <c r="J546" s="266">
        <v>5</v>
      </c>
      <c r="K546" s="267"/>
      <c r="L546" s="268"/>
      <c r="M546" s="266" t="s">
        <v>1560</v>
      </c>
      <c r="N546" s="267"/>
      <c r="O546" s="267"/>
      <c r="P546" s="267"/>
      <c r="Q546" s="267"/>
      <c r="R546" s="267"/>
      <c r="S546" s="267"/>
      <c r="T546" s="267"/>
      <c r="U546" s="267"/>
      <c r="V546" s="267"/>
      <c r="W546" s="267"/>
      <c r="X546" s="267"/>
      <c r="Y546" s="267"/>
      <c r="Z546" s="267"/>
      <c r="AA546" s="267"/>
      <c r="AB546" s="267"/>
      <c r="AC546" s="268"/>
      <c r="AE546" s="269">
        <v>298</v>
      </c>
      <c r="AF546" s="267"/>
      <c r="AG546" s="267"/>
      <c r="AH546" s="267"/>
      <c r="AI546" s="267"/>
      <c r="AJ546" s="267"/>
      <c r="AK546" s="268"/>
      <c r="AL546" s="269">
        <v>1532</v>
      </c>
      <c r="AM546" s="267"/>
      <c r="AN546" s="267"/>
      <c r="AO546" s="267"/>
      <c r="AP546" s="268"/>
      <c r="AQ546" s="270" t="s">
        <v>1559</v>
      </c>
      <c r="AR546" s="267"/>
      <c r="AS546" s="267"/>
      <c r="AT546" s="268"/>
    </row>
    <row r="547" spans="10:46" ht="22.9" customHeight="1">
      <c r="J547" s="266">
        <v>6</v>
      </c>
      <c r="K547" s="267"/>
      <c r="L547" s="268"/>
      <c r="M547" s="266" t="s">
        <v>1558</v>
      </c>
      <c r="N547" s="267"/>
      <c r="O547" s="267"/>
      <c r="P547" s="267"/>
      <c r="Q547" s="267"/>
      <c r="R547" s="267"/>
      <c r="S547" s="267"/>
      <c r="T547" s="267"/>
      <c r="U547" s="267"/>
      <c r="V547" s="267"/>
      <c r="W547" s="267"/>
      <c r="X547" s="267"/>
      <c r="Y547" s="267"/>
      <c r="Z547" s="267"/>
      <c r="AA547" s="267"/>
      <c r="AB547" s="267"/>
      <c r="AC547" s="268"/>
      <c r="AE547" s="269">
        <v>549</v>
      </c>
      <c r="AF547" s="267"/>
      <c r="AG547" s="267"/>
      <c r="AH547" s="267"/>
      <c r="AI547" s="267"/>
      <c r="AJ547" s="267"/>
      <c r="AK547" s="268"/>
      <c r="AL547" s="269">
        <v>798</v>
      </c>
      <c r="AM547" s="267"/>
      <c r="AN547" s="267"/>
      <c r="AO547" s="267"/>
      <c r="AP547" s="268"/>
      <c r="AQ547" s="270" t="s">
        <v>1557</v>
      </c>
      <c r="AR547" s="267"/>
      <c r="AS547" s="267"/>
      <c r="AT547" s="268"/>
    </row>
    <row r="548" spans="10:46" ht="22.9" customHeight="1">
      <c r="J548" s="266">
        <v>6</v>
      </c>
      <c r="K548" s="267"/>
      <c r="L548" s="268"/>
      <c r="M548" s="266" t="s">
        <v>1556</v>
      </c>
      <c r="N548" s="267"/>
      <c r="O548" s="267"/>
      <c r="P548" s="267"/>
      <c r="Q548" s="267"/>
      <c r="R548" s="267"/>
      <c r="S548" s="267"/>
      <c r="T548" s="267"/>
      <c r="U548" s="267"/>
      <c r="V548" s="267"/>
      <c r="W548" s="267"/>
      <c r="X548" s="267"/>
      <c r="Y548" s="267"/>
      <c r="Z548" s="267"/>
      <c r="AA548" s="267"/>
      <c r="AB548" s="267"/>
      <c r="AC548" s="268"/>
      <c r="AE548" s="269">
        <v>613</v>
      </c>
      <c r="AF548" s="267"/>
      <c r="AG548" s="267"/>
      <c r="AH548" s="267"/>
      <c r="AI548" s="267"/>
      <c r="AJ548" s="267"/>
      <c r="AK548" s="268"/>
      <c r="AL548" s="269">
        <v>1003</v>
      </c>
      <c r="AM548" s="267"/>
      <c r="AN548" s="267"/>
      <c r="AO548" s="267"/>
      <c r="AP548" s="268"/>
      <c r="AQ548" s="270" t="s">
        <v>1555</v>
      </c>
      <c r="AR548" s="267"/>
      <c r="AS548" s="267"/>
      <c r="AT548" s="268"/>
    </row>
    <row r="549" spans="10:46" ht="22.9" customHeight="1">
      <c r="J549" s="266">
        <v>6</v>
      </c>
      <c r="K549" s="267"/>
      <c r="L549" s="268"/>
      <c r="M549" s="266" t="s">
        <v>1554</v>
      </c>
      <c r="N549" s="267"/>
      <c r="O549" s="267"/>
      <c r="P549" s="267"/>
      <c r="Q549" s="267"/>
      <c r="R549" s="267"/>
      <c r="S549" s="267"/>
      <c r="T549" s="267"/>
      <c r="U549" s="267"/>
      <c r="V549" s="267"/>
      <c r="W549" s="267"/>
      <c r="X549" s="267"/>
      <c r="Y549" s="267"/>
      <c r="Z549" s="267"/>
      <c r="AA549" s="267"/>
      <c r="AB549" s="267"/>
      <c r="AC549" s="268"/>
      <c r="AE549" s="269">
        <v>14</v>
      </c>
      <c r="AF549" s="267"/>
      <c r="AG549" s="267"/>
      <c r="AH549" s="267"/>
      <c r="AI549" s="267"/>
      <c r="AJ549" s="267"/>
      <c r="AK549" s="268"/>
      <c r="AL549" s="269">
        <v>262</v>
      </c>
      <c r="AM549" s="267"/>
      <c r="AN549" s="267"/>
      <c r="AO549" s="267"/>
      <c r="AP549" s="268"/>
      <c r="AQ549" s="270" t="s">
        <v>1553</v>
      </c>
      <c r="AR549" s="267"/>
      <c r="AS549" s="267"/>
      <c r="AT549" s="268"/>
    </row>
    <row r="550" spans="10:46" ht="22.9" customHeight="1">
      <c r="J550" s="266">
        <v>6</v>
      </c>
      <c r="K550" s="267"/>
      <c r="L550" s="268"/>
      <c r="M550" s="266" t="s">
        <v>1552</v>
      </c>
      <c r="N550" s="267"/>
      <c r="O550" s="267"/>
      <c r="P550" s="267"/>
      <c r="Q550" s="267"/>
      <c r="R550" s="267"/>
      <c r="S550" s="267"/>
      <c r="T550" s="267"/>
      <c r="U550" s="267"/>
      <c r="V550" s="267"/>
      <c r="W550" s="267"/>
      <c r="X550" s="267"/>
      <c r="Y550" s="267"/>
      <c r="Z550" s="267"/>
      <c r="AA550" s="267"/>
      <c r="AB550" s="267"/>
      <c r="AC550" s="268"/>
      <c r="AE550" s="269">
        <v>1054</v>
      </c>
      <c r="AF550" s="267"/>
      <c r="AG550" s="267"/>
      <c r="AH550" s="267"/>
      <c r="AI550" s="267"/>
      <c r="AJ550" s="267"/>
      <c r="AK550" s="268"/>
      <c r="AL550" s="269">
        <v>2102</v>
      </c>
      <c r="AM550" s="267"/>
      <c r="AN550" s="267"/>
      <c r="AO550" s="267"/>
      <c r="AP550" s="268"/>
      <c r="AQ550" s="270" t="s">
        <v>1551</v>
      </c>
      <c r="AR550" s="267"/>
      <c r="AS550" s="267"/>
      <c r="AT550" s="268"/>
    </row>
    <row r="551" spans="10:46" ht="22.9" customHeight="1">
      <c r="J551" s="266">
        <v>6</v>
      </c>
      <c r="K551" s="267"/>
      <c r="L551" s="268"/>
      <c r="M551" s="266" t="s">
        <v>1550</v>
      </c>
      <c r="N551" s="267"/>
      <c r="O551" s="267"/>
      <c r="P551" s="267"/>
      <c r="Q551" s="267"/>
      <c r="R551" s="267"/>
      <c r="S551" s="267"/>
      <c r="T551" s="267"/>
      <c r="U551" s="267"/>
      <c r="V551" s="267"/>
      <c r="W551" s="267"/>
      <c r="X551" s="267"/>
      <c r="Y551" s="267"/>
      <c r="Z551" s="267"/>
      <c r="AA551" s="267"/>
      <c r="AB551" s="267"/>
      <c r="AC551" s="268"/>
      <c r="AE551" s="269">
        <v>3</v>
      </c>
      <c r="AF551" s="267"/>
      <c r="AG551" s="267"/>
      <c r="AH551" s="267"/>
      <c r="AI551" s="267"/>
      <c r="AJ551" s="267"/>
      <c r="AK551" s="268"/>
      <c r="AL551" s="269">
        <v>1336</v>
      </c>
      <c r="AM551" s="267"/>
      <c r="AN551" s="267"/>
      <c r="AO551" s="267"/>
      <c r="AP551" s="268"/>
      <c r="AQ551" s="271" t="s">
        <v>1549</v>
      </c>
      <c r="AR551" s="267"/>
      <c r="AS551" s="267"/>
      <c r="AT551" s="268"/>
    </row>
    <row r="552" spans="10:46" ht="22.9" customHeight="1">
      <c r="J552" s="266">
        <v>6</v>
      </c>
      <c r="K552" s="267"/>
      <c r="L552" s="268"/>
      <c r="M552" s="266" t="s">
        <v>1548</v>
      </c>
      <c r="N552" s="267"/>
      <c r="O552" s="267"/>
      <c r="P552" s="267"/>
      <c r="Q552" s="267"/>
      <c r="R552" s="267"/>
      <c r="S552" s="267"/>
      <c r="T552" s="267"/>
      <c r="U552" s="267"/>
      <c r="V552" s="267"/>
      <c r="W552" s="267"/>
      <c r="X552" s="267"/>
      <c r="Y552" s="267"/>
      <c r="Z552" s="267"/>
      <c r="AA552" s="267"/>
      <c r="AB552" s="267"/>
      <c r="AC552" s="268"/>
      <c r="AE552" s="269">
        <v>112</v>
      </c>
      <c r="AF552" s="267"/>
      <c r="AG552" s="267"/>
      <c r="AH552" s="267"/>
      <c r="AI552" s="267"/>
      <c r="AJ552" s="267"/>
      <c r="AK552" s="268"/>
      <c r="AL552" s="269">
        <v>4410</v>
      </c>
      <c r="AM552" s="267"/>
      <c r="AN552" s="267"/>
      <c r="AO552" s="267"/>
      <c r="AP552" s="268"/>
      <c r="AQ552" s="271" t="s">
        <v>1547</v>
      </c>
      <c r="AR552" s="267"/>
      <c r="AS552" s="267"/>
      <c r="AT552" s="268"/>
    </row>
    <row r="553" spans="10:46" ht="22.9" customHeight="1">
      <c r="J553" s="266">
        <v>6</v>
      </c>
      <c r="K553" s="267"/>
      <c r="L553" s="268"/>
      <c r="M553" s="266" t="s">
        <v>1546</v>
      </c>
      <c r="N553" s="267"/>
      <c r="O553" s="267"/>
      <c r="P553" s="267"/>
      <c r="Q553" s="267"/>
      <c r="R553" s="267"/>
      <c r="S553" s="267"/>
      <c r="T553" s="267"/>
      <c r="U553" s="267"/>
      <c r="V553" s="267"/>
      <c r="W553" s="267"/>
      <c r="X553" s="267"/>
      <c r="Y553" s="267"/>
      <c r="Z553" s="267"/>
      <c r="AA553" s="267"/>
      <c r="AB553" s="267"/>
      <c r="AC553" s="268"/>
      <c r="AE553" s="269">
        <v>0</v>
      </c>
      <c r="AF553" s="267"/>
      <c r="AG553" s="267"/>
      <c r="AH553" s="267"/>
      <c r="AI553" s="267"/>
      <c r="AJ553" s="267"/>
      <c r="AK553" s="268"/>
      <c r="AL553" s="269">
        <v>1503</v>
      </c>
      <c r="AM553" s="267"/>
      <c r="AN553" s="267"/>
      <c r="AO553" s="267"/>
      <c r="AP553" s="268"/>
      <c r="AQ553" s="272" t="s">
        <v>1486</v>
      </c>
      <c r="AR553" s="267"/>
      <c r="AS553" s="267"/>
      <c r="AT553" s="268"/>
    </row>
    <row r="554" spans="10:46" ht="22.9" customHeight="1">
      <c r="J554" s="266">
        <v>7</v>
      </c>
      <c r="K554" s="267"/>
      <c r="L554" s="268"/>
      <c r="M554" s="266" t="s">
        <v>1545</v>
      </c>
      <c r="N554" s="267"/>
      <c r="O554" s="267"/>
      <c r="P554" s="267"/>
      <c r="Q554" s="267"/>
      <c r="R554" s="267"/>
      <c r="S554" s="267"/>
      <c r="T554" s="267"/>
      <c r="U554" s="267"/>
      <c r="V554" s="267"/>
      <c r="W554" s="267"/>
      <c r="X554" s="267"/>
      <c r="Y554" s="267"/>
      <c r="Z554" s="267"/>
      <c r="AA554" s="267"/>
      <c r="AB554" s="267"/>
      <c r="AC554" s="268"/>
      <c r="AE554" s="269">
        <v>3784</v>
      </c>
      <c r="AF554" s="267"/>
      <c r="AG554" s="267"/>
      <c r="AH554" s="267"/>
      <c r="AI554" s="267"/>
      <c r="AJ554" s="267"/>
      <c r="AK554" s="268"/>
      <c r="AL554" s="269">
        <v>4479</v>
      </c>
      <c r="AM554" s="267"/>
      <c r="AN554" s="267"/>
      <c r="AO554" s="267"/>
      <c r="AP554" s="268"/>
      <c r="AQ554" s="270" t="s">
        <v>1544</v>
      </c>
      <c r="AR554" s="267"/>
      <c r="AS554" s="267"/>
      <c r="AT554" s="268"/>
    </row>
    <row r="555" spans="10:46" ht="22.9" customHeight="1">
      <c r="J555" s="266">
        <v>7</v>
      </c>
      <c r="K555" s="267"/>
      <c r="L555" s="268"/>
      <c r="M555" s="266" t="s">
        <v>1543</v>
      </c>
      <c r="N555" s="267"/>
      <c r="O555" s="267"/>
      <c r="P555" s="267"/>
      <c r="Q555" s="267"/>
      <c r="R555" s="267"/>
      <c r="S555" s="267"/>
      <c r="T555" s="267"/>
      <c r="U555" s="267"/>
      <c r="V555" s="267"/>
      <c r="W555" s="267"/>
      <c r="X555" s="267"/>
      <c r="Y555" s="267"/>
      <c r="Z555" s="267"/>
      <c r="AA555" s="267"/>
      <c r="AB555" s="267"/>
      <c r="AC555" s="268"/>
      <c r="AE555" s="269">
        <v>2005</v>
      </c>
      <c r="AF555" s="267"/>
      <c r="AG555" s="267"/>
      <c r="AH555" s="267"/>
      <c r="AI555" s="267"/>
      <c r="AJ555" s="267"/>
      <c r="AK555" s="268"/>
      <c r="AL555" s="269">
        <v>3097</v>
      </c>
      <c r="AM555" s="267"/>
      <c r="AN555" s="267"/>
      <c r="AO555" s="267"/>
      <c r="AP555" s="268"/>
      <c r="AQ555" s="270" t="s">
        <v>1542</v>
      </c>
      <c r="AR555" s="267"/>
      <c r="AS555" s="267"/>
      <c r="AT555" s="268"/>
    </row>
    <row r="556" spans="10:46" ht="22.9" customHeight="1">
      <c r="J556" s="266">
        <v>7</v>
      </c>
      <c r="K556" s="267"/>
      <c r="L556" s="268"/>
      <c r="M556" s="266" t="s">
        <v>1541</v>
      </c>
      <c r="N556" s="267"/>
      <c r="O556" s="267"/>
      <c r="P556" s="267"/>
      <c r="Q556" s="267"/>
      <c r="R556" s="267"/>
      <c r="S556" s="267"/>
      <c r="T556" s="267"/>
      <c r="U556" s="267"/>
      <c r="V556" s="267"/>
      <c r="W556" s="267"/>
      <c r="X556" s="267"/>
      <c r="Y556" s="267"/>
      <c r="Z556" s="267"/>
      <c r="AA556" s="267"/>
      <c r="AB556" s="267"/>
      <c r="AC556" s="268"/>
      <c r="AE556" s="269">
        <v>0</v>
      </c>
      <c r="AF556" s="267"/>
      <c r="AG556" s="267"/>
      <c r="AH556" s="267"/>
      <c r="AI556" s="267"/>
      <c r="AJ556" s="267"/>
      <c r="AK556" s="268"/>
      <c r="AL556" s="269">
        <v>998</v>
      </c>
      <c r="AM556" s="267"/>
      <c r="AN556" s="267"/>
      <c r="AO556" s="267"/>
      <c r="AP556" s="268"/>
      <c r="AQ556" s="272" t="s">
        <v>1486</v>
      </c>
      <c r="AR556" s="267"/>
      <c r="AS556" s="267"/>
      <c r="AT556" s="268"/>
    </row>
    <row r="557" spans="10:46" ht="22.9" customHeight="1">
      <c r="J557" s="266">
        <v>7</v>
      </c>
      <c r="K557" s="267"/>
      <c r="L557" s="268"/>
      <c r="M557" s="266" t="s">
        <v>1540</v>
      </c>
      <c r="N557" s="267"/>
      <c r="O557" s="267"/>
      <c r="P557" s="267"/>
      <c r="Q557" s="267"/>
      <c r="R557" s="267"/>
      <c r="S557" s="267"/>
      <c r="T557" s="267"/>
      <c r="U557" s="267"/>
      <c r="V557" s="267"/>
      <c r="W557" s="267"/>
      <c r="X557" s="267"/>
      <c r="Y557" s="267"/>
      <c r="Z557" s="267"/>
      <c r="AA557" s="267"/>
      <c r="AB557" s="267"/>
      <c r="AC557" s="268"/>
      <c r="AE557" s="269">
        <v>1498</v>
      </c>
      <c r="AF557" s="267"/>
      <c r="AG557" s="267"/>
      <c r="AH557" s="267"/>
      <c r="AI557" s="267"/>
      <c r="AJ557" s="267"/>
      <c r="AK557" s="268"/>
      <c r="AL557" s="269">
        <v>1600</v>
      </c>
      <c r="AM557" s="267"/>
      <c r="AN557" s="267"/>
      <c r="AO557" s="267"/>
      <c r="AP557" s="268"/>
      <c r="AQ557" s="270" t="s">
        <v>1539</v>
      </c>
      <c r="AR557" s="267"/>
      <c r="AS557" s="267"/>
      <c r="AT557" s="268"/>
    </row>
    <row r="558" spans="10:46" ht="22.9" customHeight="1">
      <c r="J558" s="266">
        <v>7</v>
      </c>
      <c r="K558" s="267"/>
      <c r="L558" s="268"/>
      <c r="M558" s="266" t="s">
        <v>1538</v>
      </c>
      <c r="N558" s="267"/>
      <c r="O558" s="267"/>
      <c r="P558" s="267"/>
      <c r="Q558" s="267"/>
      <c r="R558" s="267"/>
      <c r="S558" s="267"/>
      <c r="T558" s="267"/>
      <c r="U558" s="267"/>
      <c r="V558" s="267"/>
      <c r="W558" s="267"/>
      <c r="X558" s="267"/>
      <c r="Y558" s="267"/>
      <c r="Z558" s="267"/>
      <c r="AA558" s="267"/>
      <c r="AB558" s="267"/>
      <c r="AC558" s="268"/>
      <c r="AE558" s="269">
        <v>0</v>
      </c>
      <c r="AF558" s="267"/>
      <c r="AG558" s="267"/>
      <c r="AH558" s="267"/>
      <c r="AI558" s="267"/>
      <c r="AJ558" s="267"/>
      <c r="AK558" s="268"/>
      <c r="AL558" s="269">
        <v>1194</v>
      </c>
      <c r="AM558" s="267"/>
      <c r="AN558" s="267"/>
      <c r="AO558" s="267"/>
      <c r="AP558" s="268"/>
      <c r="AQ558" s="272" t="s">
        <v>1486</v>
      </c>
      <c r="AR558" s="267"/>
      <c r="AS558" s="267"/>
      <c r="AT558" s="268"/>
    </row>
    <row r="559" spans="10:46" ht="22.9" customHeight="1">
      <c r="J559" s="266">
        <v>7</v>
      </c>
      <c r="K559" s="267"/>
      <c r="L559" s="268"/>
      <c r="M559" s="266" t="s">
        <v>1537</v>
      </c>
      <c r="N559" s="267"/>
      <c r="O559" s="267"/>
      <c r="P559" s="267"/>
      <c r="Q559" s="267"/>
      <c r="R559" s="267"/>
      <c r="S559" s="267"/>
      <c r="T559" s="267"/>
      <c r="U559" s="267"/>
      <c r="V559" s="267"/>
      <c r="W559" s="267"/>
      <c r="X559" s="267"/>
      <c r="Y559" s="267"/>
      <c r="Z559" s="267"/>
      <c r="AA559" s="267"/>
      <c r="AB559" s="267"/>
      <c r="AC559" s="268"/>
      <c r="AE559" s="269">
        <v>10</v>
      </c>
      <c r="AF559" s="267"/>
      <c r="AG559" s="267"/>
      <c r="AH559" s="267"/>
      <c r="AI559" s="267"/>
      <c r="AJ559" s="267"/>
      <c r="AK559" s="268"/>
      <c r="AL559" s="269">
        <v>1662</v>
      </c>
      <c r="AM559" s="267"/>
      <c r="AN559" s="267"/>
      <c r="AO559" s="267"/>
      <c r="AP559" s="268"/>
      <c r="AQ559" s="271" t="s">
        <v>1536</v>
      </c>
      <c r="AR559" s="267"/>
      <c r="AS559" s="267"/>
      <c r="AT559" s="268"/>
    </row>
    <row r="560" spans="10:46" ht="22.9" customHeight="1">
      <c r="J560" s="266">
        <v>7</v>
      </c>
      <c r="K560" s="267"/>
      <c r="L560" s="268"/>
      <c r="M560" s="266" t="s">
        <v>1535</v>
      </c>
      <c r="N560" s="267"/>
      <c r="O560" s="267"/>
      <c r="P560" s="267"/>
      <c r="Q560" s="267"/>
      <c r="R560" s="267"/>
      <c r="S560" s="267"/>
      <c r="T560" s="267"/>
      <c r="U560" s="267"/>
      <c r="V560" s="267"/>
      <c r="W560" s="267"/>
      <c r="X560" s="267"/>
      <c r="Y560" s="267"/>
      <c r="Z560" s="267"/>
      <c r="AA560" s="267"/>
      <c r="AB560" s="267"/>
      <c r="AC560" s="268"/>
      <c r="AE560" s="269">
        <v>5</v>
      </c>
      <c r="AF560" s="267"/>
      <c r="AG560" s="267"/>
      <c r="AH560" s="267"/>
      <c r="AI560" s="267"/>
      <c r="AJ560" s="267"/>
      <c r="AK560" s="268"/>
      <c r="AL560" s="269">
        <v>7183</v>
      </c>
      <c r="AM560" s="267"/>
      <c r="AN560" s="267"/>
      <c r="AO560" s="267"/>
      <c r="AP560" s="268"/>
      <c r="AQ560" s="271" t="s">
        <v>1534</v>
      </c>
      <c r="AR560" s="267"/>
      <c r="AS560" s="267"/>
      <c r="AT560" s="268"/>
    </row>
    <row r="561" spans="10:46" ht="22.9" customHeight="1">
      <c r="J561" s="266">
        <v>7</v>
      </c>
      <c r="K561" s="267"/>
      <c r="L561" s="268"/>
      <c r="M561" s="266" t="s">
        <v>1533</v>
      </c>
      <c r="N561" s="267"/>
      <c r="O561" s="267"/>
      <c r="P561" s="267"/>
      <c r="Q561" s="267"/>
      <c r="R561" s="267"/>
      <c r="S561" s="267"/>
      <c r="T561" s="267"/>
      <c r="U561" s="267"/>
      <c r="V561" s="267"/>
      <c r="W561" s="267"/>
      <c r="X561" s="267"/>
      <c r="Y561" s="267"/>
      <c r="Z561" s="267"/>
      <c r="AA561" s="267"/>
      <c r="AB561" s="267"/>
      <c r="AC561" s="268"/>
      <c r="AE561" s="269">
        <v>715</v>
      </c>
      <c r="AF561" s="267"/>
      <c r="AG561" s="267"/>
      <c r="AH561" s="267"/>
      <c r="AI561" s="267"/>
      <c r="AJ561" s="267"/>
      <c r="AK561" s="268"/>
      <c r="AL561" s="269">
        <v>2495</v>
      </c>
      <c r="AM561" s="267"/>
      <c r="AN561" s="267"/>
      <c r="AO561" s="267"/>
      <c r="AP561" s="268"/>
      <c r="AQ561" s="270" t="s">
        <v>1532</v>
      </c>
      <c r="AR561" s="267"/>
      <c r="AS561" s="267"/>
      <c r="AT561" s="268"/>
    </row>
    <row r="562" spans="10:46" ht="22.9" customHeight="1">
      <c r="J562" s="266">
        <v>9</v>
      </c>
      <c r="K562" s="267"/>
      <c r="L562" s="268"/>
      <c r="M562" s="266" t="s">
        <v>1531</v>
      </c>
      <c r="N562" s="267"/>
      <c r="O562" s="267"/>
      <c r="P562" s="267"/>
      <c r="Q562" s="267"/>
      <c r="R562" s="267"/>
      <c r="S562" s="267"/>
      <c r="T562" s="267"/>
      <c r="U562" s="267"/>
      <c r="V562" s="267"/>
      <c r="W562" s="267"/>
      <c r="X562" s="267"/>
      <c r="Y562" s="267"/>
      <c r="Z562" s="267"/>
      <c r="AA562" s="267"/>
      <c r="AB562" s="267"/>
      <c r="AC562" s="268"/>
      <c r="AE562" s="269">
        <v>229</v>
      </c>
      <c r="AF562" s="267"/>
      <c r="AG562" s="267"/>
      <c r="AH562" s="267"/>
      <c r="AI562" s="267"/>
      <c r="AJ562" s="267"/>
      <c r="AK562" s="268"/>
      <c r="AL562" s="269">
        <v>3205</v>
      </c>
      <c r="AM562" s="267"/>
      <c r="AN562" s="267"/>
      <c r="AO562" s="267"/>
      <c r="AP562" s="268"/>
      <c r="AQ562" s="270" t="s">
        <v>1530</v>
      </c>
      <c r="AR562" s="267"/>
      <c r="AS562" s="267"/>
      <c r="AT562" s="268"/>
    </row>
    <row r="563" spans="10:46" ht="22.9" customHeight="1">
      <c r="J563" s="266">
        <v>9</v>
      </c>
      <c r="K563" s="267"/>
      <c r="L563" s="268"/>
      <c r="M563" s="266" t="s">
        <v>1529</v>
      </c>
      <c r="N563" s="267"/>
      <c r="O563" s="267"/>
      <c r="P563" s="267"/>
      <c r="Q563" s="267"/>
      <c r="R563" s="267"/>
      <c r="S563" s="267"/>
      <c r="T563" s="267"/>
      <c r="U563" s="267"/>
      <c r="V563" s="267"/>
      <c r="W563" s="267"/>
      <c r="X563" s="267"/>
      <c r="Y563" s="267"/>
      <c r="Z563" s="267"/>
      <c r="AA563" s="267"/>
      <c r="AB563" s="267"/>
      <c r="AC563" s="268"/>
      <c r="AE563" s="269">
        <v>54</v>
      </c>
      <c r="AF563" s="267"/>
      <c r="AG563" s="267"/>
      <c r="AH563" s="267"/>
      <c r="AI563" s="267"/>
      <c r="AJ563" s="267"/>
      <c r="AK563" s="268"/>
      <c r="AL563" s="269">
        <v>1936</v>
      </c>
      <c r="AM563" s="267"/>
      <c r="AN563" s="267"/>
      <c r="AO563" s="267"/>
      <c r="AP563" s="268"/>
      <c r="AQ563" s="271" t="s">
        <v>1528</v>
      </c>
      <c r="AR563" s="267"/>
      <c r="AS563" s="267"/>
      <c r="AT563" s="268"/>
    </row>
    <row r="564" spans="10:46" ht="22.9" customHeight="1">
      <c r="J564" s="266">
        <v>9</v>
      </c>
      <c r="K564" s="267"/>
      <c r="L564" s="268"/>
      <c r="M564" s="266" t="s">
        <v>1527</v>
      </c>
      <c r="N564" s="267"/>
      <c r="O564" s="267"/>
      <c r="P564" s="267"/>
      <c r="Q564" s="267"/>
      <c r="R564" s="267"/>
      <c r="S564" s="267"/>
      <c r="T564" s="267"/>
      <c r="U564" s="267"/>
      <c r="V564" s="267"/>
      <c r="W564" s="267"/>
      <c r="X564" s="267"/>
      <c r="Y564" s="267"/>
      <c r="Z564" s="267"/>
      <c r="AA564" s="267"/>
      <c r="AB564" s="267"/>
      <c r="AC564" s="268"/>
      <c r="AE564" s="269">
        <v>1380</v>
      </c>
      <c r="AF564" s="267"/>
      <c r="AG564" s="267"/>
      <c r="AH564" s="267"/>
      <c r="AI564" s="267"/>
      <c r="AJ564" s="267"/>
      <c r="AK564" s="268"/>
      <c r="AL564" s="269">
        <v>2537</v>
      </c>
      <c r="AM564" s="267"/>
      <c r="AN564" s="267"/>
      <c r="AO564" s="267"/>
      <c r="AP564" s="268"/>
      <c r="AQ564" s="270" t="s">
        <v>1526</v>
      </c>
      <c r="AR564" s="267"/>
      <c r="AS564" s="267"/>
      <c r="AT564" s="268"/>
    </row>
    <row r="565" spans="10:46" ht="22.9" customHeight="1">
      <c r="J565" s="266">
        <v>9</v>
      </c>
      <c r="K565" s="267"/>
      <c r="L565" s="268"/>
      <c r="M565" s="266" t="s">
        <v>1525</v>
      </c>
      <c r="N565" s="267"/>
      <c r="O565" s="267"/>
      <c r="P565" s="267"/>
      <c r="Q565" s="267"/>
      <c r="R565" s="267"/>
      <c r="S565" s="267"/>
      <c r="T565" s="267"/>
      <c r="U565" s="267"/>
      <c r="V565" s="267"/>
      <c r="W565" s="267"/>
      <c r="X565" s="267"/>
      <c r="Y565" s="267"/>
      <c r="Z565" s="267"/>
      <c r="AA565" s="267"/>
      <c r="AB565" s="267"/>
      <c r="AC565" s="268"/>
      <c r="AE565" s="269">
        <v>0</v>
      </c>
      <c r="AF565" s="267"/>
      <c r="AG565" s="267"/>
      <c r="AH565" s="267"/>
      <c r="AI565" s="267"/>
      <c r="AJ565" s="267"/>
      <c r="AK565" s="268"/>
      <c r="AL565" s="269">
        <v>1118</v>
      </c>
      <c r="AM565" s="267"/>
      <c r="AN565" s="267"/>
      <c r="AO565" s="267"/>
      <c r="AP565" s="268"/>
      <c r="AQ565" s="272" t="s">
        <v>1486</v>
      </c>
      <c r="AR565" s="267"/>
      <c r="AS565" s="267"/>
      <c r="AT565" s="268"/>
    </row>
    <row r="566" spans="10:46" ht="22.9" customHeight="1">
      <c r="J566" s="266">
        <v>9</v>
      </c>
      <c r="K566" s="267"/>
      <c r="L566" s="268"/>
      <c r="M566" s="266" t="s">
        <v>1524</v>
      </c>
      <c r="N566" s="267"/>
      <c r="O566" s="267"/>
      <c r="P566" s="267"/>
      <c r="Q566" s="267"/>
      <c r="R566" s="267"/>
      <c r="S566" s="267"/>
      <c r="T566" s="267"/>
      <c r="U566" s="267"/>
      <c r="V566" s="267"/>
      <c r="W566" s="267"/>
      <c r="X566" s="267"/>
      <c r="Y566" s="267"/>
      <c r="Z566" s="267"/>
      <c r="AA566" s="267"/>
      <c r="AB566" s="267"/>
      <c r="AC566" s="268"/>
      <c r="AE566" s="269">
        <v>5297</v>
      </c>
      <c r="AF566" s="267"/>
      <c r="AG566" s="267"/>
      <c r="AH566" s="267"/>
      <c r="AI566" s="267"/>
      <c r="AJ566" s="267"/>
      <c r="AK566" s="268"/>
      <c r="AL566" s="269">
        <v>17498</v>
      </c>
      <c r="AM566" s="267"/>
      <c r="AN566" s="267"/>
      <c r="AO566" s="267"/>
      <c r="AP566" s="268"/>
      <c r="AQ566" s="270" t="s">
        <v>1523</v>
      </c>
      <c r="AR566" s="267"/>
      <c r="AS566" s="267"/>
      <c r="AT566" s="268"/>
    </row>
    <row r="567" spans="10:46" ht="22.9" customHeight="1">
      <c r="J567" s="266">
        <v>12</v>
      </c>
      <c r="K567" s="267"/>
      <c r="L567" s="268"/>
      <c r="M567" s="266" t="s">
        <v>1522</v>
      </c>
      <c r="N567" s="267"/>
      <c r="O567" s="267"/>
      <c r="P567" s="267"/>
      <c r="Q567" s="267"/>
      <c r="R567" s="267"/>
      <c r="S567" s="267"/>
      <c r="T567" s="267"/>
      <c r="U567" s="267"/>
      <c r="V567" s="267"/>
      <c r="W567" s="267"/>
      <c r="X567" s="267"/>
      <c r="Y567" s="267"/>
      <c r="Z567" s="267"/>
      <c r="AA567" s="267"/>
      <c r="AB567" s="267"/>
      <c r="AC567" s="268"/>
      <c r="AE567" s="269">
        <v>0</v>
      </c>
      <c r="AF567" s="267"/>
      <c r="AG567" s="267"/>
      <c r="AH567" s="267"/>
      <c r="AI567" s="267"/>
      <c r="AJ567" s="267"/>
      <c r="AK567" s="268"/>
      <c r="AL567" s="269">
        <v>3791</v>
      </c>
      <c r="AM567" s="267"/>
      <c r="AN567" s="267"/>
      <c r="AO567" s="267"/>
      <c r="AP567" s="268"/>
      <c r="AQ567" s="272" t="s">
        <v>1486</v>
      </c>
      <c r="AR567" s="267"/>
      <c r="AS567" s="267"/>
      <c r="AT567" s="268"/>
    </row>
    <row r="568" spans="10:46" ht="22.9" customHeight="1">
      <c r="J568" s="266">
        <v>16</v>
      </c>
      <c r="K568" s="267"/>
      <c r="L568" s="268"/>
      <c r="M568" s="266" t="s">
        <v>1521</v>
      </c>
      <c r="N568" s="267"/>
      <c r="O568" s="267"/>
      <c r="P568" s="267"/>
      <c r="Q568" s="267"/>
      <c r="R568" s="267"/>
      <c r="S568" s="267"/>
      <c r="T568" s="267"/>
      <c r="U568" s="267"/>
      <c r="V568" s="267"/>
      <c r="W568" s="267"/>
      <c r="X568" s="267"/>
      <c r="Y568" s="267"/>
      <c r="Z568" s="267"/>
      <c r="AA568" s="267"/>
      <c r="AB568" s="267"/>
      <c r="AC568" s="268"/>
      <c r="AE568" s="269">
        <v>0</v>
      </c>
      <c r="AF568" s="267"/>
      <c r="AG568" s="267"/>
      <c r="AH568" s="267"/>
      <c r="AI568" s="267"/>
      <c r="AJ568" s="267"/>
      <c r="AK568" s="268"/>
      <c r="AL568" s="269">
        <v>646</v>
      </c>
      <c r="AM568" s="267"/>
      <c r="AN568" s="267"/>
      <c r="AO568" s="267"/>
      <c r="AP568" s="268"/>
      <c r="AQ568" s="272" t="s">
        <v>1486</v>
      </c>
      <c r="AR568" s="267"/>
      <c r="AS568" s="267"/>
      <c r="AT568" s="268"/>
    </row>
    <row r="569" spans="10:46" ht="22.9" customHeight="1">
      <c r="J569" s="266">
        <v>16</v>
      </c>
      <c r="K569" s="267"/>
      <c r="L569" s="268"/>
      <c r="M569" s="266" t="s">
        <v>1520</v>
      </c>
      <c r="N569" s="267"/>
      <c r="O569" s="267"/>
      <c r="P569" s="267"/>
      <c r="Q569" s="267"/>
      <c r="R569" s="267"/>
      <c r="S569" s="267"/>
      <c r="T569" s="267"/>
      <c r="U569" s="267"/>
      <c r="V569" s="267"/>
      <c r="W569" s="267"/>
      <c r="X569" s="267"/>
      <c r="Y569" s="267"/>
      <c r="Z569" s="267"/>
      <c r="AA569" s="267"/>
      <c r="AB569" s="267"/>
      <c r="AC569" s="268"/>
      <c r="AE569" s="269">
        <v>0</v>
      </c>
      <c r="AF569" s="267"/>
      <c r="AG569" s="267"/>
      <c r="AH569" s="267"/>
      <c r="AI569" s="267"/>
      <c r="AJ569" s="267"/>
      <c r="AK569" s="268"/>
      <c r="AL569" s="269">
        <v>2149</v>
      </c>
      <c r="AM569" s="267"/>
      <c r="AN569" s="267"/>
      <c r="AO569" s="267"/>
      <c r="AP569" s="268"/>
      <c r="AQ569" s="272" t="s">
        <v>1486</v>
      </c>
      <c r="AR569" s="267"/>
      <c r="AS569" s="267"/>
      <c r="AT569" s="268"/>
    </row>
    <row r="570" spans="10:46" ht="22.9" customHeight="1">
      <c r="J570" s="266">
        <v>16</v>
      </c>
      <c r="K570" s="267"/>
      <c r="L570" s="268"/>
      <c r="M570" s="266" t="s">
        <v>1519</v>
      </c>
      <c r="N570" s="267"/>
      <c r="O570" s="267"/>
      <c r="P570" s="267"/>
      <c r="Q570" s="267"/>
      <c r="R570" s="267"/>
      <c r="S570" s="267"/>
      <c r="T570" s="267"/>
      <c r="U570" s="267"/>
      <c r="V570" s="267"/>
      <c r="W570" s="267"/>
      <c r="X570" s="267"/>
      <c r="Y570" s="267"/>
      <c r="Z570" s="267"/>
      <c r="AA570" s="267"/>
      <c r="AB570" s="267"/>
      <c r="AC570" s="268"/>
      <c r="AE570" s="269">
        <v>547</v>
      </c>
      <c r="AF570" s="267"/>
      <c r="AG570" s="267"/>
      <c r="AH570" s="267"/>
      <c r="AI570" s="267"/>
      <c r="AJ570" s="267"/>
      <c r="AK570" s="268"/>
      <c r="AL570" s="269">
        <v>1131</v>
      </c>
      <c r="AM570" s="267"/>
      <c r="AN570" s="267"/>
      <c r="AO570" s="267"/>
      <c r="AP570" s="268"/>
      <c r="AQ570" s="270" t="s">
        <v>1518</v>
      </c>
      <c r="AR570" s="267"/>
      <c r="AS570" s="267"/>
      <c r="AT570" s="268"/>
    </row>
    <row r="571" spans="10:46" ht="22.9" customHeight="1">
      <c r="J571" s="266">
        <v>16</v>
      </c>
      <c r="K571" s="267"/>
      <c r="L571" s="268"/>
      <c r="M571" s="266" t="s">
        <v>1517</v>
      </c>
      <c r="N571" s="267"/>
      <c r="O571" s="267"/>
      <c r="P571" s="267"/>
      <c r="Q571" s="267"/>
      <c r="R571" s="267"/>
      <c r="S571" s="267"/>
      <c r="T571" s="267"/>
      <c r="U571" s="267"/>
      <c r="V571" s="267"/>
      <c r="W571" s="267"/>
      <c r="X571" s="267"/>
      <c r="Y571" s="267"/>
      <c r="Z571" s="267"/>
      <c r="AA571" s="267"/>
      <c r="AB571" s="267"/>
      <c r="AC571" s="268"/>
      <c r="AE571" s="269">
        <v>131</v>
      </c>
      <c r="AF571" s="267"/>
      <c r="AG571" s="267"/>
      <c r="AH571" s="267"/>
      <c r="AI571" s="267"/>
      <c r="AJ571" s="267"/>
      <c r="AK571" s="268"/>
      <c r="AL571" s="269">
        <v>2043</v>
      </c>
      <c r="AM571" s="267"/>
      <c r="AN571" s="267"/>
      <c r="AO571" s="267"/>
      <c r="AP571" s="268"/>
      <c r="AQ571" s="270" t="s">
        <v>1516</v>
      </c>
      <c r="AR571" s="267"/>
      <c r="AS571" s="267"/>
      <c r="AT571" s="268"/>
    </row>
    <row r="572" spans="10:46" ht="22.9" customHeight="1">
      <c r="J572" s="266">
        <v>16</v>
      </c>
      <c r="K572" s="267"/>
      <c r="L572" s="268"/>
      <c r="M572" s="266" t="s">
        <v>1515</v>
      </c>
      <c r="N572" s="267"/>
      <c r="O572" s="267"/>
      <c r="P572" s="267"/>
      <c r="Q572" s="267"/>
      <c r="R572" s="267"/>
      <c r="S572" s="267"/>
      <c r="T572" s="267"/>
      <c r="U572" s="267"/>
      <c r="V572" s="267"/>
      <c r="W572" s="267"/>
      <c r="X572" s="267"/>
      <c r="Y572" s="267"/>
      <c r="Z572" s="267"/>
      <c r="AA572" s="267"/>
      <c r="AB572" s="267"/>
      <c r="AC572" s="268"/>
      <c r="AE572" s="269">
        <v>0</v>
      </c>
      <c r="AF572" s="267"/>
      <c r="AG572" s="267"/>
      <c r="AH572" s="267"/>
      <c r="AI572" s="267"/>
      <c r="AJ572" s="267"/>
      <c r="AK572" s="268"/>
      <c r="AL572" s="269">
        <v>4</v>
      </c>
      <c r="AM572" s="267"/>
      <c r="AN572" s="267"/>
      <c r="AO572" s="267"/>
      <c r="AP572" s="268"/>
      <c r="AQ572" s="272" t="s">
        <v>1486</v>
      </c>
      <c r="AR572" s="267"/>
      <c r="AS572" s="267"/>
      <c r="AT572" s="268"/>
    </row>
    <row r="573" spans="10:46" ht="22.9" customHeight="1">
      <c r="J573" s="266">
        <v>16</v>
      </c>
      <c r="K573" s="267"/>
      <c r="L573" s="268"/>
      <c r="M573" s="266" t="s">
        <v>1514</v>
      </c>
      <c r="N573" s="267"/>
      <c r="O573" s="267"/>
      <c r="P573" s="267"/>
      <c r="Q573" s="267"/>
      <c r="R573" s="267"/>
      <c r="S573" s="267"/>
      <c r="T573" s="267"/>
      <c r="U573" s="267"/>
      <c r="V573" s="267"/>
      <c r="W573" s="267"/>
      <c r="X573" s="267"/>
      <c r="Y573" s="267"/>
      <c r="Z573" s="267"/>
      <c r="AA573" s="267"/>
      <c r="AB573" s="267"/>
      <c r="AC573" s="268"/>
      <c r="AE573" s="269">
        <v>434</v>
      </c>
      <c r="AF573" s="267"/>
      <c r="AG573" s="267"/>
      <c r="AH573" s="267"/>
      <c r="AI573" s="267"/>
      <c r="AJ573" s="267"/>
      <c r="AK573" s="268"/>
      <c r="AL573" s="269">
        <v>7123</v>
      </c>
      <c r="AM573" s="267"/>
      <c r="AN573" s="267"/>
      <c r="AO573" s="267"/>
      <c r="AP573" s="268"/>
      <c r="AQ573" s="270" t="s">
        <v>1513</v>
      </c>
      <c r="AR573" s="267"/>
      <c r="AS573" s="267"/>
      <c r="AT573" s="268"/>
    </row>
    <row r="574" spans="10:46" ht="22.9" customHeight="1">
      <c r="J574" s="266">
        <v>16</v>
      </c>
      <c r="K574" s="267"/>
      <c r="L574" s="268"/>
      <c r="M574" s="266" t="s">
        <v>1512</v>
      </c>
      <c r="N574" s="267"/>
      <c r="O574" s="267"/>
      <c r="P574" s="267"/>
      <c r="Q574" s="267"/>
      <c r="R574" s="267"/>
      <c r="S574" s="267"/>
      <c r="T574" s="267"/>
      <c r="U574" s="267"/>
      <c r="V574" s="267"/>
      <c r="W574" s="267"/>
      <c r="X574" s="267"/>
      <c r="Y574" s="267"/>
      <c r="Z574" s="267"/>
      <c r="AA574" s="267"/>
      <c r="AB574" s="267"/>
      <c r="AC574" s="268"/>
      <c r="AE574" s="269">
        <v>179</v>
      </c>
      <c r="AF574" s="267"/>
      <c r="AG574" s="267"/>
      <c r="AH574" s="267"/>
      <c r="AI574" s="267"/>
      <c r="AJ574" s="267"/>
      <c r="AK574" s="268"/>
      <c r="AL574" s="269">
        <v>1506</v>
      </c>
      <c r="AM574" s="267"/>
      <c r="AN574" s="267"/>
      <c r="AO574" s="267"/>
      <c r="AP574" s="268"/>
      <c r="AQ574" s="270" t="s">
        <v>1511</v>
      </c>
      <c r="AR574" s="267"/>
      <c r="AS574" s="267"/>
      <c r="AT574" s="268"/>
    </row>
    <row r="575" spans="10:46" ht="22.9" customHeight="1">
      <c r="J575" s="266">
        <v>19</v>
      </c>
      <c r="K575" s="267"/>
      <c r="L575" s="268"/>
      <c r="M575" s="266" t="s">
        <v>1510</v>
      </c>
      <c r="N575" s="267"/>
      <c r="O575" s="267"/>
      <c r="P575" s="267"/>
      <c r="Q575" s="267"/>
      <c r="R575" s="267"/>
      <c r="S575" s="267"/>
      <c r="T575" s="267"/>
      <c r="U575" s="267"/>
      <c r="V575" s="267"/>
      <c r="W575" s="267"/>
      <c r="X575" s="267"/>
      <c r="Y575" s="267"/>
      <c r="Z575" s="267"/>
      <c r="AA575" s="267"/>
      <c r="AB575" s="267"/>
      <c r="AC575" s="268"/>
      <c r="AE575" s="269">
        <v>94</v>
      </c>
      <c r="AF575" s="267"/>
      <c r="AG575" s="267"/>
      <c r="AH575" s="267"/>
      <c r="AI575" s="267"/>
      <c r="AJ575" s="267"/>
      <c r="AK575" s="268"/>
      <c r="AL575" s="269">
        <v>724</v>
      </c>
      <c r="AM575" s="267"/>
      <c r="AN575" s="267"/>
      <c r="AO575" s="267"/>
      <c r="AP575" s="268"/>
      <c r="AQ575" s="270" t="s">
        <v>1509</v>
      </c>
      <c r="AR575" s="267"/>
      <c r="AS575" s="267"/>
      <c r="AT575" s="268"/>
    </row>
    <row r="576" spans="10:46" ht="22.9" customHeight="1">
      <c r="J576" s="266">
        <v>19</v>
      </c>
      <c r="K576" s="267"/>
      <c r="L576" s="268"/>
      <c r="M576" s="266" t="s">
        <v>1508</v>
      </c>
      <c r="N576" s="267"/>
      <c r="O576" s="267"/>
      <c r="P576" s="267"/>
      <c r="Q576" s="267"/>
      <c r="R576" s="267"/>
      <c r="S576" s="267"/>
      <c r="T576" s="267"/>
      <c r="U576" s="267"/>
      <c r="V576" s="267"/>
      <c r="W576" s="267"/>
      <c r="X576" s="267"/>
      <c r="Y576" s="267"/>
      <c r="Z576" s="267"/>
      <c r="AA576" s="267"/>
      <c r="AB576" s="267"/>
      <c r="AC576" s="268"/>
      <c r="AE576" s="269">
        <v>182</v>
      </c>
      <c r="AF576" s="267"/>
      <c r="AG576" s="267"/>
      <c r="AH576" s="267"/>
      <c r="AI576" s="267"/>
      <c r="AJ576" s="267"/>
      <c r="AK576" s="268"/>
      <c r="AL576" s="269">
        <v>185</v>
      </c>
      <c r="AM576" s="267"/>
      <c r="AN576" s="267"/>
      <c r="AO576" s="267"/>
      <c r="AP576" s="268"/>
      <c r="AQ576" s="270" t="s">
        <v>1507</v>
      </c>
      <c r="AR576" s="267"/>
      <c r="AS576" s="267"/>
      <c r="AT576" s="268"/>
    </row>
    <row r="577" spans="10:46" ht="22.9" customHeight="1">
      <c r="J577" s="266">
        <v>19</v>
      </c>
      <c r="K577" s="267"/>
      <c r="L577" s="268"/>
      <c r="M577" s="266" t="s">
        <v>1506</v>
      </c>
      <c r="N577" s="267"/>
      <c r="O577" s="267"/>
      <c r="P577" s="267"/>
      <c r="Q577" s="267"/>
      <c r="R577" s="267"/>
      <c r="S577" s="267"/>
      <c r="T577" s="267"/>
      <c r="U577" s="267"/>
      <c r="V577" s="267"/>
      <c r="W577" s="267"/>
      <c r="X577" s="267"/>
      <c r="Y577" s="267"/>
      <c r="Z577" s="267"/>
      <c r="AA577" s="267"/>
      <c r="AB577" s="267"/>
      <c r="AC577" s="268"/>
      <c r="AE577" s="269">
        <v>0</v>
      </c>
      <c r="AF577" s="267"/>
      <c r="AG577" s="267"/>
      <c r="AH577" s="267"/>
      <c r="AI577" s="267"/>
      <c r="AJ577" s="267"/>
      <c r="AK577" s="268"/>
      <c r="AL577" s="269">
        <v>1011</v>
      </c>
      <c r="AM577" s="267"/>
      <c r="AN577" s="267"/>
      <c r="AO577" s="267"/>
      <c r="AP577" s="268"/>
      <c r="AQ577" s="272" t="s">
        <v>1486</v>
      </c>
      <c r="AR577" s="267"/>
      <c r="AS577" s="267"/>
      <c r="AT577" s="268"/>
    </row>
    <row r="578" spans="10:46" ht="22.9" customHeight="1">
      <c r="J578" s="266">
        <v>19</v>
      </c>
      <c r="K578" s="267"/>
      <c r="L578" s="268"/>
      <c r="M578" s="266" t="s">
        <v>1505</v>
      </c>
      <c r="N578" s="267"/>
      <c r="O578" s="267"/>
      <c r="P578" s="267"/>
      <c r="Q578" s="267"/>
      <c r="R578" s="267"/>
      <c r="S578" s="267"/>
      <c r="T578" s="267"/>
      <c r="U578" s="267"/>
      <c r="V578" s="267"/>
      <c r="W578" s="267"/>
      <c r="X578" s="267"/>
      <c r="Y578" s="267"/>
      <c r="Z578" s="267"/>
      <c r="AA578" s="267"/>
      <c r="AB578" s="267"/>
      <c r="AC578" s="268"/>
      <c r="AE578" s="269">
        <v>1001</v>
      </c>
      <c r="AF578" s="267"/>
      <c r="AG578" s="267"/>
      <c r="AH578" s="267"/>
      <c r="AI578" s="267"/>
      <c r="AJ578" s="267"/>
      <c r="AK578" s="268"/>
      <c r="AL578" s="269">
        <v>4847</v>
      </c>
      <c r="AM578" s="267"/>
      <c r="AN578" s="267"/>
      <c r="AO578" s="267"/>
      <c r="AP578" s="268"/>
      <c r="AQ578" s="270" t="s">
        <v>1504</v>
      </c>
      <c r="AR578" s="267"/>
      <c r="AS578" s="267"/>
      <c r="AT578" s="268"/>
    </row>
    <row r="579" spans="10:46" ht="22.9" customHeight="1">
      <c r="J579" s="266">
        <v>19</v>
      </c>
      <c r="K579" s="267"/>
      <c r="L579" s="268"/>
      <c r="M579" s="266" t="s">
        <v>1503</v>
      </c>
      <c r="N579" s="267"/>
      <c r="O579" s="267"/>
      <c r="P579" s="267"/>
      <c r="Q579" s="267"/>
      <c r="R579" s="267"/>
      <c r="S579" s="267"/>
      <c r="T579" s="267"/>
      <c r="U579" s="267"/>
      <c r="V579" s="267"/>
      <c r="W579" s="267"/>
      <c r="X579" s="267"/>
      <c r="Y579" s="267"/>
      <c r="Z579" s="267"/>
      <c r="AA579" s="267"/>
      <c r="AB579" s="267"/>
      <c r="AC579" s="268"/>
      <c r="AE579" s="269">
        <v>1662</v>
      </c>
      <c r="AF579" s="267"/>
      <c r="AG579" s="267"/>
      <c r="AH579" s="267"/>
      <c r="AI579" s="267"/>
      <c r="AJ579" s="267"/>
      <c r="AK579" s="268"/>
      <c r="AL579" s="269">
        <v>1973</v>
      </c>
      <c r="AM579" s="267"/>
      <c r="AN579" s="267"/>
      <c r="AO579" s="267"/>
      <c r="AP579" s="268"/>
      <c r="AQ579" s="270" t="s">
        <v>1502</v>
      </c>
      <c r="AR579" s="267"/>
      <c r="AS579" s="267"/>
      <c r="AT579" s="268"/>
    </row>
    <row r="580" spans="10:46" ht="22.9" customHeight="1">
      <c r="J580" s="266">
        <v>19</v>
      </c>
      <c r="K580" s="267"/>
      <c r="L580" s="268"/>
      <c r="M580" s="266" t="s">
        <v>1501</v>
      </c>
      <c r="N580" s="267"/>
      <c r="O580" s="267"/>
      <c r="P580" s="267"/>
      <c r="Q580" s="267"/>
      <c r="R580" s="267"/>
      <c r="S580" s="267"/>
      <c r="T580" s="267"/>
      <c r="U580" s="267"/>
      <c r="V580" s="267"/>
      <c r="W580" s="267"/>
      <c r="X580" s="267"/>
      <c r="Y580" s="267"/>
      <c r="Z580" s="267"/>
      <c r="AA580" s="267"/>
      <c r="AB580" s="267"/>
      <c r="AC580" s="268"/>
      <c r="AE580" s="269">
        <v>116</v>
      </c>
      <c r="AF580" s="267"/>
      <c r="AG580" s="267"/>
      <c r="AH580" s="267"/>
      <c r="AI580" s="267"/>
      <c r="AJ580" s="267"/>
      <c r="AK580" s="268"/>
      <c r="AL580" s="269">
        <v>4797</v>
      </c>
      <c r="AM580" s="267"/>
      <c r="AN580" s="267"/>
      <c r="AO580" s="267"/>
      <c r="AP580" s="268"/>
      <c r="AQ580" s="271" t="s">
        <v>1500</v>
      </c>
      <c r="AR580" s="267"/>
      <c r="AS580" s="267"/>
      <c r="AT580" s="268"/>
    </row>
    <row r="581" spans="10:46" ht="22.9" customHeight="1">
      <c r="J581" s="266">
        <v>19</v>
      </c>
      <c r="K581" s="267"/>
      <c r="L581" s="268"/>
      <c r="M581" s="266" t="s">
        <v>1499</v>
      </c>
      <c r="N581" s="267"/>
      <c r="O581" s="267"/>
      <c r="P581" s="267"/>
      <c r="Q581" s="267"/>
      <c r="R581" s="267"/>
      <c r="S581" s="267"/>
      <c r="T581" s="267"/>
      <c r="U581" s="267"/>
      <c r="V581" s="267"/>
      <c r="W581" s="267"/>
      <c r="X581" s="267"/>
      <c r="Y581" s="267"/>
      <c r="Z581" s="267"/>
      <c r="AA581" s="267"/>
      <c r="AB581" s="267"/>
      <c r="AC581" s="268"/>
      <c r="AE581" s="269">
        <v>129</v>
      </c>
      <c r="AF581" s="267"/>
      <c r="AG581" s="267"/>
      <c r="AH581" s="267"/>
      <c r="AI581" s="267"/>
      <c r="AJ581" s="267"/>
      <c r="AK581" s="268"/>
      <c r="AL581" s="269">
        <v>522</v>
      </c>
      <c r="AM581" s="267"/>
      <c r="AN581" s="267"/>
      <c r="AO581" s="267"/>
      <c r="AP581" s="268"/>
      <c r="AQ581" s="270" t="s">
        <v>1498</v>
      </c>
      <c r="AR581" s="267"/>
      <c r="AS581" s="267"/>
      <c r="AT581" s="268"/>
    </row>
    <row r="582" spans="10:46" ht="22.9" customHeight="1">
      <c r="J582" s="266">
        <v>20</v>
      </c>
      <c r="K582" s="267"/>
      <c r="L582" s="268"/>
      <c r="M582" s="266" t="s">
        <v>1497</v>
      </c>
      <c r="N582" s="267"/>
      <c r="O582" s="267"/>
      <c r="P582" s="267"/>
      <c r="Q582" s="267"/>
      <c r="R582" s="267"/>
      <c r="S582" s="267"/>
      <c r="T582" s="267"/>
      <c r="U582" s="267"/>
      <c r="V582" s="267"/>
      <c r="W582" s="267"/>
      <c r="X582" s="267"/>
      <c r="Y582" s="267"/>
      <c r="Z582" s="267"/>
      <c r="AA582" s="267"/>
      <c r="AB582" s="267"/>
      <c r="AC582" s="268"/>
      <c r="AE582" s="269">
        <v>0</v>
      </c>
      <c r="AF582" s="267"/>
      <c r="AG582" s="267"/>
      <c r="AH582" s="267"/>
      <c r="AI582" s="267"/>
      <c r="AJ582" s="267"/>
      <c r="AK582" s="268"/>
      <c r="AL582" s="269">
        <v>1565</v>
      </c>
      <c r="AM582" s="267"/>
      <c r="AN582" s="267"/>
      <c r="AO582" s="267"/>
      <c r="AP582" s="268"/>
      <c r="AQ582" s="272" t="s">
        <v>1486</v>
      </c>
      <c r="AR582" s="267"/>
      <c r="AS582" s="267"/>
      <c r="AT582" s="268"/>
    </row>
    <row r="583" spans="10:46" ht="22.9" customHeight="1">
      <c r="J583" s="266">
        <v>20</v>
      </c>
      <c r="K583" s="267"/>
      <c r="L583" s="268"/>
      <c r="M583" s="266" t="s">
        <v>1496</v>
      </c>
      <c r="N583" s="267"/>
      <c r="O583" s="267"/>
      <c r="P583" s="267"/>
      <c r="Q583" s="267"/>
      <c r="R583" s="267"/>
      <c r="S583" s="267"/>
      <c r="T583" s="267"/>
      <c r="U583" s="267"/>
      <c r="V583" s="267"/>
      <c r="W583" s="267"/>
      <c r="X583" s="267"/>
      <c r="Y583" s="267"/>
      <c r="Z583" s="267"/>
      <c r="AA583" s="267"/>
      <c r="AB583" s="267"/>
      <c r="AC583" s="268"/>
      <c r="AE583" s="269">
        <v>0</v>
      </c>
      <c r="AF583" s="267"/>
      <c r="AG583" s="267"/>
      <c r="AH583" s="267"/>
      <c r="AI583" s="267"/>
      <c r="AJ583" s="267"/>
      <c r="AK583" s="268"/>
      <c r="AL583" s="269">
        <v>3386</v>
      </c>
      <c r="AM583" s="267"/>
      <c r="AN583" s="267"/>
      <c r="AO583" s="267"/>
      <c r="AP583" s="268"/>
      <c r="AQ583" s="272" t="s">
        <v>1486</v>
      </c>
      <c r="AR583" s="267"/>
      <c r="AS583" s="267"/>
      <c r="AT583" s="268"/>
    </row>
    <row r="584" spans="10:46" ht="22.9" customHeight="1">
      <c r="J584" s="266">
        <v>20</v>
      </c>
      <c r="K584" s="267"/>
      <c r="L584" s="268"/>
      <c r="M584" s="266" t="s">
        <v>1495</v>
      </c>
      <c r="N584" s="267"/>
      <c r="O584" s="267"/>
      <c r="P584" s="267"/>
      <c r="Q584" s="267"/>
      <c r="R584" s="267"/>
      <c r="S584" s="267"/>
      <c r="T584" s="267"/>
      <c r="U584" s="267"/>
      <c r="V584" s="267"/>
      <c r="W584" s="267"/>
      <c r="X584" s="267"/>
      <c r="Y584" s="267"/>
      <c r="Z584" s="267"/>
      <c r="AA584" s="267"/>
      <c r="AB584" s="267"/>
      <c r="AC584" s="268"/>
      <c r="AE584" s="269">
        <v>1</v>
      </c>
      <c r="AF584" s="267"/>
      <c r="AG584" s="267"/>
      <c r="AH584" s="267"/>
      <c r="AI584" s="267"/>
      <c r="AJ584" s="267"/>
      <c r="AK584" s="268"/>
      <c r="AL584" s="269">
        <v>4773</v>
      </c>
      <c r="AM584" s="267"/>
      <c r="AN584" s="267"/>
      <c r="AO584" s="267"/>
      <c r="AP584" s="268"/>
      <c r="AQ584" s="271" t="s">
        <v>1494</v>
      </c>
      <c r="AR584" s="267"/>
      <c r="AS584" s="267"/>
      <c r="AT584" s="268"/>
    </row>
    <row r="585" spans="10:46" ht="22.9" customHeight="1">
      <c r="J585" s="266">
        <v>20</v>
      </c>
      <c r="K585" s="267"/>
      <c r="L585" s="268"/>
      <c r="M585" s="266" t="s">
        <v>1493</v>
      </c>
      <c r="N585" s="267"/>
      <c r="O585" s="267"/>
      <c r="P585" s="267"/>
      <c r="Q585" s="267"/>
      <c r="R585" s="267"/>
      <c r="S585" s="267"/>
      <c r="T585" s="267"/>
      <c r="U585" s="267"/>
      <c r="V585" s="267"/>
      <c r="W585" s="267"/>
      <c r="X585" s="267"/>
      <c r="Y585" s="267"/>
      <c r="Z585" s="267"/>
      <c r="AA585" s="267"/>
      <c r="AB585" s="267"/>
      <c r="AC585" s="268"/>
      <c r="AE585" s="269">
        <v>0</v>
      </c>
      <c r="AF585" s="267"/>
      <c r="AG585" s="267"/>
      <c r="AH585" s="267"/>
      <c r="AI585" s="267"/>
      <c r="AJ585" s="267"/>
      <c r="AK585" s="268"/>
      <c r="AL585" s="269">
        <v>1981</v>
      </c>
      <c r="AM585" s="267"/>
      <c r="AN585" s="267"/>
      <c r="AO585" s="267"/>
      <c r="AP585" s="268"/>
      <c r="AQ585" s="272" t="s">
        <v>1486</v>
      </c>
      <c r="AR585" s="267"/>
      <c r="AS585" s="267"/>
      <c r="AT585" s="268"/>
    </row>
    <row r="586" spans="10:46" ht="22.9" customHeight="1">
      <c r="J586" s="266">
        <v>20</v>
      </c>
      <c r="K586" s="267"/>
      <c r="L586" s="268"/>
      <c r="M586" s="266" t="s">
        <v>1492</v>
      </c>
      <c r="N586" s="267"/>
      <c r="O586" s="267"/>
      <c r="P586" s="267"/>
      <c r="Q586" s="267"/>
      <c r="R586" s="267"/>
      <c r="S586" s="267"/>
      <c r="T586" s="267"/>
      <c r="U586" s="267"/>
      <c r="V586" s="267"/>
      <c r="W586" s="267"/>
      <c r="X586" s="267"/>
      <c r="Y586" s="267"/>
      <c r="Z586" s="267"/>
      <c r="AA586" s="267"/>
      <c r="AB586" s="267"/>
      <c r="AC586" s="268"/>
      <c r="AE586" s="269">
        <v>0</v>
      </c>
      <c r="AF586" s="267"/>
      <c r="AG586" s="267"/>
      <c r="AH586" s="267"/>
      <c r="AI586" s="267"/>
      <c r="AJ586" s="267"/>
      <c r="AK586" s="268"/>
      <c r="AL586" s="269">
        <v>4364</v>
      </c>
      <c r="AM586" s="267"/>
      <c r="AN586" s="267"/>
      <c r="AO586" s="267"/>
      <c r="AP586" s="268"/>
      <c r="AQ586" s="272" t="s">
        <v>1486</v>
      </c>
      <c r="AR586" s="267"/>
      <c r="AS586" s="267"/>
      <c r="AT586" s="268"/>
    </row>
    <row r="587" spans="10:46" ht="22.9" customHeight="1">
      <c r="J587" s="266">
        <v>20</v>
      </c>
      <c r="K587" s="267"/>
      <c r="L587" s="268"/>
      <c r="M587" s="266" t="s">
        <v>1491</v>
      </c>
      <c r="N587" s="267"/>
      <c r="O587" s="267"/>
      <c r="P587" s="267"/>
      <c r="Q587" s="267"/>
      <c r="R587" s="267"/>
      <c r="S587" s="267"/>
      <c r="T587" s="267"/>
      <c r="U587" s="267"/>
      <c r="V587" s="267"/>
      <c r="W587" s="267"/>
      <c r="X587" s="267"/>
      <c r="Y587" s="267"/>
      <c r="Z587" s="267"/>
      <c r="AA587" s="267"/>
      <c r="AB587" s="267"/>
      <c r="AC587" s="268"/>
      <c r="AE587" s="269">
        <v>14</v>
      </c>
      <c r="AF587" s="267"/>
      <c r="AG587" s="267"/>
      <c r="AH587" s="267"/>
      <c r="AI587" s="267"/>
      <c r="AJ587" s="267"/>
      <c r="AK587" s="268"/>
      <c r="AL587" s="269">
        <v>1519</v>
      </c>
      <c r="AM587" s="267"/>
      <c r="AN587" s="267"/>
      <c r="AO587" s="267"/>
      <c r="AP587" s="268"/>
      <c r="AQ587" s="271" t="s">
        <v>1490</v>
      </c>
      <c r="AR587" s="267"/>
      <c r="AS587" s="267"/>
      <c r="AT587" s="268"/>
    </row>
    <row r="588" spans="10:46" ht="22.9" customHeight="1">
      <c r="J588" s="266">
        <v>20</v>
      </c>
      <c r="K588" s="267"/>
      <c r="L588" s="268"/>
      <c r="M588" s="266" t="s">
        <v>1489</v>
      </c>
      <c r="N588" s="267"/>
      <c r="O588" s="267"/>
      <c r="P588" s="267"/>
      <c r="Q588" s="267"/>
      <c r="R588" s="267"/>
      <c r="S588" s="267"/>
      <c r="T588" s="267"/>
      <c r="U588" s="267"/>
      <c r="V588" s="267"/>
      <c r="W588" s="267"/>
      <c r="X588" s="267"/>
      <c r="Y588" s="267"/>
      <c r="Z588" s="267"/>
      <c r="AA588" s="267"/>
      <c r="AB588" s="267"/>
      <c r="AC588" s="268"/>
      <c r="AE588" s="269">
        <v>0</v>
      </c>
      <c r="AF588" s="267"/>
      <c r="AG588" s="267"/>
      <c r="AH588" s="267"/>
      <c r="AI588" s="267"/>
      <c r="AJ588" s="267"/>
      <c r="AK588" s="268"/>
      <c r="AL588" s="269">
        <v>517</v>
      </c>
      <c r="AM588" s="267"/>
      <c r="AN588" s="267"/>
      <c r="AO588" s="267"/>
      <c r="AP588" s="268"/>
      <c r="AQ588" s="272" t="s">
        <v>1486</v>
      </c>
      <c r="AR588" s="267"/>
      <c r="AS588" s="267"/>
      <c r="AT588" s="268"/>
    </row>
    <row r="589" spans="10:46" ht="22.9" customHeight="1">
      <c r="J589" s="266">
        <v>20</v>
      </c>
      <c r="K589" s="267"/>
      <c r="L589" s="268"/>
      <c r="M589" s="266" t="s">
        <v>1488</v>
      </c>
      <c r="N589" s="267"/>
      <c r="O589" s="267"/>
      <c r="P589" s="267"/>
      <c r="Q589" s="267"/>
      <c r="R589" s="267"/>
      <c r="S589" s="267"/>
      <c r="T589" s="267"/>
      <c r="U589" s="267"/>
      <c r="V589" s="267"/>
      <c r="W589" s="267"/>
      <c r="X589" s="267"/>
      <c r="Y589" s="267"/>
      <c r="Z589" s="267"/>
      <c r="AA589" s="267"/>
      <c r="AB589" s="267"/>
      <c r="AC589" s="268"/>
      <c r="AE589" s="269">
        <v>0</v>
      </c>
      <c r="AF589" s="267"/>
      <c r="AG589" s="267"/>
      <c r="AH589" s="267"/>
      <c r="AI589" s="267"/>
      <c r="AJ589" s="267"/>
      <c r="AK589" s="268"/>
      <c r="AL589" s="269">
        <v>1419</v>
      </c>
      <c r="AM589" s="267"/>
      <c r="AN589" s="267"/>
      <c r="AO589" s="267"/>
      <c r="AP589" s="268"/>
      <c r="AQ589" s="272" t="s">
        <v>1486</v>
      </c>
      <c r="AR589" s="267"/>
      <c r="AS589" s="267"/>
      <c r="AT589" s="268"/>
    </row>
    <row r="590" spans="10:46" ht="22.9" customHeight="1">
      <c r="J590" s="266">
        <v>21</v>
      </c>
      <c r="K590" s="267"/>
      <c r="L590" s="268"/>
      <c r="M590" s="266" t="s">
        <v>1487</v>
      </c>
      <c r="N590" s="267"/>
      <c r="O590" s="267"/>
      <c r="P590" s="267"/>
      <c r="Q590" s="267"/>
      <c r="R590" s="267"/>
      <c r="S590" s="267"/>
      <c r="T590" s="267"/>
      <c r="U590" s="267"/>
      <c r="V590" s="267"/>
      <c r="W590" s="267"/>
      <c r="X590" s="267"/>
      <c r="Y590" s="267"/>
      <c r="Z590" s="267"/>
      <c r="AA590" s="267"/>
      <c r="AB590" s="267"/>
      <c r="AC590" s="268"/>
      <c r="AE590" s="269">
        <v>0</v>
      </c>
      <c r="AF590" s="267"/>
      <c r="AG590" s="267"/>
      <c r="AH590" s="267"/>
      <c r="AI590" s="267"/>
      <c r="AJ590" s="267"/>
      <c r="AK590" s="268"/>
      <c r="AL590" s="269">
        <v>1</v>
      </c>
      <c r="AM590" s="267"/>
      <c r="AN590" s="267"/>
      <c r="AO590" s="267"/>
      <c r="AP590" s="268"/>
      <c r="AQ590" s="272" t="s">
        <v>1486</v>
      </c>
      <c r="AR590" s="267"/>
      <c r="AS590" s="267"/>
      <c r="AT590" s="268"/>
    </row>
    <row r="591" spans="10:46" ht="22.9" customHeight="1">
      <c r="J591" s="266">
        <v>21</v>
      </c>
      <c r="K591" s="267"/>
      <c r="L591" s="268"/>
      <c r="M591" s="266" t="s">
        <v>1485</v>
      </c>
      <c r="N591" s="267"/>
      <c r="O591" s="267"/>
      <c r="P591" s="267"/>
      <c r="Q591" s="267"/>
      <c r="R591" s="267"/>
      <c r="S591" s="267"/>
      <c r="T591" s="267"/>
      <c r="U591" s="267"/>
      <c r="V591" s="267"/>
      <c r="W591" s="267"/>
      <c r="X591" s="267"/>
      <c r="Y591" s="267"/>
      <c r="Z591" s="267"/>
      <c r="AA591" s="267"/>
      <c r="AB591" s="267"/>
      <c r="AC591" s="268"/>
      <c r="AE591" s="269">
        <v>22</v>
      </c>
      <c r="AF591" s="267"/>
      <c r="AG591" s="267"/>
      <c r="AH591" s="267"/>
      <c r="AI591" s="267"/>
      <c r="AJ591" s="267"/>
      <c r="AK591" s="268"/>
      <c r="AL591" s="269">
        <v>1463</v>
      </c>
      <c r="AM591" s="267"/>
      <c r="AN591" s="267"/>
      <c r="AO591" s="267"/>
      <c r="AP591" s="268"/>
      <c r="AQ591" s="271" t="s">
        <v>1484</v>
      </c>
      <c r="AR591" s="267"/>
      <c r="AS591" s="267"/>
      <c r="AT591" s="268"/>
    </row>
    <row r="592" spans="10:46" ht="22.9" customHeight="1">
      <c r="J592" s="266">
        <v>21</v>
      </c>
      <c r="K592" s="267"/>
      <c r="L592" s="268"/>
      <c r="M592" s="266" t="s">
        <v>1483</v>
      </c>
      <c r="N592" s="267"/>
      <c r="O592" s="267"/>
      <c r="P592" s="267"/>
      <c r="Q592" s="267"/>
      <c r="R592" s="267"/>
      <c r="S592" s="267"/>
      <c r="T592" s="267"/>
      <c r="U592" s="267"/>
      <c r="V592" s="267"/>
      <c r="W592" s="267"/>
      <c r="X592" s="267"/>
      <c r="Y592" s="267"/>
      <c r="Z592" s="267"/>
      <c r="AA592" s="267"/>
      <c r="AB592" s="267"/>
      <c r="AC592" s="268"/>
      <c r="AE592" s="269">
        <v>196</v>
      </c>
      <c r="AF592" s="267"/>
      <c r="AG592" s="267"/>
      <c r="AH592" s="267"/>
      <c r="AI592" s="267"/>
      <c r="AJ592" s="267"/>
      <c r="AK592" s="268"/>
      <c r="AL592" s="269">
        <v>208</v>
      </c>
      <c r="AM592" s="267"/>
      <c r="AN592" s="267"/>
      <c r="AO592" s="267"/>
      <c r="AP592" s="268"/>
      <c r="AQ592" s="270" t="s">
        <v>1482</v>
      </c>
      <c r="AR592" s="267"/>
      <c r="AS592" s="267"/>
      <c r="AT592" s="268"/>
    </row>
    <row r="593" spans="7:56" ht="22.9" customHeight="1">
      <c r="J593" s="266">
        <v>21</v>
      </c>
      <c r="K593" s="267"/>
      <c r="L593" s="268"/>
      <c r="M593" s="266" t="s">
        <v>1481</v>
      </c>
      <c r="N593" s="267"/>
      <c r="O593" s="267"/>
      <c r="P593" s="267"/>
      <c r="Q593" s="267"/>
      <c r="R593" s="267"/>
      <c r="S593" s="267"/>
      <c r="T593" s="267"/>
      <c r="U593" s="267"/>
      <c r="V593" s="267"/>
      <c r="W593" s="267"/>
      <c r="X593" s="267"/>
      <c r="Y593" s="267"/>
      <c r="Z593" s="267"/>
      <c r="AA593" s="267"/>
      <c r="AB593" s="267"/>
      <c r="AC593" s="268"/>
      <c r="AE593" s="269">
        <v>550</v>
      </c>
      <c r="AF593" s="267"/>
      <c r="AG593" s="267"/>
      <c r="AH593" s="267"/>
      <c r="AI593" s="267"/>
      <c r="AJ593" s="267"/>
      <c r="AK593" s="268"/>
      <c r="AL593" s="269">
        <v>4476</v>
      </c>
      <c r="AM593" s="267"/>
      <c r="AN593" s="267"/>
      <c r="AO593" s="267"/>
      <c r="AP593" s="268"/>
      <c r="AQ593" s="270" t="s">
        <v>1480</v>
      </c>
      <c r="AR593" s="267"/>
      <c r="AS593" s="267"/>
      <c r="AT593" s="268"/>
    </row>
    <row r="594" spans="7:56" ht="22.9" customHeight="1">
      <c r="J594" s="266">
        <v>21</v>
      </c>
      <c r="K594" s="267"/>
      <c r="L594" s="268"/>
      <c r="M594" s="266" t="s">
        <v>1479</v>
      </c>
      <c r="N594" s="267"/>
      <c r="O594" s="267"/>
      <c r="P594" s="267"/>
      <c r="Q594" s="267"/>
      <c r="R594" s="267"/>
      <c r="S594" s="267"/>
      <c r="T594" s="267"/>
      <c r="U594" s="267"/>
      <c r="V594" s="267"/>
      <c r="W594" s="267"/>
      <c r="X594" s="267"/>
      <c r="Y594" s="267"/>
      <c r="Z594" s="267"/>
      <c r="AA594" s="267"/>
      <c r="AB594" s="267"/>
      <c r="AC594" s="268"/>
      <c r="AE594" s="269">
        <v>124</v>
      </c>
      <c r="AF594" s="267"/>
      <c r="AG594" s="267"/>
      <c r="AH594" s="267"/>
      <c r="AI594" s="267"/>
      <c r="AJ594" s="267"/>
      <c r="AK594" s="268"/>
      <c r="AL594" s="269">
        <v>10422</v>
      </c>
      <c r="AM594" s="267"/>
      <c r="AN594" s="267"/>
      <c r="AO594" s="267"/>
      <c r="AP594" s="268"/>
      <c r="AQ594" s="271" t="s">
        <v>1478</v>
      </c>
      <c r="AR594" s="267"/>
      <c r="AS594" s="267"/>
      <c r="AT594" s="268"/>
    </row>
    <row r="595" spans="7:56" ht="22.9" customHeight="1">
      <c r="J595" s="266">
        <v>21</v>
      </c>
      <c r="K595" s="267"/>
      <c r="L595" s="268"/>
      <c r="M595" s="266" t="s">
        <v>1477</v>
      </c>
      <c r="N595" s="267"/>
      <c r="O595" s="267"/>
      <c r="P595" s="267"/>
      <c r="Q595" s="267"/>
      <c r="R595" s="267"/>
      <c r="S595" s="267"/>
      <c r="T595" s="267"/>
      <c r="U595" s="267"/>
      <c r="V595" s="267"/>
      <c r="W595" s="267"/>
      <c r="X595" s="267"/>
      <c r="Y595" s="267"/>
      <c r="Z595" s="267"/>
      <c r="AA595" s="267"/>
      <c r="AB595" s="267"/>
      <c r="AC595" s="268"/>
      <c r="AE595" s="269">
        <v>6</v>
      </c>
      <c r="AF595" s="267"/>
      <c r="AG595" s="267"/>
      <c r="AH595" s="267"/>
      <c r="AI595" s="267"/>
      <c r="AJ595" s="267"/>
      <c r="AK595" s="268"/>
      <c r="AL595" s="269">
        <v>700</v>
      </c>
      <c r="AM595" s="267"/>
      <c r="AN595" s="267"/>
      <c r="AO595" s="267"/>
      <c r="AP595" s="268"/>
      <c r="AQ595" s="271" t="s">
        <v>1476</v>
      </c>
      <c r="AR595" s="267"/>
      <c r="AS595" s="267"/>
      <c r="AT595" s="268"/>
    </row>
    <row r="596" spans="7:56" ht="22.9" customHeight="1">
      <c r="J596" s="266">
        <v>21</v>
      </c>
      <c r="K596" s="267"/>
      <c r="L596" s="268"/>
      <c r="M596" s="266" t="s">
        <v>1475</v>
      </c>
      <c r="N596" s="267"/>
      <c r="O596" s="267"/>
      <c r="P596" s="267"/>
      <c r="Q596" s="267"/>
      <c r="R596" s="267"/>
      <c r="S596" s="267"/>
      <c r="T596" s="267"/>
      <c r="U596" s="267"/>
      <c r="V596" s="267"/>
      <c r="W596" s="267"/>
      <c r="X596" s="267"/>
      <c r="Y596" s="267"/>
      <c r="Z596" s="267"/>
      <c r="AA596" s="267"/>
      <c r="AB596" s="267"/>
      <c r="AC596" s="268"/>
      <c r="AE596" s="269">
        <v>953</v>
      </c>
      <c r="AF596" s="267"/>
      <c r="AG596" s="267"/>
      <c r="AH596" s="267"/>
      <c r="AI596" s="267"/>
      <c r="AJ596" s="267"/>
      <c r="AK596" s="268"/>
      <c r="AL596" s="269">
        <v>2218</v>
      </c>
      <c r="AM596" s="267"/>
      <c r="AN596" s="267"/>
      <c r="AO596" s="267"/>
      <c r="AP596" s="268"/>
      <c r="AQ596" s="270" t="s">
        <v>1474</v>
      </c>
      <c r="AR596" s="267"/>
      <c r="AS596" s="267"/>
      <c r="AT596" s="268"/>
    </row>
    <row r="597" spans="7:56" ht="0" hidden="1" customHeight="1"/>
    <row r="598" spans="7:56" ht="7.7" customHeight="1"/>
    <row r="599" spans="7:56" ht="408.95" customHeight="1">
      <c r="G599" s="178"/>
      <c r="H599" s="178"/>
      <c r="I599" s="178"/>
      <c r="J599" s="178"/>
      <c r="K599" s="178"/>
      <c r="L599" s="178"/>
      <c r="M599" s="178"/>
      <c r="N599" s="178"/>
      <c r="O599" s="178"/>
      <c r="P599" s="178"/>
      <c r="Q599" s="178"/>
      <c r="R599" s="178"/>
      <c r="S599" s="178"/>
      <c r="T599" s="178"/>
      <c r="U599" s="178"/>
      <c r="V599" s="178"/>
      <c r="W599" s="178"/>
      <c r="X599" s="178"/>
      <c r="Y599" s="178"/>
      <c r="Z599" s="178"/>
      <c r="AA599" s="178"/>
      <c r="AB599" s="178"/>
      <c r="AC599" s="178"/>
      <c r="AD599" s="178"/>
      <c r="AE599" s="178"/>
      <c r="AF599" s="178"/>
      <c r="AG599" s="178"/>
      <c r="AH599" s="178"/>
      <c r="AI599" s="178"/>
      <c r="AJ599" s="178"/>
      <c r="AK599" s="178"/>
      <c r="AL599" s="178"/>
      <c r="AM599" s="178"/>
      <c r="AN599" s="178"/>
      <c r="AO599" s="178"/>
      <c r="AP599" s="178"/>
      <c r="AQ599" s="178"/>
      <c r="AR599" s="178"/>
      <c r="AS599" s="178"/>
      <c r="AT599" s="178"/>
      <c r="AU599" s="178"/>
      <c r="AV599" s="178"/>
      <c r="AW599" s="178"/>
      <c r="AX599" s="178"/>
      <c r="AY599" s="178"/>
      <c r="AZ599" s="178"/>
      <c r="BA599" s="178"/>
      <c r="BB599" s="178"/>
      <c r="BC599" s="178"/>
      <c r="BD599" s="178"/>
    </row>
    <row r="600" spans="7:56" ht="408.95" customHeight="1"/>
    <row r="601" spans="7:56" ht="408.95" customHeight="1"/>
    <row r="602" spans="7:56" ht="408.95" customHeight="1"/>
    <row r="603" spans="7:56" ht="408.95" customHeight="1"/>
    <row r="604" spans="7:56" ht="408.95" customHeight="1"/>
    <row r="605" spans="7:56" ht="408.95" customHeight="1"/>
    <row r="606" spans="7:56" ht="408.95" customHeight="1"/>
    <row r="607" spans="7:56" ht="408.95" customHeight="1"/>
    <row r="608" spans="7:56" ht="408.95" customHeight="1"/>
    <row r="609" ht="408.95" customHeight="1"/>
    <row r="610" ht="12.95" customHeight="1"/>
  </sheetData>
  <mergeCells count="2832">
    <mergeCell ref="A2:AM2"/>
    <mergeCell ref="AJ5:AV14"/>
    <mergeCell ref="W6:Z7"/>
    <mergeCell ref="D7:N8"/>
    <mergeCell ref="Q7:S9"/>
    <mergeCell ref="AB7:AH9"/>
    <mergeCell ref="D10:O13"/>
    <mergeCell ref="Q12:S13"/>
    <mergeCell ref="W12:AC12"/>
    <mergeCell ref="AF12:AH12"/>
    <mergeCell ref="K24:L24"/>
    <mergeCell ref="M24:AC24"/>
    <mergeCell ref="AE24:AK24"/>
    <mergeCell ref="AL24:AP24"/>
    <mergeCell ref="AQ24:AT24"/>
    <mergeCell ref="G17:R17"/>
    <mergeCell ref="L19:Q19"/>
    <mergeCell ref="R19:U19"/>
    <mergeCell ref="V19:Y19"/>
    <mergeCell ref="G22:AZ22"/>
    <mergeCell ref="K26:L26"/>
    <mergeCell ref="M26:AC26"/>
    <mergeCell ref="AE26:AK26"/>
    <mergeCell ref="AL26:AP26"/>
    <mergeCell ref="AQ26:AT26"/>
    <mergeCell ref="K25:L25"/>
    <mergeCell ref="M25:AC25"/>
    <mergeCell ref="AE25:AK25"/>
    <mergeCell ref="AL25:AP25"/>
    <mergeCell ref="AQ25:AT25"/>
    <mergeCell ref="K28:L28"/>
    <mergeCell ref="M28:AC28"/>
    <mergeCell ref="AE28:AK28"/>
    <mergeCell ref="AL28:AP28"/>
    <mergeCell ref="AQ28:AT28"/>
    <mergeCell ref="K27:L27"/>
    <mergeCell ref="M27:AC27"/>
    <mergeCell ref="AE27:AK27"/>
    <mergeCell ref="AL27:AP27"/>
    <mergeCell ref="AQ27:AT27"/>
    <mergeCell ref="K30:L30"/>
    <mergeCell ref="M30:AC30"/>
    <mergeCell ref="AE30:AK30"/>
    <mergeCell ref="AL30:AP30"/>
    <mergeCell ref="AQ30:AT30"/>
    <mergeCell ref="K29:L29"/>
    <mergeCell ref="M29:AC29"/>
    <mergeCell ref="AE29:AK29"/>
    <mergeCell ref="AL29:AP29"/>
    <mergeCell ref="AQ29:AT29"/>
    <mergeCell ref="K32:L32"/>
    <mergeCell ref="M32:AC32"/>
    <mergeCell ref="AE32:AK32"/>
    <mergeCell ref="AL32:AP32"/>
    <mergeCell ref="AQ32:AT32"/>
    <mergeCell ref="K31:L31"/>
    <mergeCell ref="M31:AC31"/>
    <mergeCell ref="AE31:AK31"/>
    <mergeCell ref="AL31:AP31"/>
    <mergeCell ref="AQ31:AT31"/>
    <mergeCell ref="K34:L34"/>
    <mergeCell ref="M34:AC34"/>
    <mergeCell ref="AE34:AK34"/>
    <mergeCell ref="AL34:AP34"/>
    <mergeCell ref="AQ34:AT34"/>
    <mergeCell ref="K33:L33"/>
    <mergeCell ref="M33:AC33"/>
    <mergeCell ref="AE33:AK33"/>
    <mergeCell ref="AL33:AP33"/>
    <mergeCell ref="AQ33:AT33"/>
    <mergeCell ref="K36:L36"/>
    <mergeCell ref="M36:AC36"/>
    <mergeCell ref="AE36:AK36"/>
    <mergeCell ref="AL36:AP36"/>
    <mergeCell ref="AQ36:AT36"/>
    <mergeCell ref="K35:L35"/>
    <mergeCell ref="M35:AC35"/>
    <mergeCell ref="AE35:AK35"/>
    <mergeCell ref="AL35:AP35"/>
    <mergeCell ref="AQ35:AT35"/>
    <mergeCell ref="K38:L38"/>
    <mergeCell ref="M38:AC38"/>
    <mergeCell ref="AE38:AK38"/>
    <mergeCell ref="AL38:AP38"/>
    <mergeCell ref="AQ38:AT38"/>
    <mergeCell ref="K37:L37"/>
    <mergeCell ref="M37:AC37"/>
    <mergeCell ref="AE37:AK37"/>
    <mergeCell ref="AL37:AP37"/>
    <mergeCell ref="AQ37:AT37"/>
    <mergeCell ref="K40:L40"/>
    <mergeCell ref="M40:AC40"/>
    <mergeCell ref="AE40:AK40"/>
    <mergeCell ref="AL40:AP40"/>
    <mergeCell ref="AQ40:AT40"/>
    <mergeCell ref="K39:L39"/>
    <mergeCell ref="M39:AC39"/>
    <mergeCell ref="AE39:AK39"/>
    <mergeCell ref="AL39:AP39"/>
    <mergeCell ref="AQ39:AT39"/>
    <mergeCell ref="K42:L42"/>
    <mergeCell ref="M42:AC42"/>
    <mergeCell ref="AE42:AK42"/>
    <mergeCell ref="AL42:AP42"/>
    <mergeCell ref="AQ42:AT42"/>
    <mergeCell ref="K41:L41"/>
    <mergeCell ref="M41:AC41"/>
    <mergeCell ref="AE41:AK41"/>
    <mergeCell ref="AL41:AP41"/>
    <mergeCell ref="AQ41:AT41"/>
    <mergeCell ref="K44:L44"/>
    <mergeCell ref="M44:AC44"/>
    <mergeCell ref="AE44:AK44"/>
    <mergeCell ref="AL44:AP44"/>
    <mergeCell ref="AQ44:AT44"/>
    <mergeCell ref="K43:L43"/>
    <mergeCell ref="M43:AC43"/>
    <mergeCell ref="AE43:AK43"/>
    <mergeCell ref="AL43:AP43"/>
    <mergeCell ref="AQ43:AT43"/>
    <mergeCell ref="K46:L46"/>
    <mergeCell ref="M46:AC46"/>
    <mergeCell ref="AE46:AK46"/>
    <mergeCell ref="AL46:AP46"/>
    <mergeCell ref="AQ46:AT46"/>
    <mergeCell ref="K45:L45"/>
    <mergeCell ref="M45:AC45"/>
    <mergeCell ref="AE45:AK45"/>
    <mergeCell ref="AL45:AP45"/>
    <mergeCell ref="AQ45:AT45"/>
    <mergeCell ref="K48:L48"/>
    <mergeCell ref="M48:AC48"/>
    <mergeCell ref="AE48:AK48"/>
    <mergeCell ref="AL48:AP48"/>
    <mergeCell ref="AQ48:AT48"/>
    <mergeCell ref="K47:L47"/>
    <mergeCell ref="M47:AC47"/>
    <mergeCell ref="AE47:AK47"/>
    <mergeCell ref="AL47:AP47"/>
    <mergeCell ref="AQ47:AT47"/>
    <mergeCell ref="K50:L50"/>
    <mergeCell ref="M50:AC50"/>
    <mergeCell ref="AE50:AK50"/>
    <mergeCell ref="AL50:AP50"/>
    <mergeCell ref="AQ50:AT50"/>
    <mergeCell ref="K49:L49"/>
    <mergeCell ref="M49:AC49"/>
    <mergeCell ref="AE49:AK49"/>
    <mergeCell ref="AL49:AP49"/>
    <mergeCell ref="AQ49:AT49"/>
    <mergeCell ref="K52:L52"/>
    <mergeCell ref="M52:AC52"/>
    <mergeCell ref="AE52:AK52"/>
    <mergeCell ref="AL52:AP52"/>
    <mergeCell ref="AQ52:AT52"/>
    <mergeCell ref="K51:L51"/>
    <mergeCell ref="M51:AC51"/>
    <mergeCell ref="AE51:AK51"/>
    <mergeCell ref="AL51:AP51"/>
    <mergeCell ref="AQ51:AT51"/>
    <mergeCell ref="K54:L54"/>
    <mergeCell ref="M54:AC54"/>
    <mergeCell ref="AE54:AK54"/>
    <mergeCell ref="AL54:AP54"/>
    <mergeCell ref="AQ54:AT54"/>
    <mergeCell ref="K53:L53"/>
    <mergeCell ref="M53:AC53"/>
    <mergeCell ref="AE53:AK53"/>
    <mergeCell ref="AL53:AP53"/>
    <mergeCell ref="AQ53:AT53"/>
    <mergeCell ref="K56:L56"/>
    <mergeCell ref="M56:AC56"/>
    <mergeCell ref="AE56:AK56"/>
    <mergeCell ref="AL56:AP56"/>
    <mergeCell ref="AQ56:AT56"/>
    <mergeCell ref="K55:L55"/>
    <mergeCell ref="M55:AC55"/>
    <mergeCell ref="AE55:AK55"/>
    <mergeCell ref="AL55:AP55"/>
    <mergeCell ref="AQ55:AT55"/>
    <mergeCell ref="K58:L58"/>
    <mergeCell ref="M58:AC58"/>
    <mergeCell ref="AE58:AK58"/>
    <mergeCell ref="AL58:AP58"/>
    <mergeCell ref="AQ58:AT58"/>
    <mergeCell ref="K57:L57"/>
    <mergeCell ref="M57:AC57"/>
    <mergeCell ref="AE57:AK57"/>
    <mergeCell ref="AL57:AP57"/>
    <mergeCell ref="AQ57:AT57"/>
    <mergeCell ref="K60:L60"/>
    <mergeCell ref="M60:AC60"/>
    <mergeCell ref="AE60:AK60"/>
    <mergeCell ref="AL60:AP60"/>
    <mergeCell ref="AQ60:AT60"/>
    <mergeCell ref="K59:L59"/>
    <mergeCell ref="M59:AC59"/>
    <mergeCell ref="AE59:AK59"/>
    <mergeCell ref="AL59:AP59"/>
    <mergeCell ref="AQ59:AT59"/>
    <mergeCell ref="K62:L62"/>
    <mergeCell ref="M62:AC62"/>
    <mergeCell ref="AE62:AK62"/>
    <mergeCell ref="AL62:AP62"/>
    <mergeCell ref="AQ62:AT62"/>
    <mergeCell ref="K61:L61"/>
    <mergeCell ref="M61:AC61"/>
    <mergeCell ref="AE61:AK61"/>
    <mergeCell ref="AL61:AP61"/>
    <mergeCell ref="AQ61:AT61"/>
    <mergeCell ref="K64:L64"/>
    <mergeCell ref="M64:AC64"/>
    <mergeCell ref="AE64:AK64"/>
    <mergeCell ref="AL64:AP64"/>
    <mergeCell ref="AQ64:AT64"/>
    <mergeCell ref="K63:L63"/>
    <mergeCell ref="M63:AC63"/>
    <mergeCell ref="AE63:AK63"/>
    <mergeCell ref="AL63:AP63"/>
    <mergeCell ref="AQ63:AT63"/>
    <mergeCell ref="K66:L66"/>
    <mergeCell ref="M66:AC66"/>
    <mergeCell ref="AE66:AK66"/>
    <mergeCell ref="AL66:AP66"/>
    <mergeCell ref="AQ66:AT66"/>
    <mergeCell ref="K65:L65"/>
    <mergeCell ref="M65:AC65"/>
    <mergeCell ref="AE65:AK65"/>
    <mergeCell ref="AL65:AP65"/>
    <mergeCell ref="AQ65:AT65"/>
    <mergeCell ref="K68:L68"/>
    <mergeCell ref="M68:AC68"/>
    <mergeCell ref="AE68:AK68"/>
    <mergeCell ref="AL68:AP68"/>
    <mergeCell ref="AQ68:AT68"/>
    <mergeCell ref="K67:L67"/>
    <mergeCell ref="M67:AC67"/>
    <mergeCell ref="AE67:AK67"/>
    <mergeCell ref="AL67:AP67"/>
    <mergeCell ref="AQ67:AT67"/>
    <mergeCell ref="K70:L70"/>
    <mergeCell ref="M70:AC70"/>
    <mergeCell ref="AE70:AK70"/>
    <mergeCell ref="AL70:AP70"/>
    <mergeCell ref="AQ70:AT70"/>
    <mergeCell ref="K69:L69"/>
    <mergeCell ref="M69:AC69"/>
    <mergeCell ref="AE69:AK69"/>
    <mergeCell ref="AL69:AP69"/>
    <mergeCell ref="AQ69:AT69"/>
    <mergeCell ref="K72:L72"/>
    <mergeCell ref="M72:AC72"/>
    <mergeCell ref="AE72:AK72"/>
    <mergeCell ref="AL72:AP72"/>
    <mergeCell ref="AQ72:AT72"/>
    <mergeCell ref="K71:L71"/>
    <mergeCell ref="M71:AC71"/>
    <mergeCell ref="AE71:AK71"/>
    <mergeCell ref="AL71:AP71"/>
    <mergeCell ref="AQ71:AT71"/>
    <mergeCell ref="K74:L74"/>
    <mergeCell ref="M74:AC74"/>
    <mergeCell ref="AE74:AK74"/>
    <mergeCell ref="AL74:AP74"/>
    <mergeCell ref="AQ74:AT74"/>
    <mergeCell ref="K73:L73"/>
    <mergeCell ref="M73:AC73"/>
    <mergeCell ref="AE73:AK73"/>
    <mergeCell ref="AL73:AP73"/>
    <mergeCell ref="AQ73:AT73"/>
    <mergeCell ref="K76:L76"/>
    <mergeCell ref="M76:AC76"/>
    <mergeCell ref="AE76:AK76"/>
    <mergeCell ref="AL76:AP76"/>
    <mergeCell ref="AQ76:AT76"/>
    <mergeCell ref="K75:L75"/>
    <mergeCell ref="M75:AC75"/>
    <mergeCell ref="AE75:AK75"/>
    <mergeCell ref="AL75:AP75"/>
    <mergeCell ref="AQ75:AT75"/>
    <mergeCell ref="K78:L78"/>
    <mergeCell ref="M78:AC78"/>
    <mergeCell ref="AE78:AK78"/>
    <mergeCell ref="AL78:AP78"/>
    <mergeCell ref="AQ78:AT78"/>
    <mergeCell ref="K77:L77"/>
    <mergeCell ref="M77:AC77"/>
    <mergeCell ref="AE77:AK77"/>
    <mergeCell ref="AL77:AP77"/>
    <mergeCell ref="AQ77:AT77"/>
    <mergeCell ref="K80:L80"/>
    <mergeCell ref="M80:AC80"/>
    <mergeCell ref="AE80:AK80"/>
    <mergeCell ref="AL80:AP80"/>
    <mergeCell ref="AQ80:AT80"/>
    <mergeCell ref="K79:L79"/>
    <mergeCell ref="M79:AC79"/>
    <mergeCell ref="AE79:AK79"/>
    <mergeCell ref="AL79:AP79"/>
    <mergeCell ref="AQ79:AT79"/>
    <mergeCell ref="K82:L82"/>
    <mergeCell ref="M82:AC82"/>
    <mergeCell ref="AE82:AK82"/>
    <mergeCell ref="AL82:AP82"/>
    <mergeCell ref="AQ82:AT82"/>
    <mergeCell ref="K81:L81"/>
    <mergeCell ref="M81:AC81"/>
    <mergeCell ref="AE81:AK81"/>
    <mergeCell ref="AL81:AP81"/>
    <mergeCell ref="AQ81:AT81"/>
    <mergeCell ref="K84:L84"/>
    <mergeCell ref="M84:AC84"/>
    <mergeCell ref="AE84:AK84"/>
    <mergeCell ref="AL84:AP84"/>
    <mergeCell ref="AQ84:AT84"/>
    <mergeCell ref="K83:L83"/>
    <mergeCell ref="M83:AC83"/>
    <mergeCell ref="AE83:AK83"/>
    <mergeCell ref="AL83:AP83"/>
    <mergeCell ref="AQ83:AT83"/>
    <mergeCell ref="K86:L86"/>
    <mergeCell ref="M86:AC86"/>
    <mergeCell ref="AE86:AK86"/>
    <mergeCell ref="AL86:AP86"/>
    <mergeCell ref="AQ86:AT86"/>
    <mergeCell ref="K85:L85"/>
    <mergeCell ref="M85:AC85"/>
    <mergeCell ref="AE85:AK85"/>
    <mergeCell ref="AL85:AP85"/>
    <mergeCell ref="AQ85:AT85"/>
    <mergeCell ref="K88:L88"/>
    <mergeCell ref="M88:AC88"/>
    <mergeCell ref="AE88:AK88"/>
    <mergeCell ref="AL88:AP88"/>
    <mergeCell ref="AQ88:AT88"/>
    <mergeCell ref="K87:L87"/>
    <mergeCell ref="M87:AC87"/>
    <mergeCell ref="AE87:AK87"/>
    <mergeCell ref="AL87:AP87"/>
    <mergeCell ref="AQ87:AT87"/>
    <mergeCell ref="K90:L90"/>
    <mergeCell ref="M90:AC90"/>
    <mergeCell ref="AE90:AK90"/>
    <mergeCell ref="AL90:AP90"/>
    <mergeCell ref="AQ90:AT90"/>
    <mergeCell ref="K89:L89"/>
    <mergeCell ref="M89:AC89"/>
    <mergeCell ref="AE89:AK89"/>
    <mergeCell ref="AL89:AP89"/>
    <mergeCell ref="AQ89:AT89"/>
    <mergeCell ref="K92:L92"/>
    <mergeCell ref="M92:AC92"/>
    <mergeCell ref="AE92:AK92"/>
    <mergeCell ref="AL92:AP92"/>
    <mergeCell ref="AQ92:AT92"/>
    <mergeCell ref="K91:L91"/>
    <mergeCell ref="M91:AC91"/>
    <mergeCell ref="AE91:AK91"/>
    <mergeCell ref="AL91:AP91"/>
    <mergeCell ref="AQ91:AT91"/>
    <mergeCell ref="K94:L94"/>
    <mergeCell ref="M94:AC94"/>
    <mergeCell ref="AE94:AK94"/>
    <mergeCell ref="AL94:AP94"/>
    <mergeCell ref="AQ94:AT94"/>
    <mergeCell ref="K93:L93"/>
    <mergeCell ref="M93:AC93"/>
    <mergeCell ref="AE93:AK93"/>
    <mergeCell ref="AL93:AP93"/>
    <mergeCell ref="AQ93:AT93"/>
    <mergeCell ref="K96:L96"/>
    <mergeCell ref="M96:AC96"/>
    <mergeCell ref="AE96:AK96"/>
    <mergeCell ref="AL96:AP96"/>
    <mergeCell ref="AQ96:AT96"/>
    <mergeCell ref="K95:L95"/>
    <mergeCell ref="M95:AC95"/>
    <mergeCell ref="AE95:AK95"/>
    <mergeCell ref="AL95:AP95"/>
    <mergeCell ref="AQ95:AT95"/>
    <mergeCell ref="G98:AZ98"/>
    <mergeCell ref="H100:X100"/>
    <mergeCell ref="Y100:AB100"/>
    <mergeCell ref="AC100:AF100"/>
    <mergeCell ref="AH100:AJ100"/>
    <mergeCell ref="AK100:AL100"/>
    <mergeCell ref="AM100:AN100"/>
    <mergeCell ref="AP100:AQ100"/>
    <mergeCell ref="AR100:AZ100"/>
    <mergeCell ref="BC100:BF100"/>
    <mergeCell ref="H101:X101"/>
    <mergeCell ref="Y101:AB101"/>
    <mergeCell ref="AC101:AF101"/>
    <mergeCell ref="AH101:AJ101"/>
    <mergeCell ref="AK101:AL101"/>
    <mergeCell ref="AM101:AN101"/>
    <mergeCell ref="AP101:AQ101"/>
    <mergeCell ref="AR101:AZ101"/>
    <mergeCell ref="BC101:BF101"/>
    <mergeCell ref="AP103:AQ103"/>
    <mergeCell ref="AR103:AZ103"/>
    <mergeCell ref="BC103:BF103"/>
    <mergeCell ref="H102:X102"/>
    <mergeCell ref="Y102:AB102"/>
    <mergeCell ref="AC102:AF102"/>
    <mergeCell ref="AH102:AJ102"/>
    <mergeCell ref="AK102:AL102"/>
    <mergeCell ref="AM102:AN102"/>
    <mergeCell ref="AP102:AQ102"/>
    <mergeCell ref="AR102:AZ102"/>
    <mergeCell ref="BC102:BF102"/>
    <mergeCell ref="H103:X103"/>
    <mergeCell ref="Y103:AB103"/>
    <mergeCell ref="AC103:AF103"/>
    <mergeCell ref="AH103:AJ103"/>
    <mergeCell ref="AK103:AL103"/>
    <mergeCell ref="AM103:AN103"/>
    <mergeCell ref="AP105:AQ105"/>
    <mergeCell ref="AR105:AZ105"/>
    <mergeCell ref="BC105:BF105"/>
    <mergeCell ref="H104:X104"/>
    <mergeCell ref="Y104:AB104"/>
    <mergeCell ref="AC104:AF104"/>
    <mergeCell ref="AH104:AJ104"/>
    <mergeCell ref="AK104:AL104"/>
    <mergeCell ref="AM104:AN104"/>
    <mergeCell ref="AP104:AQ104"/>
    <mergeCell ref="AR104:AZ104"/>
    <mergeCell ref="BC104:BF104"/>
    <mergeCell ref="H105:X105"/>
    <mergeCell ref="Y105:AB105"/>
    <mergeCell ref="AC105:AF105"/>
    <mergeCell ref="AH105:AJ105"/>
    <mergeCell ref="AK105:AL105"/>
    <mergeCell ref="AM105:AN105"/>
    <mergeCell ref="AP107:AQ107"/>
    <mergeCell ref="AR107:AZ107"/>
    <mergeCell ref="BC107:BF107"/>
    <mergeCell ref="H106:X106"/>
    <mergeCell ref="Y106:AB106"/>
    <mergeCell ref="AC106:AF106"/>
    <mergeCell ref="AH106:AJ106"/>
    <mergeCell ref="AK106:AL106"/>
    <mergeCell ref="AM106:AN106"/>
    <mergeCell ref="AP106:AQ106"/>
    <mergeCell ref="AR106:AZ106"/>
    <mergeCell ref="BC106:BF106"/>
    <mergeCell ref="H107:X107"/>
    <mergeCell ref="Y107:AB107"/>
    <mergeCell ref="AC107:AF107"/>
    <mergeCell ref="AH107:AJ107"/>
    <mergeCell ref="AK107:AL107"/>
    <mergeCell ref="AM107:AN107"/>
    <mergeCell ref="AP109:AQ109"/>
    <mergeCell ref="AR109:AZ109"/>
    <mergeCell ref="BC109:BF109"/>
    <mergeCell ref="H108:X108"/>
    <mergeCell ref="Y108:AB108"/>
    <mergeCell ref="AC108:AF108"/>
    <mergeCell ref="AH108:AJ108"/>
    <mergeCell ref="AK108:AL108"/>
    <mergeCell ref="AM108:AN108"/>
    <mergeCell ref="AP108:AQ108"/>
    <mergeCell ref="AR108:AZ108"/>
    <mergeCell ref="BC108:BF108"/>
    <mergeCell ref="H109:X109"/>
    <mergeCell ref="Y109:AB109"/>
    <mergeCell ref="AC109:AF109"/>
    <mergeCell ref="AH109:AJ109"/>
    <mergeCell ref="AK109:AL109"/>
    <mergeCell ref="AM109:AN109"/>
    <mergeCell ref="AP111:AQ111"/>
    <mergeCell ref="AR111:AZ111"/>
    <mergeCell ref="BC111:BF111"/>
    <mergeCell ref="H110:X110"/>
    <mergeCell ref="Y110:AB110"/>
    <mergeCell ref="AC110:AF110"/>
    <mergeCell ref="AH110:AJ110"/>
    <mergeCell ref="AK110:AL110"/>
    <mergeCell ref="AM110:AN110"/>
    <mergeCell ref="AP110:AQ110"/>
    <mergeCell ref="AR110:AZ110"/>
    <mergeCell ref="BC110:BF110"/>
    <mergeCell ref="H111:X111"/>
    <mergeCell ref="Y111:AB111"/>
    <mergeCell ref="AC111:AF111"/>
    <mergeCell ref="AH111:AJ111"/>
    <mergeCell ref="AK111:AL111"/>
    <mergeCell ref="AM111:AN111"/>
    <mergeCell ref="AP113:AQ113"/>
    <mergeCell ref="AR113:AZ113"/>
    <mergeCell ref="BC113:BF113"/>
    <mergeCell ref="H112:X112"/>
    <mergeCell ref="Y112:AB112"/>
    <mergeCell ref="AC112:AF112"/>
    <mergeCell ref="AH112:AJ112"/>
    <mergeCell ref="AK112:AL112"/>
    <mergeCell ref="AM112:AN112"/>
    <mergeCell ref="AP112:AQ112"/>
    <mergeCell ref="AR112:AZ112"/>
    <mergeCell ref="BC112:BF112"/>
    <mergeCell ref="H113:X113"/>
    <mergeCell ref="Y113:AB113"/>
    <mergeCell ref="AC113:AF113"/>
    <mergeCell ref="AH113:AJ113"/>
    <mergeCell ref="AK113:AL113"/>
    <mergeCell ref="AM113:AN113"/>
    <mergeCell ref="AP115:AQ115"/>
    <mergeCell ref="AR115:AZ115"/>
    <mergeCell ref="BC115:BF115"/>
    <mergeCell ref="H114:X114"/>
    <mergeCell ref="Y114:AB114"/>
    <mergeCell ref="AC114:AF114"/>
    <mergeCell ref="AH114:AJ114"/>
    <mergeCell ref="AK114:AL114"/>
    <mergeCell ref="AM114:AN114"/>
    <mergeCell ref="AP114:AQ114"/>
    <mergeCell ref="AR114:AZ114"/>
    <mergeCell ref="BC114:BF114"/>
    <mergeCell ref="H115:X115"/>
    <mergeCell ref="Y115:AB115"/>
    <mergeCell ref="AC115:AF115"/>
    <mergeCell ref="AH115:AJ115"/>
    <mergeCell ref="AK115:AL115"/>
    <mergeCell ref="AM115:AN115"/>
    <mergeCell ref="AP117:AQ117"/>
    <mergeCell ref="AR117:AZ117"/>
    <mergeCell ref="BC117:BF117"/>
    <mergeCell ref="H116:X116"/>
    <mergeCell ref="Y116:AB116"/>
    <mergeCell ref="AC116:AF116"/>
    <mergeCell ref="AH116:AJ116"/>
    <mergeCell ref="AK116:AL116"/>
    <mergeCell ref="AM116:AN116"/>
    <mergeCell ref="AP116:AQ116"/>
    <mergeCell ref="AR116:AZ116"/>
    <mergeCell ref="BC116:BF116"/>
    <mergeCell ref="H117:X117"/>
    <mergeCell ref="Y117:AB117"/>
    <mergeCell ref="AC117:AF117"/>
    <mergeCell ref="AH117:AJ117"/>
    <mergeCell ref="AK117:AL117"/>
    <mergeCell ref="AM117:AN117"/>
    <mergeCell ref="AP119:AQ119"/>
    <mergeCell ref="AR119:AZ119"/>
    <mergeCell ref="BC119:BF119"/>
    <mergeCell ref="H118:X118"/>
    <mergeCell ref="Y118:AB118"/>
    <mergeCell ref="AC118:AF118"/>
    <mergeCell ref="AH118:AJ118"/>
    <mergeCell ref="AK118:AL118"/>
    <mergeCell ref="AM118:AN118"/>
    <mergeCell ref="AP118:AQ118"/>
    <mergeCell ref="AR118:AZ118"/>
    <mergeCell ref="BC118:BF118"/>
    <mergeCell ref="H119:X119"/>
    <mergeCell ref="Y119:AB119"/>
    <mergeCell ref="AC119:AF119"/>
    <mergeCell ref="AH119:AJ119"/>
    <mergeCell ref="AK119:AL119"/>
    <mergeCell ref="AM119:AN119"/>
    <mergeCell ref="AP121:AQ121"/>
    <mergeCell ref="AR121:AZ121"/>
    <mergeCell ref="BC121:BF121"/>
    <mergeCell ref="H120:X120"/>
    <mergeCell ref="Y120:AB120"/>
    <mergeCell ref="AC120:AF120"/>
    <mergeCell ref="AH120:AJ120"/>
    <mergeCell ref="AK120:AL120"/>
    <mergeCell ref="AM120:AN120"/>
    <mergeCell ref="AP120:AQ120"/>
    <mergeCell ref="AR120:AZ120"/>
    <mergeCell ref="BC120:BF120"/>
    <mergeCell ref="H121:X121"/>
    <mergeCell ref="Y121:AB121"/>
    <mergeCell ref="AC121:AF121"/>
    <mergeCell ref="AH121:AJ121"/>
    <mergeCell ref="AK121:AL121"/>
    <mergeCell ref="AM121:AN121"/>
    <mergeCell ref="AP123:AQ123"/>
    <mergeCell ref="AR123:AZ123"/>
    <mergeCell ref="BC123:BF123"/>
    <mergeCell ref="H122:X122"/>
    <mergeCell ref="Y122:AB122"/>
    <mergeCell ref="AC122:AF122"/>
    <mergeCell ref="AH122:AJ122"/>
    <mergeCell ref="AK122:AL122"/>
    <mergeCell ref="AM122:AN122"/>
    <mergeCell ref="AP122:AQ122"/>
    <mergeCell ref="AR122:AZ122"/>
    <mergeCell ref="BC122:BF122"/>
    <mergeCell ref="H123:X123"/>
    <mergeCell ref="Y123:AB123"/>
    <mergeCell ref="AC123:AF123"/>
    <mergeCell ref="AH123:AJ123"/>
    <mergeCell ref="AK123:AL123"/>
    <mergeCell ref="AM123:AN123"/>
    <mergeCell ref="AP125:AQ125"/>
    <mergeCell ref="AR125:AZ125"/>
    <mergeCell ref="BC125:BF125"/>
    <mergeCell ref="H124:X124"/>
    <mergeCell ref="Y124:AB124"/>
    <mergeCell ref="AC124:AF124"/>
    <mergeCell ref="AH124:AJ124"/>
    <mergeCell ref="AK124:AL124"/>
    <mergeCell ref="AM124:AN124"/>
    <mergeCell ref="AP124:AQ124"/>
    <mergeCell ref="AR124:AZ124"/>
    <mergeCell ref="BC124:BF124"/>
    <mergeCell ref="H125:X125"/>
    <mergeCell ref="Y125:AB125"/>
    <mergeCell ref="AC125:AF125"/>
    <mergeCell ref="AH125:AJ125"/>
    <mergeCell ref="AK125:AL125"/>
    <mergeCell ref="AM125:AN125"/>
    <mergeCell ref="AP127:AQ127"/>
    <mergeCell ref="AR127:AZ127"/>
    <mergeCell ref="BC127:BF127"/>
    <mergeCell ref="H126:X126"/>
    <mergeCell ref="Y126:AB126"/>
    <mergeCell ref="AC126:AF126"/>
    <mergeCell ref="AH126:AJ126"/>
    <mergeCell ref="AK126:AL126"/>
    <mergeCell ref="AM126:AN126"/>
    <mergeCell ref="AP126:AQ126"/>
    <mergeCell ref="AR126:AZ126"/>
    <mergeCell ref="BC126:BF126"/>
    <mergeCell ref="H127:X127"/>
    <mergeCell ref="Y127:AB127"/>
    <mergeCell ref="AC127:AF127"/>
    <mergeCell ref="AH127:AJ127"/>
    <mergeCell ref="AK127:AL127"/>
    <mergeCell ref="AM127:AN127"/>
    <mergeCell ref="AP129:AQ129"/>
    <mergeCell ref="AR129:AZ129"/>
    <mergeCell ref="BC129:BF129"/>
    <mergeCell ref="H128:X128"/>
    <mergeCell ref="Y128:AB128"/>
    <mergeCell ref="AC128:AF128"/>
    <mergeCell ref="AH128:AJ128"/>
    <mergeCell ref="AK128:AL128"/>
    <mergeCell ref="AM128:AN128"/>
    <mergeCell ref="AP128:AQ128"/>
    <mergeCell ref="AR128:AZ128"/>
    <mergeCell ref="BC128:BF128"/>
    <mergeCell ref="H129:X129"/>
    <mergeCell ref="Y129:AB129"/>
    <mergeCell ref="AC129:AF129"/>
    <mergeCell ref="AH129:AJ129"/>
    <mergeCell ref="AK129:AL129"/>
    <mergeCell ref="AM129:AN129"/>
    <mergeCell ref="AP131:AQ131"/>
    <mergeCell ref="AR131:AZ131"/>
    <mergeCell ref="BC131:BF131"/>
    <mergeCell ref="H130:X130"/>
    <mergeCell ref="Y130:AB130"/>
    <mergeCell ref="AC130:AF130"/>
    <mergeCell ref="AH130:AJ130"/>
    <mergeCell ref="AK130:AL130"/>
    <mergeCell ref="AM130:AN130"/>
    <mergeCell ref="AP130:AQ130"/>
    <mergeCell ref="AR130:AZ130"/>
    <mergeCell ref="BC130:BF130"/>
    <mergeCell ref="H131:X131"/>
    <mergeCell ref="Y131:AB131"/>
    <mergeCell ref="AC131:AF131"/>
    <mergeCell ref="AH131:AJ131"/>
    <mergeCell ref="AK131:AL131"/>
    <mergeCell ref="AM131:AN131"/>
    <mergeCell ref="AP133:AQ133"/>
    <mergeCell ref="AR133:AZ133"/>
    <mergeCell ref="BC133:BF133"/>
    <mergeCell ref="H132:X132"/>
    <mergeCell ref="Y132:AB132"/>
    <mergeCell ref="AC132:AF132"/>
    <mergeCell ref="AH132:AJ132"/>
    <mergeCell ref="AK132:AL132"/>
    <mergeCell ref="AM132:AN132"/>
    <mergeCell ref="AP132:AQ132"/>
    <mergeCell ref="AR132:AZ132"/>
    <mergeCell ref="BC132:BF132"/>
    <mergeCell ref="H133:X133"/>
    <mergeCell ref="Y133:AB133"/>
    <mergeCell ref="AC133:AF133"/>
    <mergeCell ref="AH133:AJ133"/>
    <mergeCell ref="AK133:AL133"/>
    <mergeCell ref="AM133:AN133"/>
    <mergeCell ref="AP135:AQ135"/>
    <mergeCell ref="AR135:AZ135"/>
    <mergeCell ref="BC135:BF135"/>
    <mergeCell ref="H134:X134"/>
    <mergeCell ref="Y134:AB134"/>
    <mergeCell ref="AC134:AF134"/>
    <mergeCell ref="AH134:AJ134"/>
    <mergeCell ref="AK134:AL134"/>
    <mergeCell ref="AM134:AN134"/>
    <mergeCell ref="AP134:AQ134"/>
    <mergeCell ref="AR134:AZ134"/>
    <mergeCell ref="BC134:BF134"/>
    <mergeCell ref="H135:X135"/>
    <mergeCell ref="Y135:AB135"/>
    <mergeCell ref="AC135:AF135"/>
    <mergeCell ref="AH135:AJ135"/>
    <mergeCell ref="AK135:AL135"/>
    <mergeCell ref="AM135:AN135"/>
    <mergeCell ref="AP137:AQ137"/>
    <mergeCell ref="AR137:AZ137"/>
    <mergeCell ref="BC137:BF137"/>
    <mergeCell ref="H136:X136"/>
    <mergeCell ref="Y136:AB136"/>
    <mergeCell ref="AC136:AF136"/>
    <mergeCell ref="AH136:AJ136"/>
    <mergeCell ref="AK136:AL136"/>
    <mergeCell ref="AM136:AN136"/>
    <mergeCell ref="AP136:AQ136"/>
    <mergeCell ref="AR136:AZ136"/>
    <mergeCell ref="BC136:BF136"/>
    <mergeCell ref="H137:X137"/>
    <mergeCell ref="Y137:AB137"/>
    <mergeCell ref="AC137:AF137"/>
    <mergeCell ref="AH137:AJ137"/>
    <mergeCell ref="AK137:AL137"/>
    <mergeCell ref="AM137:AN137"/>
    <mergeCell ref="AP139:AQ139"/>
    <mergeCell ref="AR139:AZ139"/>
    <mergeCell ref="BC139:BF139"/>
    <mergeCell ref="H138:X138"/>
    <mergeCell ref="Y138:AB138"/>
    <mergeCell ref="AC138:AF138"/>
    <mergeCell ref="AH138:AJ138"/>
    <mergeCell ref="AK138:AL138"/>
    <mergeCell ref="AM138:AN138"/>
    <mergeCell ref="AP138:AQ138"/>
    <mergeCell ref="AR138:AZ138"/>
    <mergeCell ref="BC138:BF138"/>
    <mergeCell ref="H139:X139"/>
    <mergeCell ref="Y139:AB139"/>
    <mergeCell ref="AC139:AF139"/>
    <mergeCell ref="AH139:AJ139"/>
    <mergeCell ref="AK139:AL139"/>
    <mergeCell ref="AM139:AN139"/>
    <mergeCell ref="AP141:AQ141"/>
    <mergeCell ref="AR141:AZ141"/>
    <mergeCell ref="BC141:BF141"/>
    <mergeCell ref="H140:X140"/>
    <mergeCell ref="Y140:AB140"/>
    <mergeCell ref="AC140:AF140"/>
    <mergeCell ref="AH140:AJ140"/>
    <mergeCell ref="AK140:AL140"/>
    <mergeCell ref="AM140:AN140"/>
    <mergeCell ref="AP140:AQ140"/>
    <mergeCell ref="AR140:AZ140"/>
    <mergeCell ref="BC140:BF140"/>
    <mergeCell ref="H141:X141"/>
    <mergeCell ref="Y141:AB141"/>
    <mergeCell ref="AC141:AF141"/>
    <mergeCell ref="AH141:AJ141"/>
    <mergeCell ref="AK141:AL141"/>
    <mergeCell ref="AM141:AN141"/>
    <mergeCell ref="AP143:AQ143"/>
    <mergeCell ref="AR143:AZ143"/>
    <mergeCell ref="BC143:BF143"/>
    <mergeCell ref="H142:X142"/>
    <mergeCell ref="Y142:AB142"/>
    <mergeCell ref="AC142:AF142"/>
    <mergeCell ref="AH142:AJ142"/>
    <mergeCell ref="AK142:AL142"/>
    <mergeCell ref="AM142:AN142"/>
    <mergeCell ref="AP142:AQ142"/>
    <mergeCell ref="AR142:AZ142"/>
    <mergeCell ref="BC142:BF142"/>
    <mergeCell ref="H143:X143"/>
    <mergeCell ref="Y143:AB143"/>
    <mergeCell ref="AC143:AF143"/>
    <mergeCell ref="AH143:AJ143"/>
    <mergeCell ref="AK143:AL143"/>
    <mergeCell ref="AM143:AN143"/>
    <mergeCell ref="AP145:AQ145"/>
    <mergeCell ref="AR145:AZ145"/>
    <mergeCell ref="BC145:BF145"/>
    <mergeCell ref="H144:X144"/>
    <mergeCell ref="Y144:AB144"/>
    <mergeCell ref="AC144:AF144"/>
    <mergeCell ref="AH144:AJ144"/>
    <mergeCell ref="AK144:AL144"/>
    <mergeCell ref="AM144:AN144"/>
    <mergeCell ref="AP144:AQ144"/>
    <mergeCell ref="AR144:AZ144"/>
    <mergeCell ref="BC144:BF144"/>
    <mergeCell ref="H145:X145"/>
    <mergeCell ref="Y145:AB145"/>
    <mergeCell ref="AC145:AF145"/>
    <mergeCell ref="AH145:AJ145"/>
    <mergeCell ref="AK145:AL145"/>
    <mergeCell ref="AM145:AN145"/>
    <mergeCell ref="AP147:AQ147"/>
    <mergeCell ref="AR147:AZ147"/>
    <mergeCell ref="BC147:BF147"/>
    <mergeCell ref="H146:X146"/>
    <mergeCell ref="Y146:AB146"/>
    <mergeCell ref="AC146:AF146"/>
    <mergeCell ref="AH146:AJ146"/>
    <mergeCell ref="AK146:AL146"/>
    <mergeCell ref="AM146:AN146"/>
    <mergeCell ref="AP146:AQ146"/>
    <mergeCell ref="AR146:AZ146"/>
    <mergeCell ref="BC146:BF146"/>
    <mergeCell ref="H147:X147"/>
    <mergeCell ref="Y147:AB147"/>
    <mergeCell ref="AC147:AF147"/>
    <mergeCell ref="AH147:AJ147"/>
    <mergeCell ref="AK147:AL147"/>
    <mergeCell ref="AM147:AN147"/>
    <mergeCell ref="AP149:AQ149"/>
    <mergeCell ref="AR149:AZ149"/>
    <mergeCell ref="BC149:BF149"/>
    <mergeCell ref="H148:X148"/>
    <mergeCell ref="Y148:AB148"/>
    <mergeCell ref="AC148:AF148"/>
    <mergeCell ref="AH148:AJ148"/>
    <mergeCell ref="AK148:AL148"/>
    <mergeCell ref="AM148:AN148"/>
    <mergeCell ref="AP148:AQ148"/>
    <mergeCell ref="AR148:AZ148"/>
    <mergeCell ref="BC148:BF148"/>
    <mergeCell ref="H149:X149"/>
    <mergeCell ref="Y149:AB149"/>
    <mergeCell ref="AC149:AF149"/>
    <mergeCell ref="AH149:AJ149"/>
    <mergeCell ref="AK149:AL149"/>
    <mergeCell ref="AM149:AN149"/>
    <mergeCell ref="AP151:AQ151"/>
    <mergeCell ref="AR151:AZ151"/>
    <mergeCell ref="BC151:BF151"/>
    <mergeCell ref="H150:X150"/>
    <mergeCell ref="Y150:AB150"/>
    <mergeCell ref="AC150:AF150"/>
    <mergeCell ref="AH150:AJ150"/>
    <mergeCell ref="AK150:AL150"/>
    <mergeCell ref="AM150:AN150"/>
    <mergeCell ref="AP150:AQ150"/>
    <mergeCell ref="AR150:AZ150"/>
    <mergeCell ref="BC150:BF150"/>
    <mergeCell ref="H151:X151"/>
    <mergeCell ref="Y151:AB151"/>
    <mergeCell ref="AC151:AF151"/>
    <mergeCell ref="AH151:AJ151"/>
    <mergeCell ref="AK151:AL151"/>
    <mergeCell ref="AM151:AN151"/>
    <mergeCell ref="AP153:AQ153"/>
    <mergeCell ref="AR153:AZ153"/>
    <mergeCell ref="BC153:BF153"/>
    <mergeCell ref="H152:X152"/>
    <mergeCell ref="Y152:AB152"/>
    <mergeCell ref="AC152:AF152"/>
    <mergeCell ref="AH152:AJ152"/>
    <mergeCell ref="AK152:AL152"/>
    <mergeCell ref="AM152:AN152"/>
    <mergeCell ref="AP152:AQ152"/>
    <mergeCell ref="AR152:AZ152"/>
    <mergeCell ref="BC152:BF152"/>
    <mergeCell ref="H153:X153"/>
    <mergeCell ref="Y153:AB153"/>
    <mergeCell ref="AC153:AF153"/>
    <mergeCell ref="AH153:AJ153"/>
    <mergeCell ref="AK153:AL153"/>
    <mergeCell ref="AM153:AN153"/>
    <mergeCell ref="AP155:AQ155"/>
    <mergeCell ref="AR155:AZ155"/>
    <mergeCell ref="BC155:BF155"/>
    <mergeCell ref="H154:X154"/>
    <mergeCell ref="Y154:AB154"/>
    <mergeCell ref="AC154:AF154"/>
    <mergeCell ref="AH154:AJ154"/>
    <mergeCell ref="AK154:AL154"/>
    <mergeCell ref="AM154:AN154"/>
    <mergeCell ref="AP154:AQ154"/>
    <mergeCell ref="AR154:AZ154"/>
    <mergeCell ref="BC154:BF154"/>
    <mergeCell ref="H155:X155"/>
    <mergeCell ref="Y155:AB155"/>
    <mergeCell ref="AC155:AF155"/>
    <mergeCell ref="AH155:AJ155"/>
    <mergeCell ref="AK155:AL155"/>
    <mergeCell ref="AM155:AN155"/>
    <mergeCell ref="AP157:AQ157"/>
    <mergeCell ref="AR157:AZ157"/>
    <mergeCell ref="BC157:BF157"/>
    <mergeCell ref="H156:X156"/>
    <mergeCell ref="Y156:AB156"/>
    <mergeCell ref="AC156:AF156"/>
    <mergeCell ref="AH156:AJ156"/>
    <mergeCell ref="AK156:AL156"/>
    <mergeCell ref="AM156:AN156"/>
    <mergeCell ref="AP156:AQ156"/>
    <mergeCell ref="AR156:AZ156"/>
    <mergeCell ref="BC156:BF156"/>
    <mergeCell ref="H157:X157"/>
    <mergeCell ref="Y157:AB157"/>
    <mergeCell ref="AC157:AF157"/>
    <mergeCell ref="AH157:AJ157"/>
    <mergeCell ref="AK157:AL157"/>
    <mergeCell ref="AM157:AN157"/>
    <mergeCell ref="AP159:AQ159"/>
    <mergeCell ref="AR159:AZ159"/>
    <mergeCell ref="BC159:BF159"/>
    <mergeCell ref="H158:X158"/>
    <mergeCell ref="Y158:AB158"/>
    <mergeCell ref="AC158:AF158"/>
    <mergeCell ref="AH158:AJ158"/>
    <mergeCell ref="AK158:AL158"/>
    <mergeCell ref="AM158:AN158"/>
    <mergeCell ref="AP158:AQ158"/>
    <mergeCell ref="AR158:AZ158"/>
    <mergeCell ref="BC158:BF158"/>
    <mergeCell ref="H159:X159"/>
    <mergeCell ref="Y159:AB159"/>
    <mergeCell ref="AC159:AF159"/>
    <mergeCell ref="AH159:AJ159"/>
    <mergeCell ref="AK159:AL159"/>
    <mergeCell ref="AM159:AN159"/>
    <mergeCell ref="AP161:AQ161"/>
    <mergeCell ref="AR161:AZ161"/>
    <mergeCell ref="BC161:BF161"/>
    <mergeCell ref="H160:X160"/>
    <mergeCell ref="Y160:AB160"/>
    <mergeCell ref="AC160:AF160"/>
    <mergeCell ref="AH160:AJ160"/>
    <mergeCell ref="AK160:AL160"/>
    <mergeCell ref="AM160:AN160"/>
    <mergeCell ref="AP160:AQ160"/>
    <mergeCell ref="AR160:AZ160"/>
    <mergeCell ref="BC160:BF160"/>
    <mergeCell ref="H161:X161"/>
    <mergeCell ref="Y161:AB161"/>
    <mergeCell ref="AC161:AF161"/>
    <mergeCell ref="AH161:AJ161"/>
    <mergeCell ref="AK161:AL161"/>
    <mergeCell ref="AM161:AN161"/>
    <mergeCell ref="AP163:AQ163"/>
    <mergeCell ref="AR163:AZ163"/>
    <mergeCell ref="BC163:BF163"/>
    <mergeCell ref="H162:X162"/>
    <mergeCell ref="Y162:AB162"/>
    <mergeCell ref="AC162:AF162"/>
    <mergeCell ref="AH162:AJ162"/>
    <mergeCell ref="AK162:AL162"/>
    <mergeCell ref="AM162:AN162"/>
    <mergeCell ref="AP162:AQ162"/>
    <mergeCell ref="AR162:AZ162"/>
    <mergeCell ref="BC162:BF162"/>
    <mergeCell ref="H163:X163"/>
    <mergeCell ref="Y163:AB163"/>
    <mergeCell ref="AC163:AF163"/>
    <mergeCell ref="AH163:AJ163"/>
    <mergeCell ref="AK163:AL163"/>
    <mergeCell ref="AM163:AN163"/>
    <mergeCell ref="AP165:AQ165"/>
    <mergeCell ref="AR165:AZ165"/>
    <mergeCell ref="BC165:BF165"/>
    <mergeCell ref="H164:X164"/>
    <mergeCell ref="Y164:AB164"/>
    <mergeCell ref="AC164:AF164"/>
    <mergeCell ref="AH164:AJ164"/>
    <mergeCell ref="AK164:AL164"/>
    <mergeCell ref="AM164:AN164"/>
    <mergeCell ref="AP164:AQ164"/>
    <mergeCell ref="AR164:AZ164"/>
    <mergeCell ref="BC164:BF164"/>
    <mergeCell ref="H165:X165"/>
    <mergeCell ref="Y165:AB165"/>
    <mergeCell ref="AC165:AF165"/>
    <mergeCell ref="AH165:AJ165"/>
    <mergeCell ref="AK165:AL165"/>
    <mergeCell ref="AM165:AN165"/>
    <mergeCell ref="AP167:AQ167"/>
    <mergeCell ref="AR167:AZ167"/>
    <mergeCell ref="BC167:BF167"/>
    <mergeCell ref="H166:X166"/>
    <mergeCell ref="Y166:AB166"/>
    <mergeCell ref="AC166:AF166"/>
    <mergeCell ref="AH166:AJ166"/>
    <mergeCell ref="AK166:AL166"/>
    <mergeCell ref="AM166:AN166"/>
    <mergeCell ref="AP166:AQ166"/>
    <mergeCell ref="AR166:AZ166"/>
    <mergeCell ref="BC166:BF166"/>
    <mergeCell ref="H167:X167"/>
    <mergeCell ref="Y167:AB167"/>
    <mergeCell ref="AC167:AF167"/>
    <mergeCell ref="AH167:AJ167"/>
    <mergeCell ref="AK167:AL167"/>
    <mergeCell ref="AM167:AN167"/>
    <mergeCell ref="AP169:AQ169"/>
    <mergeCell ref="AR169:AZ169"/>
    <mergeCell ref="BC169:BF169"/>
    <mergeCell ref="H168:X168"/>
    <mergeCell ref="Y168:AB168"/>
    <mergeCell ref="AC168:AF168"/>
    <mergeCell ref="AH168:AJ168"/>
    <mergeCell ref="AK168:AL168"/>
    <mergeCell ref="AM168:AN168"/>
    <mergeCell ref="AP168:AQ168"/>
    <mergeCell ref="AR168:AZ168"/>
    <mergeCell ref="BC168:BF168"/>
    <mergeCell ref="H169:X169"/>
    <mergeCell ref="Y169:AB169"/>
    <mergeCell ref="AC169:AF169"/>
    <mergeCell ref="AH169:AJ169"/>
    <mergeCell ref="AK169:AL169"/>
    <mergeCell ref="AM169:AN169"/>
    <mergeCell ref="AP171:AQ171"/>
    <mergeCell ref="AR171:AZ171"/>
    <mergeCell ref="BC171:BF171"/>
    <mergeCell ref="H170:X170"/>
    <mergeCell ref="Y170:AB170"/>
    <mergeCell ref="AC170:AF170"/>
    <mergeCell ref="AH170:AJ170"/>
    <mergeCell ref="AK170:AL170"/>
    <mergeCell ref="AM170:AN170"/>
    <mergeCell ref="AP170:AQ170"/>
    <mergeCell ref="AR170:AZ170"/>
    <mergeCell ref="BC170:BF170"/>
    <mergeCell ref="H171:X171"/>
    <mergeCell ref="Y171:AB171"/>
    <mergeCell ref="AC171:AF171"/>
    <mergeCell ref="AH171:AJ171"/>
    <mergeCell ref="AK171:AL171"/>
    <mergeCell ref="AM171:AN171"/>
    <mergeCell ref="BC172:BF172"/>
    <mergeCell ref="F175:AZ175"/>
    <mergeCell ref="H172:X172"/>
    <mergeCell ref="Y172:AB172"/>
    <mergeCell ref="AC172:AF172"/>
    <mergeCell ref="AH172:AJ172"/>
    <mergeCell ref="AK172:AL172"/>
    <mergeCell ref="J177:L177"/>
    <mergeCell ref="M177:AC177"/>
    <mergeCell ref="AE177:AK177"/>
    <mergeCell ref="AL177:AP177"/>
    <mergeCell ref="AQ177:AT177"/>
    <mergeCell ref="AM172:AN172"/>
    <mergeCell ref="AP172:AQ172"/>
    <mergeCell ref="AR172:AZ172"/>
    <mergeCell ref="J179:L179"/>
    <mergeCell ref="M179:AC179"/>
    <mergeCell ref="AE179:AK179"/>
    <mergeCell ref="AL179:AP179"/>
    <mergeCell ref="AQ179:AT179"/>
    <mergeCell ref="J178:L178"/>
    <mergeCell ref="M178:AC178"/>
    <mergeCell ref="AE178:AK178"/>
    <mergeCell ref="AL178:AP178"/>
    <mergeCell ref="AQ178:AT178"/>
    <mergeCell ref="J181:L181"/>
    <mergeCell ref="M181:AC181"/>
    <mergeCell ref="AE181:AK181"/>
    <mergeCell ref="AL181:AP181"/>
    <mergeCell ref="AQ181:AT181"/>
    <mergeCell ref="J180:L180"/>
    <mergeCell ref="M180:AC180"/>
    <mergeCell ref="AE180:AK180"/>
    <mergeCell ref="AL180:AP180"/>
    <mergeCell ref="AQ180:AT180"/>
    <mergeCell ref="J183:L183"/>
    <mergeCell ref="M183:AC183"/>
    <mergeCell ref="AE183:AK183"/>
    <mergeCell ref="AL183:AP183"/>
    <mergeCell ref="AQ183:AT183"/>
    <mergeCell ref="J182:L182"/>
    <mergeCell ref="M182:AC182"/>
    <mergeCell ref="AE182:AK182"/>
    <mergeCell ref="AL182:AP182"/>
    <mergeCell ref="AQ182:AT182"/>
    <mergeCell ref="J185:L185"/>
    <mergeCell ref="M185:AC185"/>
    <mergeCell ref="AE185:AK185"/>
    <mergeCell ref="AL185:AP185"/>
    <mergeCell ref="AQ185:AT185"/>
    <mergeCell ref="J184:L184"/>
    <mergeCell ref="M184:AC184"/>
    <mergeCell ref="AE184:AK184"/>
    <mergeCell ref="AL184:AP184"/>
    <mergeCell ref="AQ184:AT184"/>
    <mergeCell ref="J187:L187"/>
    <mergeCell ref="M187:AC187"/>
    <mergeCell ref="AE187:AK187"/>
    <mergeCell ref="AL187:AP187"/>
    <mergeCell ref="AQ187:AT187"/>
    <mergeCell ref="J186:L186"/>
    <mergeCell ref="M186:AC186"/>
    <mergeCell ref="AE186:AK186"/>
    <mergeCell ref="AL186:AP186"/>
    <mergeCell ref="AQ186:AT186"/>
    <mergeCell ref="J189:L189"/>
    <mergeCell ref="M189:AC189"/>
    <mergeCell ref="AE189:AK189"/>
    <mergeCell ref="AL189:AP189"/>
    <mergeCell ref="AQ189:AT189"/>
    <mergeCell ref="J188:L188"/>
    <mergeCell ref="M188:AC188"/>
    <mergeCell ref="AE188:AK188"/>
    <mergeCell ref="AL188:AP188"/>
    <mergeCell ref="AQ188:AT188"/>
    <mergeCell ref="J191:L191"/>
    <mergeCell ref="M191:AC191"/>
    <mergeCell ref="AE191:AK191"/>
    <mergeCell ref="AL191:AP191"/>
    <mergeCell ref="AQ191:AT191"/>
    <mergeCell ref="J190:L190"/>
    <mergeCell ref="M190:AC190"/>
    <mergeCell ref="AE190:AK190"/>
    <mergeCell ref="AL190:AP190"/>
    <mergeCell ref="AQ190:AT190"/>
    <mergeCell ref="J193:L193"/>
    <mergeCell ref="M193:AC193"/>
    <mergeCell ref="AE193:AK193"/>
    <mergeCell ref="AL193:AP193"/>
    <mergeCell ref="AQ193:AT193"/>
    <mergeCell ref="J192:L192"/>
    <mergeCell ref="M192:AC192"/>
    <mergeCell ref="AE192:AK192"/>
    <mergeCell ref="AL192:AP192"/>
    <mergeCell ref="AQ192:AT192"/>
    <mergeCell ref="J195:L195"/>
    <mergeCell ref="M195:AC195"/>
    <mergeCell ref="AE195:AK195"/>
    <mergeCell ref="AL195:AP195"/>
    <mergeCell ref="AQ195:AT195"/>
    <mergeCell ref="J194:L194"/>
    <mergeCell ref="M194:AC194"/>
    <mergeCell ref="AE194:AK194"/>
    <mergeCell ref="AL194:AP194"/>
    <mergeCell ref="AQ194:AT194"/>
    <mergeCell ref="J197:L197"/>
    <mergeCell ref="M197:AC197"/>
    <mergeCell ref="AE197:AK197"/>
    <mergeCell ref="AL197:AP197"/>
    <mergeCell ref="AQ197:AT197"/>
    <mergeCell ref="J196:L196"/>
    <mergeCell ref="M196:AC196"/>
    <mergeCell ref="AE196:AK196"/>
    <mergeCell ref="AL196:AP196"/>
    <mergeCell ref="AQ196:AT196"/>
    <mergeCell ref="J199:L199"/>
    <mergeCell ref="M199:AC199"/>
    <mergeCell ref="AE199:AK199"/>
    <mergeCell ref="AL199:AP199"/>
    <mergeCell ref="AQ199:AT199"/>
    <mergeCell ref="J198:L198"/>
    <mergeCell ref="M198:AC198"/>
    <mergeCell ref="AE198:AK198"/>
    <mergeCell ref="AL198:AP198"/>
    <mergeCell ref="AQ198:AT198"/>
    <mergeCell ref="J201:L201"/>
    <mergeCell ref="M201:AC201"/>
    <mergeCell ref="AE201:AK201"/>
    <mergeCell ref="AL201:AP201"/>
    <mergeCell ref="AQ201:AT201"/>
    <mergeCell ref="J200:L200"/>
    <mergeCell ref="M200:AC200"/>
    <mergeCell ref="AE200:AK200"/>
    <mergeCell ref="AL200:AP200"/>
    <mergeCell ref="AQ200:AT200"/>
    <mergeCell ref="J203:L203"/>
    <mergeCell ref="M203:AC203"/>
    <mergeCell ref="AE203:AK203"/>
    <mergeCell ref="AL203:AP203"/>
    <mergeCell ref="AQ203:AT203"/>
    <mergeCell ref="J202:L202"/>
    <mergeCell ref="M202:AC202"/>
    <mergeCell ref="AE202:AK202"/>
    <mergeCell ref="AL202:AP202"/>
    <mergeCell ref="AQ202:AT202"/>
    <mergeCell ref="J205:L205"/>
    <mergeCell ref="M205:AC205"/>
    <mergeCell ref="AE205:AK205"/>
    <mergeCell ref="AL205:AP205"/>
    <mergeCell ref="AQ205:AT205"/>
    <mergeCell ref="J204:L204"/>
    <mergeCell ref="M204:AC204"/>
    <mergeCell ref="AE204:AK204"/>
    <mergeCell ref="AL204:AP204"/>
    <mergeCell ref="AQ204:AT204"/>
    <mergeCell ref="J207:L207"/>
    <mergeCell ref="M207:AC207"/>
    <mergeCell ref="AE207:AK207"/>
    <mergeCell ref="AL207:AP207"/>
    <mergeCell ref="AQ207:AT207"/>
    <mergeCell ref="J206:L206"/>
    <mergeCell ref="M206:AC206"/>
    <mergeCell ref="AE206:AK206"/>
    <mergeCell ref="AL206:AP206"/>
    <mergeCell ref="AQ206:AT206"/>
    <mergeCell ref="J209:L209"/>
    <mergeCell ref="M209:AC209"/>
    <mergeCell ref="AE209:AK209"/>
    <mergeCell ref="AL209:AP209"/>
    <mergeCell ref="AQ209:AT209"/>
    <mergeCell ref="J208:L208"/>
    <mergeCell ref="M208:AC208"/>
    <mergeCell ref="AE208:AK208"/>
    <mergeCell ref="AL208:AP208"/>
    <mergeCell ref="AQ208:AT208"/>
    <mergeCell ref="J211:L211"/>
    <mergeCell ref="M211:AC211"/>
    <mergeCell ref="AE211:AK211"/>
    <mergeCell ref="AL211:AP211"/>
    <mergeCell ref="AQ211:AT211"/>
    <mergeCell ref="J210:L210"/>
    <mergeCell ref="M210:AC210"/>
    <mergeCell ref="AE210:AK210"/>
    <mergeCell ref="AL210:AP210"/>
    <mergeCell ref="AQ210:AT210"/>
    <mergeCell ref="J213:L213"/>
    <mergeCell ref="M213:AC213"/>
    <mergeCell ref="AE213:AK213"/>
    <mergeCell ref="AL213:AP213"/>
    <mergeCell ref="AQ213:AT213"/>
    <mergeCell ref="J212:L212"/>
    <mergeCell ref="M212:AC212"/>
    <mergeCell ref="AE212:AK212"/>
    <mergeCell ref="AL212:AP212"/>
    <mergeCell ref="AQ212:AT212"/>
    <mergeCell ref="J215:L215"/>
    <mergeCell ref="M215:AC215"/>
    <mergeCell ref="AE215:AK215"/>
    <mergeCell ref="AL215:AP215"/>
    <mergeCell ref="AQ215:AT215"/>
    <mergeCell ref="J214:L214"/>
    <mergeCell ref="M214:AC214"/>
    <mergeCell ref="AE214:AK214"/>
    <mergeCell ref="AL214:AP214"/>
    <mergeCell ref="AQ214:AT214"/>
    <mergeCell ref="J217:L217"/>
    <mergeCell ref="M217:AC217"/>
    <mergeCell ref="AE217:AK217"/>
    <mergeCell ref="AL217:AP217"/>
    <mergeCell ref="AQ217:AT217"/>
    <mergeCell ref="J216:L216"/>
    <mergeCell ref="M216:AC216"/>
    <mergeCell ref="AE216:AK216"/>
    <mergeCell ref="AL216:AP216"/>
    <mergeCell ref="AQ216:AT216"/>
    <mergeCell ref="J219:L219"/>
    <mergeCell ref="M219:AC219"/>
    <mergeCell ref="AE219:AK219"/>
    <mergeCell ref="AL219:AP219"/>
    <mergeCell ref="AQ219:AT219"/>
    <mergeCell ref="J218:L218"/>
    <mergeCell ref="M218:AC218"/>
    <mergeCell ref="AE218:AK218"/>
    <mergeCell ref="AL218:AP218"/>
    <mergeCell ref="AQ218:AT218"/>
    <mergeCell ref="J221:L221"/>
    <mergeCell ref="M221:AC221"/>
    <mergeCell ref="AE221:AK221"/>
    <mergeCell ref="AL221:AP221"/>
    <mergeCell ref="AQ221:AT221"/>
    <mergeCell ref="J220:L220"/>
    <mergeCell ref="M220:AC220"/>
    <mergeCell ref="AE220:AK220"/>
    <mergeCell ref="AL220:AP220"/>
    <mergeCell ref="AQ220:AT220"/>
    <mergeCell ref="J223:L223"/>
    <mergeCell ref="M223:AC223"/>
    <mergeCell ref="AE223:AK223"/>
    <mergeCell ref="AL223:AP223"/>
    <mergeCell ref="AQ223:AT223"/>
    <mergeCell ref="J222:L222"/>
    <mergeCell ref="M222:AC222"/>
    <mergeCell ref="AE222:AK222"/>
    <mergeCell ref="AL222:AP222"/>
    <mergeCell ref="AQ222:AT222"/>
    <mergeCell ref="J225:L225"/>
    <mergeCell ref="M225:AC225"/>
    <mergeCell ref="AE225:AK225"/>
    <mergeCell ref="AL225:AP225"/>
    <mergeCell ref="AQ225:AT225"/>
    <mergeCell ref="J224:L224"/>
    <mergeCell ref="M224:AC224"/>
    <mergeCell ref="AE224:AK224"/>
    <mergeCell ref="AL224:AP224"/>
    <mergeCell ref="AQ224:AT224"/>
    <mergeCell ref="J227:L227"/>
    <mergeCell ref="M227:AC227"/>
    <mergeCell ref="AE227:AK227"/>
    <mergeCell ref="AL227:AP227"/>
    <mergeCell ref="AQ227:AT227"/>
    <mergeCell ref="J226:L226"/>
    <mergeCell ref="M226:AC226"/>
    <mergeCell ref="AE226:AK226"/>
    <mergeCell ref="AL226:AP226"/>
    <mergeCell ref="AQ226:AT226"/>
    <mergeCell ref="J229:L229"/>
    <mergeCell ref="M229:AC229"/>
    <mergeCell ref="AE229:AK229"/>
    <mergeCell ref="AL229:AP229"/>
    <mergeCell ref="AQ229:AT229"/>
    <mergeCell ref="J228:L228"/>
    <mergeCell ref="M228:AC228"/>
    <mergeCell ref="AE228:AK228"/>
    <mergeCell ref="AL228:AP228"/>
    <mergeCell ref="AQ228:AT228"/>
    <mergeCell ref="J231:L231"/>
    <mergeCell ref="M231:AC231"/>
    <mergeCell ref="AE231:AK231"/>
    <mergeCell ref="AL231:AP231"/>
    <mergeCell ref="AQ231:AT231"/>
    <mergeCell ref="J230:L230"/>
    <mergeCell ref="M230:AC230"/>
    <mergeCell ref="AE230:AK230"/>
    <mergeCell ref="AL230:AP230"/>
    <mergeCell ref="AQ230:AT230"/>
    <mergeCell ref="J233:L233"/>
    <mergeCell ref="M233:AC233"/>
    <mergeCell ref="AE233:AK233"/>
    <mergeCell ref="AL233:AP233"/>
    <mergeCell ref="AQ233:AT233"/>
    <mergeCell ref="J232:L232"/>
    <mergeCell ref="M232:AC232"/>
    <mergeCell ref="AE232:AK232"/>
    <mergeCell ref="AL232:AP232"/>
    <mergeCell ref="AQ232:AT232"/>
    <mergeCell ref="J235:L235"/>
    <mergeCell ref="M235:AC235"/>
    <mergeCell ref="AE235:AK235"/>
    <mergeCell ref="AL235:AP235"/>
    <mergeCell ref="AQ235:AT235"/>
    <mergeCell ref="J234:L234"/>
    <mergeCell ref="M234:AC234"/>
    <mergeCell ref="AE234:AK234"/>
    <mergeCell ref="AL234:AP234"/>
    <mergeCell ref="AQ234:AT234"/>
    <mergeCell ref="J237:L237"/>
    <mergeCell ref="M237:AC237"/>
    <mergeCell ref="AE237:AK237"/>
    <mergeCell ref="AL237:AP237"/>
    <mergeCell ref="AQ237:AT237"/>
    <mergeCell ref="J236:L236"/>
    <mergeCell ref="M236:AC236"/>
    <mergeCell ref="AE236:AK236"/>
    <mergeCell ref="AL236:AP236"/>
    <mergeCell ref="AQ236:AT236"/>
    <mergeCell ref="J239:L239"/>
    <mergeCell ref="M239:AC239"/>
    <mergeCell ref="AE239:AK239"/>
    <mergeCell ref="AL239:AP239"/>
    <mergeCell ref="AQ239:AT239"/>
    <mergeCell ref="J238:L238"/>
    <mergeCell ref="M238:AC238"/>
    <mergeCell ref="AE238:AK238"/>
    <mergeCell ref="AL238:AP238"/>
    <mergeCell ref="AQ238:AT238"/>
    <mergeCell ref="J241:L241"/>
    <mergeCell ref="M241:AC241"/>
    <mergeCell ref="AE241:AK241"/>
    <mergeCell ref="AL241:AP241"/>
    <mergeCell ref="AQ241:AT241"/>
    <mergeCell ref="J240:L240"/>
    <mergeCell ref="M240:AC240"/>
    <mergeCell ref="AE240:AK240"/>
    <mergeCell ref="AL240:AP240"/>
    <mergeCell ref="AQ240:AT240"/>
    <mergeCell ref="J243:L243"/>
    <mergeCell ref="M243:AC243"/>
    <mergeCell ref="AE243:AK243"/>
    <mergeCell ref="AL243:AP243"/>
    <mergeCell ref="AQ243:AT243"/>
    <mergeCell ref="J242:L242"/>
    <mergeCell ref="M242:AC242"/>
    <mergeCell ref="AE242:AK242"/>
    <mergeCell ref="AL242:AP242"/>
    <mergeCell ref="AQ242:AT242"/>
    <mergeCell ref="J245:L245"/>
    <mergeCell ref="M245:AC245"/>
    <mergeCell ref="AE245:AK245"/>
    <mergeCell ref="AL245:AP245"/>
    <mergeCell ref="AQ245:AT245"/>
    <mergeCell ref="J244:L244"/>
    <mergeCell ref="M244:AC244"/>
    <mergeCell ref="AE244:AK244"/>
    <mergeCell ref="AL244:AP244"/>
    <mergeCell ref="AQ244:AT244"/>
    <mergeCell ref="J247:L247"/>
    <mergeCell ref="M247:AC247"/>
    <mergeCell ref="AE247:AK247"/>
    <mergeCell ref="AL247:AP247"/>
    <mergeCell ref="AQ247:AT247"/>
    <mergeCell ref="J246:L246"/>
    <mergeCell ref="M246:AC246"/>
    <mergeCell ref="AE246:AK246"/>
    <mergeCell ref="AL246:AP246"/>
    <mergeCell ref="AQ246:AT246"/>
    <mergeCell ref="J249:L249"/>
    <mergeCell ref="M249:AC249"/>
    <mergeCell ref="AE249:AK249"/>
    <mergeCell ref="AL249:AP249"/>
    <mergeCell ref="AQ249:AT249"/>
    <mergeCell ref="J248:L248"/>
    <mergeCell ref="M248:AC248"/>
    <mergeCell ref="AE248:AK248"/>
    <mergeCell ref="AL248:AP248"/>
    <mergeCell ref="AQ248:AT248"/>
    <mergeCell ref="G253:AV253"/>
    <mergeCell ref="E255:AX255"/>
    <mergeCell ref="J257:L257"/>
    <mergeCell ref="M257:AC257"/>
    <mergeCell ref="AE257:AK257"/>
    <mergeCell ref="AL257:AP257"/>
    <mergeCell ref="AQ257:AT257"/>
    <mergeCell ref="J259:L259"/>
    <mergeCell ref="M259:AC259"/>
    <mergeCell ref="AE259:AK259"/>
    <mergeCell ref="AL259:AP259"/>
    <mergeCell ref="AQ259:AT259"/>
    <mergeCell ref="J258:L258"/>
    <mergeCell ref="M258:AC258"/>
    <mergeCell ref="AE258:AK258"/>
    <mergeCell ref="AL258:AP258"/>
    <mergeCell ref="AQ258:AT258"/>
    <mergeCell ref="J261:L261"/>
    <mergeCell ref="M261:AC261"/>
    <mergeCell ref="AE261:AK261"/>
    <mergeCell ref="AL261:AP261"/>
    <mergeCell ref="AQ261:AT261"/>
    <mergeCell ref="J260:L260"/>
    <mergeCell ref="M260:AC260"/>
    <mergeCell ref="AE260:AK260"/>
    <mergeCell ref="AL260:AP260"/>
    <mergeCell ref="AQ260:AT260"/>
    <mergeCell ref="J263:L263"/>
    <mergeCell ref="M263:AC263"/>
    <mergeCell ref="AE263:AK263"/>
    <mergeCell ref="AL263:AP263"/>
    <mergeCell ref="AQ263:AT263"/>
    <mergeCell ref="J262:L262"/>
    <mergeCell ref="M262:AC262"/>
    <mergeCell ref="AE262:AK262"/>
    <mergeCell ref="AL262:AP262"/>
    <mergeCell ref="AQ262:AT262"/>
    <mergeCell ref="J265:L265"/>
    <mergeCell ref="M265:AC265"/>
    <mergeCell ref="AE265:AK265"/>
    <mergeCell ref="AL265:AP265"/>
    <mergeCell ref="AQ265:AT265"/>
    <mergeCell ref="J264:L264"/>
    <mergeCell ref="M264:AC264"/>
    <mergeCell ref="AE264:AK264"/>
    <mergeCell ref="AL264:AP264"/>
    <mergeCell ref="AQ264:AT264"/>
    <mergeCell ref="J267:L267"/>
    <mergeCell ref="M267:AC267"/>
    <mergeCell ref="AE267:AK267"/>
    <mergeCell ref="AL267:AP267"/>
    <mergeCell ref="AQ267:AT267"/>
    <mergeCell ref="J266:L266"/>
    <mergeCell ref="M266:AC266"/>
    <mergeCell ref="AE266:AK266"/>
    <mergeCell ref="AL266:AP266"/>
    <mergeCell ref="AQ266:AT266"/>
    <mergeCell ref="J269:L269"/>
    <mergeCell ref="M269:AC269"/>
    <mergeCell ref="AE269:AK269"/>
    <mergeCell ref="AL269:AP269"/>
    <mergeCell ref="AQ269:AT269"/>
    <mergeCell ref="J268:L268"/>
    <mergeCell ref="M268:AC268"/>
    <mergeCell ref="AE268:AK268"/>
    <mergeCell ref="AL268:AP268"/>
    <mergeCell ref="AQ268:AT268"/>
    <mergeCell ref="J271:L271"/>
    <mergeCell ref="M271:AC271"/>
    <mergeCell ref="AE271:AK271"/>
    <mergeCell ref="AL271:AP271"/>
    <mergeCell ref="AQ271:AT271"/>
    <mergeCell ref="J270:L270"/>
    <mergeCell ref="M270:AC270"/>
    <mergeCell ref="AE270:AK270"/>
    <mergeCell ref="AL270:AP270"/>
    <mergeCell ref="AQ270:AT270"/>
    <mergeCell ref="J273:L273"/>
    <mergeCell ref="M273:AC273"/>
    <mergeCell ref="AE273:AK273"/>
    <mergeCell ref="AL273:AP273"/>
    <mergeCell ref="AQ273:AT273"/>
    <mergeCell ref="J272:L272"/>
    <mergeCell ref="M272:AC272"/>
    <mergeCell ref="AE272:AK272"/>
    <mergeCell ref="AL272:AP272"/>
    <mergeCell ref="AQ272:AT272"/>
    <mergeCell ref="J275:L275"/>
    <mergeCell ref="M275:AC275"/>
    <mergeCell ref="AE275:AK275"/>
    <mergeCell ref="AL275:AP275"/>
    <mergeCell ref="AQ275:AT275"/>
    <mergeCell ref="J274:L274"/>
    <mergeCell ref="M274:AC274"/>
    <mergeCell ref="AE274:AK274"/>
    <mergeCell ref="AL274:AP274"/>
    <mergeCell ref="AQ274:AT274"/>
    <mergeCell ref="J277:L277"/>
    <mergeCell ref="M277:AC277"/>
    <mergeCell ref="AE277:AK277"/>
    <mergeCell ref="AL277:AP277"/>
    <mergeCell ref="AQ277:AT277"/>
    <mergeCell ref="J276:L276"/>
    <mergeCell ref="M276:AC276"/>
    <mergeCell ref="AE276:AK276"/>
    <mergeCell ref="AL276:AP276"/>
    <mergeCell ref="AQ276:AT276"/>
    <mergeCell ref="J279:L279"/>
    <mergeCell ref="M279:AC279"/>
    <mergeCell ref="AE279:AK279"/>
    <mergeCell ref="AL279:AP279"/>
    <mergeCell ref="AQ279:AT279"/>
    <mergeCell ref="J278:L278"/>
    <mergeCell ref="M278:AC278"/>
    <mergeCell ref="AE278:AK278"/>
    <mergeCell ref="AL278:AP278"/>
    <mergeCell ref="AQ278:AT278"/>
    <mergeCell ref="J281:L281"/>
    <mergeCell ref="M281:AC281"/>
    <mergeCell ref="AE281:AK281"/>
    <mergeCell ref="AL281:AP281"/>
    <mergeCell ref="AQ281:AT281"/>
    <mergeCell ref="J280:L280"/>
    <mergeCell ref="M280:AC280"/>
    <mergeCell ref="AE280:AK280"/>
    <mergeCell ref="AL280:AP280"/>
    <mergeCell ref="AQ280:AT280"/>
    <mergeCell ref="J283:L283"/>
    <mergeCell ref="M283:AC283"/>
    <mergeCell ref="AE283:AK283"/>
    <mergeCell ref="AL283:AP283"/>
    <mergeCell ref="AQ283:AT283"/>
    <mergeCell ref="J282:L282"/>
    <mergeCell ref="M282:AC282"/>
    <mergeCell ref="AE282:AK282"/>
    <mergeCell ref="AL282:AP282"/>
    <mergeCell ref="AQ282:AT282"/>
    <mergeCell ref="J285:L285"/>
    <mergeCell ref="M285:AC285"/>
    <mergeCell ref="AE285:AK285"/>
    <mergeCell ref="AL285:AP285"/>
    <mergeCell ref="AQ285:AT285"/>
    <mergeCell ref="J284:L284"/>
    <mergeCell ref="M284:AC284"/>
    <mergeCell ref="AE284:AK284"/>
    <mergeCell ref="AL284:AP284"/>
    <mergeCell ref="AQ284:AT284"/>
    <mergeCell ref="J287:L287"/>
    <mergeCell ref="M287:AC287"/>
    <mergeCell ref="AE287:AK287"/>
    <mergeCell ref="AL287:AP287"/>
    <mergeCell ref="AQ287:AT287"/>
    <mergeCell ref="J286:L286"/>
    <mergeCell ref="M286:AC286"/>
    <mergeCell ref="AE286:AK286"/>
    <mergeCell ref="AL286:AP286"/>
    <mergeCell ref="AQ286:AT286"/>
    <mergeCell ref="J289:L289"/>
    <mergeCell ref="M289:AC289"/>
    <mergeCell ref="AE289:AK289"/>
    <mergeCell ref="AL289:AP289"/>
    <mergeCell ref="AQ289:AT289"/>
    <mergeCell ref="J288:L288"/>
    <mergeCell ref="M288:AC288"/>
    <mergeCell ref="AE288:AK288"/>
    <mergeCell ref="AL288:AP288"/>
    <mergeCell ref="AQ288:AT288"/>
    <mergeCell ref="J291:L291"/>
    <mergeCell ref="M291:AC291"/>
    <mergeCell ref="AE291:AK291"/>
    <mergeCell ref="AL291:AP291"/>
    <mergeCell ref="AQ291:AT291"/>
    <mergeCell ref="J290:L290"/>
    <mergeCell ref="M290:AC290"/>
    <mergeCell ref="AE290:AK290"/>
    <mergeCell ref="AL290:AP290"/>
    <mergeCell ref="AQ290:AT290"/>
    <mergeCell ref="J293:L293"/>
    <mergeCell ref="M293:AC293"/>
    <mergeCell ref="AE293:AK293"/>
    <mergeCell ref="AL293:AP293"/>
    <mergeCell ref="AQ293:AT293"/>
    <mergeCell ref="J292:L292"/>
    <mergeCell ref="M292:AC292"/>
    <mergeCell ref="AE292:AK292"/>
    <mergeCell ref="AL292:AP292"/>
    <mergeCell ref="AQ292:AT292"/>
    <mergeCell ref="J295:L295"/>
    <mergeCell ref="M295:AC295"/>
    <mergeCell ref="AE295:AK295"/>
    <mergeCell ref="AL295:AP295"/>
    <mergeCell ref="AQ295:AT295"/>
    <mergeCell ref="J294:L294"/>
    <mergeCell ref="M294:AC294"/>
    <mergeCell ref="AE294:AK294"/>
    <mergeCell ref="AL294:AP294"/>
    <mergeCell ref="AQ294:AT294"/>
    <mergeCell ref="J297:L297"/>
    <mergeCell ref="M297:AC297"/>
    <mergeCell ref="AE297:AK297"/>
    <mergeCell ref="AL297:AP297"/>
    <mergeCell ref="AQ297:AT297"/>
    <mergeCell ref="J296:L296"/>
    <mergeCell ref="M296:AC296"/>
    <mergeCell ref="AE296:AK296"/>
    <mergeCell ref="AL296:AP296"/>
    <mergeCell ref="AQ296:AT296"/>
    <mergeCell ref="J299:L299"/>
    <mergeCell ref="M299:AC299"/>
    <mergeCell ref="AE299:AK299"/>
    <mergeCell ref="AL299:AP299"/>
    <mergeCell ref="AQ299:AT299"/>
    <mergeCell ref="J298:L298"/>
    <mergeCell ref="M298:AC298"/>
    <mergeCell ref="AE298:AK298"/>
    <mergeCell ref="AL298:AP298"/>
    <mergeCell ref="AQ298:AT298"/>
    <mergeCell ref="J301:L301"/>
    <mergeCell ref="M301:AC301"/>
    <mergeCell ref="AE301:AK301"/>
    <mergeCell ref="AL301:AP301"/>
    <mergeCell ref="AQ301:AT301"/>
    <mergeCell ref="J300:L300"/>
    <mergeCell ref="M300:AC300"/>
    <mergeCell ref="AE300:AK300"/>
    <mergeCell ref="AL300:AP300"/>
    <mergeCell ref="AQ300:AT300"/>
    <mergeCell ref="J303:L303"/>
    <mergeCell ref="M303:AC303"/>
    <mergeCell ref="AE303:AK303"/>
    <mergeCell ref="AL303:AP303"/>
    <mergeCell ref="AQ303:AT303"/>
    <mergeCell ref="J302:L302"/>
    <mergeCell ref="M302:AC302"/>
    <mergeCell ref="AE302:AK302"/>
    <mergeCell ref="AL302:AP302"/>
    <mergeCell ref="AQ302:AT302"/>
    <mergeCell ref="J305:L305"/>
    <mergeCell ref="M305:AC305"/>
    <mergeCell ref="AE305:AK305"/>
    <mergeCell ref="AL305:AP305"/>
    <mergeCell ref="AQ305:AT305"/>
    <mergeCell ref="J304:L304"/>
    <mergeCell ref="M304:AC304"/>
    <mergeCell ref="AE304:AK304"/>
    <mergeCell ref="AL304:AP304"/>
    <mergeCell ref="AQ304:AT304"/>
    <mergeCell ref="J307:L307"/>
    <mergeCell ref="M307:AC307"/>
    <mergeCell ref="AE307:AK307"/>
    <mergeCell ref="AL307:AP307"/>
    <mergeCell ref="AQ307:AT307"/>
    <mergeCell ref="J306:L306"/>
    <mergeCell ref="M306:AC306"/>
    <mergeCell ref="AE306:AK306"/>
    <mergeCell ref="AL306:AP306"/>
    <mergeCell ref="AQ306:AT306"/>
    <mergeCell ref="J309:L309"/>
    <mergeCell ref="M309:AC309"/>
    <mergeCell ref="AE309:AK309"/>
    <mergeCell ref="AL309:AP309"/>
    <mergeCell ref="AQ309:AT309"/>
    <mergeCell ref="J308:L308"/>
    <mergeCell ref="M308:AC308"/>
    <mergeCell ref="AE308:AK308"/>
    <mergeCell ref="AL308:AP308"/>
    <mergeCell ref="AQ308:AT308"/>
    <mergeCell ref="J311:L311"/>
    <mergeCell ref="M311:AC311"/>
    <mergeCell ref="AE311:AK311"/>
    <mergeCell ref="AL311:AP311"/>
    <mergeCell ref="AQ311:AT311"/>
    <mergeCell ref="J310:L310"/>
    <mergeCell ref="M310:AC310"/>
    <mergeCell ref="AE310:AK310"/>
    <mergeCell ref="AL310:AP310"/>
    <mergeCell ref="AQ310:AT310"/>
    <mergeCell ref="J313:L313"/>
    <mergeCell ref="M313:AC313"/>
    <mergeCell ref="AE313:AK313"/>
    <mergeCell ref="AL313:AP313"/>
    <mergeCell ref="AQ313:AT313"/>
    <mergeCell ref="J312:L312"/>
    <mergeCell ref="M312:AC312"/>
    <mergeCell ref="AE312:AK312"/>
    <mergeCell ref="AL312:AP312"/>
    <mergeCell ref="AQ312:AT312"/>
    <mergeCell ref="J315:L315"/>
    <mergeCell ref="M315:AC315"/>
    <mergeCell ref="AE315:AK315"/>
    <mergeCell ref="AL315:AP315"/>
    <mergeCell ref="AQ315:AT315"/>
    <mergeCell ref="J314:L314"/>
    <mergeCell ref="M314:AC314"/>
    <mergeCell ref="AE314:AK314"/>
    <mergeCell ref="AL314:AP314"/>
    <mergeCell ref="AQ314:AT314"/>
    <mergeCell ref="J317:L317"/>
    <mergeCell ref="M317:AC317"/>
    <mergeCell ref="AE317:AK317"/>
    <mergeCell ref="AL317:AP317"/>
    <mergeCell ref="AQ317:AT317"/>
    <mergeCell ref="J316:L316"/>
    <mergeCell ref="M316:AC316"/>
    <mergeCell ref="AE316:AK316"/>
    <mergeCell ref="AL316:AP316"/>
    <mergeCell ref="AQ316:AT316"/>
    <mergeCell ref="J319:L319"/>
    <mergeCell ref="M319:AC319"/>
    <mergeCell ref="AE319:AK319"/>
    <mergeCell ref="AL319:AP319"/>
    <mergeCell ref="AQ319:AT319"/>
    <mergeCell ref="J318:L318"/>
    <mergeCell ref="M318:AC318"/>
    <mergeCell ref="AE318:AK318"/>
    <mergeCell ref="AL318:AP318"/>
    <mergeCell ref="AQ318:AT318"/>
    <mergeCell ref="J321:L321"/>
    <mergeCell ref="M321:AC321"/>
    <mergeCell ref="AE321:AK321"/>
    <mergeCell ref="AL321:AP321"/>
    <mergeCell ref="AQ321:AT321"/>
    <mergeCell ref="J320:L320"/>
    <mergeCell ref="M320:AC320"/>
    <mergeCell ref="AE320:AK320"/>
    <mergeCell ref="AL320:AP320"/>
    <mergeCell ref="AQ320:AT320"/>
    <mergeCell ref="J323:L323"/>
    <mergeCell ref="M323:AC323"/>
    <mergeCell ref="AE323:AK323"/>
    <mergeCell ref="AL323:AP323"/>
    <mergeCell ref="AQ323:AT323"/>
    <mergeCell ref="J322:L322"/>
    <mergeCell ref="M322:AC322"/>
    <mergeCell ref="AE322:AK322"/>
    <mergeCell ref="AL322:AP322"/>
    <mergeCell ref="AQ322:AT322"/>
    <mergeCell ref="J325:L325"/>
    <mergeCell ref="M325:AC325"/>
    <mergeCell ref="AE325:AK325"/>
    <mergeCell ref="AL325:AP325"/>
    <mergeCell ref="AQ325:AT325"/>
    <mergeCell ref="J324:L324"/>
    <mergeCell ref="M324:AC324"/>
    <mergeCell ref="AE324:AK324"/>
    <mergeCell ref="AL324:AP324"/>
    <mergeCell ref="AQ324:AT324"/>
    <mergeCell ref="J327:L327"/>
    <mergeCell ref="M327:AC327"/>
    <mergeCell ref="AE327:AK327"/>
    <mergeCell ref="AL327:AP327"/>
    <mergeCell ref="AQ327:AT327"/>
    <mergeCell ref="J326:L326"/>
    <mergeCell ref="M326:AC326"/>
    <mergeCell ref="AE326:AK326"/>
    <mergeCell ref="AL326:AP326"/>
    <mergeCell ref="AQ326:AT326"/>
    <mergeCell ref="J329:L329"/>
    <mergeCell ref="M329:AC329"/>
    <mergeCell ref="AE329:AK329"/>
    <mergeCell ref="AL329:AP329"/>
    <mergeCell ref="AQ329:AT329"/>
    <mergeCell ref="J328:L328"/>
    <mergeCell ref="M328:AC328"/>
    <mergeCell ref="AE328:AK328"/>
    <mergeCell ref="AL328:AP328"/>
    <mergeCell ref="AQ328:AT328"/>
    <mergeCell ref="E332:AX332"/>
    <mergeCell ref="I334:L334"/>
    <mergeCell ref="N334:AC334"/>
    <mergeCell ref="AE334:AK334"/>
    <mergeCell ref="AL334:AP334"/>
    <mergeCell ref="AQ334:AT334"/>
    <mergeCell ref="I336:L336"/>
    <mergeCell ref="N336:AC336"/>
    <mergeCell ref="AE336:AK336"/>
    <mergeCell ref="AL336:AP336"/>
    <mergeCell ref="AQ336:AT336"/>
    <mergeCell ref="I335:L335"/>
    <mergeCell ref="N335:AC335"/>
    <mergeCell ref="AE335:AK335"/>
    <mergeCell ref="AL335:AP335"/>
    <mergeCell ref="AQ335:AT335"/>
    <mergeCell ref="I338:L338"/>
    <mergeCell ref="N338:AC338"/>
    <mergeCell ref="AE338:AK338"/>
    <mergeCell ref="AL338:AP338"/>
    <mergeCell ref="AQ338:AT338"/>
    <mergeCell ref="I337:L337"/>
    <mergeCell ref="N337:AC337"/>
    <mergeCell ref="AE337:AK337"/>
    <mergeCell ref="AL337:AP337"/>
    <mergeCell ref="AQ337:AT337"/>
    <mergeCell ref="I340:L340"/>
    <mergeCell ref="N340:AC340"/>
    <mergeCell ref="AE340:AK340"/>
    <mergeCell ref="AL340:AP340"/>
    <mergeCell ref="AQ340:AT340"/>
    <mergeCell ref="I339:L339"/>
    <mergeCell ref="N339:AC339"/>
    <mergeCell ref="AE339:AK339"/>
    <mergeCell ref="AL339:AP339"/>
    <mergeCell ref="AQ339:AT339"/>
    <mergeCell ref="I342:L342"/>
    <mergeCell ref="N342:AC342"/>
    <mergeCell ref="AE342:AK342"/>
    <mergeCell ref="AL342:AP342"/>
    <mergeCell ref="AQ342:AT342"/>
    <mergeCell ref="I341:L341"/>
    <mergeCell ref="N341:AC341"/>
    <mergeCell ref="AE341:AK341"/>
    <mergeCell ref="AL341:AP341"/>
    <mergeCell ref="AQ341:AT341"/>
    <mergeCell ref="I344:L344"/>
    <mergeCell ref="N344:AC344"/>
    <mergeCell ref="AE344:AK344"/>
    <mergeCell ref="AL344:AP344"/>
    <mergeCell ref="AQ344:AT344"/>
    <mergeCell ref="I343:L343"/>
    <mergeCell ref="N343:AC343"/>
    <mergeCell ref="AE343:AK343"/>
    <mergeCell ref="AL343:AP343"/>
    <mergeCell ref="AQ343:AT343"/>
    <mergeCell ref="I346:L346"/>
    <mergeCell ref="N346:AC346"/>
    <mergeCell ref="AE346:AK346"/>
    <mergeCell ref="AL346:AP346"/>
    <mergeCell ref="AQ346:AT346"/>
    <mergeCell ref="I345:L345"/>
    <mergeCell ref="N345:AC345"/>
    <mergeCell ref="AE345:AK345"/>
    <mergeCell ref="AL345:AP345"/>
    <mergeCell ref="AQ345:AT345"/>
    <mergeCell ref="I348:L348"/>
    <mergeCell ref="N348:AC348"/>
    <mergeCell ref="AE348:AK348"/>
    <mergeCell ref="AL348:AP348"/>
    <mergeCell ref="AQ348:AT348"/>
    <mergeCell ref="I347:L347"/>
    <mergeCell ref="N347:AC347"/>
    <mergeCell ref="AE347:AK347"/>
    <mergeCell ref="AL347:AP347"/>
    <mergeCell ref="AQ347:AT347"/>
    <mergeCell ref="I350:L350"/>
    <mergeCell ref="N350:AC350"/>
    <mergeCell ref="AE350:AK350"/>
    <mergeCell ref="AL350:AP350"/>
    <mergeCell ref="AQ350:AT350"/>
    <mergeCell ref="I349:L349"/>
    <mergeCell ref="N349:AC349"/>
    <mergeCell ref="AE349:AK349"/>
    <mergeCell ref="AL349:AP349"/>
    <mergeCell ref="AQ349:AT349"/>
    <mergeCell ref="I352:L352"/>
    <mergeCell ref="N352:AC352"/>
    <mergeCell ref="AE352:AK352"/>
    <mergeCell ref="AL352:AP352"/>
    <mergeCell ref="AQ352:AT352"/>
    <mergeCell ref="I351:L351"/>
    <mergeCell ref="N351:AC351"/>
    <mergeCell ref="AE351:AK351"/>
    <mergeCell ref="AL351:AP351"/>
    <mergeCell ref="AQ351:AT351"/>
    <mergeCell ref="I354:L354"/>
    <mergeCell ref="N354:AC354"/>
    <mergeCell ref="AE354:AK354"/>
    <mergeCell ref="AL354:AP354"/>
    <mergeCell ref="AQ354:AT354"/>
    <mergeCell ref="I353:L353"/>
    <mergeCell ref="N353:AC353"/>
    <mergeCell ref="AE353:AK353"/>
    <mergeCell ref="AL353:AP353"/>
    <mergeCell ref="AQ353:AT353"/>
    <mergeCell ref="I356:L356"/>
    <mergeCell ref="N356:AC356"/>
    <mergeCell ref="AE356:AK356"/>
    <mergeCell ref="AL356:AP356"/>
    <mergeCell ref="AQ356:AT356"/>
    <mergeCell ref="I355:L355"/>
    <mergeCell ref="N355:AC355"/>
    <mergeCell ref="AE355:AK355"/>
    <mergeCell ref="AL355:AP355"/>
    <mergeCell ref="AQ355:AT355"/>
    <mergeCell ref="I358:L358"/>
    <mergeCell ref="N358:AC358"/>
    <mergeCell ref="AE358:AK358"/>
    <mergeCell ref="AL358:AP358"/>
    <mergeCell ref="AQ358:AT358"/>
    <mergeCell ref="I357:L357"/>
    <mergeCell ref="N357:AC357"/>
    <mergeCell ref="AE357:AK357"/>
    <mergeCell ref="AL357:AP357"/>
    <mergeCell ref="AQ357:AT357"/>
    <mergeCell ref="I360:L360"/>
    <mergeCell ref="N360:AC360"/>
    <mergeCell ref="AE360:AK360"/>
    <mergeCell ref="AL360:AP360"/>
    <mergeCell ref="AQ360:AT360"/>
    <mergeCell ref="I359:L359"/>
    <mergeCell ref="N359:AC359"/>
    <mergeCell ref="AE359:AK359"/>
    <mergeCell ref="AL359:AP359"/>
    <mergeCell ref="AQ359:AT359"/>
    <mergeCell ref="I362:L362"/>
    <mergeCell ref="N362:AC362"/>
    <mergeCell ref="AE362:AK362"/>
    <mergeCell ref="AL362:AP362"/>
    <mergeCell ref="AQ362:AT362"/>
    <mergeCell ref="I361:L361"/>
    <mergeCell ref="N361:AC361"/>
    <mergeCell ref="AE361:AK361"/>
    <mergeCell ref="AL361:AP361"/>
    <mergeCell ref="AQ361:AT361"/>
    <mergeCell ref="I364:L364"/>
    <mergeCell ref="N364:AC364"/>
    <mergeCell ref="AE364:AK364"/>
    <mergeCell ref="AL364:AP364"/>
    <mergeCell ref="AQ364:AT364"/>
    <mergeCell ref="I363:L363"/>
    <mergeCell ref="N363:AC363"/>
    <mergeCell ref="AE363:AK363"/>
    <mergeCell ref="AL363:AP363"/>
    <mergeCell ref="AQ363:AT363"/>
    <mergeCell ref="I366:L366"/>
    <mergeCell ref="N366:AC366"/>
    <mergeCell ref="AE366:AK366"/>
    <mergeCell ref="AL366:AP366"/>
    <mergeCell ref="AQ366:AT366"/>
    <mergeCell ref="I365:L365"/>
    <mergeCell ref="N365:AC365"/>
    <mergeCell ref="AE365:AK365"/>
    <mergeCell ref="AL365:AP365"/>
    <mergeCell ref="AQ365:AT365"/>
    <mergeCell ref="I368:L368"/>
    <mergeCell ref="N368:AC368"/>
    <mergeCell ref="AE368:AK368"/>
    <mergeCell ref="AL368:AP368"/>
    <mergeCell ref="AQ368:AT368"/>
    <mergeCell ref="I367:L367"/>
    <mergeCell ref="N367:AC367"/>
    <mergeCell ref="AE367:AK367"/>
    <mergeCell ref="AL367:AP367"/>
    <mergeCell ref="AQ367:AT367"/>
    <mergeCell ref="I370:L370"/>
    <mergeCell ref="N370:AC370"/>
    <mergeCell ref="AE370:AK370"/>
    <mergeCell ref="AL370:AP370"/>
    <mergeCell ref="AQ370:AT370"/>
    <mergeCell ref="I369:L369"/>
    <mergeCell ref="N369:AC369"/>
    <mergeCell ref="AE369:AK369"/>
    <mergeCell ref="AL369:AP369"/>
    <mergeCell ref="AQ369:AT369"/>
    <mergeCell ref="I372:L372"/>
    <mergeCell ref="N372:AC372"/>
    <mergeCell ref="AE372:AK372"/>
    <mergeCell ref="AL372:AP372"/>
    <mergeCell ref="AQ372:AT372"/>
    <mergeCell ref="I371:L371"/>
    <mergeCell ref="N371:AC371"/>
    <mergeCell ref="AE371:AK371"/>
    <mergeCell ref="AL371:AP371"/>
    <mergeCell ref="AQ371:AT371"/>
    <mergeCell ref="I374:L374"/>
    <mergeCell ref="N374:AC374"/>
    <mergeCell ref="AE374:AK374"/>
    <mergeCell ref="AL374:AP374"/>
    <mergeCell ref="AQ374:AT374"/>
    <mergeCell ref="I373:L373"/>
    <mergeCell ref="N373:AC373"/>
    <mergeCell ref="AE373:AK373"/>
    <mergeCell ref="AL373:AP373"/>
    <mergeCell ref="AQ373:AT373"/>
    <mergeCell ref="I376:L376"/>
    <mergeCell ref="N376:AC376"/>
    <mergeCell ref="AE376:AK376"/>
    <mergeCell ref="AL376:AP376"/>
    <mergeCell ref="AQ376:AT376"/>
    <mergeCell ref="I375:L375"/>
    <mergeCell ref="N375:AC375"/>
    <mergeCell ref="AE375:AK375"/>
    <mergeCell ref="AL375:AP375"/>
    <mergeCell ref="AQ375:AT375"/>
    <mergeCell ref="I378:L378"/>
    <mergeCell ref="N378:AC378"/>
    <mergeCell ref="AE378:AK378"/>
    <mergeCell ref="AL378:AP378"/>
    <mergeCell ref="AQ378:AT378"/>
    <mergeCell ref="I377:L377"/>
    <mergeCell ref="N377:AC377"/>
    <mergeCell ref="AE377:AK377"/>
    <mergeCell ref="AL377:AP377"/>
    <mergeCell ref="AQ377:AT377"/>
    <mergeCell ref="I380:L380"/>
    <mergeCell ref="N380:AC380"/>
    <mergeCell ref="AE380:AK380"/>
    <mergeCell ref="AL380:AP380"/>
    <mergeCell ref="AQ380:AT380"/>
    <mergeCell ref="I379:L379"/>
    <mergeCell ref="N379:AC379"/>
    <mergeCell ref="AE379:AK379"/>
    <mergeCell ref="AL379:AP379"/>
    <mergeCell ref="AQ379:AT379"/>
    <mergeCell ref="I382:L382"/>
    <mergeCell ref="N382:AC382"/>
    <mergeCell ref="AE382:AK382"/>
    <mergeCell ref="AL382:AP382"/>
    <mergeCell ref="AQ382:AT382"/>
    <mergeCell ref="I381:L381"/>
    <mergeCell ref="N381:AC381"/>
    <mergeCell ref="AE381:AK381"/>
    <mergeCell ref="AL381:AP381"/>
    <mergeCell ref="AQ381:AT381"/>
    <mergeCell ref="I384:L384"/>
    <mergeCell ref="N384:AC384"/>
    <mergeCell ref="AE384:AK384"/>
    <mergeCell ref="AL384:AP384"/>
    <mergeCell ref="AQ384:AT384"/>
    <mergeCell ref="I383:L383"/>
    <mergeCell ref="N383:AC383"/>
    <mergeCell ref="AE383:AK383"/>
    <mergeCell ref="AL383:AP383"/>
    <mergeCell ref="AQ383:AT383"/>
    <mergeCell ref="I386:L386"/>
    <mergeCell ref="N386:AC386"/>
    <mergeCell ref="AE386:AK386"/>
    <mergeCell ref="AL386:AP386"/>
    <mergeCell ref="AQ386:AT386"/>
    <mergeCell ref="I385:L385"/>
    <mergeCell ref="N385:AC385"/>
    <mergeCell ref="AE385:AK385"/>
    <mergeCell ref="AL385:AP385"/>
    <mergeCell ref="AQ385:AT385"/>
    <mergeCell ref="I388:L388"/>
    <mergeCell ref="N388:AC388"/>
    <mergeCell ref="AE388:AK388"/>
    <mergeCell ref="AL388:AP388"/>
    <mergeCell ref="AQ388:AT388"/>
    <mergeCell ref="I387:L387"/>
    <mergeCell ref="N387:AC387"/>
    <mergeCell ref="AE387:AK387"/>
    <mergeCell ref="AL387:AP387"/>
    <mergeCell ref="AQ387:AT387"/>
    <mergeCell ref="I390:L390"/>
    <mergeCell ref="N390:AC390"/>
    <mergeCell ref="AE390:AK390"/>
    <mergeCell ref="AL390:AP390"/>
    <mergeCell ref="AQ390:AT390"/>
    <mergeCell ref="I389:L389"/>
    <mergeCell ref="N389:AC389"/>
    <mergeCell ref="AE389:AK389"/>
    <mergeCell ref="AL389:AP389"/>
    <mergeCell ref="AQ389:AT389"/>
    <mergeCell ref="I392:L392"/>
    <mergeCell ref="N392:AC392"/>
    <mergeCell ref="AE392:AK392"/>
    <mergeCell ref="AL392:AP392"/>
    <mergeCell ref="AQ392:AT392"/>
    <mergeCell ref="I391:L391"/>
    <mergeCell ref="N391:AC391"/>
    <mergeCell ref="AE391:AK391"/>
    <mergeCell ref="AL391:AP391"/>
    <mergeCell ref="AQ391:AT391"/>
    <mergeCell ref="I394:L394"/>
    <mergeCell ref="N394:AC394"/>
    <mergeCell ref="AE394:AK394"/>
    <mergeCell ref="AL394:AP394"/>
    <mergeCell ref="AQ394:AT394"/>
    <mergeCell ref="I393:L393"/>
    <mergeCell ref="N393:AC393"/>
    <mergeCell ref="AE393:AK393"/>
    <mergeCell ref="AL393:AP393"/>
    <mergeCell ref="AQ393:AT393"/>
    <mergeCell ref="I396:L396"/>
    <mergeCell ref="N396:AC396"/>
    <mergeCell ref="AE396:AK396"/>
    <mergeCell ref="AL396:AP396"/>
    <mergeCell ref="AQ396:AT396"/>
    <mergeCell ref="I395:L395"/>
    <mergeCell ref="N395:AC395"/>
    <mergeCell ref="AE395:AK395"/>
    <mergeCell ref="AL395:AP395"/>
    <mergeCell ref="AQ395:AT395"/>
    <mergeCell ref="I398:L398"/>
    <mergeCell ref="N398:AC398"/>
    <mergeCell ref="AE398:AK398"/>
    <mergeCell ref="AL398:AP398"/>
    <mergeCell ref="AQ398:AT398"/>
    <mergeCell ref="I397:L397"/>
    <mergeCell ref="N397:AC397"/>
    <mergeCell ref="AE397:AK397"/>
    <mergeCell ref="AL397:AP397"/>
    <mergeCell ref="AQ397:AT397"/>
    <mergeCell ref="I400:L400"/>
    <mergeCell ref="N400:AC400"/>
    <mergeCell ref="AE400:AK400"/>
    <mergeCell ref="AL400:AP400"/>
    <mergeCell ref="AQ400:AT400"/>
    <mergeCell ref="I399:L399"/>
    <mergeCell ref="N399:AC399"/>
    <mergeCell ref="AE399:AK399"/>
    <mergeCell ref="AL399:AP399"/>
    <mergeCell ref="AQ399:AT399"/>
    <mergeCell ref="I402:L402"/>
    <mergeCell ref="N402:AC402"/>
    <mergeCell ref="AE402:AK402"/>
    <mergeCell ref="AL402:AP402"/>
    <mergeCell ref="AQ402:AT402"/>
    <mergeCell ref="I401:L401"/>
    <mergeCell ref="N401:AC401"/>
    <mergeCell ref="AE401:AK401"/>
    <mergeCell ref="AL401:AP401"/>
    <mergeCell ref="AQ401:AT401"/>
    <mergeCell ref="I404:L404"/>
    <mergeCell ref="N404:AC404"/>
    <mergeCell ref="AE404:AK404"/>
    <mergeCell ref="AL404:AP404"/>
    <mergeCell ref="AQ404:AT404"/>
    <mergeCell ref="I403:L403"/>
    <mergeCell ref="N403:AC403"/>
    <mergeCell ref="AE403:AK403"/>
    <mergeCell ref="AL403:AP403"/>
    <mergeCell ref="AQ403:AT403"/>
    <mergeCell ref="I406:L406"/>
    <mergeCell ref="N406:AC406"/>
    <mergeCell ref="AE406:AK406"/>
    <mergeCell ref="AL406:AP406"/>
    <mergeCell ref="AQ406:AT406"/>
    <mergeCell ref="I405:L405"/>
    <mergeCell ref="N405:AC405"/>
    <mergeCell ref="AE405:AK405"/>
    <mergeCell ref="AL405:AP405"/>
    <mergeCell ref="AQ405:AT405"/>
    <mergeCell ref="E408:AY408"/>
    <mergeCell ref="K409:L409"/>
    <mergeCell ref="M409:AC409"/>
    <mergeCell ref="AE409:AT409"/>
    <mergeCell ref="K410:L410"/>
    <mergeCell ref="M410:AC410"/>
    <mergeCell ref="AE410:AT410"/>
    <mergeCell ref="K411:L411"/>
    <mergeCell ref="M411:AC411"/>
    <mergeCell ref="AE411:AT411"/>
    <mergeCell ref="K412:L412"/>
    <mergeCell ref="M412:AC412"/>
    <mergeCell ref="AE412:AT412"/>
    <mergeCell ref="K413:L413"/>
    <mergeCell ref="M413:AC413"/>
    <mergeCell ref="AE413:AT413"/>
    <mergeCell ref="K414:L414"/>
    <mergeCell ref="M414:AC414"/>
    <mergeCell ref="AE414:AT414"/>
    <mergeCell ref="K415:L415"/>
    <mergeCell ref="M415:AC415"/>
    <mergeCell ref="AE415:AT415"/>
    <mergeCell ref="K416:L416"/>
    <mergeCell ref="M416:AC416"/>
    <mergeCell ref="AE416:AT416"/>
    <mergeCell ref="K417:L417"/>
    <mergeCell ref="M417:AC417"/>
    <mergeCell ref="AE417:AT417"/>
    <mergeCell ref="K418:L418"/>
    <mergeCell ref="M418:AC418"/>
    <mergeCell ref="AE418:AT418"/>
    <mergeCell ref="K419:L419"/>
    <mergeCell ref="M419:AC419"/>
    <mergeCell ref="AE419:AT419"/>
    <mergeCell ref="K420:L420"/>
    <mergeCell ref="M420:AC420"/>
    <mergeCell ref="AE420:AT420"/>
    <mergeCell ref="K421:L421"/>
    <mergeCell ref="M421:AC421"/>
    <mergeCell ref="AE421:AT421"/>
    <mergeCell ref="K422:L422"/>
    <mergeCell ref="M422:AC422"/>
    <mergeCell ref="AE422:AT422"/>
    <mergeCell ref="K423:L423"/>
    <mergeCell ref="M423:AC423"/>
    <mergeCell ref="AE423:AT423"/>
    <mergeCell ref="K424:L424"/>
    <mergeCell ref="M424:AC424"/>
    <mergeCell ref="AE424:AT424"/>
    <mergeCell ref="K425:L425"/>
    <mergeCell ref="M425:AC425"/>
    <mergeCell ref="AE425:AT425"/>
    <mergeCell ref="K426:L426"/>
    <mergeCell ref="M426:AC426"/>
    <mergeCell ref="AE426:AT426"/>
    <mergeCell ref="K427:L427"/>
    <mergeCell ref="M427:AC427"/>
    <mergeCell ref="AE427:AT427"/>
    <mergeCell ref="K428:L428"/>
    <mergeCell ref="M428:AC428"/>
    <mergeCell ref="AE428:AT428"/>
    <mergeCell ref="K429:L429"/>
    <mergeCell ref="M429:AC429"/>
    <mergeCell ref="AE429:AT429"/>
    <mergeCell ref="K430:L430"/>
    <mergeCell ref="M430:AC430"/>
    <mergeCell ref="AE430:AT430"/>
    <mergeCell ref="K431:L431"/>
    <mergeCell ref="M431:AC431"/>
    <mergeCell ref="AE431:AT431"/>
    <mergeCell ref="K432:L432"/>
    <mergeCell ref="M432:AC432"/>
    <mergeCell ref="AE432:AT432"/>
    <mergeCell ref="K433:L433"/>
    <mergeCell ref="M433:AC433"/>
    <mergeCell ref="AE433:AT433"/>
    <mergeCell ref="K434:L434"/>
    <mergeCell ref="M434:AC434"/>
    <mergeCell ref="AE434:AT434"/>
    <mergeCell ref="K435:L435"/>
    <mergeCell ref="M435:AC435"/>
    <mergeCell ref="AE435:AT435"/>
    <mergeCell ref="K436:L436"/>
    <mergeCell ref="M436:AC436"/>
    <mergeCell ref="AE436:AT436"/>
    <mergeCell ref="K437:L437"/>
    <mergeCell ref="M437:AC437"/>
    <mergeCell ref="AE437:AT437"/>
    <mergeCell ref="K438:L438"/>
    <mergeCell ref="M438:AC438"/>
    <mergeCell ref="AE438:AT438"/>
    <mergeCell ref="K439:L439"/>
    <mergeCell ref="M439:AC439"/>
    <mergeCell ref="AE439:AT439"/>
    <mergeCell ref="K440:L440"/>
    <mergeCell ref="M440:AC440"/>
    <mergeCell ref="AE440:AT440"/>
    <mergeCell ref="K441:L441"/>
    <mergeCell ref="M441:AC441"/>
    <mergeCell ref="AE441:AT441"/>
    <mergeCell ref="K442:L442"/>
    <mergeCell ref="M442:AC442"/>
    <mergeCell ref="AE442:AT442"/>
    <mergeCell ref="K443:L443"/>
    <mergeCell ref="M443:AC443"/>
    <mergeCell ref="AE443:AT443"/>
    <mergeCell ref="K444:L444"/>
    <mergeCell ref="M444:AC444"/>
    <mergeCell ref="AE444:AT444"/>
    <mergeCell ref="G447:AW447"/>
    <mergeCell ref="M448:AC448"/>
    <mergeCell ref="AE448:AK448"/>
    <mergeCell ref="AL448:AR448"/>
    <mergeCell ref="M449:AC449"/>
    <mergeCell ref="AE449:AK449"/>
    <mergeCell ref="AL449:AR449"/>
    <mergeCell ref="M450:AC450"/>
    <mergeCell ref="AE450:AK450"/>
    <mergeCell ref="AL450:AR450"/>
    <mergeCell ref="M451:AC451"/>
    <mergeCell ref="AE451:AK451"/>
    <mergeCell ref="AL451:AR451"/>
    <mergeCell ref="M452:AC452"/>
    <mergeCell ref="AE452:AK452"/>
    <mergeCell ref="AL452:AR452"/>
    <mergeCell ref="M453:AC453"/>
    <mergeCell ref="AE453:AK453"/>
    <mergeCell ref="AL453:AR453"/>
    <mergeCell ref="M454:AC454"/>
    <mergeCell ref="AE454:AK454"/>
    <mergeCell ref="AL454:AR454"/>
    <mergeCell ref="M455:AC455"/>
    <mergeCell ref="AE455:AK455"/>
    <mergeCell ref="AL455:AR455"/>
    <mergeCell ref="M456:AC456"/>
    <mergeCell ref="AE456:AK456"/>
    <mergeCell ref="AL456:AR456"/>
    <mergeCell ref="M457:AC457"/>
    <mergeCell ref="AE457:AK457"/>
    <mergeCell ref="AL457:AR457"/>
    <mergeCell ref="M458:AC458"/>
    <mergeCell ref="AE458:AK458"/>
    <mergeCell ref="AL458:AR458"/>
    <mergeCell ref="M459:AC459"/>
    <mergeCell ref="AE459:AK459"/>
    <mergeCell ref="AL459:AR459"/>
    <mergeCell ref="M460:AC460"/>
    <mergeCell ref="AE460:AK460"/>
    <mergeCell ref="AL460:AR460"/>
    <mergeCell ref="M461:AC461"/>
    <mergeCell ref="AE461:AK461"/>
    <mergeCell ref="AL461:AR461"/>
    <mergeCell ref="M462:AC462"/>
    <mergeCell ref="AE462:AK462"/>
    <mergeCell ref="AL462:AR462"/>
    <mergeCell ref="M463:AC463"/>
    <mergeCell ref="AE463:AK463"/>
    <mergeCell ref="AL463:AR463"/>
    <mergeCell ref="M464:AC464"/>
    <mergeCell ref="AE464:AK464"/>
    <mergeCell ref="AL464:AR464"/>
    <mergeCell ref="M465:AC465"/>
    <mergeCell ref="AE465:AK465"/>
    <mergeCell ref="AL465:AR465"/>
    <mergeCell ref="M466:AC466"/>
    <mergeCell ref="AE466:AK466"/>
    <mergeCell ref="AL466:AR466"/>
    <mergeCell ref="M467:AC467"/>
    <mergeCell ref="AE467:AK467"/>
    <mergeCell ref="AL467:AR467"/>
    <mergeCell ref="M468:AC468"/>
    <mergeCell ref="AE468:AK468"/>
    <mergeCell ref="AL468:AR468"/>
    <mergeCell ref="M469:AC469"/>
    <mergeCell ref="AE469:AK469"/>
    <mergeCell ref="AL469:AR469"/>
    <mergeCell ref="M470:AC470"/>
    <mergeCell ref="AE470:AK470"/>
    <mergeCell ref="AL470:AR470"/>
    <mergeCell ref="M471:AC471"/>
    <mergeCell ref="AE471:AK471"/>
    <mergeCell ref="AL471:AR471"/>
    <mergeCell ref="M472:AC472"/>
    <mergeCell ref="AE472:AK472"/>
    <mergeCell ref="AL472:AR472"/>
    <mergeCell ref="M473:AC473"/>
    <mergeCell ref="AE473:AK473"/>
    <mergeCell ref="AL473:AR473"/>
    <mergeCell ref="M474:AC474"/>
    <mergeCell ref="AE474:AK474"/>
    <mergeCell ref="AL474:AR474"/>
    <mergeCell ref="M475:AC475"/>
    <mergeCell ref="AE475:AK475"/>
    <mergeCell ref="AL475:AR475"/>
    <mergeCell ref="M476:AC476"/>
    <mergeCell ref="AE476:AK476"/>
    <mergeCell ref="AL476:AR476"/>
    <mergeCell ref="M477:AC477"/>
    <mergeCell ref="AE477:AK477"/>
    <mergeCell ref="AL477:AR477"/>
    <mergeCell ref="M478:AC478"/>
    <mergeCell ref="AE478:AK478"/>
    <mergeCell ref="AL478:AR478"/>
    <mergeCell ref="M479:AC479"/>
    <mergeCell ref="AE479:AK479"/>
    <mergeCell ref="AL479:AR479"/>
    <mergeCell ref="M480:AC480"/>
    <mergeCell ref="AE480:AK480"/>
    <mergeCell ref="AL480:AR480"/>
    <mergeCell ref="M481:AC481"/>
    <mergeCell ref="AE481:AK481"/>
    <mergeCell ref="AL481:AR481"/>
    <mergeCell ref="M482:AC482"/>
    <mergeCell ref="AE482:AK482"/>
    <mergeCell ref="AL482:AR482"/>
    <mergeCell ref="M483:AC483"/>
    <mergeCell ref="AE483:AK483"/>
    <mergeCell ref="AL483:AR483"/>
    <mergeCell ref="M484:AC484"/>
    <mergeCell ref="AE484:AK484"/>
    <mergeCell ref="AL484:AR484"/>
    <mergeCell ref="M485:AC485"/>
    <mergeCell ref="AE485:AK485"/>
    <mergeCell ref="AL485:AR485"/>
    <mergeCell ref="M486:AC486"/>
    <mergeCell ref="AE486:AK486"/>
    <mergeCell ref="AL486:AR486"/>
    <mergeCell ref="M487:AC487"/>
    <mergeCell ref="AE487:AK487"/>
    <mergeCell ref="AL487:AR487"/>
    <mergeCell ref="M488:AC488"/>
    <mergeCell ref="AE488:AK488"/>
    <mergeCell ref="AL488:AR488"/>
    <mergeCell ref="M489:AC489"/>
    <mergeCell ref="AE489:AK489"/>
    <mergeCell ref="AL489:AR489"/>
    <mergeCell ref="M490:AC490"/>
    <mergeCell ref="AE490:AK490"/>
    <mergeCell ref="AL490:AR490"/>
    <mergeCell ref="M491:AC491"/>
    <mergeCell ref="AE491:AK491"/>
    <mergeCell ref="AL491:AR491"/>
    <mergeCell ref="M492:AC492"/>
    <mergeCell ref="AE492:AK492"/>
    <mergeCell ref="AL492:AR492"/>
    <mergeCell ref="M493:AC493"/>
    <mergeCell ref="AE493:AK493"/>
    <mergeCell ref="AL493:AR493"/>
    <mergeCell ref="M494:AC494"/>
    <mergeCell ref="AE494:AK494"/>
    <mergeCell ref="AL494:AR494"/>
    <mergeCell ref="M495:AC495"/>
    <mergeCell ref="AE495:AK495"/>
    <mergeCell ref="AL495:AR495"/>
    <mergeCell ref="M496:AC496"/>
    <mergeCell ref="AE496:AK496"/>
    <mergeCell ref="AL496:AR496"/>
    <mergeCell ref="M497:AC497"/>
    <mergeCell ref="AE497:AK497"/>
    <mergeCell ref="AL497:AR497"/>
    <mergeCell ref="M498:AC498"/>
    <mergeCell ref="AE498:AK498"/>
    <mergeCell ref="AL498:AR498"/>
    <mergeCell ref="M499:AC499"/>
    <mergeCell ref="AE499:AK499"/>
    <mergeCell ref="AL499:AR499"/>
    <mergeCell ref="M500:AC500"/>
    <mergeCell ref="AE500:AK500"/>
    <mergeCell ref="AL500:AR500"/>
    <mergeCell ref="M501:AC501"/>
    <mergeCell ref="AE501:AK501"/>
    <mergeCell ref="AL501:AR501"/>
    <mergeCell ref="M502:AC502"/>
    <mergeCell ref="AE502:AK502"/>
    <mergeCell ref="AL502:AR502"/>
    <mergeCell ref="M503:AC503"/>
    <mergeCell ref="AE503:AK503"/>
    <mergeCell ref="AL503:AR503"/>
    <mergeCell ref="M504:AC504"/>
    <mergeCell ref="AE504:AK504"/>
    <mergeCell ref="AL504:AR504"/>
    <mergeCell ref="M505:AC505"/>
    <mergeCell ref="AE505:AK505"/>
    <mergeCell ref="AL505:AR505"/>
    <mergeCell ref="M506:AC506"/>
    <mergeCell ref="AE506:AK506"/>
    <mergeCell ref="AL506:AR506"/>
    <mergeCell ref="M507:AC507"/>
    <mergeCell ref="AE507:AK507"/>
    <mergeCell ref="AL507:AR507"/>
    <mergeCell ref="M508:AC508"/>
    <mergeCell ref="AE508:AK508"/>
    <mergeCell ref="AL508:AR508"/>
    <mergeCell ref="M509:AC509"/>
    <mergeCell ref="AE509:AK509"/>
    <mergeCell ref="AL509:AR509"/>
    <mergeCell ref="M510:AC510"/>
    <mergeCell ref="AE510:AK510"/>
    <mergeCell ref="AL510:AR510"/>
    <mergeCell ref="M511:AC511"/>
    <mergeCell ref="AE511:AK511"/>
    <mergeCell ref="AL511:AR511"/>
    <mergeCell ref="M512:AC512"/>
    <mergeCell ref="AE512:AK512"/>
    <mergeCell ref="AL512:AR512"/>
    <mergeCell ref="M513:AC513"/>
    <mergeCell ref="AE513:AK513"/>
    <mergeCell ref="AL513:AR513"/>
    <mergeCell ref="M514:AC514"/>
    <mergeCell ref="AE514:AK514"/>
    <mergeCell ref="AL514:AR514"/>
    <mergeCell ref="M515:AC515"/>
    <mergeCell ref="AE515:AK515"/>
    <mergeCell ref="AL515:AR515"/>
    <mergeCell ref="M516:AC516"/>
    <mergeCell ref="AE516:AK516"/>
    <mergeCell ref="AL516:AR516"/>
    <mergeCell ref="M517:AC517"/>
    <mergeCell ref="AE517:AK517"/>
    <mergeCell ref="AL517:AR517"/>
    <mergeCell ref="M518:AC518"/>
    <mergeCell ref="AE518:AK518"/>
    <mergeCell ref="AL518:AR518"/>
    <mergeCell ref="M519:AC519"/>
    <mergeCell ref="AE519:AK519"/>
    <mergeCell ref="AL519:AR519"/>
    <mergeCell ref="M520:AC520"/>
    <mergeCell ref="AE520:AK520"/>
    <mergeCell ref="AL520:AR520"/>
    <mergeCell ref="E522:AX522"/>
    <mergeCell ref="J524:L524"/>
    <mergeCell ref="M524:AC524"/>
    <mergeCell ref="AE524:AK524"/>
    <mergeCell ref="AL524:AP524"/>
    <mergeCell ref="AQ524:AT524"/>
    <mergeCell ref="J526:L526"/>
    <mergeCell ref="M526:AC526"/>
    <mergeCell ref="AE526:AK526"/>
    <mergeCell ref="AL526:AP526"/>
    <mergeCell ref="AQ526:AT526"/>
    <mergeCell ref="J525:L525"/>
    <mergeCell ref="M525:AC525"/>
    <mergeCell ref="AE525:AK525"/>
    <mergeCell ref="AL525:AP525"/>
    <mergeCell ref="AQ525:AT525"/>
    <mergeCell ref="J528:L528"/>
    <mergeCell ref="M528:AC528"/>
    <mergeCell ref="AE528:AK528"/>
    <mergeCell ref="AL528:AP528"/>
    <mergeCell ref="AQ528:AT528"/>
    <mergeCell ref="J527:L527"/>
    <mergeCell ref="M527:AC527"/>
    <mergeCell ref="AE527:AK527"/>
    <mergeCell ref="AL527:AP527"/>
    <mergeCell ref="AQ527:AT527"/>
    <mergeCell ref="J530:L530"/>
    <mergeCell ref="M530:AC530"/>
    <mergeCell ref="AE530:AK530"/>
    <mergeCell ref="AL530:AP530"/>
    <mergeCell ref="AQ530:AT530"/>
    <mergeCell ref="J529:L529"/>
    <mergeCell ref="M529:AC529"/>
    <mergeCell ref="AE529:AK529"/>
    <mergeCell ref="AL529:AP529"/>
    <mergeCell ref="AQ529:AT529"/>
    <mergeCell ref="J532:L532"/>
    <mergeCell ref="M532:AC532"/>
    <mergeCell ref="AE532:AK532"/>
    <mergeCell ref="AL532:AP532"/>
    <mergeCell ref="AQ532:AT532"/>
    <mergeCell ref="J531:L531"/>
    <mergeCell ref="M531:AC531"/>
    <mergeCell ref="AE531:AK531"/>
    <mergeCell ref="AL531:AP531"/>
    <mergeCell ref="AQ531:AT531"/>
    <mergeCell ref="J534:L534"/>
    <mergeCell ref="M534:AC534"/>
    <mergeCell ref="AE534:AK534"/>
    <mergeCell ref="AL534:AP534"/>
    <mergeCell ref="AQ534:AT534"/>
    <mergeCell ref="J533:L533"/>
    <mergeCell ref="M533:AC533"/>
    <mergeCell ref="AE533:AK533"/>
    <mergeCell ref="AL533:AP533"/>
    <mergeCell ref="AQ533:AT533"/>
    <mergeCell ref="J536:L536"/>
    <mergeCell ref="M536:AC536"/>
    <mergeCell ref="AE536:AK536"/>
    <mergeCell ref="AL536:AP536"/>
    <mergeCell ref="AQ536:AT536"/>
    <mergeCell ref="J535:L535"/>
    <mergeCell ref="M535:AC535"/>
    <mergeCell ref="AE535:AK535"/>
    <mergeCell ref="AL535:AP535"/>
    <mergeCell ref="AQ535:AT535"/>
    <mergeCell ref="J538:L538"/>
    <mergeCell ref="M538:AC538"/>
    <mergeCell ref="AE538:AK538"/>
    <mergeCell ref="AL538:AP538"/>
    <mergeCell ref="AQ538:AT538"/>
    <mergeCell ref="J537:L537"/>
    <mergeCell ref="M537:AC537"/>
    <mergeCell ref="AE537:AK537"/>
    <mergeCell ref="AL537:AP537"/>
    <mergeCell ref="AQ537:AT537"/>
    <mergeCell ref="J540:L540"/>
    <mergeCell ref="M540:AC540"/>
    <mergeCell ref="AE540:AK540"/>
    <mergeCell ref="AL540:AP540"/>
    <mergeCell ref="AQ540:AT540"/>
    <mergeCell ref="J539:L539"/>
    <mergeCell ref="M539:AC539"/>
    <mergeCell ref="AE539:AK539"/>
    <mergeCell ref="AL539:AP539"/>
    <mergeCell ref="AQ539:AT539"/>
    <mergeCell ref="J542:L542"/>
    <mergeCell ref="M542:AC542"/>
    <mergeCell ref="AE542:AK542"/>
    <mergeCell ref="AL542:AP542"/>
    <mergeCell ref="AQ542:AT542"/>
    <mergeCell ref="J541:L541"/>
    <mergeCell ref="M541:AC541"/>
    <mergeCell ref="AE541:AK541"/>
    <mergeCell ref="AL541:AP541"/>
    <mergeCell ref="AQ541:AT541"/>
    <mergeCell ref="J544:L544"/>
    <mergeCell ref="M544:AC544"/>
    <mergeCell ref="AE544:AK544"/>
    <mergeCell ref="AL544:AP544"/>
    <mergeCell ref="AQ544:AT544"/>
    <mergeCell ref="J543:L543"/>
    <mergeCell ref="M543:AC543"/>
    <mergeCell ref="AE543:AK543"/>
    <mergeCell ref="AL543:AP543"/>
    <mergeCell ref="AQ543:AT543"/>
    <mergeCell ref="J546:L546"/>
    <mergeCell ref="M546:AC546"/>
    <mergeCell ref="AE546:AK546"/>
    <mergeCell ref="AL546:AP546"/>
    <mergeCell ref="AQ546:AT546"/>
    <mergeCell ref="J545:L545"/>
    <mergeCell ref="M545:AC545"/>
    <mergeCell ref="AE545:AK545"/>
    <mergeCell ref="AL545:AP545"/>
    <mergeCell ref="AQ545:AT545"/>
    <mergeCell ref="J548:L548"/>
    <mergeCell ref="M548:AC548"/>
    <mergeCell ref="AE548:AK548"/>
    <mergeCell ref="AL548:AP548"/>
    <mergeCell ref="AQ548:AT548"/>
    <mergeCell ref="J547:L547"/>
    <mergeCell ref="M547:AC547"/>
    <mergeCell ref="AE547:AK547"/>
    <mergeCell ref="AL547:AP547"/>
    <mergeCell ref="AQ547:AT547"/>
    <mergeCell ref="J550:L550"/>
    <mergeCell ref="M550:AC550"/>
    <mergeCell ref="AE550:AK550"/>
    <mergeCell ref="AL550:AP550"/>
    <mergeCell ref="AQ550:AT550"/>
    <mergeCell ref="J549:L549"/>
    <mergeCell ref="M549:AC549"/>
    <mergeCell ref="AE549:AK549"/>
    <mergeCell ref="AL549:AP549"/>
    <mergeCell ref="AQ549:AT549"/>
    <mergeCell ref="J552:L552"/>
    <mergeCell ref="M552:AC552"/>
    <mergeCell ref="AE552:AK552"/>
    <mergeCell ref="AL552:AP552"/>
    <mergeCell ref="AQ552:AT552"/>
    <mergeCell ref="J551:L551"/>
    <mergeCell ref="M551:AC551"/>
    <mergeCell ref="AE551:AK551"/>
    <mergeCell ref="AL551:AP551"/>
    <mergeCell ref="AQ551:AT551"/>
    <mergeCell ref="J554:L554"/>
    <mergeCell ref="M554:AC554"/>
    <mergeCell ref="AE554:AK554"/>
    <mergeCell ref="AL554:AP554"/>
    <mergeCell ref="AQ554:AT554"/>
    <mergeCell ref="J553:L553"/>
    <mergeCell ref="M553:AC553"/>
    <mergeCell ref="AE553:AK553"/>
    <mergeCell ref="AL553:AP553"/>
    <mergeCell ref="AQ553:AT553"/>
    <mergeCell ref="J556:L556"/>
    <mergeCell ref="M556:AC556"/>
    <mergeCell ref="AE556:AK556"/>
    <mergeCell ref="AL556:AP556"/>
    <mergeCell ref="AQ556:AT556"/>
    <mergeCell ref="J555:L555"/>
    <mergeCell ref="M555:AC555"/>
    <mergeCell ref="AE555:AK555"/>
    <mergeCell ref="AL555:AP555"/>
    <mergeCell ref="AQ555:AT555"/>
    <mergeCell ref="J558:L558"/>
    <mergeCell ref="M558:AC558"/>
    <mergeCell ref="AE558:AK558"/>
    <mergeCell ref="AL558:AP558"/>
    <mergeCell ref="AQ558:AT558"/>
    <mergeCell ref="J557:L557"/>
    <mergeCell ref="M557:AC557"/>
    <mergeCell ref="AE557:AK557"/>
    <mergeCell ref="AL557:AP557"/>
    <mergeCell ref="AQ557:AT557"/>
    <mergeCell ref="J560:L560"/>
    <mergeCell ref="M560:AC560"/>
    <mergeCell ref="AE560:AK560"/>
    <mergeCell ref="AL560:AP560"/>
    <mergeCell ref="AQ560:AT560"/>
    <mergeCell ref="J559:L559"/>
    <mergeCell ref="M559:AC559"/>
    <mergeCell ref="AE559:AK559"/>
    <mergeCell ref="AL559:AP559"/>
    <mergeCell ref="AQ559:AT559"/>
    <mergeCell ref="J562:L562"/>
    <mergeCell ref="M562:AC562"/>
    <mergeCell ref="AE562:AK562"/>
    <mergeCell ref="AL562:AP562"/>
    <mergeCell ref="AQ562:AT562"/>
    <mergeCell ref="J561:L561"/>
    <mergeCell ref="M561:AC561"/>
    <mergeCell ref="AE561:AK561"/>
    <mergeCell ref="AL561:AP561"/>
    <mergeCell ref="AQ561:AT561"/>
    <mergeCell ref="J564:L564"/>
    <mergeCell ref="M564:AC564"/>
    <mergeCell ref="AE564:AK564"/>
    <mergeCell ref="AL564:AP564"/>
    <mergeCell ref="AQ564:AT564"/>
    <mergeCell ref="J563:L563"/>
    <mergeCell ref="M563:AC563"/>
    <mergeCell ref="AE563:AK563"/>
    <mergeCell ref="AL563:AP563"/>
    <mergeCell ref="AQ563:AT563"/>
    <mergeCell ref="J566:L566"/>
    <mergeCell ref="M566:AC566"/>
    <mergeCell ref="AE566:AK566"/>
    <mergeCell ref="AL566:AP566"/>
    <mergeCell ref="AQ566:AT566"/>
    <mergeCell ref="J565:L565"/>
    <mergeCell ref="M565:AC565"/>
    <mergeCell ref="AE565:AK565"/>
    <mergeCell ref="AL565:AP565"/>
    <mergeCell ref="AQ565:AT565"/>
    <mergeCell ref="J568:L568"/>
    <mergeCell ref="M568:AC568"/>
    <mergeCell ref="AE568:AK568"/>
    <mergeCell ref="AL568:AP568"/>
    <mergeCell ref="AQ568:AT568"/>
    <mergeCell ref="J567:L567"/>
    <mergeCell ref="M567:AC567"/>
    <mergeCell ref="AE567:AK567"/>
    <mergeCell ref="AL567:AP567"/>
    <mergeCell ref="AQ567:AT567"/>
    <mergeCell ref="J570:L570"/>
    <mergeCell ref="M570:AC570"/>
    <mergeCell ref="AE570:AK570"/>
    <mergeCell ref="AL570:AP570"/>
    <mergeCell ref="AQ570:AT570"/>
    <mergeCell ref="J569:L569"/>
    <mergeCell ref="M569:AC569"/>
    <mergeCell ref="AE569:AK569"/>
    <mergeCell ref="AL569:AP569"/>
    <mergeCell ref="AQ569:AT569"/>
    <mergeCell ref="J572:L572"/>
    <mergeCell ref="M572:AC572"/>
    <mergeCell ref="AE572:AK572"/>
    <mergeCell ref="AL572:AP572"/>
    <mergeCell ref="AQ572:AT572"/>
    <mergeCell ref="J571:L571"/>
    <mergeCell ref="M571:AC571"/>
    <mergeCell ref="AE571:AK571"/>
    <mergeCell ref="AL571:AP571"/>
    <mergeCell ref="AQ571:AT571"/>
    <mergeCell ref="J574:L574"/>
    <mergeCell ref="M574:AC574"/>
    <mergeCell ref="AE574:AK574"/>
    <mergeCell ref="AL574:AP574"/>
    <mergeCell ref="AQ574:AT574"/>
    <mergeCell ref="J573:L573"/>
    <mergeCell ref="M573:AC573"/>
    <mergeCell ref="AE573:AK573"/>
    <mergeCell ref="AL573:AP573"/>
    <mergeCell ref="AQ573:AT573"/>
    <mergeCell ref="J576:L576"/>
    <mergeCell ref="M576:AC576"/>
    <mergeCell ref="AE576:AK576"/>
    <mergeCell ref="AL576:AP576"/>
    <mergeCell ref="AQ576:AT576"/>
    <mergeCell ref="J575:L575"/>
    <mergeCell ref="M575:AC575"/>
    <mergeCell ref="AE575:AK575"/>
    <mergeCell ref="AL575:AP575"/>
    <mergeCell ref="AQ575:AT575"/>
    <mergeCell ref="J578:L578"/>
    <mergeCell ref="M578:AC578"/>
    <mergeCell ref="AE578:AK578"/>
    <mergeCell ref="AL578:AP578"/>
    <mergeCell ref="AQ578:AT578"/>
    <mergeCell ref="J577:L577"/>
    <mergeCell ref="M577:AC577"/>
    <mergeCell ref="AE577:AK577"/>
    <mergeCell ref="AL577:AP577"/>
    <mergeCell ref="AQ577:AT577"/>
    <mergeCell ref="J580:L580"/>
    <mergeCell ref="M580:AC580"/>
    <mergeCell ref="AE580:AK580"/>
    <mergeCell ref="AL580:AP580"/>
    <mergeCell ref="AQ580:AT580"/>
    <mergeCell ref="J579:L579"/>
    <mergeCell ref="M579:AC579"/>
    <mergeCell ref="AE579:AK579"/>
    <mergeCell ref="AL579:AP579"/>
    <mergeCell ref="AQ579:AT579"/>
    <mergeCell ref="J582:L582"/>
    <mergeCell ref="M582:AC582"/>
    <mergeCell ref="AE582:AK582"/>
    <mergeCell ref="AL582:AP582"/>
    <mergeCell ref="AQ582:AT582"/>
    <mergeCell ref="J581:L581"/>
    <mergeCell ref="M581:AC581"/>
    <mergeCell ref="AE581:AK581"/>
    <mergeCell ref="AL581:AP581"/>
    <mergeCell ref="AQ581:AT581"/>
    <mergeCell ref="J584:L584"/>
    <mergeCell ref="M584:AC584"/>
    <mergeCell ref="AE584:AK584"/>
    <mergeCell ref="AL584:AP584"/>
    <mergeCell ref="AQ584:AT584"/>
    <mergeCell ref="J583:L583"/>
    <mergeCell ref="M583:AC583"/>
    <mergeCell ref="AE583:AK583"/>
    <mergeCell ref="AL583:AP583"/>
    <mergeCell ref="AQ583:AT583"/>
    <mergeCell ref="J586:L586"/>
    <mergeCell ref="M586:AC586"/>
    <mergeCell ref="AE586:AK586"/>
    <mergeCell ref="AL586:AP586"/>
    <mergeCell ref="AQ586:AT586"/>
    <mergeCell ref="J585:L585"/>
    <mergeCell ref="M585:AC585"/>
    <mergeCell ref="AE585:AK585"/>
    <mergeCell ref="AL585:AP585"/>
    <mergeCell ref="AQ585:AT585"/>
    <mergeCell ref="J588:L588"/>
    <mergeCell ref="M588:AC588"/>
    <mergeCell ref="AE588:AK588"/>
    <mergeCell ref="AL588:AP588"/>
    <mergeCell ref="AQ588:AT588"/>
    <mergeCell ref="J587:L587"/>
    <mergeCell ref="M587:AC587"/>
    <mergeCell ref="AE587:AK587"/>
    <mergeCell ref="AL587:AP587"/>
    <mergeCell ref="AQ587:AT587"/>
    <mergeCell ref="J590:L590"/>
    <mergeCell ref="M590:AC590"/>
    <mergeCell ref="AE590:AK590"/>
    <mergeCell ref="AL590:AP590"/>
    <mergeCell ref="AQ590:AT590"/>
    <mergeCell ref="J589:L589"/>
    <mergeCell ref="M589:AC589"/>
    <mergeCell ref="AE589:AK589"/>
    <mergeCell ref="AL589:AP589"/>
    <mergeCell ref="AQ589:AT589"/>
    <mergeCell ref="J596:L596"/>
    <mergeCell ref="M596:AC596"/>
    <mergeCell ref="AE596:AK596"/>
    <mergeCell ref="AL596:AP596"/>
    <mergeCell ref="AQ596:AT596"/>
    <mergeCell ref="J595:L595"/>
    <mergeCell ref="M595:AC595"/>
    <mergeCell ref="AE595:AK595"/>
    <mergeCell ref="AL595:AP595"/>
    <mergeCell ref="AQ595:AT595"/>
    <mergeCell ref="J592:L592"/>
    <mergeCell ref="M592:AC592"/>
    <mergeCell ref="AE592:AK592"/>
    <mergeCell ref="AL592:AP592"/>
    <mergeCell ref="AQ592:AT592"/>
    <mergeCell ref="J591:L591"/>
    <mergeCell ref="M591:AC591"/>
    <mergeCell ref="AE591:AK591"/>
    <mergeCell ref="AL591:AP591"/>
    <mergeCell ref="AQ591:AT591"/>
    <mergeCell ref="J594:L594"/>
    <mergeCell ref="M594:AC594"/>
    <mergeCell ref="AE594:AK594"/>
    <mergeCell ref="AL594:AP594"/>
    <mergeCell ref="AQ594:AT594"/>
    <mergeCell ref="J593:L593"/>
    <mergeCell ref="M593:AC593"/>
    <mergeCell ref="AE593:AK593"/>
    <mergeCell ref="AL593:AP593"/>
    <mergeCell ref="AQ593:AT593"/>
  </mergeCells>
  <hyperlinks>
    <hyperlink ref="Q7" r:id="rId1"/>
    <hyperlink ref="Q12" r:id="rId2"/>
  </hyperlinks>
  <pageMargins left="1" right="1" top="1" bottom="1.01042007874016" header="1" footer="1"/>
  <pageSetup orientation="portrait" horizontalDpi="300" verticalDpi="300"/>
  <headerFooter alignWithMargins="0"/>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AJ174"/>
  <sheetViews>
    <sheetView workbookViewId="0">
      <selection sqref="A1:AJ1"/>
    </sheetView>
  </sheetViews>
  <sheetFormatPr defaultRowHeight="15"/>
  <cols>
    <col min="1" max="1" width="6.85546875" customWidth="1"/>
    <col min="2" max="3" width="3.42578125" customWidth="1"/>
    <col min="4" max="4" width="1.5703125" customWidth="1"/>
    <col min="5" max="5" width="5.28515625" customWidth="1"/>
    <col min="6" max="6" width="0.28515625" customWidth="1"/>
    <col min="7" max="7" width="6.5703125" customWidth="1"/>
    <col min="8" max="8" width="3" customWidth="1"/>
    <col min="9" max="9" width="0.42578125" customWidth="1"/>
    <col min="10" max="10" width="6.85546875" customWidth="1"/>
    <col min="11" max="11" width="3.42578125" customWidth="1"/>
    <col min="12" max="12" width="4.42578125" customWidth="1"/>
    <col min="13" max="13" width="0.140625" customWidth="1"/>
    <col min="14" max="14" width="2.28515625" customWidth="1"/>
    <col min="15" max="17" width="3.42578125" customWidth="1"/>
    <col min="18" max="18" width="2.7109375" customWidth="1"/>
    <col min="19" max="19" width="0.7109375" customWidth="1"/>
    <col min="20" max="20" width="6.7109375" customWidth="1"/>
    <col min="21" max="21" width="0.140625" customWidth="1"/>
    <col min="22" max="22" width="3.42578125" customWidth="1"/>
    <col min="23" max="23" width="4.140625" customWidth="1"/>
    <col min="24" max="24" width="2.7109375" customWidth="1"/>
    <col min="25" max="25" width="3.42578125" customWidth="1"/>
    <col min="26" max="26" width="6.85546875" customWidth="1"/>
    <col min="27" max="27" width="2.28515625" customWidth="1"/>
    <col min="28" max="28" width="0.140625" customWidth="1"/>
    <col min="29" max="29" width="1.140625" customWidth="1"/>
    <col min="30" max="30" width="6.85546875" customWidth="1"/>
    <col min="31" max="31" width="7.28515625" customWidth="1"/>
    <col min="32" max="32" width="3" customWidth="1"/>
    <col min="33" max="33" width="4.5703125" customWidth="1"/>
    <col min="34" max="34" width="5.7109375" customWidth="1"/>
    <col min="35" max="35" width="1.85546875" customWidth="1"/>
    <col min="36" max="36" width="15.28515625" customWidth="1"/>
  </cols>
  <sheetData>
    <row r="1" spans="1:36" ht="19.5">
      <c r="A1" s="305" t="s">
        <v>1257</v>
      </c>
      <c r="B1" s="305"/>
      <c r="C1" s="305"/>
      <c r="D1" s="305"/>
      <c r="E1" s="305"/>
      <c r="F1" s="305"/>
      <c r="G1" s="305"/>
      <c r="H1" s="305"/>
      <c r="I1" s="305"/>
      <c r="J1" s="305"/>
      <c r="K1" s="305"/>
      <c r="L1" s="305"/>
      <c r="M1" s="305"/>
      <c r="N1" s="305"/>
      <c r="O1" s="305"/>
      <c r="P1" s="305"/>
      <c r="Q1" s="305"/>
      <c r="R1" s="305"/>
      <c r="S1" s="305"/>
      <c r="T1" s="305"/>
      <c r="U1" s="305"/>
      <c r="V1" s="305"/>
      <c r="W1" s="305"/>
      <c r="X1" s="305"/>
      <c r="Y1" s="305"/>
      <c r="Z1" s="305"/>
      <c r="AA1" s="305"/>
      <c r="AB1" s="305"/>
      <c r="AC1" s="305"/>
      <c r="AD1" s="305"/>
      <c r="AE1" s="305"/>
      <c r="AF1" s="305"/>
      <c r="AG1" s="305"/>
      <c r="AH1" s="305"/>
      <c r="AI1" s="305"/>
      <c r="AJ1" s="305"/>
    </row>
    <row r="2" spans="1:36">
      <c r="A2" s="306"/>
      <c r="B2" s="306"/>
      <c r="C2" s="306"/>
      <c r="D2" s="306"/>
      <c r="E2" s="306"/>
      <c r="F2" s="306"/>
      <c r="G2" s="306"/>
      <c r="H2" s="306"/>
      <c r="I2" s="306"/>
      <c r="J2" s="306"/>
      <c r="K2" s="306"/>
      <c r="L2" s="306"/>
      <c r="M2" s="306"/>
      <c r="N2" s="306"/>
      <c r="O2" s="306"/>
      <c r="P2" s="306"/>
      <c r="Q2" s="306"/>
      <c r="R2" s="306"/>
      <c r="S2" s="306"/>
      <c r="T2" s="306"/>
      <c r="U2" s="306"/>
      <c r="V2" s="306"/>
      <c r="W2" s="306"/>
      <c r="X2" s="306"/>
      <c r="Y2" s="306"/>
      <c r="Z2" s="306"/>
      <c r="AA2" s="306"/>
      <c r="AB2" s="306"/>
      <c r="AC2" s="306"/>
      <c r="AD2" s="306"/>
      <c r="AE2" s="306"/>
      <c r="AF2" s="306"/>
      <c r="AG2" s="306"/>
      <c r="AH2" s="306"/>
      <c r="AI2" s="306"/>
      <c r="AJ2" s="306"/>
    </row>
    <row r="3" spans="1:36">
      <c r="A3" s="307" t="s">
        <v>1256</v>
      </c>
      <c r="B3" s="307"/>
      <c r="C3" s="307"/>
      <c r="D3" s="307"/>
      <c r="E3" s="307"/>
      <c r="F3" s="307"/>
      <c r="G3" s="307" t="s">
        <v>1171</v>
      </c>
      <c r="H3" s="307"/>
      <c r="I3" s="307"/>
      <c r="J3" s="307"/>
      <c r="K3" s="307"/>
      <c r="L3" s="307"/>
      <c r="M3" s="307"/>
      <c r="N3" s="307"/>
      <c r="O3" s="307"/>
      <c r="P3" s="307"/>
      <c r="Q3" s="307"/>
      <c r="R3" s="307"/>
      <c r="S3" s="307"/>
      <c r="T3" s="307"/>
      <c r="U3" s="307"/>
      <c r="V3" s="307"/>
      <c r="W3" s="307"/>
      <c r="X3" s="307"/>
      <c r="Y3" s="307"/>
      <c r="Z3" s="307"/>
      <c r="AA3" s="307"/>
      <c r="AB3" s="307"/>
      <c r="AC3" s="307"/>
      <c r="AD3" s="307"/>
      <c r="AE3" s="307"/>
      <c r="AF3" s="307"/>
      <c r="AG3" s="307"/>
      <c r="AH3" s="307"/>
      <c r="AI3" s="307"/>
      <c r="AJ3" s="307"/>
    </row>
    <row r="4" spans="1:36">
      <c r="A4" s="308" t="s">
        <v>1250</v>
      </c>
      <c r="B4" s="308"/>
      <c r="C4" s="308"/>
      <c r="D4" s="308"/>
      <c r="E4" s="308"/>
      <c r="F4" s="308"/>
      <c r="G4" s="307"/>
      <c r="H4" s="307"/>
      <c r="I4" s="307"/>
      <c r="J4" s="307"/>
      <c r="K4" s="307"/>
      <c r="L4" s="307"/>
      <c r="M4" s="307"/>
      <c r="N4" s="307"/>
      <c r="O4" s="307"/>
      <c r="P4" s="307"/>
      <c r="Q4" s="307"/>
      <c r="R4" s="307"/>
      <c r="S4" s="307"/>
      <c r="T4" s="307"/>
      <c r="U4" s="307"/>
      <c r="V4" s="307"/>
      <c r="W4" s="307"/>
      <c r="X4" s="307"/>
      <c r="Y4" s="307"/>
      <c r="Z4" s="307"/>
      <c r="AA4" s="307"/>
      <c r="AB4" s="307"/>
      <c r="AC4" s="307"/>
      <c r="AD4" s="307"/>
      <c r="AE4" s="307"/>
      <c r="AF4" s="307"/>
      <c r="AG4" s="307"/>
      <c r="AH4" s="307"/>
      <c r="AI4" s="307"/>
      <c r="AJ4" s="307"/>
    </row>
    <row r="5" spans="1:36">
      <c r="A5" s="307" t="s">
        <v>1255</v>
      </c>
      <c r="B5" s="307"/>
      <c r="C5" s="307"/>
      <c r="D5" s="307"/>
      <c r="E5" s="307"/>
      <c r="F5" s="307"/>
      <c r="G5" s="307" t="s">
        <v>1335</v>
      </c>
      <c r="H5" s="307"/>
      <c r="I5" s="307"/>
      <c r="J5" s="307"/>
      <c r="K5" s="307"/>
      <c r="L5" s="307"/>
      <c r="M5" s="307"/>
      <c r="N5" s="307"/>
      <c r="O5" s="307"/>
      <c r="P5" s="307"/>
      <c r="Q5" s="307"/>
      <c r="R5" s="307"/>
      <c r="S5" s="307"/>
      <c r="T5" s="307"/>
      <c r="U5" s="307"/>
      <c r="V5" s="307"/>
      <c r="W5" s="307"/>
      <c r="X5" s="307"/>
      <c r="Y5" s="307"/>
      <c r="Z5" s="307"/>
      <c r="AA5" s="307"/>
      <c r="AB5" s="307"/>
      <c r="AC5" s="307"/>
      <c r="AD5" s="307"/>
      <c r="AE5" s="307"/>
      <c r="AF5" s="307"/>
      <c r="AG5" s="307"/>
      <c r="AH5" s="307"/>
      <c r="AI5" s="307"/>
      <c r="AJ5" s="307"/>
    </row>
    <row r="6" spans="1:36">
      <c r="A6" s="308" t="s">
        <v>1250</v>
      </c>
      <c r="B6" s="308"/>
      <c r="C6" s="308"/>
      <c r="D6" s="308"/>
      <c r="E6" s="308"/>
      <c r="F6" s="308"/>
      <c r="G6" s="307"/>
      <c r="H6" s="307"/>
      <c r="I6" s="307"/>
      <c r="J6" s="307"/>
      <c r="K6" s="307"/>
      <c r="L6" s="307"/>
      <c r="M6" s="307"/>
      <c r="N6" s="307"/>
      <c r="O6" s="307"/>
      <c r="P6" s="307"/>
      <c r="Q6" s="307"/>
      <c r="R6" s="307"/>
      <c r="S6" s="307"/>
      <c r="T6" s="307"/>
      <c r="U6" s="307"/>
      <c r="V6" s="307"/>
      <c r="W6" s="307"/>
      <c r="X6" s="307"/>
      <c r="Y6" s="307"/>
      <c r="Z6" s="307"/>
      <c r="AA6" s="307"/>
      <c r="AB6" s="307"/>
      <c r="AC6" s="307"/>
      <c r="AD6" s="307"/>
      <c r="AE6" s="307"/>
      <c r="AF6" s="307"/>
      <c r="AG6" s="307"/>
      <c r="AH6" s="307"/>
      <c r="AI6" s="307"/>
      <c r="AJ6" s="307"/>
    </row>
    <row r="7" spans="1:36">
      <c r="A7" s="307" t="s">
        <v>1254</v>
      </c>
      <c r="B7" s="307"/>
      <c r="C7" s="307"/>
      <c r="D7" s="307"/>
      <c r="E7" s="307"/>
      <c r="F7" s="307"/>
      <c r="G7" s="309" t="s">
        <v>1253</v>
      </c>
      <c r="H7" s="309"/>
      <c r="I7" s="309"/>
      <c r="J7" s="309"/>
      <c r="K7" s="309"/>
      <c r="L7" s="309"/>
      <c r="M7" s="310" t="s">
        <v>1252</v>
      </c>
      <c r="N7" s="310"/>
      <c r="O7" s="310"/>
      <c r="P7" s="310"/>
      <c r="Q7" s="310"/>
      <c r="R7" s="310"/>
      <c r="S7" s="310"/>
      <c r="T7" s="310"/>
      <c r="U7" s="311" t="s">
        <v>1251</v>
      </c>
      <c r="V7" s="311"/>
      <c r="W7" s="311"/>
      <c r="X7" s="311"/>
      <c r="Y7" s="311"/>
      <c r="Z7" s="311"/>
      <c r="AA7" s="311"/>
      <c r="AB7" s="307"/>
      <c r="AC7" s="307"/>
      <c r="AD7" s="307"/>
      <c r="AE7" s="307"/>
      <c r="AF7" s="307"/>
      <c r="AG7" s="307"/>
      <c r="AH7" s="307"/>
      <c r="AI7" s="307"/>
      <c r="AJ7" s="307"/>
    </row>
    <row r="8" spans="1:36">
      <c r="A8" s="308" t="s">
        <v>1250</v>
      </c>
      <c r="B8" s="308"/>
      <c r="C8" s="308"/>
      <c r="D8" s="308"/>
      <c r="E8" s="308"/>
      <c r="F8" s="308"/>
      <c r="G8" s="307"/>
      <c r="H8" s="307"/>
      <c r="I8" s="307"/>
      <c r="J8" s="307"/>
      <c r="K8" s="307"/>
      <c r="L8" s="307"/>
      <c r="M8" s="307"/>
      <c r="N8" s="307"/>
      <c r="O8" s="307"/>
      <c r="P8" s="307"/>
      <c r="Q8" s="307"/>
      <c r="R8" s="307"/>
      <c r="S8" s="307"/>
      <c r="T8" s="307"/>
      <c r="U8" s="307"/>
      <c r="V8" s="307"/>
      <c r="W8" s="307"/>
      <c r="X8" s="307"/>
      <c r="Y8" s="307"/>
      <c r="Z8" s="307"/>
      <c r="AA8" s="307"/>
      <c r="AB8" s="307"/>
      <c r="AC8" s="307"/>
      <c r="AD8" s="307"/>
      <c r="AE8" s="307"/>
      <c r="AF8" s="307"/>
      <c r="AG8" s="307"/>
      <c r="AH8" s="307"/>
      <c r="AI8" s="307"/>
      <c r="AJ8" s="307"/>
    </row>
    <row r="9" spans="1:36">
      <c r="A9" s="312"/>
      <c r="B9" s="312"/>
      <c r="C9" s="312"/>
      <c r="D9" s="312"/>
      <c r="E9" s="312"/>
      <c r="F9" s="312"/>
      <c r="G9" s="312"/>
      <c r="H9" s="312"/>
      <c r="I9" s="312"/>
      <c r="J9" s="312"/>
      <c r="K9" s="312"/>
      <c r="L9" s="312"/>
      <c r="M9" s="312"/>
      <c r="N9" s="312"/>
      <c r="O9" s="312"/>
      <c r="P9" s="312"/>
      <c r="Q9" s="312"/>
      <c r="R9" s="312"/>
      <c r="S9" s="312"/>
      <c r="T9" s="312"/>
      <c r="U9" s="312"/>
      <c r="V9" s="312"/>
      <c r="W9" s="312"/>
      <c r="X9" s="312"/>
      <c r="Y9" s="312"/>
      <c r="Z9" s="312"/>
      <c r="AA9" s="312"/>
      <c r="AB9" s="312"/>
      <c r="AC9" s="312"/>
      <c r="AD9" s="312"/>
      <c r="AE9" s="312"/>
      <c r="AF9" s="312"/>
      <c r="AG9" s="312"/>
      <c r="AH9" s="312"/>
      <c r="AI9" s="312"/>
      <c r="AJ9" s="312"/>
    </row>
    <row r="10" spans="1:36">
      <c r="A10" s="313"/>
      <c r="B10" s="313"/>
      <c r="C10" s="313"/>
      <c r="D10" s="313"/>
      <c r="E10" s="313"/>
      <c r="F10" s="313"/>
      <c r="G10" s="313"/>
      <c r="H10" s="313"/>
      <c r="I10" s="313"/>
      <c r="J10" s="313"/>
      <c r="K10" s="313"/>
      <c r="L10" s="313"/>
      <c r="M10" s="313"/>
      <c r="N10" s="313"/>
      <c r="O10" s="313"/>
      <c r="P10" s="313"/>
      <c r="Q10" s="313"/>
      <c r="R10" s="313"/>
      <c r="S10" s="313"/>
      <c r="T10" s="313"/>
      <c r="U10" s="313"/>
      <c r="V10" s="313"/>
      <c r="W10" s="313"/>
      <c r="X10" s="313"/>
      <c r="Y10" s="313"/>
      <c r="Z10" s="312"/>
      <c r="AA10" s="312"/>
      <c r="AB10" s="312"/>
      <c r="AC10" s="312"/>
      <c r="AD10" s="312"/>
      <c r="AE10" s="312"/>
      <c r="AF10" s="312"/>
      <c r="AG10" s="312"/>
      <c r="AH10" s="312"/>
      <c r="AI10" s="312"/>
      <c r="AJ10" s="312"/>
    </row>
    <row r="11" spans="1:36">
      <c r="A11" s="314" t="s">
        <v>1249</v>
      </c>
      <c r="B11" s="314"/>
      <c r="C11" s="314"/>
      <c r="D11" s="314"/>
      <c r="E11" s="314"/>
      <c r="F11" s="314"/>
      <c r="G11" s="314"/>
      <c r="H11" s="315"/>
      <c r="I11" s="315"/>
      <c r="J11" s="315"/>
      <c r="K11" s="315"/>
      <c r="L11" s="315"/>
      <c r="M11" s="315"/>
      <c r="N11" s="315"/>
      <c r="O11" s="315"/>
      <c r="P11" s="315"/>
      <c r="Q11" s="315"/>
      <c r="R11" s="315"/>
      <c r="S11" s="315"/>
      <c r="T11" s="315"/>
      <c r="U11" s="315"/>
      <c r="V11" s="315"/>
      <c r="W11" s="315"/>
      <c r="X11" s="315"/>
      <c r="Y11" s="315"/>
    </row>
    <row r="12" spans="1:36">
      <c r="A12" s="316" t="s">
        <v>1208</v>
      </c>
      <c r="B12" s="316"/>
      <c r="C12" s="316"/>
      <c r="D12" s="316" t="s">
        <v>1207</v>
      </c>
      <c r="E12" s="316"/>
      <c r="F12" s="316"/>
      <c r="G12" s="316"/>
      <c r="H12" s="316" t="s">
        <v>1206</v>
      </c>
      <c r="I12" s="316"/>
      <c r="J12" s="316"/>
      <c r="K12" s="316"/>
      <c r="L12" s="316" t="s">
        <v>1248</v>
      </c>
      <c r="M12" s="316"/>
      <c r="N12" s="316"/>
      <c r="O12" s="316"/>
      <c r="P12" s="316"/>
      <c r="Q12" s="316" t="s">
        <v>1204</v>
      </c>
      <c r="R12" s="316"/>
      <c r="S12" s="316"/>
      <c r="T12" s="316"/>
      <c r="U12" s="316"/>
      <c r="V12" s="316" t="s">
        <v>1247</v>
      </c>
      <c r="W12" s="316"/>
      <c r="X12" s="316"/>
      <c r="Y12" s="316"/>
    </row>
    <row r="13" spans="1:36">
      <c r="A13" s="317" t="s">
        <v>1171</v>
      </c>
      <c r="B13" s="317"/>
      <c r="C13" s="317"/>
      <c r="D13" s="317" t="s">
        <v>1139</v>
      </c>
      <c r="E13" s="317"/>
      <c r="F13" s="317"/>
      <c r="G13" s="317"/>
      <c r="H13" s="317" t="s">
        <v>1202</v>
      </c>
      <c r="I13" s="317"/>
      <c r="J13" s="317"/>
      <c r="K13" s="317"/>
      <c r="L13" s="317" t="s">
        <v>1368</v>
      </c>
      <c r="M13" s="317"/>
      <c r="N13" s="317"/>
      <c r="O13" s="317"/>
      <c r="P13" s="317"/>
      <c r="Q13" s="317" t="s">
        <v>1368</v>
      </c>
      <c r="R13" s="317"/>
      <c r="S13" s="317"/>
      <c r="T13" s="317"/>
      <c r="U13" s="317"/>
      <c r="V13" s="318" t="s">
        <v>1240</v>
      </c>
      <c r="W13" s="318"/>
      <c r="X13" s="318"/>
      <c r="Y13" s="318"/>
    </row>
    <row r="14" spans="1:36">
      <c r="A14" s="317" t="s">
        <v>1171</v>
      </c>
      <c r="B14" s="317"/>
      <c r="C14" s="317"/>
      <c r="D14" s="317" t="s">
        <v>1201</v>
      </c>
      <c r="E14" s="317"/>
      <c r="F14" s="317"/>
      <c r="G14" s="317"/>
      <c r="H14" s="317" t="s">
        <v>1200</v>
      </c>
      <c r="I14" s="317"/>
      <c r="J14" s="317"/>
      <c r="K14" s="317"/>
      <c r="L14" s="317" t="s">
        <v>1367</v>
      </c>
      <c r="M14" s="317"/>
      <c r="N14" s="317"/>
      <c r="O14" s="317"/>
      <c r="P14" s="317"/>
      <c r="Q14" s="317" t="s">
        <v>1471</v>
      </c>
      <c r="R14" s="317"/>
      <c r="S14" s="317"/>
      <c r="T14" s="317"/>
      <c r="U14" s="317"/>
      <c r="V14" s="318" t="s">
        <v>1244</v>
      </c>
      <c r="W14" s="318"/>
      <c r="X14" s="318"/>
      <c r="Y14" s="318"/>
    </row>
    <row r="15" spans="1:36">
      <c r="A15" s="317" t="s">
        <v>1171</v>
      </c>
      <c r="B15" s="317"/>
      <c r="C15" s="317"/>
      <c r="D15" s="317" t="s">
        <v>1199</v>
      </c>
      <c r="E15" s="317"/>
      <c r="F15" s="317"/>
      <c r="G15" s="317"/>
      <c r="H15" s="317" t="s">
        <v>1198</v>
      </c>
      <c r="I15" s="317"/>
      <c r="J15" s="317"/>
      <c r="K15" s="317"/>
      <c r="L15" s="317" t="s">
        <v>1366</v>
      </c>
      <c r="M15" s="317"/>
      <c r="N15" s="317"/>
      <c r="O15" s="317"/>
      <c r="P15" s="317"/>
      <c r="Q15" s="317" t="s">
        <v>1365</v>
      </c>
      <c r="R15" s="317"/>
      <c r="S15" s="317"/>
      <c r="T15" s="317"/>
      <c r="U15" s="317"/>
      <c r="V15" s="318" t="s">
        <v>1244</v>
      </c>
      <c r="W15" s="318"/>
      <c r="X15" s="318"/>
      <c r="Y15" s="318"/>
    </row>
    <row r="16" spans="1:36">
      <c r="A16" s="317" t="s">
        <v>1171</v>
      </c>
      <c r="B16" s="317"/>
      <c r="C16" s="317"/>
      <c r="D16" s="317" t="s">
        <v>1197</v>
      </c>
      <c r="E16" s="317"/>
      <c r="F16" s="317"/>
      <c r="G16" s="317"/>
      <c r="H16" s="317" t="s">
        <v>1196</v>
      </c>
      <c r="I16" s="317"/>
      <c r="J16" s="317"/>
      <c r="K16" s="317"/>
      <c r="L16" s="317" t="s">
        <v>1242</v>
      </c>
      <c r="M16" s="317"/>
      <c r="N16" s="317"/>
      <c r="O16" s="317"/>
      <c r="P16" s="317"/>
      <c r="Q16" s="317" t="s">
        <v>1364</v>
      </c>
      <c r="R16" s="317"/>
      <c r="S16" s="317"/>
      <c r="T16" s="317"/>
      <c r="U16" s="317"/>
      <c r="V16" s="318" t="s">
        <v>1240</v>
      </c>
      <c r="W16" s="318"/>
      <c r="X16" s="318"/>
      <c r="Y16" s="318"/>
    </row>
    <row r="17" spans="1:36">
      <c r="A17" s="317" t="s">
        <v>1171</v>
      </c>
      <c r="B17" s="317"/>
      <c r="C17" s="317"/>
      <c r="D17" s="317" t="s">
        <v>1195</v>
      </c>
      <c r="E17" s="317"/>
      <c r="F17" s="317"/>
      <c r="G17" s="317"/>
      <c r="H17" s="317" t="s">
        <v>1194</v>
      </c>
      <c r="I17" s="317"/>
      <c r="J17" s="317"/>
      <c r="K17" s="317"/>
      <c r="L17" s="317" t="s">
        <v>1246</v>
      </c>
      <c r="M17" s="317"/>
      <c r="N17" s="317"/>
      <c r="O17" s="317"/>
      <c r="P17" s="317"/>
      <c r="Q17" s="317" t="s">
        <v>1363</v>
      </c>
      <c r="R17" s="317"/>
      <c r="S17" s="317"/>
      <c r="T17" s="317"/>
      <c r="U17" s="317"/>
      <c r="V17" s="318" t="s">
        <v>1244</v>
      </c>
      <c r="W17" s="318"/>
      <c r="X17" s="318"/>
      <c r="Y17" s="318"/>
    </row>
    <row r="18" spans="1:36">
      <c r="A18" s="317" t="s">
        <v>1171</v>
      </c>
      <c r="B18" s="317"/>
      <c r="C18" s="317"/>
      <c r="D18" s="317" t="s">
        <v>1193</v>
      </c>
      <c r="E18" s="317"/>
      <c r="F18" s="317"/>
      <c r="G18" s="317"/>
      <c r="H18" s="317" t="s">
        <v>1192</v>
      </c>
      <c r="I18" s="317"/>
      <c r="J18" s="317"/>
      <c r="K18" s="317"/>
      <c r="L18" s="317" t="s">
        <v>1245</v>
      </c>
      <c r="M18" s="317"/>
      <c r="N18" s="317"/>
      <c r="O18" s="317"/>
      <c r="P18" s="317"/>
      <c r="Q18" s="317" t="s">
        <v>1362</v>
      </c>
      <c r="R18" s="317"/>
      <c r="S18" s="317"/>
      <c r="T18" s="317"/>
      <c r="U18" s="317"/>
      <c r="V18" s="318" t="s">
        <v>1244</v>
      </c>
      <c r="W18" s="318"/>
      <c r="X18" s="318"/>
      <c r="Y18" s="318"/>
    </row>
    <row r="19" spans="1:36">
      <c r="A19" s="317" t="s">
        <v>1171</v>
      </c>
      <c r="B19" s="317"/>
      <c r="C19" s="317"/>
      <c r="D19" s="317" t="s">
        <v>1191</v>
      </c>
      <c r="E19" s="317"/>
      <c r="F19" s="317"/>
      <c r="G19" s="317"/>
      <c r="H19" s="317" t="s">
        <v>1190</v>
      </c>
      <c r="I19" s="317"/>
      <c r="J19" s="317"/>
      <c r="K19" s="317"/>
      <c r="L19" s="317" t="s">
        <v>1361</v>
      </c>
      <c r="M19" s="317"/>
      <c r="N19" s="317"/>
      <c r="O19" s="317"/>
      <c r="P19" s="317"/>
      <c r="Q19" s="317" t="s">
        <v>1360</v>
      </c>
      <c r="R19" s="317"/>
      <c r="S19" s="317"/>
      <c r="T19" s="317"/>
      <c r="U19" s="317"/>
      <c r="V19" s="318" t="s">
        <v>1240</v>
      </c>
      <c r="W19" s="318"/>
      <c r="X19" s="318"/>
      <c r="Y19" s="318"/>
    </row>
    <row r="20" spans="1:36">
      <c r="A20" s="317" t="s">
        <v>1171</v>
      </c>
      <c r="B20" s="317"/>
      <c r="C20" s="317"/>
      <c r="D20" s="317" t="s">
        <v>1189</v>
      </c>
      <c r="E20" s="317"/>
      <c r="F20" s="317"/>
      <c r="G20" s="317"/>
      <c r="H20" s="317" t="s">
        <v>1188</v>
      </c>
      <c r="I20" s="317"/>
      <c r="J20" s="317"/>
      <c r="K20" s="317"/>
      <c r="L20" s="317" t="s">
        <v>1359</v>
      </c>
      <c r="M20" s="317"/>
      <c r="N20" s="317"/>
      <c r="O20" s="317"/>
      <c r="P20" s="317"/>
      <c r="Q20" s="317" t="s">
        <v>1358</v>
      </c>
      <c r="R20" s="317"/>
      <c r="S20" s="317"/>
      <c r="T20" s="317"/>
      <c r="U20" s="317"/>
      <c r="V20" s="318" t="s">
        <v>1240</v>
      </c>
      <c r="W20" s="318"/>
      <c r="X20" s="318"/>
      <c r="Y20" s="318"/>
    </row>
    <row r="21" spans="1:36">
      <c r="A21" s="317" t="s">
        <v>1171</v>
      </c>
      <c r="B21" s="317"/>
      <c r="C21" s="317"/>
      <c r="D21" s="317" t="s">
        <v>1187</v>
      </c>
      <c r="E21" s="317"/>
      <c r="F21" s="317"/>
      <c r="G21" s="317"/>
      <c r="H21" s="317" t="s">
        <v>1186</v>
      </c>
      <c r="I21" s="317"/>
      <c r="J21" s="317"/>
      <c r="K21" s="317"/>
      <c r="L21" s="317" t="s">
        <v>1357</v>
      </c>
      <c r="M21" s="317"/>
      <c r="N21" s="317"/>
      <c r="O21" s="317"/>
      <c r="P21" s="317"/>
      <c r="Q21" s="317" t="s">
        <v>1356</v>
      </c>
      <c r="R21" s="317"/>
      <c r="S21" s="317"/>
      <c r="T21" s="317"/>
      <c r="U21" s="317"/>
      <c r="V21" s="318" t="s">
        <v>1240</v>
      </c>
      <c r="W21" s="318"/>
      <c r="X21" s="318"/>
      <c r="Y21" s="318"/>
    </row>
    <row r="22" spans="1:36">
      <c r="A22" s="317" t="s">
        <v>1171</v>
      </c>
      <c r="B22" s="317"/>
      <c r="C22" s="317"/>
      <c r="D22" s="317" t="s">
        <v>1185</v>
      </c>
      <c r="E22" s="317"/>
      <c r="F22" s="317"/>
      <c r="G22" s="317"/>
      <c r="H22" s="317" t="s">
        <v>1184</v>
      </c>
      <c r="I22" s="317"/>
      <c r="J22" s="317"/>
      <c r="K22" s="317"/>
      <c r="L22" s="317" t="s">
        <v>1355</v>
      </c>
      <c r="M22" s="317"/>
      <c r="N22" s="317"/>
      <c r="O22" s="317"/>
      <c r="P22" s="317"/>
      <c r="Q22" s="317" t="s">
        <v>1470</v>
      </c>
      <c r="R22" s="317"/>
      <c r="S22" s="317"/>
      <c r="T22" s="317"/>
      <c r="U22" s="317"/>
      <c r="V22" s="318" t="s">
        <v>1240</v>
      </c>
      <c r="W22" s="318"/>
      <c r="X22" s="318"/>
      <c r="Y22" s="318"/>
    </row>
    <row r="23" spans="1:36">
      <c r="A23" s="317" t="s">
        <v>1171</v>
      </c>
      <c r="B23" s="317"/>
      <c r="C23" s="317"/>
      <c r="D23" s="317" t="s">
        <v>1183</v>
      </c>
      <c r="E23" s="317"/>
      <c r="F23" s="317"/>
      <c r="G23" s="317"/>
      <c r="H23" s="317" t="s">
        <v>1182</v>
      </c>
      <c r="I23" s="317"/>
      <c r="J23" s="317"/>
      <c r="K23" s="317"/>
      <c r="L23" s="317" t="s">
        <v>1354</v>
      </c>
      <c r="M23" s="317"/>
      <c r="N23" s="317"/>
      <c r="O23" s="317"/>
      <c r="P23" s="317"/>
      <c r="Q23" s="317" t="s">
        <v>1354</v>
      </c>
      <c r="R23" s="317"/>
      <c r="S23" s="317"/>
      <c r="T23" s="317"/>
      <c r="U23" s="317"/>
      <c r="V23" s="318" t="s">
        <v>1240</v>
      </c>
      <c r="W23" s="318"/>
      <c r="X23" s="318"/>
      <c r="Y23" s="318"/>
    </row>
    <row r="24" spans="1:36">
      <c r="A24" s="317" t="s">
        <v>1171</v>
      </c>
      <c r="B24" s="317"/>
      <c r="C24" s="317"/>
      <c r="D24" s="317" t="s">
        <v>1181</v>
      </c>
      <c r="E24" s="317"/>
      <c r="F24" s="317"/>
      <c r="G24" s="317"/>
      <c r="H24" s="317" t="s">
        <v>1180</v>
      </c>
      <c r="I24" s="317"/>
      <c r="J24" s="317"/>
      <c r="K24" s="317"/>
      <c r="L24" s="317" t="s">
        <v>1353</v>
      </c>
      <c r="M24" s="317"/>
      <c r="N24" s="317"/>
      <c r="O24" s="317"/>
      <c r="P24" s="317"/>
      <c r="Q24" s="317" t="s">
        <v>1353</v>
      </c>
      <c r="R24" s="317"/>
      <c r="S24" s="317"/>
      <c r="T24" s="317"/>
      <c r="U24" s="317"/>
      <c r="V24" s="318" t="s">
        <v>1240</v>
      </c>
      <c r="W24" s="318"/>
      <c r="X24" s="318"/>
      <c r="Y24" s="318"/>
    </row>
    <row r="25" spans="1:36">
      <c r="A25" s="317" t="s">
        <v>1171</v>
      </c>
      <c r="B25" s="317"/>
      <c r="C25" s="317"/>
      <c r="D25" s="317" t="s">
        <v>1179</v>
      </c>
      <c r="E25" s="317"/>
      <c r="F25" s="317"/>
      <c r="G25" s="317"/>
      <c r="H25" s="317" t="s">
        <v>1178</v>
      </c>
      <c r="I25" s="317"/>
      <c r="J25" s="317"/>
      <c r="K25" s="317"/>
      <c r="L25" s="317" t="s">
        <v>1352</v>
      </c>
      <c r="M25" s="317"/>
      <c r="N25" s="317"/>
      <c r="O25" s="317"/>
      <c r="P25" s="317"/>
      <c r="Q25" s="317" t="s">
        <v>1352</v>
      </c>
      <c r="R25" s="317"/>
      <c r="S25" s="317"/>
      <c r="T25" s="317"/>
      <c r="U25" s="317"/>
      <c r="V25" s="318" t="s">
        <v>1240</v>
      </c>
      <c r="W25" s="318"/>
      <c r="X25" s="318"/>
      <c r="Y25" s="318"/>
    </row>
    <row r="26" spans="1:36">
      <c r="A26" s="317" t="s">
        <v>1171</v>
      </c>
      <c r="B26" s="317"/>
      <c r="C26" s="317"/>
      <c r="D26" s="317" t="s">
        <v>1177</v>
      </c>
      <c r="E26" s="317"/>
      <c r="F26" s="317"/>
      <c r="G26" s="317"/>
      <c r="H26" s="317" t="s">
        <v>1176</v>
      </c>
      <c r="I26" s="317"/>
      <c r="J26" s="317"/>
      <c r="K26" s="317"/>
      <c r="L26" s="317" t="s">
        <v>1243</v>
      </c>
      <c r="M26" s="317"/>
      <c r="N26" s="317"/>
      <c r="O26" s="317"/>
      <c r="P26" s="317"/>
      <c r="Q26" s="317" t="s">
        <v>1351</v>
      </c>
      <c r="R26" s="317"/>
      <c r="S26" s="317"/>
      <c r="T26" s="317"/>
      <c r="U26" s="317"/>
      <c r="V26" s="318" t="s">
        <v>1244</v>
      </c>
      <c r="W26" s="318"/>
      <c r="X26" s="318"/>
      <c r="Y26" s="318"/>
    </row>
    <row r="27" spans="1:36">
      <c r="A27" s="317" t="s">
        <v>1171</v>
      </c>
      <c r="B27" s="317"/>
      <c r="C27" s="317"/>
      <c r="D27" s="317" t="s">
        <v>1175</v>
      </c>
      <c r="E27" s="317"/>
      <c r="F27" s="317"/>
      <c r="G27" s="317"/>
      <c r="H27" s="317" t="s">
        <v>1174</v>
      </c>
      <c r="I27" s="317"/>
      <c r="J27" s="317"/>
      <c r="K27" s="317"/>
      <c r="L27" s="317" t="s">
        <v>1350</v>
      </c>
      <c r="M27" s="317"/>
      <c r="N27" s="317"/>
      <c r="O27" s="317"/>
      <c r="P27" s="317"/>
      <c r="Q27" s="317" t="s">
        <v>1350</v>
      </c>
      <c r="R27" s="317"/>
      <c r="S27" s="317"/>
      <c r="T27" s="317"/>
      <c r="U27" s="317"/>
      <c r="V27" s="318" t="s">
        <v>1240</v>
      </c>
      <c r="W27" s="318"/>
      <c r="X27" s="318"/>
      <c r="Y27" s="318"/>
    </row>
    <row r="28" spans="1:36">
      <c r="A28" s="317" t="s">
        <v>1171</v>
      </c>
      <c r="B28" s="317"/>
      <c r="C28" s="317"/>
      <c r="D28" s="317" t="s">
        <v>1173</v>
      </c>
      <c r="E28" s="317"/>
      <c r="F28" s="317"/>
      <c r="G28" s="317"/>
      <c r="H28" s="317" t="s">
        <v>1172</v>
      </c>
      <c r="I28" s="317"/>
      <c r="J28" s="317"/>
      <c r="K28" s="317"/>
      <c r="L28" s="317" t="s">
        <v>1241</v>
      </c>
      <c r="M28" s="317"/>
      <c r="N28" s="317"/>
      <c r="O28" s="317"/>
      <c r="P28" s="317"/>
      <c r="Q28" s="317" t="s">
        <v>1349</v>
      </c>
      <c r="R28" s="317"/>
      <c r="S28" s="317"/>
      <c r="T28" s="317"/>
      <c r="U28" s="317"/>
      <c r="V28" s="318" t="s">
        <v>1244</v>
      </c>
      <c r="W28" s="318"/>
      <c r="X28" s="318"/>
      <c r="Y28" s="318"/>
    </row>
    <row r="29" spans="1:36">
      <c r="A29" s="317" t="s">
        <v>1171</v>
      </c>
      <c r="B29" s="317"/>
      <c r="C29" s="317"/>
      <c r="D29" s="317" t="s">
        <v>1170</v>
      </c>
      <c r="E29" s="317"/>
      <c r="F29" s="317"/>
      <c r="G29" s="317"/>
      <c r="H29" s="317" t="s">
        <v>1169</v>
      </c>
      <c r="I29" s="317"/>
      <c r="J29" s="317"/>
      <c r="K29" s="317"/>
      <c r="L29" s="317" t="s">
        <v>1239</v>
      </c>
      <c r="M29" s="317"/>
      <c r="N29" s="317"/>
      <c r="O29" s="317"/>
      <c r="P29" s="317"/>
      <c r="Q29" s="317" t="s">
        <v>1238</v>
      </c>
      <c r="R29" s="317"/>
      <c r="S29" s="317"/>
      <c r="T29" s="317"/>
      <c r="U29" s="317"/>
      <c r="V29" s="318" t="s">
        <v>1237</v>
      </c>
      <c r="W29" s="318"/>
      <c r="X29" s="318"/>
      <c r="Y29" s="318"/>
    </row>
    <row r="30" spans="1:36">
      <c r="A30" s="319"/>
      <c r="B30" s="319"/>
      <c r="C30" s="319"/>
      <c r="D30" s="319"/>
      <c r="E30" s="319"/>
      <c r="F30" s="319"/>
      <c r="G30" s="319"/>
      <c r="H30" s="319"/>
      <c r="I30" s="319"/>
      <c r="J30" s="319"/>
      <c r="K30" s="319"/>
      <c r="L30" s="319"/>
      <c r="M30" s="319"/>
      <c r="N30" s="319"/>
      <c r="O30" s="319"/>
      <c r="P30" s="319"/>
      <c r="Q30" s="319"/>
      <c r="R30" s="319"/>
      <c r="S30" s="319"/>
      <c r="T30" s="319"/>
      <c r="U30" s="319"/>
      <c r="V30" s="319"/>
      <c r="W30" s="319"/>
      <c r="X30" s="319"/>
      <c r="Y30" s="319"/>
      <c r="Z30" s="319"/>
      <c r="AA30" s="319"/>
      <c r="AB30" s="319"/>
      <c r="AC30" s="319"/>
      <c r="AD30" s="312"/>
      <c r="AE30" s="312"/>
      <c r="AF30" s="312"/>
      <c r="AG30" s="312"/>
      <c r="AH30" s="312"/>
      <c r="AI30" s="312"/>
      <c r="AJ30" s="312"/>
    </row>
    <row r="31" spans="1:36">
      <c r="A31" s="314" t="s">
        <v>1236</v>
      </c>
      <c r="B31" s="314"/>
      <c r="C31" s="314"/>
      <c r="D31" s="314"/>
      <c r="E31" s="314"/>
      <c r="F31" s="314"/>
      <c r="G31" s="314"/>
      <c r="H31" s="314"/>
      <c r="I31" s="314"/>
      <c r="J31" s="315"/>
      <c r="K31" s="315"/>
      <c r="L31" s="315"/>
      <c r="M31" s="315"/>
      <c r="N31" s="315"/>
      <c r="O31" s="315"/>
      <c r="P31" s="315"/>
      <c r="Q31" s="315"/>
      <c r="R31" s="315"/>
      <c r="S31" s="315"/>
      <c r="T31" s="315"/>
      <c r="U31" s="315"/>
      <c r="V31" s="315"/>
      <c r="W31" s="315"/>
      <c r="X31" s="315"/>
      <c r="Y31" s="315"/>
      <c r="Z31" s="315"/>
      <c r="AA31" s="315"/>
      <c r="AB31" s="315"/>
      <c r="AC31" s="315"/>
    </row>
    <row r="32" spans="1:36">
      <c r="A32" s="316" t="s">
        <v>1208</v>
      </c>
      <c r="B32" s="316"/>
      <c r="C32" s="316" t="s">
        <v>1207</v>
      </c>
      <c r="D32" s="316"/>
      <c r="E32" s="316"/>
      <c r="F32" s="316" t="s">
        <v>1206</v>
      </c>
      <c r="G32" s="316"/>
      <c r="H32" s="316"/>
      <c r="I32" s="316"/>
      <c r="J32" s="316" t="s">
        <v>1214</v>
      </c>
      <c r="K32" s="316"/>
      <c r="L32" s="316" t="s">
        <v>1213</v>
      </c>
      <c r="M32" s="316"/>
      <c r="N32" s="316"/>
      <c r="O32" s="316"/>
      <c r="P32" s="316" t="s">
        <v>1212</v>
      </c>
      <c r="Q32" s="316"/>
      <c r="R32" s="316"/>
      <c r="S32" s="316"/>
      <c r="T32" s="316" t="s">
        <v>1235</v>
      </c>
      <c r="U32" s="316"/>
      <c r="V32" s="316"/>
      <c r="W32" s="316" t="s">
        <v>1204</v>
      </c>
      <c r="X32" s="316"/>
      <c r="Y32" s="316"/>
      <c r="Z32" s="316" t="s">
        <v>1234</v>
      </c>
      <c r="AA32" s="316"/>
      <c r="AB32" s="316"/>
      <c r="AC32" s="316"/>
    </row>
    <row r="33" spans="1:29">
      <c r="A33" s="317" t="s">
        <v>1171</v>
      </c>
      <c r="B33" s="317"/>
      <c r="C33" s="317" t="s">
        <v>1139</v>
      </c>
      <c r="D33" s="317"/>
      <c r="E33" s="317"/>
      <c r="F33" s="317" t="s">
        <v>1202</v>
      </c>
      <c r="G33" s="317"/>
      <c r="H33" s="317"/>
      <c r="I33" s="317"/>
      <c r="J33" s="317">
        <v>0</v>
      </c>
      <c r="K33" s="317"/>
      <c r="L33" s="317">
        <v>2777</v>
      </c>
      <c r="M33" s="317"/>
      <c r="N33" s="317"/>
      <c r="O33" s="317"/>
      <c r="P33" s="320">
        <v>0</v>
      </c>
      <c r="Q33" s="320"/>
      <c r="R33" s="320"/>
      <c r="S33" s="320"/>
      <c r="T33" s="317">
        <v>0</v>
      </c>
      <c r="U33" s="317"/>
      <c r="V33" s="317"/>
      <c r="W33" s="317">
        <v>335</v>
      </c>
      <c r="X33" s="317"/>
      <c r="Y33" s="317"/>
      <c r="Z33" s="320">
        <v>0</v>
      </c>
      <c r="AA33" s="320"/>
      <c r="AB33" s="320"/>
      <c r="AC33" s="320"/>
    </row>
    <row r="34" spans="1:29">
      <c r="A34" s="317" t="s">
        <v>1171</v>
      </c>
      <c r="B34" s="317"/>
      <c r="C34" s="317" t="s">
        <v>1201</v>
      </c>
      <c r="D34" s="317"/>
      <c r="E34" s="317"/>
      <c r="F34" s="317" t="s">
        <v>1200</v>
      </c>
      <c r="G34" s="317"/>
      <c r="H34" s="317"/>
      <c r="I34" s="317"/>
      <c r="J34" s="317">
        <v>3563</v>
      </c>
      <c r="K34" s="317"/>
      <c r="L34" s="317">
        <v>5087</v>
      </c>
      <c r="M34" s="317"/>
      <c r="N34" s="317"/>
      <c r="O34" s="317"/>
      <c r="P34" s="318">
        <v>70</v>
      </c>
      <c r="Q34" s="318"/>
      <c r="R34" s="318"/>
      <c r="S34" s="318"/>
      <c r="T34" s="317">
        <v>19</v>
      </c>
      <c r="U34" s="317"/>
      <c r="V34" s="317"/>
      <c r="W34" s="317">
        <v>296</v>
      </c>
      <c r="X34" s="317"/>
      <c r="Y34" s="317"/>
      <c r="Z34" s="320">
        <v>6</v>
      </c>
      <c r="AA34" s="320"/>
      <c r="AB34" s="320"/>
      <c r="AC34" s="320"/>
    </row>
    <row r="35" spans="1:29">
      <c r="A35" s="317" t="s">
        <v>1171</v>
      </c>
      <c r="B35" s="317"/>
      <c r="C35" s="317" t="s">
        <v>1199</v>
      </c>
      <c r="D35" s="317"/>
      <c r="E35" s="317"/>
      <c r="F35" s="317" t="s">
        <v>1198</v>
      </c>
      <c r="G35" s="317"/>
      <c r="H35" s="317"/>
      <c r="I35" s="317"/>
      <c r="J35" s="317">
        <v>3789</v>
      </c>
      <c r="K35" s="317"/>
      <c r="L35" s="317">
        <v>5034</v>
      </c>
      <c r="M35" s="317"/>
      <c r="N35" s="317"/>
      <c r="O35" s="317"/>
      <c r="P35" s="318">
        <v>75</v>
      </c>
      <c r="Q35" s="318"/>
      <c r="R35" s="318"/>
      <c r="S35" s="318"/>
      <c r="T35" s="317">
        <v>177</v>
      </c>
      <c r="U35" s="317"/>
      <c r="V35" s="317"/>
      <c r="W35" s="317">
        <v>287</v>
      </c>
      <c r="X35" s="317"/>
      <c r="Y35" s="317"/>
      <c r="Z35" s="321">
        <v>62</v>
      </c>
      <c r="AA35" s="321"/>
      <c r="AB35" s="321"/>
      <c r="AC35" s="321"/>
    </row>
    <row r="36" spans="1:29">
      <c r="A36" s="317" t="s">
        <v>1171</v>
      </c>
      <c r="B36" s="317"/>
      <c r="C36" s="317" t="s">
        <v>1197</v>
      </c>
      <c r="D36" s="317"/>
      <c r="E36" s="317"/>
      <c r="F36" s="317" t="s">
        <v>1196</v>
      </c>
      <c r="G36" s="317"/>
      <c r="H36" s="317"/>
      <c r="I36" s="317"/>
      <c r="J36" s="317">
        <v>897</v>
      </c>
      <c r="K36" s="317"/>
      <c r="L36" s="317">
        <v>1712</v>
      </c>
      <c r="M36" s="317"/>
      <c r="N36" s="317"/>
      <c r="O36" s="317"/>
      <c r="P36" s="321">
        <v>52</v>
      </c>
      <c r="Q36" s="321"/>
      <c r="R36" s="321"/>
      <c r="S36" s="321"/>
      <c r="T36" s="317">
        <v>77</v>
      </c>
      <c r="U36" s="317"/>
      <c r="V36" s="317"/>
      <c r="W36" s="317">
        <v>149</v>
      </c>
      <c r="X36" s="317"/>
      <c r="Y36" s="317"/>
      <c r="Z36" s="321">
        <v>52</v>
      </c>
      <c r="AA36" s="321"/>
      <c r="AB36" s="321"/>
      <c r="AC36" s="321"/>
    </row>
    <row r="37" spans="1:29">
      <c r="A37" s="317" t="s">
        <v>1171</v>
      </c>
      <c r="B37" s="317"/>
      <c r="C37" s="317" t="s">
        <v>1195</v>
      </c>
      <c r="D37" s="317"/>
      <c r="E37" s="317"/>
      <c r="F37" s="317" t="s">
        <v>1194</v>
      </c>
      <c r="G37" s="317"/>
      <c r="H37" s="317"/>
      <c r="I37" s="317"/>
      <c r="J37" s="317">
        <v>6946</v>
      </c>
      <c r="K37" s="317"/>
      <c r="L37" s="317">
        <v>9168</v>
      </c>
      <c r="M37" s="317"/>
      <c r="N37" s="317"/>
      <c r="O37" s="317"/>
      <c r="P37" s="318">
        <v>76</v>
      </c>
      <c r="Q37" s="318"/>
      <c r="R37" s="318"/>
      <c r="S37" s="318"/>
      <c r="T37" s="317">
        <v>227</v>
      </c>
      <c r="U37" s="317"/>
      <c r="V37" s="317"/>
      <c r="W37" s="317">
        <v>846</v>
      </c>
      <c r="X37" s="317"/>
      <c r="Y37" s="317"/>
      <c r="Z37" s="320">
        <v>27</v>
      </c>
      <c r="AA37" s="320"/>
      <c r="AB37" s="320"/>
      <c r="AC37" s="320"/>
    </row>
    <row r="38" spans="1:29">
      <c r="A38" s="317" t="s">
        <v>1171</v>
      </c>
      <c r="B38" s="317"/>
      <c r="C38" s="317" t="s">
        <v>1193</v>
      </c>
      <c r="D38" s="317"/>
      <c r="E38" s="317"/>
      <c r="F38" s="317" t="s">
        <v>1192</v>
      </c>
      <c r="G38" s="317"/>
      <c r="H38" s="317"/>
      <c r="I38" s="317"/>
      <c r="J38" s="317">
        <v>1434</v>
      </c>
      <c r="K38" s="317"/>
      <c r="L38" s="317">
        <v>1840</v>
      </c>
      <c r="M38" s="317"/>
      <c r="N38" s="317"/>
      <c r="O38" s="317"/>
      <c r="P38" s="318">
        <v>78</v>
      </c>
      <c r="Q38" s="318"/>
      <c r="R38" s="318"/>
      <c r="S38" s="318"/>
      <c r="T38" s="317">
        <v>106</v>
      </c>
      <c r="U38" s="317"/>
      <c r="V38" s="317"/>
      <c r="W38" s="317">
        <v>228</v>
      </c>
      <c r="X38" s="317"/>
      <c r="Y38" s="317"/>
      <c r="Z38" s="321">
        <v>46</v>
      </c>
      <c r="AA38" s="321"/>
      <c r="AB38" s="321"/>
      <c r="AC38" s="321"/>
    </row>
    <row r="39" spans="1:29">
      <c r="A39" s="317" t="s">
        <v>1171</v>
      </c>
      <c r="B39" s="317"/>
      <c r="C39" s="317" t="s">
        <v>1191</v>
      </c>
      <c r="D39" s="317"/>
      <c r="E39" s="317"/>
      <c r="F39" s="317" t="s">
        <v>1190</v>
      </c>
      <c r="G39" s="317"/>
      <c r="H39" s="317"/>
      <c r="I39" s="317"/>
      <c r="J39" s="317">
        <v>4850</v>
      </c>
      <c r="K39" s="317"/>
      <c r="L39" s="317">
        <v>5249</v>
      </c>
      <c r="M39" s="317"/>
      <c r="N39" s="317"/>
      <c r="O39" s="317"/>
      <c r="P39" s="318">
        <v>92</v>
      </c>
      <c r="Q39" s="318"/>
      <c r="R39" s="318"/>
      <c r="S39" s="318"/>
      <c r="T39" s="317">
        <v>313</v>
      </c>
      <c r="U39" s="317"/>
      <c r="V39" s="317"/>
      <c r="W39" s="317">
        <v>345</v>
      </c>
      <c r="X39" s="317"/>
      <c r="Y39" s="317"/>
      <c r="Z39" s="318">
        <v>91</v>
      </c>
      <c r="AA39" s="318"/>
      <c r="AB39" s="318"/>
      <c r="AC39" s="318"/>
    </row>
    <row r="40" spans="1:29">
      <c r="A40" s="317" t="s">
        <v>1171</v>
      </c>
      <c r="B40" s="317"/>
      <c r="C40" s="317" t="s">
        <v>1189</v>
      </c>
      <c r="D40" s="317"/>
      <c r="E40" s="317"/>
      <c r="F40" s="317" t="s">
        <v>1188</v>
      </c>
      <c r="G40" s="317"/>
      <c r="H40" s="317"/>
      <c r="I40" s="317"/>
      <c r="J40" s="317">
        <v>3064</v>
      </c>
      <c r="K40" s="317"/>
      <c r="L40" s="317">
        <v>3072</v>
      </c>
      <c r="M40" s="317"/>
      <c r="N40" s="317"/>
      <c r="O40" s="317"/>
      <c r="P40" s="318">
        <v>100</v>
      </c>
      <c r="Q40" s="318"/>
      <c r="R40" s="318"/>
      <c r="S40" s="318"/>
      <c r="T40" s="317">
        <v>267</v>
      </c>
      <c r="U40" s="317"/>
      <c r="V40" s="317"/>
      <c r="W40" s="317">
        <v>270</v>
      </c>
      <c r="X40" s="317"/>
      <c r="Y40" s="317"/>
      <c r="Z40" s="318">
        <v>99</v>
      </c>
      <c r="AA40" s="318"/>
      <c r="AB40" s="318"/>
      <c r="AC40" s="318"/>
    </row>
    <row r="41" spans="1:29">
      <c r="A41" s="317" t="s">
        <v>1171</v>
      </c>
      <c r="B41" s="317"/>
      <c r="C41" s="317" t="s">
        <v>1187</v>
      </c>
      <c r="D41" s="317"/>
      <c r="E41" s="317"/>
      <c r="F41" s="317" t="s">
        <v>1186</v>
      </c>
      <c r="G41" s="317"/>
      <c r="H41" s="317"/>
      <c r="I41" s="317"/>
      <c r="J41" s="317">
        <v>899</v>
      </c>
      <c r="K41" s="317"/>
      <c r="L41" s="317">
        <v>2586</v>
      </c>
      <c r="M41" s="317"/>
      <c r="N41" s="317"/>
      <c r="O41" s="317"/>
      <c r="P41" s="321">
        <v>35</v>
      </c>
      <c r="Q41" s="321"/>
      <c r="R41" s="321"/>
      <c r="S41" s="321"/>
      <c r="T41" s="317">
        <v>112</v>
      </c>
      <c r="U41" s="317"/>
      <c r="V41" s="317"/>
      <c r="W41" s="317">
        <v>247</v>
      </c>
      <c r="X41" s="317"/>
      <c r="Y41" s="317"/>
      <c r="Z41" s="321">
        <v>45</v>
      </c>
      <c r="AA41" s="321"/>
      <c r="AB41" s="321"/>
      <c r="AC41" s="321"/>
    </row>
    <row r="42" spans="1:29">
      <c r="A42" s="317" t="s">
        <v>1171</v>
      </c>
      <c r="B42" s="317"/>
      <c r="C42" s="317" t="s">
        <v>1185</v>
      </c>
      <c r="D42" s="317"/>
      <c r="E42" s="317"/>
      <c r="F42" s="317" t="s">
        <v>1184</v>
      </c>
      <c r="G42" s="317"/>
      <c r="H42" s="317"/>
      <c r="I42" s="317"/>
      <c r="J42" s="317">
        <v>301</v>
      </c>
      <c r="K42" s="317"/>
      <c r="L42" s="317">
        <v>1945</v>
      </c>
      <c r="M42" s="317"/>
      <c r="N42" s="317"/>
      <c r="O42" s="317"/>
      <c r="P42" s="320">
        <v>15</v>
      </c>
      <c r="Q42" s="320"/>
      <c r="R42" s="320"/>
      <c r="S42" s="320"/>
      <c r="T42" s="317">
        <v>14</v>
      </c>
      <c r="U42" s="317"/>
      <c r="V42" s="317"/>
      <c r="W42" s="317">
        <v>311</v>
      </c>
      <c r="X42" s="317"/>
      <c r="Y42" s="317"/>
      <c r="Z42" s="320">
        <v>5</v>
      </c>
      <c r="AA42" s="320"/>
      <c r="AB42" s="320"/>
      <c r="AC42" s="320"/>
    </row>
    <row r="43" spans="1:29">
      <c r="A43" s="317" t="s">
        <v>1171</v>
      </c>
      <c r="B43" s="317"/>
      <c r="C43" s="317" t="s">
        <v>1183</v>
      </c>
      <c r="D43" s="317"/>
      <c r="E43" s="317"/>
      <c r="F43" s="317" t="s">
        <v>1182</v>
      </c>
      <c r="G43" s="317"/>
      <c r="H43" s="317"/>
      <c r="I43" s="317"/>
      <c r="J43" s="317">
        <v>1311</v>
      </c>
      <c r="K43" s="317"/>
      <c r="L43" s="317">
        <v>1657</v>
      </c>
      <c r="M43" s="317"/>
      <c r="N43" s="317"/>
      <c r="O43" s="317"/>
      <c r="P43" s="318">
        <v>79</v>
      </c>
      <c r="Q43" s="318"/>
      <c r="R43" s="318"/>
      <c r="S43" s="318"/>
      <c r="T43" s="317">
        <v>67</v>
      </c>
      <c r="U43" s="317"/>
      <c r="V43" s="317"/>
      <c r="W43" s="317">
        <v>288</v>
      </c>
      <c r="X43" s="317"/>
      <c r="Y43" s="317"/>
      <c r="Z43" s="320">
        <v>23</v>
      </c>
      <c r="AA43" s="320"/>
      <c r="AB43" s="320"/>
      <c r="AC43" s="320"/>
    </row>
    <row r="44" spans="1:29">
      <c r="A44" s="317" t="s">
        <v>1171</v>
      </c>
      <c r="B44" s="317"/>
      <c r="C44" s="317" t="s">
        <v>1181</v>
      </c>
      <c r="D44" s="317"/>
      <c r="E44" s="317"/>
      <c r="F44" s="317" t="s">
        <v>1180</v>
      </c>
      <c r="G44" s="317"/>
      <c r="H44" s="317"/>
      <c r="I44" s="317"/>
      <c r="J44" s="317">
        <v>211</v>
      </c>
      <c r="K44" s="317"/>
      <c r="L44" s="317">
        <v>4237</v>
      </c>
      <c r="M44" s="317"/>
      <c r="N44" s="317"/>
      <c r="O44" s="317"/>
      <c r="P44" s="320">
        <v>5</v>
      </c>
      <c r="Q44" s="320"/>
      <c r="R44" s="320"/>
      <c r="S44" s="320"/>
      <c r="T44" s="317">
        <v>68</v>
      </c>
      <c r="U44" s="317"/>
      <c r="V44" s="317"/>
      <c r="W44" s="317">
        <v>455</v>
      </c>
      <c r="X44" s="317"/>
      <c r="Y44" s="317"/>
      <c r="Z44" s="320">
        <v>15</v>
      </c>
      <c r="AA44" s="320"/>
      <c r="AB44" s="320"/>
      <c r="AC44" s="320"/>
    </row>
    <row r="45" spans="1:29">
      <c r="A45" s="317" t="s">
        <v>1171</v>
      </c>
      <c r="B45" s="317"/>
      <c r="C45" s="317" t="s">
        <v>1179</v>
      </c>
      <c r="D45" s="317"/>
      <c r="E45" s="317"/>
      <c r="F45" s="317" t="s">
        <v>1178</v>
      </c>
      <c r="G45" s="317"/>
      <c r="H45" s="317"/>
      <c r="I45" s="317"/>
      <c r="J45" s="317">
        <v>0</v>
      </c>
      <c r="K45" s="317"/>
      <c r="L45" s="317">
        <v>1681</v>
      </c>
      <c r="M45" s="317"/>
      <c r="N45" s="317"/>
      <c r="O45" s="317"/>
      <c r="P45" s="320">
        <v>0</v>
      </c>
      <c r="Q45" s="320"/>
      <c r="R45" s="320"/>
      <c r="S45" s="320"/>
      <c r="T45" s="317">
        <v>0</v>
      </c>
      <c r="U45" s="317"/>
      <c r="V45" s="317"/>
      <c r="W45" s="317">
        <v>182</v>
      </c>
      <c r="X45" s="317"/>
      <c r="Y45" s="317"/>
      <c r="Z45" s="320">
        <v>0</v>
      </c>
      <c r="AA45" s="320"/>
      <c r="AB45" s="320"/>
      <c r="AC45" s="320"/>
    </row>
    <row r="46" spans="1:29">
      <c r="A46" s="317" t="s">
        <v>1171</v>
      </c>
      <c r="B46" s="317"/>
      <c r="C46" s="317" t="s">
        <v>1177</v>
      </c>
      <c r="D46" s="317"/>
      <c r="E46" s="317"/>
      <c r="F46" s="317" t="s">
        <v>1176</v>
      </c>
      <c r="G46" s="317"/>
      <c r="H46" s="317"/>
      <c r="I46" s="317"/>
      <c r="J46" s="317">
        <v>313</v>
      </c>
      <c r="K46" s="317"/>
      <c r="L46" s="317">
        <v>4164</v>
      </c>
      <c r="M46" s="317"/>
      <c r="N46" s="317"/>
      <c r="O46" s="317"/>
      <c r="P46" s="320">
        <v>8</v>
      </c>
      <c r="Q46" s="320"/>
      <c r="R46" s="320"/>
      <c r="S46" s="320"/>
      <c r="T46" s="317">
        <v>14</v>
      </c>
      <c r="U46" s="317"/>
      <c r="V46" s="317"/>
      <c r="W46" s="317">
        <v>162</v>
      </c>
      <c r="X46" s="317"/>
      <c r="Y46" s="317"/>
      <c r="Z46" s="320">
        <v>9</v>
      </c>
      <c r="AA46" s="320"/>
      <c r="AB46" s="320"/>
      <c r="AC46" s="320"/>
    </row>
    <row r="47" spans="1:29">
      <c r="A47" s="317" t="s">
        <v>1171</v>
      </c>
      <c r="B47" s="317"/>
      <c r="C47" s="317" t="s">
        <v>1175</v>
      </c>
      <c r="D47" s="317"/>
      <c r="E47" s="317"/>
      <c r="F47" s="317" t="s">
        <v>1174</v>
      </c>
      <c r="G47" s="317"/>
      <c r="H47" s="317"/>
      <c r="I47" s="317"/>
      <c r="J47" s="317">
        <v>2753</v>
      </c>
      <c r="K47" s="317"/>
      <c r="L47" s="317">
        <v>3126</v>
      </c>
      <c r="M47" s="317"/>
      <c r="N47" s="317"/>
      <c r="O47" s="317"/>
      <c r="P47" s="318">
        <v>88</v>
      </c>
      <c r="Q47" s="318"/>
      <c r="R47" s="318"/>
      <c r="S47" s="318"/>
      <c r="T47" s="317">
        <v>133</v>
      </c>
      <c r="U47" s="317"/>
      <c r="V47" s="317"/>
      <c r="W47" s="317">
        <v>319</v>
      </c>
      <c r="X47" s="317"/>
      <c r="Y47" s="317"/>
      <c r="Z47" s="321">
        <v>42</v>
      </c>
      <c r="AA47" s="321"/>
      <c r="AB47" s="321"/>
      <c r="AC47" s="321"/>
    </row>
    <row r="48" spans="1:29">
      <c r="A48" s="317" t="s">
        <v>1171</v>
      </c>
      <c r="B48" s="317"/>
      <c r="C48" s="317" t="s">
        <v>1173</v>
      </c>
      <c r="D48" s="317"/>
      <c r="E48" s="317"/>
      <c r="F48" s="317" t="s">
        <v>1172</v>
      </c>
      <c r="G48" s="317"/>
      <c r="H48" s="317"/>
      <c r="I48" s="317"/>
      <c r="J48" s="317">
        <v>4354</v>
      </c>
      <c r="K48" s="317"/>
      <c r="L48" s="317">
        <v>6463</v>
      </c>
      <c r="M48" s="317"/>
      <c r="N48" s="317"/>
      <c r="O48" s="317"/>
      <c r="P48" s="318">
        <v>67</v>
      </c>
      <c r="Q48" s="318"/>
      <c r="R48" s="318"/>
      <c r="S48" s="318"/>
      <c r="T48" s="317">
        <v>173</v>
      </c>
      <c r="U48" s="317"/>
      <c r="V48" s="317"/>
      <c r="W48" s="317">
        <v>301</v>
      </c>
      <c r="X48" s="317"/>
      <c r="Y48" s="317"/>
      <c r="Z48" s="321">
        <v>57</v>
      </c>
      <c r="AA48" s="321"/>
      <c r="AB48" s="321"/>
      <c r="AC48" s="321"/>
    </row>
    <row r="49" spans="1:36">
      <c r="A49" s="317" t="s">
        <v>1171</v>
      </c>
      <c r="B49" s="317"/>
      <c r="C49" s="317" t="s">
        <v>1170</v>
      </c>
      <c r="D49" s="317"/>
      <c r="E49" s="317"/>
      <c r="F49" s="317" t="s">
        <v>1169</v>
      </c>
      <c r="G49" s="317"/>
      <c r="H49" s="317"/>
      <c r="I49" s="317"/>
      <c r="J49" s="317">
        <v>3355</v>
      </c>
      <c r="K49" s="317"/>
      <c r="L49" s="317">
        <v>3390</v>
      </c>
      <c r="M49" s="317"/>
      <c r="N49" s="317"/>
      <c r="O49" s="317"/>
      <c r="P49" s="318">
        <v>99</v>
      </c>
      <c r="Q49" s="318"/>
      <c r="R49" s="318"/>
      <c r="S49" s="318"/>
      <c r="T49" s="317">
        <v>224</v>
      </c>
      <c r="U49" s="317"/>
      <c r="V49" s="317"/>
      <c r="W49" s="317">
        <v>235</v>
      </c>
      <c r="X49" s="317"/>
      <c r="Y49" s="317"/>
      <c r="Z49" s="318">
        <v>95</v>
      </c>
      <c r="AA49" s="318"/>
      <c r="AB49" s="318"/>
      <c r="AC49" s="318"/>
    </row>
    <row r="50" spans="1:36">
      <c r="A50" s="319"/>
      <c r="B50" s="319"/>
      <c r="C50" s="319"/>
      <c r="D50" s="319"/>
      <c r="E50" s="319"/>
      <c r="F50" s="319"/>
      <c r="G50" s="319"/>
      <c r="H50" s="319"/>
      <c r="I50" s="319"/>
      <c r="J50" s="319"/>
      <c r="K50" s="319"/>
      <c r="L50" s="319"/>
      <c r="M50" s="319"/>
      <c r="N50" s="319"/>
      <c r="O50" s="319"/>
      <c r="P50" s="319"/>
      <c r="Q50" s="319"/>
      <c r="R50" s="319"/>
      <c r="S50" s="319"/>
      <c r="T50" s="319"/>
      <c r="U50" s="319"/>
      <c r="V50" s="319"/>
      <c r="W50" s="319"/>
      <c r="X50" s="319"/>
      <c r="Y50" s="319"/>
      <c r="Z50" s="319"/>
      <c r="AA50" s="319"/>
      <c r="AB50" s="319"/>
      <c r="AC50" s="319"/>
      <c r="AD50" s="312"/>
      <c r="AE50" s="312"/>
      <c r="AF50" s="312"/>
      <c r="AG50" s="312"/>
      <c r="AH50" s="312"/>
      <c r="AI50" s="312"/>
      <c r="AJ50" s="312"/>
    </row>
    <row r="51" spans="1:36">
      <c r="A51" s="314" t="s">
        <v>1233</v>
      </c>
      <c r="B51" s="314"/>
      <c r="C51" s="314"/>
      <c r="D51" s="314"/>
      <c r="E51" s="314"/>
      <c r="F51" s="314"/>
      <c r="G51" s="314"/>
      <c r="H51" s="314"/>
      <c r="I51" s="314"/>
      <c r="J51" s="315"/>
      <c r="K51" s="315"/>
      <c r="L51" s="315"/>
      <c r="M51" s="315"/>
      <c r="N51" s="315"/>
      <c r="O51" s="315"/>
      <c r="P51" s="315"/>
      <c r="Q51" s="315"/>
      <c r="R51" s="315"/>
      <c r="S51" s="315"/>
      <c r="T51" s="315"/>
      <c r="U51" s="315"/>
      <c r="V51" s="315"/>
      <c r="W51" s="315"/>
      <c r="X51" s="315"/>
      <c r="Y51" s="315"/>
      <c r="Z51" s="315"/>
      <c r="AA51" s="315"/>
      <c r="AB51" s="315"/>
      <c r="AC51" s="315"/>
    </row>
    <row r="52" spans="1:36">
      <c r="A52" s="316" t="s">
        <v>1208</v>
      </c>
      <c r="B52" s="316"/>
      <c r="C52" s="316" t="s">
        <v>1207</v>
      </c>
      <c r="D52" s="316"/>
      <c r="E52" s="316"/>
      <c r="F52" s="316" t="s">
        <v>1206</v>
      </c>
      <c r="G52" s="316"/>
      <c r="H52" s="316"/>
      <c r="I52" s="316"/>
      <c r="J52" s="316" t="s">
        <v>1214</v>
      </c>
      <c r="K52" s="316"/>
      <c r="L52" s="316" t="s">
        <v>1213</v>
      </c>
      <c r="M52" s="316"/>
      <c r="N52" s="316"/>
      <c r="O52" s="316"/>
      <c r="P52" s="316" t="s">
        <v>1212</v>
      </c>
      <c r="Q52" s="316"/>
      <c r="R52" s="316"/>
      <c r="S52" s="316"/>
      <c r="T52" s="316" t="s">
        <v>1232</v>
      </c>
      <c r="U52" s="316"/>
      <c r="V52" s="316"/>
      <c r="W52" s="316" t="s">
        <v>1204</v>
      </c>
      <c r="X52" s="316"/>
      <c r="Y52" s="316"/>
      <c r="Z52" s="316" t="s">
        <v>1231</v>
      </c>
      <c r="AA52" s="316"/>
      <c r="AB52" s="316"/>
      <c r="AC52" s="316"/>
    </row>
    <row r="53" spans="1:36">
      <c r="A53" s="317" t="s">
        <v>1171</v>
      </c>
      <c r="B53" s="317"/>
      <c r="C53" s="317" t="s">
        <v>1139</v>
      </c>
      <c r="D53" s="317"/>
      <c r="E53" s="317"/>
      <c r="F53" s="317" t="s">
        <v>1202</v>
      </c>
      <c r="G53" s="317"/>
      <c r="H53" s="317"/>
      <c r="I53" s="317"/>
      <c r="J53" s="317">
        <v>0</v>
      </c>
      <c r="K53" s="317"/>
      <c r="L53" s="317">
        <v>6606</v>
      </c>
      <c r="M53" s="317"/>
      <c r="N53" s="317"/>
      <c r="O53" s="317"/>
      <c r="P53" s="320">
        <v>0</v>
      </c>
      <c r="Q53" s="320"/>
      <c r="R53" s="320"/>
      <c r="S53" s="320"/>
      <c r="T53" s="317">
        <v>0</v>
      </c>
      <c r="U53" s="317"/>
      <c r="V53" s="317"/>
      <c r="W53" s="317">
        <v>50</v>
      </c>
      <c r="X53" s="317"/>
      <c r="Y53" s="317"/>
      <c r="Z53" s="320">
        <v>0</v>
      </c>
      <c r="AA53" s="320"/>
      <c r="AB53" s="320"/>
      <c r="AC53" s="320"/>
    </row>
    <row r="54" spans="1:36">
      <c r="A54" s="317" t="s">
        <v>1171</v>
      </c>
      <c r="B54" s="317"/>
      <c r="C54" s="317" t="s">
        <v>1201</v>
      </c>
      <c r="D54" s="317"/>
      <c r="E54" s="317"/>
      <c r="F54" s="317" t="s">
        <v>1200</v>
      </c>
      <c r="G54" s="317"/>
      <c r="H54" s="317"/>
      <c r="I54" s="317"/>
      <c r="J54" s="317">
        <v>0</v>
      </c>
      <c r="K54" s="317"/>
      <c r="L54" s="317">
        <v>16031</v>
      </c>
      <c r="M54" s="317"/>
      <c r="N54" s="317"/>
      <c r="O54" s="317"/>
      <c r="P54" s="320">
        <v>0</v>
      </c>
      <c r="Q54" s="320"/>
      <c r="R54" s="320"/>
      <c r="S54" s="320"/>
      <c r="T54" s="317">
        <v>0</v>
      </c>
      <c r="U54" s="317"/>
      <c r="V54" s="317"/>
      <c r="W54" s="317">
        <v>34</v>
      </c>
      <c r="X54" s="317"/>
      <c r="Y54" s="317"/>
      <c r="Z54" s="320">
        <v>0</v>
      </c>
      <c r="AA54" s="320"/>
      <c r="AB54" s="320"/>
      <c r="AC54" s="320"/>
    </row>
    <row r="55" spans="1:36">
      <c r="A55" s="317" t="s">
        <v>1171</v>
      </c>
      <c r="B55" s="317"/>
      <c r="C55" s="317" t="s">
        <v>1199</v>
      </c>
      <c r="D55" s="317"/>
      <c r="E55" s="317"/>
      <c r="F55" s="317" t="s">
        <v>1198</v>
      </c>
      <c r="G55" s="317"/>
      <c r="H55" s="317"/>
      <c r="I55" s="317"/>
      <c r="J55" s="317">
        <v>0</v>
      </c>
      <c r="K55" s="317"/>
      <c r="L55" s="317">
        <v>12200</v>
      </c>
      <c r="M55" s="317"/>
      <c r="N55" s="317"/>
      <c r="O55" s="317"/>
      <c r="P55" s="320">
        <v>0</v>
      </c>
      <c r="Q55" s="320"/>
      <c r="R55" s="320"/>
      <c r="S55" s="320"/>
      <c r="T55" s="317">
        <v>0</v>
      </c>
      <c r="U55" s="317"/>
      <c r="V55" s="317"/>
      <c r="W55" s="317">
        <v>97</v>
      </c>
      <c r="X55" s="317"/>
      <c r="Y55" s="317"/>
      <c r="Z55" s="320">
        <v>0</v>
      </c>
      <c r="AA55" s="320"/>
      <c r="AB55" s="320"/>
      <c r="AC55" s="320"/>
    </row>
    <row r="56" spans="1:36">
      <c r="A56" s="317" t="s">
        <v>1171</v>
      </c>
      <c r="B56" s="317"/>
      <c r="C56" s="317" t="s">
        <v>1197</v>
      </c>
      <c r="D56" s="317"/>
      <c r="E56" s="317"/>
      <c r="F56" s="317" t="s">
        <v>1196</v>
      </c>
      <c r="G56" s="317"/>
      <c r="H56" s="317"/>
      <c r="I56" s="317"/>
      <c r="J56" s="317">
        <v>0</v>
      </c>
      <c r="K56" s="317"/>
      <c r="L56" s="317">
        <v>13576</v>
      </c>
      <c r="M56" s="317"/>
      <c r="N56" s="317"/>
      <c r="O56" s="317"/>
      <c r="P56" s="320">
        <v>0</v>
      </c>
      <c r="Q56" s="320"/>
      <c r="R56" s="320"/>
      <c r="S56" s="320"/>
      <c r="T56" s="317">
        <v>0</v>
      </c>
      <c r="U56" s="317"/>
      <c r="V56" s="317"/>
      <c r="W56" s="317">
        <v>40</v>
      </c>
      <c r="X56" s="317"/>
      <c r="Y56" s="317"/>
      <c r="Z56" s="320">
        <v>0</v>
      </c>
      <c r="AA56" s="320"/>
      <c r="AB56" s="320"/>
      <c r="AC56" s="320"/>
    </row>
    <row r="57" spans="1:36">
      <c r="A57" s="317" t="s">
        <v>1171</v>
      </c>
      <c r="B57" s="317"/>
      <c r="C57" s="317" t="s">
        <v>1195</v>
      </c>
      <c r="D57" s="317"/>
      <c r="E57" s="317"/>
      <c r="F57" s="317" t="s">
        <v>1194</v>
      </c>
      <c r="G57" s="317"/>
      <c r="H57" s="317"/>
      <c r="I57" s="317"/>
      <c r="J57" s="317">
        <v>7649</v>
      </c>
      <c r="K57" s="317"/>
      <c r="L57" s="317">
        <v>10742</v>
      </c>
      <c r="M57" s="317"/>
      <c r="N57" s="317"/>
      <c r="O57" s="317"/>
      <c r="P57" s="318">
        <v>71</v>
      </c>
      <c r="Q57" s="318"/>
      <c r="R57" s="318"/>
      <c r="S57" s="318"/>
      <c r="T57" s="317">
        <v>14</v>
      </c>
      <c r="U57" s="317"/>
      <c r="V57" s="317"/>
      <c r="W57" s="317">
        <v>156</v>
      </c>
      <c r="X57" s="317"/>
      <c r="Y57" s="317"/>
      <c r="Z57" s="320">
        <v>9</v>
      </c>
      <c r="AA57" s="320"/>
      <c r="AB57" s="320"/>
      <c r="AC57" s="320"/>
    </row>
    <row r="58" spans="1:36">
      <c r="A58" s="317" t="s">
        <v>1171</v>
      </c>
      <c r="B58" s="317"/>
      <c r="C58" s="317" t="s">
        <v>1193</v>
      </c>
      <c r="D58" s="317"/>
      <c r="E58" s="317"/>
      <c r="F58" s="317" t="s">
        <v>1192</v>
      </c>
      <c r="G58" s="317"/>
      <c r="H58" s="317"/>
      <c r="I58" s="317"/>
      <c r="J58" s="317">
        <v>8519</v>
      </c>
      <c r="K58" s="317"/>
      <c r="L58" s="317">
        <v>9666</v>
      </c>
      <c r="M58" s="317"/>
      <c r="N58" s="317"/>
      <c r="O58" s="317"/>
      <c r="P58" s="318">
        <v>88</v>
      </c>
      <c r="Q58" s="318"/>
      <c r="R58" s="318"/>
      <c r="S58" s="318"/>
      <c r="T58" s="317">
        <v>17</v>
      </c>
      <c r="U58" s="317"/>
      <c r="V58" s="317"/>
      <c r="W58" s="317">
        <v>57</v>
      </c>
      <c r="X58" s="317"/>
      <c r="Y58" s="317"/>
      <c r="Z58" s="320">
        <v>30</v>
      </c>
      <c r="AA58" s="320"/>
      <c r="AB58" s="320"/>
      <c r="AC58" s="320"/>
    </row>
    <row r="59" spans="1:36">
      <c r="A59" s="317" t="s">
        <v>1171</v>
      </c>
      <c r="B59" s="317"/>
      <c r="C59" s="317" t="s">
        <v>1191</v>
      </c>
      <c r="D59" s="317"/>
      <c r="E59" s="317"/>
      <c r="F59" s="317" t="s">
        <v>1190</v>
      </c>
      <c r="G59" s="317"/>
      <c r="H59" s="317"/>
      <c r="I59" s="317"/>
      <c r="J59" s="317">
        <v>0</v>
      </c>
      <c r="K59" s="317"/>
      <c r="L59" s="317">
        <v>6337</v>
      </c>
      <c r="M59" s="317"/>
      <c r="N59" s="317"/>
      <c r="O59" s="317"/>
      <c r="P59" s="320">
        <v>0</v>
      </c>
      <c r="Q59" s="320"/>
      <c r="R59" s="320"/>
      <c r="S59" s="320"/>
      <c r="T59" s="317">
        <v>0</v>
      </c>
      <c r="U59" s="317"/>
      <c r="V59" s="317"/>
      <c r="W59" s="317">
        <v>34</v>
      </c>
      <c r="X59" s="317"/>
      <c r="Y59" s="317"/>
      <c r="Z59" s="320">
        <v>0</v>
      </c>
      <c r="AA59" s="320"/>
      <c r="AB59" s="320"/>
      <c r="AC59" s="320"/>
    </row>
    <row r="60" spans="1:36">
      <c r="A60" s="317" t="s">
        <v>1171</v>
      </c>
      <c r="B60" s="317"/>
      <c r="C60" s="317" t="s">
        <v>1189</v>
      </c>
      <c r="D60" s="317"/>
      <c r="E60" s="317"/>
      <c r="F60" s="317" t="s">
        <v>1188</v>
      </c>
      <c r="G60" s="317"/>
      <c r="H60" s="317"/>
      <c r="I60" s="317"/>
      <c r="J60" s="317">
        <v>0</v>
      </c>
      <c r="K60" s="317"/>
      <c r="L60" s="317">
        <v>2753</v>
      </c>
      <c r="M60" s="317"/>
      <c r="N60" s="317"/>
      <c r="O60" s="317"/>
      <c r="P60" s="320">
        <v>0</v>
      </c>
      <c r="Q60" s="320"/>
      <c r="R60" s="320"/>
      <c r="S60" s="320"/>
      <c r="T60" s="317">
        <v>0</v>
      </c>
      <c r="U60" s="317"/>
      <c r="V60" s="317"/>
      <c r="W60" s="317">
        <v>18</v>
      </c>
      <c r="X60" s="317"/>
      <c r="Y60" s="317"/>
      <c r="Z60" s="320">
        <v>0</v>
      </c>
      <c r="AA60" s="320"/>
      <c r="AB60" s="320"/>
      <c r="AC60" s="320"/>
    </row>
    <row r="61" spans="1:36">
      <c r="A61" s="317" t="s">
        <v>1171</v>
      </c>
      <c r="B61" s="317"/>
      <c r="C61" s="317" t="s">
        <v>1187</v>
      </c>
      <c r="D61" s="317"/>
      <c r="E61" s="317"/>
      <c r="F61" s="317" t="s">
        <v>1186</v>
      </c>
      <c r="G61" s="317"/>
      <c r="H61" s="317"/>
      <c r="I61" s="317"/>
      <c r="J61" s="317">
        <v>0</v>
      </c>
      <c r="K61" s="317"/>
      <c r="L61" s="317">
        <v>11514</v>
      </c>
      <c r="M61" s="317"/>
      <c r="N61" s="317"/>
      <c r="O61" s="317"/>
      <c r="P61" s="320">
        <v>0</v>
      </c>
      <c r="Q61" s="320"/>
      <c r="R61" s="320"/>
      <c r="S61" s="320"/>
      <c r="T61" s="317">
        <v>0</v>
      </c>
      <c r="U61" s="317"/>
      <c r="V61" s="317"/>
      <c r="W61" s="317">
        <v>46</v>
      </c>
      <c r="X61" s="317"/>
      <c r="Y61" s="317"/>
      <c r="Z61" s="320">
        <v>0</v>
      </c>
      <c r="AA61" s="320"/>
      <c r="AB61" s="320"/>
      <c r="AC61" s="320"/>
    </row>
    <row r="62" spans="1:36">
      <c r="A62" s="317" t="s">
        <v>1171</v>
      </c>
      <c r="B62" s="317"/>
      <c r="C62" s="317" t="s">
        <v>1185</v>
      </c>
      <c r="D62" s="317"/>
      <c r="E62" s="317"/>
      <c r="F62" s="317" t="s">
        <v>1184</v>
      </c>
      <c r="G62" s="317"/>
      <c r="H62" s="317"/>
      <c r="I62" s="317"/>
      <c r="J62" s="317">
        <v>0</v>
      </c>
      <c r="K62" s="317"/>
      <c r="L62" s="317">
        <v>8466</v>
      </c>
      <c r="M62" s="317"/>
      <c r="N62" s="317"/>
      <c r="O62" s="317"/>
      <c r="P62" s="320">
        <v>0</v>
      </c>
      <c r="Q62" s="320"/>
      <c r="R62" s="320"/>
      <c r="S62" s="320"/>
      <c r="T62" s="317">
        <v>0</v>
      </c>
      <c r="U62" s="317"/>
      <c r="V62" s="317"/>
      <c r="W62" s="317">
        <v>67</v>
      </c>
      <c r="X62" s="317"/>
      <c r="Y62" s="317"/>
      <c r="Z62" s="320">
        <v>0</v>
      </c>
      <c r="AA62" s="320"/>
      <c r="AB62" s="320"/>
      <c r="AC62" s="320"/>
    </row>
    <row r="63" spans="1:36">
      <c r="A63" s="317" t="s">
        <v>1171</v>
      </c>
      <c r="B63" s="317"/>
      <c r="C63" s="317" t="s">
        <v>1183</v>
      </c>
      <c r="D63" s="317"/>
      <c r="E63" s="317"/>
      <c r="F63" s="317" t="s">
        <v>1182</v>
      </c>
      <c r="G63" s="317"/>
      <c r="H63" s="317"/>
      <c r="I63" s="317"/>
      <c r="J63" s="317">
        <v>0</v>
      </c>
      <c r="K63" s="317"/>
      <c r="L63" s="317">
        <v>151</v>
      </c>
      <c r="M63" s="317"/>
      <c r="N63" s="317"/>
      <c r="O63" s="317"/>
      <c r="P63" s="320">
        <v>0</v>
      </c>
      <c r="Q63" s="320"/>
      <c r="R63" s="320"/>
      <c r="S63" s="320"/>
      <c r="T63" s="317">
        <v>0</v>
      </c>
      <c r="U63" s="317"/>
      <c r="V63" s="317"/>
      <c r="W63" s="317">
        <v>19</v>
      </c>
      <c r="X63" s="317"/>
      <c r="Y63" s="317"/>
      <c r="Z63" s="320">
        <v>0</v>
      </c>
      <c r="AA63" s="320"/>
      <c r="AB63" s="320"/>
      <c r="AC63" s="320"/>
    </row>
    <row r="64" spans="1:36">
      <c r="A64" s="317" t="s">
        <v>1171</v>
      </c>
      <c r="B64" s="317"/>
      <c r="C64" s="317" t="s">
        <v>1181</v>
      </c>
      <c r="D64" s="317"/>
      <c r="E64" s="317"/>
      <c r="F64" s="317" t="s">
        <v>1180</v>
      </c>
      <c r="G64" s="317"/>
      <c r="H64" s="317"/>
      <c r="I64" s="317"/>
      <c r="J64" s="317">
        <v>7540</v>
      </c>
      <c r="K64" s="317"/>
      <c r="L64" s="317">
        <v>7540</v>
      </c>
      <c r="M64" s="317"/>
      <c r="N64" s="317"/>
      <c r="O64" s="317"/>
      <c r="P64" s="318">
        <v>100</v>
      </c>
      <c r="Q64" s="318"/>
      <c r="R64" s="318"/>
      <c r="S64" s="318"/>
      <c r="T64" s="317">
        <v>43</v>
      </c>
      <c r="U64" s="317"/>
      <c r="V64" s="317"/>
      <c r="W64" s="317">
        <v>43</v>
      </c>
      <c r="X64" s="317"/>
      <c r="Y64" s="317"/>
      <c r="Z64" s="318">
        <v>100</v>
      </c>
      <c r="AA64" s="318"/>
      <c r="AB64" s="318"/>
      <c r="AC64" s="318"/>
    </row>
    <row r="65" spans="1:36">
      <c r="A65" s="317" t="s">
        <v>1171</v>
      </c>
      <c r="B65" s="317"/>
      <c r="C65" s="317" t="s">
        <v>1179</v>
      </c>
      <c r="D65" s="317"/>
      <c r="E65" s="317"/>
      <c r="F65" s="317" t="s">
        <v>1178</v>
      </c>
      <c r="G65" s="317"/>
      <c r="H65" s="317"/>
      <c r="I65" s="317"/>
      <c r="J65" s="317">
        <v>0</v>
      </c>
      <c r="K65" s="317"/>
      <c r="L65" s="317">
        <v>10951</v>
      </c>
      <c r="M65" s="317"/>
      <c r="N65" s="317"/>
      <c r="O65" s="317"/>
      <c r="P65" s="320">
        <v>0</v>
      </c>
      <c r="Q65" s="320"/>
      <c r="R65" s="320"/>
      <c r="S65" s="320"/>
      <c r="T65" s="317">
        <v>0</v>
      </c>
      <c r="U65" s="317"/>
      <c r="V65" s="317"/>
      <c r="W65" s="317">
        <v>26</v>
      </c>
      <c r="X65" s="317"/>
      <c r="Y65" s="317"/>
      <c r="Z65" s="320">
        <v>0</v>
      </c>
      <c r="AA65" s="320"/>
      <c r="AB65" s="320"/>
      <c r="AC65" s="320"/>
    </row>
    <row r="66" spans="1:36">
      <c r="A66" s="317" t="s">
        <v>1171</v>
      </c>
      <c r="B66" s="317"/>
      <c r="C66" s="317" t="s">
        <v>1177</v>
      </c>
      <c r="D66" s="317"/>
      <c r="E66" s="317"/>
      <c r="F66" s="317" t="s">
        <v>1176</v>
      </c>
      <c r="G66" s="317"/>
      <c r="H66" s="317"/>
      <c r="I66" s="317"/>
      <c r="J66" s="317">
        <v>0</v>
      </c>
      <c r="K66" s="317"/>
      <c r="L66" s="317">
        <v>4929</v>
      </c>
      <c r="M66" s="317"/>
      <c r="N66" s="317"/>
      <c r="O66" s="317"/>
      <c r="P66" s="320">
        <v>0</v>
      </c>
      <c r="Q66" s="320"/>
      <c r="R66" s="320"/>
      <c r="S66" s="320"/>
      <c r="T66" s="317">
        <v>0</v>
      </c>
      <c r="U66" s="317"/>
      <c r="V66" s="317"/>
      <c r="W66" s="317">
        <v>18</v>
      </c>
      <c r="X66" s="317"/>
      <c r="Y66" s="317"/>
      <c r="Z66" s="320">
        <v>0</v>
      </c>
      <c r="AA66" s="320"/>
      <c r="AB66" s="320"/>
      <c r="AC66" s="320"/>
    </row>
    <row r="67" spans="1:36">
      <c r="A67" s="317" t="s">
        <v>1171</v>
      </c>
      <c r="B67" s="317"/>
      <c r="C67" s="317" t="s">
        <v>1175</v>
      </c>
      <c r="D67" s="317"/>
      <c r="E67" s="317"/>
      <c r="F67" s="317" t="s">
        <v>1174</v>
      </c>
      <c r="G67" s="317"/>
      <c r="H67" s="317"/>
      <c r="I67" s="317"/>
      <c r="J67" s="317">
        <v>11862</v>
      </c>
      <c r="K67" s="317"/>
      <c r="L67" s="317">
        <v>12697</v>
      </c>
      <c r="M67" s="317"/>
      <c r="N67" s="317"/>
      <c r="O67" s="317"/>
      <c r="P67" s="318">
        <v>93</v>
      </c>
      <c r="Q67" s="318"/>
      <c r="R67" s="318"/>
      <c r="S67" s="318"/>
      <c r="T67" s="317">
        <v>13</v>
      </c>
      <c r="U67" s="317"/>
      <c r="V67" s="317"/>
      <c r="W67" s="317">
        <v>40</v>
      </c>
      <c r="X67" s="317"/>
      <c r="Y67" s="317"/>
      <c r="Z67" s="321">
        <v>33</v>
      </c>
      <c r="AA67" s="321"/>
      <c r="AB67" s="321"/>
      <c r="AC67" s="321"/>
    </row>
    <row r="68" spans="1:36">
      <c r="A68" s="317" t="s">
        <v>1171</v>
      </c>
      <c r="B68" s="317"/>
      <c r="C68" s="317" t="s">
        <v>1173</v>
      </c>
      <c r="D68" s="317"/>
      <c r="E68" s="317"/>
      <c r="F68" s="317" t="s">
        <v>1172</v>
      </c>
      <c r="G68" s="317"/>
      <c r="H68" s="317"/>
      <c r="I68" s="317"/>
      <c r="J68" s="317">
        <v>0</v>
      </c>
      <c r="K68" s="317"/>
      <c r="L68" s="317">
        <v>1774</v>
      </c>
      <c r="M68" s="317"/>
      <c r="N68" s="317"/>
      <c r="O68" s="317"/>
      <c r="P68" s="320">
        <v>0</v>
      </c>
      <c r="Q68" s="320"/>
      <c r="R68" s="320"/>
      <c r="S68" s="320"/>
      <c r="T68" s="317">
        <v>0</v>
      </c>
      <c r="U68" s="317"/>
      <c r="V68" s="317"/>
      <c r="W68" s="317">
        <v>28</v>
      </c>
      <c r="X68" s="317"/>
      <c r="Y68" s="317"/>
      <c r="Z68" s="320">
        <v>0</v>
      </c>
      <c r="AA68" s="320"/>
      <c r="AB68" s="320"/>
      <c r="AC68" s="320"/>
    </row>
    <row r="69" spans="1:36">
      <c r="A69" s="317" t="s">
        <v>1171</v>
      </c>
      <c r="B69" s="317"/>
      <c r="C69" s="317" t="s">
        <v>1170</v>
      </c>
      <c r="D69" s="317"/>
      <c r="E69" s="317"/>
      <c r="F69" s="317" t="s">
        <v>1169</v>
      </c>
      <c r="G69" s="317"/>
      <c r="H69" s="317"/>
      <c r="I69" s="317"/>
      <c r="J69" s="317">
        <v>0</v>
      </c>
      <c r="K69" s="317"/>
      <c r="L69" s="317">
        <v>5279</v>
      </c>
      <c r="M69" s="317"/>
      <c r="N69" s="317"/>
      <c r="O69" s="317"/>
      <c r="P69" s="320">
        <v>0</v>
      </c>
      <c r="Q69" s="320"/>
      <c r="R69" s="320"/>
      <c r="S69" s="320"/>
      <c r="T69" s="317">
        <v>0</v>
      </c>
      <c r="U69" s="317"/>
      <c r="V69" s="317"/>
      <c r="W69" s="317">
        <v>68</v>
      </c>
      <c r="X69" s="317"/>
      <c r="Y69" s="317"/>
      <c r="Z69" s="320">
        <v>0</v>
      </c>
      <c r="AA69" s="320"/>
      <c r="AB69" s="320"/>
      <c r="AC69" s="320"/>
    </row>
    <row r="70" spans="1:36">
      <c r="A70" s="312"/>
      <c r="B70" s="312"/>
      <c r="C70" s="312"/>
      <c r="D70" s="312"/>
      <c r="E70" s="312"/>
      <c r="F70" s="319"/>
      <c r="G70" s="319"/>
      <c r="H70" s="319"/>
      <c r="I70" s="319"/>
      <c r="J70" s="319"/>
      <c r="K70" s="319"/>
      <c r="L70" s="319"/>
      <c r="M70" s="319"/>
      <c r="N70" s="319"/>
      <c r="O70" s="319"/>
      <c r="P70" s="319"/>
      <c r="Q70" s="319"/>
      <c r="R70" s="319"/>
      <c r="S70" s="319"/>
      <c r="T70" s="319"/>
      <c r="U70" s="319"/>
      <c r="V70" s="319"/>
      <c r="W70" s="319"/>
      <c r="X70" s="319"/>
      <c r="Y70" s="319"/>
      <c r="Z70" s="312"/>
      <c r="AA70" s="312"/>
      <c r="AB70" s="312"/>
      <c r="AC70" s="312"/>
      <c r="AD70" s="312"/>
      <c r="AE70" s="312"/>
      <c r="AF70" s="312"/>
      <c r="AG70" s="312"/>
      <c r="AH70" s="312"/>
      <c r="AI70" s="312"/>
      <c r="AJ70" s="312"/>
    </row>
    <row r="71" spans="1:36">
      <c r="A71" s="314" t="s">
        <v>1230</v>
      </c>
      <c r="B71" s="314"/>
      <c r="C71" s="314"/>
      <c r="D71" s="314"/>
      <c r="E71" s="314"/>
      <c r="F71" s="314"/>
      <c r="G71" s="314"/>
      <c r="H71" s="314"/>
      <c r="I71" s="314"/>
      <c r="J71" s="314"/>
      <c r="K71" s="314"/>
      <c r="L71" s="315"/>
      <c r="M71" s="315"/>
      <c r="N71" s="315"/>
      <c r="O71" s="315"/>
      <c r="P71" s="315"/>
      <c r="Q71" s="315"/>
      <c r="R71" s="315"/>
      <c r="S71" s="315"/>
      <c r="T71" s="315"/>
      <c r="U71" s="315"/>
      <c r="V71" s="315"/>
      <c r="W71" s="315"/>
      <c r="X71" s="315"/>
      <c r="Y71" s="315"/>
    </row>
    <row r="72" spans="1:36">
      <c r="A72" s="316" t="s">
        <v>1208</v>
      </c>
      <c r="B72" s="316"/>
      <c r="C72" s="316" t="s">
        <v>1207</v>
      </c>
      <c r="D72" s="316"/>
      <c r="E72" s="316"/>
      <c r="F72" s="316" t="s">
        <v>1206</v>
      </c>
      <c r="G72" s="316"/>
      <c r="H72" s="316"/>
      <c r="I72" s="316"/>
      <c r="J72" s="316" t="s">
        <v>1229</v>
      </c>
      <c r="K72" s="316"/>
      <c r="L72" s="316" t="s">
        <v>1228</v>
      </c>
      <c r="M72" s="316"/>
      <c r="N72" s="316"/>
      <c r="O72" s="316"/>
      <c r="P72" s="316" t="s">
        <v>1204</v>
      </c>
      <c r="Q72" s="316"/>
      <c r="R72" s="316"/>
      <c r="S72" s="316"/>
      <c r="T72" s="316" t="s">
        <v>1227</v>
      </c>
      <c r="U72" s="316"/>
      <c r="V72" s="316"/>
      <c r="W72" s="316" t="s">
        <v>1226</v>
      </c>
      <c r="X72" s="316"/>
      <c r="Y72" s="316"/>
    </row>
    <row r="73" spans="1:36">
      <c r="A73" s="317" t="s">
        <v>1171</v>
      </c>
      <c r="B73" s="317"/>
      <c r="C73" s="317" t="s">
        <v>1139</v>
      </c>
      <c r="D73" s="317"/>
      <c r="E73" s="317"/>
      <c r="F73" s="317" t="s">
        <v>1202</v>
      </c>
      <c r="G73" s="317"/>
      <c r="H73" s="317"/>
      <c r="I73" s="317"/>
      <c r="J73" s="317">
        <v>15</v>
      </c>
      <c r="K73" s="317"/>
      <c r="L73" s="317">
        <v>15</v>
      </c>
      <c r="M73" s="317"/>
      <c r="N73" s="317"/>
      <c r="O73" s="317"/>
      <c r="P73" s="317">
        <v>15</v>
      </c>
      <c r="Q73" s="317"/>
      <c r="R73" s="317"/>
      <c r="S73" s="317"/>
      <c r="T73" s="318">
        <v>100</v>
      </c>
      <c r="U73" s="318"/>
      <c r="V73" s="318"/>
      <c r="W73" s="318">
        <v>100</v>
      </c>
      <c r="X73" s="318"/>
      <c r="Y73" s="318"/>
    </row>
    <row r="74" spans="1:36">
      <c r="A74" s="317" t="s">
        <v>1171</v>
      </c>
      <c r="B74" s="317"/>
      <c r="C74" s="317" t="s">
        <v>1201</v>
      </c>
      <c r="D74" s="317"/>
      <c r="E74" s="317"/>
      <c r="F74" s="317" t="s">
        <v>1200</v>
      </c>
      <c r="G74" s="317"/>
      <c r="H74" s="317"/>
      <c r="I74" s="317"/>
      <c r="J74" s="317">
        <v>13</v>
      </c>
      <c r="K74" s="317"/>
      <c r="L74" s="317">
        <v>13</v>
      </c>
      <c r="M74" s="317"/>
      <c r="N74" s="317"/>
      <c r="O74" s="317"/>
      <c r="P74" s="317">
        <v>13</v>
      </c>
      <c r="Q74" s="317"/>
      <c r="R74" s="317"/>
      <c r="S74" s="317"/>
      <c r="T74" s="318">
        <v>100</v>
      </c>
      <c r="U74" s="318"/>
      <c r="V74" s="318"/>
      <c r="W74" s="318">
        <v>100</v>
      </c>
      <c r="X74" s="318"/>
      <c r="Y74" s="318"/>
    </row>
    <row r="75" spans="1:36">
      <c r="A75" s="317" t="s">
        <v>1171</v>
      </c>
      <c r="B75" s="317"/>
      <c r="C75" s="317" t="s">
        <v>1199</v>
      </c>
      <c r="D75" s="317"/>
      <c r="E75" s="317"/>
      <c r="F75" s="317" t="s">
        <v>1198</v>
      </c>
      <c r="G75" s="317"/>
      <c r="H75" s="317"/>
      <c r="I75" s="317"/>
      <c r="J75" s="317">
        <v>17</v>
      </c>
      <c r="K75" s="317"/>
      <c r="L75" s="317">
        <v>17</v>
      </c>
      <c r="M75" s="317"/>
      <c r="N75" s="317"/>
      <c r="O75" s="317"/>
      <c r="P75" s="317">
        <v>25</v>
      </c>
      <c r="Q75" s="317"/>
      <c r="R75" s="317"/>
      <c r="S75" s="317"/>
      <c r="T75" s="318">
        <v>68</v>
      </c>
      <c r="U75" s="318"/>
      <c r="V75" s="318"/>
      <c r="W75" s="318">
        <v>68</v>
      </c>
      <c r="X75" s="318"/>
      <c r="Y75" s="318"/>
    </row>
    <row r="76" spans="1:36">
      <c r="A76" s="317" t="s">
        <v>1171</v>
      </c>
      <c r="B76" s="317"/>
      <c r="C76" s="317" t="s">
        <v>1197</v>
      </c>
      <c r="D76" s="317"/>
      <c r="E76" s="317"/>
      <c r="F76" s="317" t="s">
        <v>1196</v>
      </c>
      <c r="G76" s="317"/>
      <c r="H76" s="317"/>
      <c r="I76" s="317"/>
      <c r="J76" s="317">
        <v>16</v>
      </c>
      <c r="K76" s="317"/>
      <c r="L76" s="317">
        <v>10</v>
      </c>
      <c r="M76" s="317"/>
      <c r="N76" s="317"/>
      <c r="O76" s="317"/>
      <c r="P76" s="317">
        <v>16</v>
      </c>
      <c r="Q76" s="317"/>
      <c r="R76" s="317"/>
      <c r="S76" s="317"/>
      <c r="T76" s="318">
        <v>100</v>
      </c>
      <c r="U76" s="318"/>
      <c r="V76" s="318"/>
      <c r="W76" s="321">
        <v>63</v>
      </c>
      <c r="X76" s="321"/>
      <c r="Y76" s="321"/>
    </row>
    <row r="77" spans="1:36">
      <c r="A77" s="317" t="s">
        <v>1171</v>
      </c>
      <c r="B77" s="317"/>
      <c r="C77" s="317" t="s">
        <v>1195</v>
      </c>
      <c r="D77" s="317"/>
      <c r="E77" s="317"/>
      <c r="F77" s="317" t="s">
        <v>1194</v>
      </c>
      <c r="G77" s="317"/>
      <c r="H77" s="317"/>
      <c r="I77" s="317"/>
      <c r="J77" s="317">
        <v>41</v>
      </c>
      <c r="K77" s="317"/>
      <c r="L77" s="317">
        <v>38</v>
      </c>
      <c r="M77" s="317"/>
      <c r="N77" s="317"/>
      <c r="O77" s="317"/>
      <c r="P77" s="317">
        <v>41</v>
      </c>
      <c r="Q77" s="317"/>
      <c r="R77" s="317"/>
      <c r="S77" s="317"/>
      <c r="T77" s="318">
        <v>100</v>
      </c>
      <c r="U77" s="318"/>
      <c r="V77" s="318"/>
      <c r="W77" s="318">
        <v>93</v>
      </c>
      <c r="X77" s="318"/>
      <c r="Y77" s="318"/>
    </row>
    <row r="78" spans="1:36">
      <c r="A78" s="317" t="s">
        <v>1171</v>
      </c>
      <c r="B78" s="317"/>
      <c r="C78" s="317" t="s">
        <v>1193</v>
      </c>
      <c r="D78" s="317"/>
      <c r="E78" s="317"/>
      <c r="F78" s="317" t="s">
        <v>1192</v>
      </c>
      <c r="G78" s="317"/>
      <c r="H78" s="317"/>
      <c r="I78" s="317"/>
      <c r="J78" s="317">
        <v>21</v>
      </c>
      <c r="K78" s="317"/>
      <c r="L78" s="317">
        <v>19</v>
      </c>
      <c r="M78" s="317"/>
      <c r="N78" s="317"/>
      <c r="O78" s="317"/>
      <c r="P78" s="317">
        <v>26</v>
      </c>
      <c r="Q78" s="317"/>
      <c r="R78" s="317"/>
      <c r="S78" s="317"/>
      <c r="T78" s="318">
        <v>81</v>
      </c>
      <c r="U78" s="318"/>
      <c r="V78" s="318"/>
      <c r="W78" s="318">
        <v>73</v>
      </c>
      <c r="X78" s="318"/>
      <c r="Y78" s="318"/>
    </row>
    <row r="79" spans="1:36">
      <c r="A79" s="317" t="s">
        <v>1171</v>
      </c>
      <c r="B79" s="317"/>
      <c r="C79" s="317" t="s">
        <v>1191</v>
      </c>
      <c r="D79" s="317"/>
      <c r="E79" s="317"/>
      <c r="F79" s="317" t="s">
        <v>1190</v>
      </c>
      <c r="G79" s="317"/>
      <c r="H79" s="317"/>
      <c r="I79" s="317"/>
      <c r="J79" s="317">
        <v>26</v>
      </c>
      <c r="K79" s="317"/>
      <c r="L79" s="317">
        <v>26</v>
      </c>
      <c r="M79" s="317"/>
      <c r="N79" s="317"/>
      <c r="O79" s="317"/>
      <c r="P79" s="317">
        <v>26</v>
      </c>
      <c r="Q79" s="317"/>
      <c r="R79" s="317"/>
      <c r="S79" s="317"/>
      <c r="T79" s="318">
        <v>100</v>
      </c>
      <c r="U79" s="318"/>
      <c r="V79" s="318"/>
      <c r="W79" s="318">
        <v>100</v>
      </c>
      <c r="X79" s="318"/>
      <c r="Y79" s="318"/>
    </row>
    <row r="80" spans="1:36">
      <c r="A80" s="317" t="s">
        <v>1171</v>
      </c>
      <c r="B80" s="317"/>
      <c r="C80" s="317" t="s">
        <v>1189</v>
      </c>
      <c r="D80" s="317"/>
      <c r="E80" s="317"/>
      <c r="F80" s="317" t="s">
        <v>1188</v>
      </c>
      <c r="G80" s="317"/>
      <c r="H80" s="317"/>
      <c r="I80" s="317"/>
      <c r="J80" s="317">
        <v>17</v>
      </c>
      <c r="K80" s="317"/>
      <c r="L80" s="317">
        <v>17</v>
      </c>
      <c r="M80" s="317"/>
      <c r="N80" s="317"/>
      <c r="O80" s="317"/>
      <c r="P80" s="317">
        <v>17</v>
      </c>
      <c r="Q80" s="317"/>
      <c r="R80" s="317"/>
      <c r="S80" s="317"/>
      <c r="T80" s="318">
        <v>100</v>
      </c>
      <c r="U80" s="318"/>
      <c r="V80" s="318"/>
      <c r="W80" s="318">
        <v>100</v>
      </c>
      <c r="X80" s="318"/>
      <c r="Y80" s="318"/>
    </row>
    <row r="81" spans="1:36">
      <c r="A81" s="317" t="s">
        <v>1171</v>
      </c>
      <c r="B81" s="317"/>
      <c r="C81" s="317" t="s">
        <v>1187</v>
      </c>
      <c r="D81" s="317"/>
      <c r="E81" s="317"/>
      <c r="F81" s="317" t="s">
        <v>1186</v>
      </c>
      <c r="G81" s="317"/>
      <c r="H81" s="317"/>
      <c r="I81" s="317"/>
      <c r="J81" s="317">
        <v>24</v>
      </c>
      <c r="K81" s="317"/>
      <c r="L81" s="317">
        <v>24</v>
      </c>
      <c r="M81" s="317"/>
      <c r="N81" s="317"/>
      <c r="O81" s="317"/>
      <c r="P81" s="317">
        <v>24</v>
      </c>
      <c r="Q81" s="317"/>
      <c r="R81" s="317"/>
      <c r="S81" s="317"/>
      <c r="T81" s="318">
        <v>100</v>
      </c>
      <c r="U81" s="318"/>
      <c r="V81" s="318"/>
      <c r="W81" s="318">
        <v>100</v>
      </c>
      <c r="X81" s="318"/>
      <c r="Y81" s="318"/>
    </row>
    <row r="82" spans="1:36">
      <c r="A82" s="317" t="s">
        <v>1171</v>
      </c>
      <c r="B82" s="317"/>
      <c r="C82" s="317" t="s">
        <v>1185</v>
      </c>
      <c r="D82" s="317"/>
      <c r="E82" s="317"/>
      <c r="F82" s="317" t="s">
        <v>1184</v>
      </c>
      <c r="G82" s="317"/>
      <c r="H82" s="317"/>
      <c r="I82" s="317"/>
      <c r="J82" s="317">
        <v>14</v>
      </c>
      <c r="K82" s="317"/>
      <c r="L82" s="317">
        <v>14</v>
      </c>
      <c r="M82" s="317"/>
      <c r="N82" s="317"/>
      <c r="O82" s="317"/>
      <c r="P82" s="317">
        <v>26</v>
      </c>
      <c r="Q82" s="317"/>
      <c r="R82" s="317"/>
      <c r="S82" s="317"/>
      <c r="T82" s="321">
        <v>54</v>
      </c>
      <c r="U82" s="321"/>
      <c r="V82" s="321"/>
      <c r="W82" s="321">
        <v>54</v>
      </c>
      <c r="X82" s="321"/>
      <c r="Y82" s="321"/>
    </row>
    <row r="83" spans="1:36">
      <c r="A83" s="317" t="s">
        <v>1171</v>
      </c>
      <c r="B83" s="317"/>
      <c r="C83" s="317" t="s">
        <v>1183</v>
      </c>
      <c r="D83" s="317"/>
      <c r="E83" s="317"/>
      <c r="F83" s="317" t="s">
        <v>1182</v>
      </c>
      <c r="G83" s="317"/>
      <c r="H83" s="317"/>
      <c r="I83" s="317"/>
      <c r="J83" s="317">
        <v>11</v>
      </c>
      <c r="K83" s="317"/>
      <c r="L83" s="317">
        <v>9</v>
      </c>
      <c r="M83" s="317"/>
      <c r="N83" s="317"/>
      <c r="O83" s="317"/>
      <c r="P83" s="317">
        <v>11</v>
      </c>
      <c r="Q83" s="317"/>
      <c r="R83" s="317"/>
      <c r="S83" s="317"/>
      <c r="T83" s="318">
        <v>100</v>
      </c>
      <c r="U83" s="318"/>
      <c r="V83" s="318"/>
      <c r="W83" s="318">
        <v>82</v>
      </c>
      <c r="X83" s="318"/>
      <c r="Y83" s="318"/>
    </row>
    <row r="84" spans="1:36">
      <c r="A84" s="317" t="s">
        <v>1171</v>
      </c>
      <c r="B84" s="317"/>
      <c r="C84" s="317" t="s">
        <v>1181</v>
      </c>
      <c r="D84" s="317"/>
      <c r="E84" s="317"/>
      <c r="F84" s="317" t="s">
        <v>1180</v>
      </c>
      <c r="G84" s="317"/>
      <c r="H84" s="317"/>
      <c r="I84" s="317"/>
      <c r="J84" s="317">
        <v>24</v>
      </c>
      <c r="K84" s="317"/>
      <c r="L84" s="317">
        <v>23</v>
      </c>
      <c r="M84" s="317"/>
      <c r="N84" s="317"/>
      <c r="O84" s="317"/>
      <c r="P84" s="317">
        <v>24</v>
      </c>
      <c r="Q84" s="317"/>
      <c r="R84" s="317"/>
      <c r="S84" s="317"/>
      <c r="T84" s="318">
        <v>100</v>
      </c>
      <c r="U84" s="318"/>
      <c r="V84" s="318"/>
      <c r="W84" s="318">
        <v>96</v>
      </c>
      <c r="X84" s="318"/>
      <c r="Y84" s="318"/>
    </row>
    <row r="85" spans="1:36">
      <c r="A85" s="317" t="s">
        <v>1171</v>
      </c>
      <c r="B85" s="317"/>
      <c r="C85" s="317" t="s">
        <v>1179</v>
      </c>
      <c r="D85" s="317"/>
      <c r="E85" s="317"/>
      <c r="F85" s="317" t="s">
        <v>1178</v>
      </c>
      <c r="G85" s="317"/>
      <c r="H85" s="317"/>
      <c r="I85" s="317"/>
      <c r="J85" s="317">
        <v>21</v>
      </c>
      <c r="K85" s="317"/>
      <c r="L85" s="317">
        <v>21</v>
      </c>
      <c r="M85" s="317"/>
      <c r="N85" s="317"/>
      <c r="O85" s="317"/>
      <c r="P85" s="317">
        <v>21</v>
      </c>
      <c r="Q85" s="317"/>
      <c r="R85" s="317"/>
      <c r="S85" s="317"/>
      <c r="T85" s="318">
        <v>100</v>
      </c>
      <c r="U85" s="318"/>
      <c r="V85" s="318"/>
      <c r="W85" s="318">
        <v>100</v>
      </c>
      <c r="X85" s="318"/>
      <c r="Y85" s="318"/>
    </row>
    <row r="86" spans="1:36">
      <c r="A86" s="317" t="s">
        <v>1171</v>
      </c>
      <c r="B86" s="317"/>
      <c r="C86" s="317" t="s">
        <v>1177</v>
      </c>
      <c r="D86" s="317"/>
      <c r="E86" s="317"/>
      <c r="F86" s="317" t="s">
        <v>1176</v>
      </c>
      <c r="G86" s="317"/>
      <c r="H86" s="317"/>
      <c r="I86" s="317"/>
      <c r="J86" s="317">
        <v>24</v>
      </c>
      <c r="K86" s="317"/>
      <c r="L86" s="317">
        <v>23</v>
      </c>
      <c r="M86" s="317"/>
      <c r="N86" s="317"/>
      <c r="O86" s="317"/>
      <c r="P86" s="317">
        <v>24</v>
      </c>
      <c r="Q86" s="317"/>
      <c r="R86" s="317"/>
      <c r="S86" s="317"/>
      <c r="T86" s="318">
        <v>100</v>
      </c>
      <c r="U86" s="318"/>
      <c r="V86" s="318"/>
      <c r="W86" s="318">
        <v>96</v>
      </c>
      <c r="X86" s="318"/>
      <c r="Y86" s="318"/>
    </row>
    <row r="87" spans="1:36">
      <c r="A87" s="317" t="s">
        <v>1171</v>
      </c>
      <c r="B87" s="317"/>
      <c r="C87" s="317" t="s">
        <v>1175</v>
      </c>
      <c r="D87" s="317"/>
      <c r="E87" s="317"/>
      <c r="F87" s="317" t="s">
        <v>1174</v>
      </c>
      <c r="G87" s="317"/>
      <c r="H87" s="317"/>
      <c r="I87" s="317"/>
      <c r="J87" s="317">
        <v>19</v>
      </c>
      <c r="K87" s="317"/>
      <c r="L87" s="317">
        <v>19</v>
      </c>
      <c r="M87" s="317"/>
      <c r="N87" s="317"/>
      <c r="O87" s="317"/>
      <c r="P87" s="317">
        <v>19</v>
      </c>
      <c r="Q87" s="317"/>
      <c r="R87" s="317"/>
      <c r="S87" s="317"/>
      <c r="T87" s="318">
        <v>100</v>
      </c>
      <c r="U87" s="318"/>
      <c r="V87" s="318"/>
      <c r="W87" s="318">
        <v>100</v>
      </c>
      <c r="X87" s="318"/>
      <c r="Y87" s="318"/>
    </row>
    <row r="88" spans="1:36">
      <c r="A88" s="317" t="s">
        <v>1171</v>
      </c>
      <c r="B88" s="317"/>
      <c r="C88" s="317" t="s">
        <v>1173</v>
      </c>
      <c r="D88" s="317"/>
      <c r="E88" s="317"/>
      <c r="F88" s="317" t="s">
        <v>1172</v>
      </c>
      <c r="G88" s="317"/>
      <c r="H88" s="317"/>
      <c r="I88" s="317"/>
      <c r="J88" s="317">
        <v>19</v>
      </c>
      <c r="K88" s="317"/>
      <c r="L88" s="317">
        <v>19</v>
      </c>
      <c r="M88" s="317"/>
      <c r="N88" s="317"/>
      <c r="O88" s="317"/>
      <c r="P88" s="317">
        <v>19</v>
      </c>
      <c r="Q88" s="317"/>
      <c r="R88" s="317"/>
      <c r="S88" s="317"/>
      <c r="T88" s="318">
        <v>100</v>
      </c>
      <c r="U88" s="318"/>
      <c r="V88" s="318"/>
      <c r="W88" s="318">
        <v>100</v>
      </c>
      <c r="X88" s="318"/>
      <c r="Y88" s="318"/>
    </row>
    <row r="89" spans="1:36">
      <c r="A89" s="317" t="s">
        <v>1171</v>
      </c>
      <c r="B89" s="317"/>
      <c r="C89" s="317" t="s">
        <v>1170</v>
      </c>
      <c r="D89" s="317"/>
      <c r="E89" s="317"/>
      <c r="F89" s="317" t="s">
        <v>1169</v>
      </c>
      <c r="G89" s="317"/>
      <c r="H89" s="317"/>
      <c r="I89" s="317"/>
      <c r="J89" s="317">
        <v>21</v>
      </c>
      <c r="K89" s="317"/>
      <c r="L89" s="317">
        <v>21</v>
      </c>
      <c r="M89" s="317"/>
      <c r="N89" s="317"/>
      <c r="O89" s="317"/>
      <c r="P89" s="317">
        <v>21</v>
      </c>
      <c r="Q89" s="317"/>
      <c r="R89" s="317"/>
      <c r="S89" s="317"/>
      <c r="T89" s="318">
        <v>100</v>
      </c>
      <c r="U89" s="318"/>
      <c r="V89" s="318"/>
      <c r="W89" s="318">
        <v>100</v>
      </c>
      <c r="X89" s="318"/>
      <c r="Y89" s="318"/>
    </row>
    <row r="90" spans="1:36">
      <c r="A90" s="117"/>
      <c r="B90" s="319"/>
      <c r="C90" s="319"/>
      <c r="D90" s="319"/>
      <c r="E90" s="319"/>
      <c r="F90" s="319"/>
      <c r="G90" s="319"/>
      <c r="H90" s="319"/>
      <c r="I90" s="319"/>
      <c r="J90" s="319"/>
      <c r="K90" s="319"/>
      <c r="L90" s="319"/>
      <c r="M90" s="319"/>
      <c r="N90" s="319"/>
      <c r="O90" s="319"/>
      <c r="P90" s="319"/>
      <c r="Q90" s="319"/>
      <c r="R90" s="319"/>
      <c r="S90" s="319"/>
      <c r="T90" s="319"/>
      <c r="U90" s="319"/>
      <c r="V90" s="319"/>
      <c r="W90" s="319"/>
      <c r="X90" s="319"/>
      <c r="Y90" s="319"/>
      <c r="Z90" s="319"/>
      <c r="AA90" s="319"/>
      <c r="AB90" s="319"/>
      <c r="AC90" s="319"/>
      <c r="AD90" s="319"/>
      <c r="AE90" s="319"/>
      <c r="AF90" s="319"/>
      <c r="AG90" s="319"/>
      <c r="AH90" s="319"/>
      <c r="AI90" s="312"/>
      <c r="AJ90" s="312"/>
    </row>
    <row r="91" spans="1:36">
      <c r="A91" s="314" t="s">
        <v>1225</v>
      </c>
      <c r="B91" s="314"/>
      <c r="C91" s="314"/>
      <c r="D91" s="314"/>
      <c r="E91" s="314"/>
      <c r="F91" s="315"/>
      <c r="G91" s="315"/>
      <c r="H91" s="315"/>
      <c r="I91" s="315"/>
      <c r="J91" s="315"/>
      <c r="K91" s="315"/>
      <c r="L91" s="315"/>
      <c r="M91" s="315"/>
      <c r="N91" s="315"/>
      <c r="O91" s="315"/>
      <c r="P91" s="315"/>
      <c r="Q91" s="315"/>
      <c r="R91" s="315"/>
      <c r="S91" s="315"/>
      <c r="T91" s="315"/>
      <c r="U91" s="315"/>
      <c r="V91" s="315"/>
      <c r="W91" s="315"/>
      <c r="X91" s="315"/>
      <c r="Y91" s="315"/>
      <c r="Z91" s="315"/>
      <c r="AA91" s="315"/>
      <c r="AB91" s="315"/>
      <c r="AC91" s="315"/>
      <c r="AD91" s="315"/>
      <c r="AE91" s="315"/>
      <c r="AF91" s="315"/>
      <c r="AG91" s="315"/>
      <c r="AH91" s="315"/>
    </row>
    <row r="92" spans="1:36">
      <c r="A92" s="116" t="s">
        <v>1208</v>
      </c>
      <c r="B92" s="322" t="s">
        <v>1207</v>
      </c>
      <c r="C92" s="322"/>
      <c r="D92" s="322" t="s">
        <v>1206</v>
      </c>
      <c r="E92" s="322"/>
      <c r="F92" s="322" t="s">
        <v>1224</v>
      </c>
      <c r="G92" s="322"/>
      <c r="H92" s="322" t="s">
        <v>1223</v>
      </c>
      <c r="I92" s="322"/>
      <c r="J92" s="322"/>
      <c r="K92" s="322" t="s">
        <v>1222</v>
      </c>
      <c r="L92" s="322"/>
      <c r="M92" s="322"/>
      <c r="N92" s="322"/>
      <c r="O92" s="322" t="s">
        <v>1221</v>
      </c>
      <c r="P92" s="322"/>
      <c r="Q92" s="322"/>
      <c r="R92" s="322" t="s">
        <v>1220</v>
      </c>
      <c r="S92" s="322"/>
      <c r="T92" s="322"/>
      <c r="U92" s="322"/>
      <c r="V92" s="322" t="s">
        <v>1219</v>
      </c>
      <c r="W92" s="322"/>
      <c r="X92" s="322"/>
      <c r="Y92" s="322" t="s">
        <v>1204</v>
      </c>
      <c r="Z92" s="322"/>
      <c r="AA92" s="322" t="s">
        <v>1218</v>
      </c>
      <c r="AB92" s="322"/>
      <c r="AC92" s="322"/>
      <c r="AD92" s="322"/>
      <c r="AE92" s="322" t="s">
        <v>1217</v>
      </c>
      <c r="AF92" s="322"/>
      <c r="AG92" s="322" t="s">
        <v>1216</v>
      </c>
      <c r="AH92" s="322"/>
    </row>
    <row r="93" spans="1:36">
      <c r="A93" s="115" t="s">
        <v>1171</v>
      </c>
      <c r="B93" s="317" t="s">
        <v>1139</v>
      </c>
      <c r="C93" s="317"/>
      <c r="D93" s="317" t="s">
        <v>1202</v>
      </c>
      <c r="E93" s="317"/>
      <c r="F93" s="317">
        <v>3231</v>
      </c>
      <c r="G93" s="317"/>
      <c r="H93" s="317">
        <v>3385</v>
      </c>
      <c r="I93" s="317"/>
      <c r="J93" s="317"/>
      <c r="K93" s="318">
        <v>95</v>
      </c>
      <c r="L93" s="318"/>
      <c r="M93" s="318"/>
      <c r="N93" s="318"/>
      <c r="O93" s="317">
        <v>24</v>
      </c>
      <c r="P93" s="317"/>
      <c r="Q93" s="317"/>
      <c r="R93" s="317">
        <v>25</v>
      </c>
      <c r="S93" s="317"/>
      <c r="T93" s="317"/>
      <c r="U93" s="317"/>
      <c r="V93" s="317">
        <v>25</v>
      </c>
      <c r="W93" s="317"/>
      <c r="X93" s="317"/>
      <c r="Y93" s="317">
        <v>25</v>
      </c>
      <c r="Z93" s="317"/>
      <c r="AA93" s="318">
        <v>96</v>
      </c>
      <c r="AB93" s="318"/>
      <c r="AC93" s="318"/>
      <c r="AD93" s="318"/>
      <c r="AE93" s="318">
        <v>100</v>
      </c>
      <c r="AF93" s="318"/>
      <c r="AG93" s="318">
        <v>100</v>
      </c>
      <c r="AH93" s="318"/>
    </row>
    <row r="94" spans="1:36">
      <c r="A94" s="115" t="s">
        <v>1171</v>
      </c>
      <c r="B94" s="317" t="s">
        <v>1201</v>
      </c>
      <c r="C94" s="317"/>
      <c r="D94" s="317" t="s">
        <v>1200</v>
      </c>
      <c r="E94" s="317"/>
      <c r="F94" s="317">
        <v>1530</v>
      </c>
      <c r="G94" s="317"/>
      <c r="H94" s="317">
        <v>1581</v>
      </c>
      <c r="I94" s="317"/>
      <c r="J94" s="317"/>
      <c r="K94" s="318">
        <v>97</v>
      </c>
      <c r="L94" s="318"/>
      <c r="M94" s="318"/>
      <c r="N94" s="318"/>
      <c r="O94" s="317">
        <v>9</v>
      </c>
      <c r="P94" s="317"/>
      <c r="Q94" s="317"/>
      <c r="R94" s="317">
        <v>9</v>
      </c>
      <c r="S94" s="317"/>
      <c r="T94" s="317"/>
      <c r="U94" s="317"/>
      <c r="V94" s="317">
        <v>9</v>
      </c>
      <c r="W94" s="317"/>
      <c r="X94" s="317"/>
      <c r="Y94" s="317">
        <v>11</v>
      </c>
      <c r="Z94" s="317"/>
      <c r="AA94" s="318">
        <v>82</v>
      </c>
      <c r="AB94" s="318"/>
      <c r="AC94" s="318"/>
      <c r="AD94" s="318"/>
      <c r="AE94" s="318">
        <v>82</v>
      </c>
      <c r="AF94" s="318"/>
      <c r="AG94" s="318">
        <v>82</v>
      </c>
      <c r="AH94" s="318"/>
    </row>
    <row r="95" spans="1:36">
      <c r="A95" s="115" t="s">
        <v>1171</v>
      </c>
      <c r="B95" s="317" t="s">
        <v>1199</v>
      </c>
      <c r="C95" s="317"/>
      <c r="D95" s="317" t="s">
        <v>1198</v>
      </c>
      <c r="E95" s="317"/>
      <c r="F95" s="317">
        <v>7435</v>
      </c>
      <c r="G95" s="317"/>
      <c r="H95" s="317">
        <v>7435</v>
      </c>
      <c r="I95" s="317"/>
      <c r="J95" s="317"/>
      <c r="K95" s="318">
        <v>100</v>
      </c>
      <c r="L95" s="318"/>
      <c r="M95" s="318"/>
      <c r="N95" s="318"/>
      <c r="O95" s="317">
        <v>31</v>
      </c>
      <c r="P95" s="317"/>
      <c r="Q95" s="317"/>
      <c r="R95" s="317">
        <v>31</v>
      </c>
      <c r="S95" s="317"/>
      <c r="T95" s="317"/>
      <c r="U95" s="317"/>
      <c r="V95" s="317">
        <v>31</v>
      </c>
      <c r="W95" s="317"/>
      <c r="X95" s="317"/>
      <c r="Y95" s="317">
        <v>31</v>
      </c>
      <c r="Z95" s="317"/>
      <c r="AA95" s="318">
        <v>100</v>
      </c>
      <c r="AB95" s="318"/>
      <c r="AC95" s="318"/>
      <c r="AD95" s="318"/>
      <c r="AE95" s="318">
        <v>100</v>
      </c>
      <c r="AF95" s="318"/>
      <c r="AG95" s="318">
        <v>100</v>
      </c>
      <c r="AH95" s="318"/>
    </row>
    <row r="96" spans="1:36">
      <c r="A96" s="115" t="s">
        <v>1171</v>
      </c>
      <c r="B96" s="317" t="s">
        <v>1197</v>
      </c>
      <c r="C96" s="317"/>
      <c r="D96" s="317" t="s">
        <v>1196</v>
      </c>
      <c r="E96" s="317"/>
      <c r="F96" s="317">
        <v>5140</v>
      </c>
      <c r="G96" s="317"/>
      <c r="H96" s="317">
        <v>5140</v>
      </c>
      <c r="I96" s="317"/>
      <c r="J96" s="317"/>
      <c r="K96" s="318">
        <v>100</v>
      </c>
      <c r="L96" s="318"/>
      <c r="M96" s="318"/>
      <c r="N96" s="318"/>
      <c r="O96" s="317">
        <v>45</v>
      </c>
      <c r="P96" s="317"/>
      <c r="Q96" s="317"/>
      <c r="R96" s="317">
        <v>45</v>
      </c>
      <c r="S96" s="317"/>
      <c r="T96" s="317"/>
      <c r="U96" s="317"/>
      <c r="V96" s="317">
        <v>45</v>
      </c>
      <c r="W96" s="317"/>
      <c r="X96" s="317"/>
      <c r="Y96" s="317">
        <v>45</v>
      </c>
      <c r="Z96" s="317"/>
      <c r="AA96" s="318">
        <v>100</v>
      </c>
      <c r="AB96" s="318"/>
      <c r="AC96" s="318"/>
      <c r="AD96" s="318"/>
      <c r="AE96" s="318">
        <v>100</v>
      </c>
      <c r="AF96" s="318"/>
      <c r="AG96" s="318">
        <v>100</v>
      </c>
      <c r="AH96" s="318"/>
    </row>
    <row r="97" spans="1:36">
      <c r="A97" s="115" t="s">
        <v>1171</v>
      </c>
      <c r="B97" s="317" t="s">
        <v>1195</v>
      </c>
      <c r="C97" s="317"/>
      <c r="D97" s="317" t="s">
        <v>1194</v>
      </c>
      <c r="E97" s="317"/>
      <c r="F97" s="317">
        <v>7391</v>
      </c>
      <c r="G97" s="317"/>
      <c r="H97" s="317">
        <v>7391</v>
      </c>
      <c r="I97" s="317"/>
      <c r="J97" s="317"/>
      <c r="K97" s="318">
        <v>100</v>
      </c>
      <c r="L97" s="318"/>
      <c r="M97" s="318"/>
      <c r="N97" s="318"/>
      <c r="O97" s="317">
        <v>146</v>
      </c>
      <c r="P97" s="317"/>
      <c r="Q97" s="317"/>
      <c r="R97" s="317">
        <v>146</v>
      </c>
      <c r="S97" s="317"/>
      <c r="T97" s="317"/>
      <c r="U97" s="317"/>
      <c r="V97" s="317">
        <v>146</v>
      </c>
      <c r="W97" s="317"/>
      <c r="X97" s="317"/>
      <c r="Y97" s="317">
        <v>146</v>
      </c>
      <c r="Z97" s="317"/>
      <c r="AA97" s="318">
        <v>100</v>
      </c>
      <c r="AB97" s="318"/>
      <c r="AC97" s="318"/>
      <c r="AD97" s="318"/>
      <c r="AE97" s="318">
        <v>100</v>
      </c>
      <c r="AF97" s="318"/>
      <c r="AG97" s="318">
        <v>100</v>
      </c>
      <c r="AH97" s="318"/>
    </row>
    <row r="98" spans="1:36">
      <c r="A98" s="115" t="s">
        <v>1171</v>
      </c>
      <c r="B98" s="317" t="s">
        <v>1193</v>
      </c>
      <c r="C98" s="317"/>
      <c r="D98" s="317" t="s">
        <v>1192</v>
      </c>
      <c r="E98" s="317"/>
      <c r="F98" s="317">
        <v>5188</v>
      </c>
      <c r="G98" s="317"/>
      <c r="H98" s="317">
        <v>5189</v>
      </c>
      <c r="I98" s="317"/>
      <c r="J98" s="317"/>
      <c r="K98" s="318">
        <v>100</v>
      </c>
      <c r="L98" s="318"/>
      <c r="M98" s="318"/>
      <c r="N98" s="318"/>
      <c r="O98" s="317">
        <v>20</v>
      </c>
      <c r="P98" s="317"/>
      <c r="Q98" s="317"/>
      <c r="R98" s="317">
        <v>20</v>
      </c>
      <c r="S98" s="317"/>
      <c r="T98" s="317"/>
      <c r="U98" s="317"/>
      <c r="V98" s="317">
        <v>20</v>
      </c>
      <c r="W98" s="317"/>
      <c r="X98" s="317"/>
      <c r="Y98" s="317">
        <v>21</v>
      </c>
      <c r="Z98" s="317"/>
      <c r="AA98" s="318">
        <v>95</v>
      </c>
      <c r="AB98" s="318"/>
      <c r="AC98" s="318"/>
      <c r="AD98" s="318"/>
      <c r="AE98" s="318">
        <v>95</v>
      </c>
      <c r="AF98" s="318"/>
      <c r="AG98" s="318">
        <v>95</v>
      </c>
      <c r="AH98" s="318"/>
    </row>
    <row r="99" spans="1:36">
      <c r="A99" s="115" t="s">
        <v>1171</v>
      </c>
      <c r="B99" s="317" t="s">
        <v>1191</v>
      </c>
      <c r="C99" s="317"/>
      <c r="D99" s="317" t="s">
        <v>1190</v>
      </c>
      <c r="E99" s="317"/>
      <c r="F99" s="317">
        <v>5618</v>
      </c>
      <c r="G99" s="317"/>
      <c r="H99" s="317">
        <v>5618</v>
      </c>
      <c r="I99" s="317"/>
      <c r="J99" s="317"/>
      <c r="K99" s="318">
        <v>100</v>
      </c>
      <c r="L99" s="318"/>
      <c r="M99" s="318"/>
      <c r="N99" s="318"/>
      <c r="O99" s="317">
        <v>48</v>
      </c>
      <c r="P99" s="317"/>
      <c r="Q99" s="317"/>
      <c r="R99" s="317">
        <v>48</v>
      </c>
      <c r="S99" s="317"/>
      <c r="T99" s="317"/>
      <c r="U99" s="317"/>
      <c r="V99" s="317">
        <v>48</v>
      </c>
      <c r="W99" s="317"/>
      <c r="X99" s="317"/>
      <c r="Y99" s="317">
        <v>48</v>
      </c>
      <c r="Z99" s="317"/>
      <c r="AA99" s="318">
        <v>100</v>
      </c>
      <c r="AB99" s="318"/>
      <c r="AC99" s="318"/>
      <c r="AD99" s="318"/>
      <c r="AE99" s="318">
        <v>100</v>
      </c>
      <c r="AF99" s="318"/>
      <c r="AG99" s="318">
        <v>100</v>
      </c>
      <c r="AH99" s="318"/>
    </row>
    <row r="100" spans="1:36">
      <c r="A100" s="115" t="s">
        <v>1171</v>
      </c>
      <c r="B100" s="317" t="s">
        <v>1189</v>
      </c>
      <c r="C100" s="317"/>
      <c r="D100" s="317" t="s">
        <v>1188</v>
      </c>
      <c r="E100" s="317"/>
      <c r="F100" s="317">
        <v>3554</v>
      </c>
      <c r="G100" s="317"/>
      <c r="H100" s="317">
        <v>3554</v>
      </c>
      <c r="I100" s="317"/>
      <c r="J100" s="317"/>
      <c r="K100" s="318">
        <v>100</v>
      </c>
      <c r="L100" s="318"/>
      <c r="M100" s="318"/>
      <c r="N100" s="318"/>
      <c r="O100" s="317">
        <v>59</v>
      </c>
      <c r="P100" s="317"/>
      <c r="Q100" s="317"/>
      <c r="R100" s="317">
        <v>59</v>
      </c>
      <c r="S100" s="317"/>
      <c r="T100" s="317"/>
      <c r="U100" s="317"/>
      <c r="V100" s="317">
        <v>59</v>
      </c>
      <c r="W100" s="317"/>
      <c r="X100" s="317"/>
      <c r="Y100" s="317">
        <v>59</v>
      </c>
      <c r="Z100" s="317"/>
      <c r="AA100" s="318">
        <v>100</v>
      </c>
      <c r="AB100" s="318"/>
      <c r="AC100" s="318"/>
      <c r="AD100" s="318"/>
      <c r="AE100" s="318">
        <v>100</v>
      </c>
      <c r="AF100" s="318"/>
      <c r="AG100" s="318">
        <v>100</v>
      </c>
      <c r="AH100" s="318"/>
    </row>
    <row r="101" spans="1:36">
      <c r="A101" s="115" t="s">
        <v>1171</v>
      </c>
      <c r="B101" s="317" t="s">
        <v>1187</v>
      </c>
      <c r="C101" s="317"/>
      <c r="D101" s="317" t="s">
        <v>1186</v>
      </c>
      <c r="E101" s="317"/>
      <c r="F101" s="317">
        <v>6302</v>
      </c>
      <c r="G101" s="317"/>
      <c r="H101" s="317">
        <v>6439</v>
      </c>
      <c r="I101" s="317"/>
      <c r="J101" s="317"/>
      <c r="K101" s="318">
        <v>98</v>
      </c>
      <c r="L101" s="318"/>
      <c r="M101" s="318"/>
      <c r="N101" s="318"/>
      <c r="O101" s="317">
        <v>30</v>
      </c>
      <c r="P101" s="317"/>
      <c r="Q101" s="317"/>
      <c r="R101" s="317">
        <v>28</v>
      </c>
      <c r="S101" s="317"/>
      <c r="T101" s="317"/>
      <c r="U101" s="317"/>
      <c r="V101" s="317">
        <v>25</v>
      </c>
      <c r="W101" s="317"/>
      <c r="X101" s="317"/>
      <c r="Y101" s="317">
        <v>38</v>
      </c>
      <c r="Z101" s="317"/>
      <c r="AA101" s="318">
        <v>79</v>
      </c>
      <c r="AB101" s="318"/>
      <c r="AC101" s="318"/>
      <c r="AD101" s="318"/>
      <c r="AE101" s="318">
        <v>74</v>
      </c>
      <c r="AF101" s="318"/>
      <c r="AG101" s="318">
        <v>66</v>
      </c>
      <c r="AH101" s="318"/>
    </row>
    <row r="102" spans="1:36">
      <c r="A102" s="115" t="s">
        <v>1171</v>
      </c>
      <c r="B102" s="317" t="s">
        <v>1185</v>
      </c>
      <c r="C102" s="317"/>
      <c r="D102" s="317" t="s">
        <v>1184</v>
      </c>
      <c r="E102" s="317"/>
      <c r="F102" s="317">
        <v>0</v>
      </c>
      <c r="G102" s="317"/>
      <c r="H102" s="317">
        <v>4433</v>
      </c>
      <c r="I102" s="317"/>
      <c r="J102" s="317"/>
      <c r="K102" s="320">
        <v>0</v>
      </c>
      <c r="L102" s="320"/>
      <c r="M102" s="320"/>
      <c r="N102" s="320"/>
      <c r="O102" s="317">
        <v>0</v>
      </c>
      <c r="P102" s="317"/>
      <c r="Q102" s="317"/>
      <c r="R102" s="317">
        <v>0</v>
      </c>
      <c r="S102" s="317"/>
      <c r="T102" s="317"/>
      <c r="U102" s="317"/>
      <c r="V102" s="317">
        <v>0</v>
      </c>
      <c r="W102" s="317"/>
      <c r="X102" s="317"/>
      <c r="Y102" s="317">
        <v>84</v>
      </c>
      <c r="Z102" s="317"/>
      <c r="AA102" s="320">
        <v>0</v>
      </c>
      <c r="AB102" s="320"/>
      <c r="AC102" s="320"/>
      <c r="AD102" s="320"/>
      <c r="AE102" s="320">
        <v>0</v>
      </c>
      <c r="AF102" s="320"/>
      <c r="AG102" s="320">
        <v>0</v>
      </c>
      <c r="AH102" s="320"/>
    </row>
    <row r="103" spans="1:36">
      <c r="A103" s="115" t="s">
        <v>1171</v>
      </c>
      <c r="B103" s="317" t="s">
        <v>1183</v>
      </c>
      <c r="C103" s="317"/>
      <c r="D103" s="317" t="s">
        <v>1182</v>
      </c>
      <c r="E103" s="317"/>
      <c r="F103" s="317">
        <v>1297</v>
      </c>
      <c r="G103" s="317"/>
      <c r="H103" s="317">
        <v>1297</v>
      </c>
      <c r="I103" s="317"/>
      <c r="J103" s="317"/>
      <c r="K103" s="318">
        <v>100</v>
      </c>
      <c r="L103" s="318"/>
      <c r="M103" s="318"/>
      <c r="N103" s="318"/>
      <c r="O103" s="317">
        <v>24</v>
      </c>
      <c r="P103" s="317"/>
      <c r="Q103" s="317"/>
      <c r="R103" s="317">
        <v>24</v>
      </c>
      <c r="S103" s="317"/>
      <c r="T103" s="317"/>
      <c r="U103" s="317"/>
      <c r="V103" s="317">
        <v>24</v>
      </c>
      <c r="W103" s="317"/>
      <c r="X103" s="317"/>
      <c r="Y103" s="317">
        <v>24</v>
      </c>
      <c r="Z103" s="317"/>
      <c r="AA103" s="318">
        <v>100</v>
      </c>
      <c r="AB103" s="318"/>
      <c r="AC103" s="318"/>
      <c r="AD103" s="318"/>
      <c r="AE103" s="318">
        <v>100</v>
      </c>
      <c r="AF103" s="318"/>
      <c r="AG103" s="318">
        <v>100</v>
      </c>
      <c r="AH103" s="318"/>
    </row>
    <row r="104" spans="1:36">
      <c r="A104" s="115" t="s">
        <v>1171</v>
      </c>
      <c r="B104" s="317" t="s">
        <v>1181</v>
      </c>
      <c r="C104" s="317"/>
      <c r="D104" s="317" t="s">
        <v>1180</v>
      </c>
      <c r="E104" s="317"/>
      <c r="F104" s="317">
        <v>4115</v>
      </c>
      <c r="G104" s="317"/>
      <c r="H104" s="317">
        <v>4364</v>
      </c>
      <c r="I104" s="317"/>
      <c r="J104" s="317"/>
      <c r="K104" s="318">
        <v>94</v>
      </c>
      <c r="L104" s="318"/>
      <c r="M104" s="318"/>
      <c r="N104" s="318"/>
      <c r="O104" s="317">
        <v>57</v>
      </c>
      <c r="P104" s="317"/>
      <c r="Q104" s="317"/>
      <c r="R104" s="317">
        <v>57</v>
      </c>
      <c r="S104" s="317"/>
      <c r="T104" s="317"/>
      <c r="U104" s="317"/>
      <c r="V104" s="317">
        <v>57</v>
      </c>
      <c r="W104" s="317"/>
      <c r="X104" s="317"/>
      <c r="Y104" s="317">
        <v>72</v>
      </c>
      <c r="Z104" s="317"/>
      <c r="AA104" s="318">
        <v>79</v>
      </c>
      <c r="AB104" s="318"/>
      <c r="AC104" s="318"/>
      <c r="AD104" s="318"/>
      <c r="AE104" s="318">
        <v>79</v>
      </c>
      <c r="AF104" s="318"/>
      <c r="AG104" s="318">
        <v>79</v>
      </c>
      <c r="AH104" s="318"/>
    </row>
    <row r="105" spans="1:36">
      <c r="A105" s="115" t="s">
        <v>1171</v>
      </c>
      <c r="B105" s="317" t="s">
        <v>1179</v>
      </c>
      <c r="C105" s="317"/>
      <c r="D105" s="317" t="s">
        <v>1178</v>
      </c>
      <c r="E105" s="317"/>
      <c r="F105" s="317">
        <v>5590</v>
      </c>
      <c r="G105" s="317"/>
      <c r="H105" s="317">
        <v>5590</v>
      </c>
      <c r="I105" s="317"/>
      <c r="J105" s="317"/>
      <c r="K105" s="318">
        <v>100</v>
      </c>
      <c r="L105" s="318"/>
      <c r="M105" s="318"/>
      <c r="N105" s="318"/>
      <c r="O105" s="317">
        <v>20</v>
      </c>
      <c r="P105" s="317"/>
      <c r="Q105" s="317"/>
      <c r="R105" s="317">
        <v>20</v>
      </c>
      <c r="S105" s="317"/>
      <c r="T105" s="317"/>
      <c r="U105" s="317"/>
      <c r="V105" s="317">
        <v>20</v>
      </c>
      <c r="W105" s="317"/>
      <c r="X105" s="317"/>
      <c r="Y105" s="317">
        <v>20</v>
      </c>
      <c r="Z105" s="317"/>
      <c r="AA105" s="318">
        <v>100</v>
      </c>
      <c r="AB105" s="318"/>
      <c r="AC105" s="318"/>
      <c r="AD105" s="318"/>
      <c r="AE105" s="318">
        <v>100</v>
      </c>
      <c r="AF105" s="318"/>
      <c r="AG105" s="318">
        <v>100</v>
      </c>
      <c r="AH105" s="318"/>
    </row>
    <row r="106" spans="1:36">
      <c r="A106" s="115" t="s">
        <v>1171</v>
      </c>
      <c r="B106" s="317" t="s">
        <v>1177</v>
      </c>
      <c r="C106" s="317"/>
      <c r="D106" s="317" t="s">
        <v>1176</v>
      </c>
      <c r="E106" s="317"/>
      <c r="F106" s="317">
        <v>6259</v>
      </c>
      <c r="G106" s="317"/>
      <c r="H106" s="317">
        <v>7643</v>
      </c>
      <c r="I106" s="317"/>
      <c r="J106" s="317"/>
      <c r="K106" s="318">
        <v>82</v>
      </c>
      <c r="L106" s="318"/>
      <c r="M106" s="318"/>
      <c r="N106" s="318"/>
      <c r="O106" s="317">
        <v>77</v>
      </c>
      <c r="P106" s="317"/>
      <c r="Q106" s="317"/>
      <c r="R106" s="317">
        <v>77</v>
      </c>
      <c r="S106" s="317"/>
      <c r="T106" s="317"/>
      <c r="U106" s="317"/>
      <c r="V106" s="317">
        <v>75</v>
      </c>
      <c r="W106" s="317"/>
      <c r="X106" s="317"/>
      <c r="Y106" s="317">
        <v>89</v>
      </c>
      <c r="Z106" s="317"/>
      <c r="AA106" s="318">
        <v>87</v>
      </c>
      <c r="AB106" s="318"/>
      <c r="AC106" s="318"/>
      <c r="AD106" s="318"/>
      <c r="AE106" s="318">
        <v>87</v>
      </c>
      <c r="AF106" s="318"/>
      <c r="AG106" s="318">
        <v>84</v>
      </c>
      <c r="AH106" s="318"/>
    </row>
    <row r="107" spans="1:36">
      <c r="A107" s="115" t="s">
        <v>1171</v>
      </c>
      <c r="B107" s="317" t="s">
        <v>1175</v>
      </c>
      <c r="C107" s="317"/>
      <c r="D107" s="317" t="s">
        <v>1174</v>
      </c>
      <c r="E107" s="317"/>
      <c r="F107" s="317">
        <v>10333</v>
      </c>
      <c r="G107" s="317"/>
      <c r="H107" s="317">
        <v>10333</v>
      </c>
      <c r="I107" s="317"/>
      <c r="J107" s="317"/>
      <c r="K107" s="318">
        <v>100</v>
      </c>
      <c r="L107" s="318"/>
      <c r="M107" s="318"/>
      <c r="N107" s="318"/>
      <c r="O107" s="317">
        <v>47</v>
      </c>
      <c r="P107" s="317"/>
      <c r="Q107" s="317"/>
      <c r="R107" s="317">
        <v>47</v>
      </c>
      <c r="S107" s="317"/>
      <c r="T107" s="317"/>
      <c r="U107" s="317"/>
      <c r="V107" s="317">
        <v>47</v>
      </c>
      <c r="W107" s="317"/>
      <c r="X107" s="317"/>
      <c r="Y107" s="317">
        <v>47</v>
      </c>
      <c r="Z107" s="317"/>
      <c r="AA107" s="318">
        <v>100</v>
      </c>
      <c r="AB107" s="318"/>
      <c r="AC107" s="318"/>
      <c r="AD107" s="318"/>
      <c r="AE107" s="318">
        <v>100</v>
      </c>
      <c r="AF107" s="318"/>
      <c r="AG107" s="318">
        <v>100</v>
      </c>
      <c r="AH107" s="318"/>
    </row>
    <row r="108" spans="1:36">
      <c r="A108" s="115" t="s">
        <v>1171</v>
      </c>
      <c r="B108" s="317" t="s">
        <v>1173</v>
      </c>
      <c r="C108" s="317"/>
      <c r="D108" s="317" t="s">
        <v>1172</v>
      </c>
      <c r="E108" s="317"/>
      <c r="F108" s="317">
        <v>3146</v>
      </c>
      <c r="G108" s="317"/>
      <c r="H108" s="317">
        <v>3164</v>
      </c>
      <c r="I108" s="317"/>
      <c r="J108" s="317"/>
      <c r="K108" s="318">
        <v>99</v>
      </c>
      <c r="L108" s="318"/>
      <c r="M108" s="318"/>
      <c r="N108" s="318"/>
      <c r="O108" s="317">
        <v>77</v>
      </c>
      <c r="P108" s="317"/>
      <c r="Q108" s="317"/>
      <c r="R108" s="317">
        <v>77</v>
      </c>
      <c r="S108" s="317"/>
      <c r="T108" s="317"/>
      <c r="U108" s="317"/>
      <c r="V108" s="317">
        <v>77</v>
      </c>
      <c r="W108" s="317"/>
      <c r="X108" s="317"/>
      <c r="Y108" s="317">
        <v>78</v>
      </c>
      <c r="Z108" s="317"/>
      <c r="AA108" s="318">
        <v>99</v>
      </c>
      <c r="AB108" s="318"/>
      <c r="AC108" s="318"/>
      <c r="AD108" s="318"/>
      <c r="AE108" s="318">
        <v>99</v>
      </c>
      <c r="AF108" s="318"/>
      <c r="AG108" s="318">
        <v>99</v>
      </c>
      <c r="AH108" s="318"/>
    </row>
    <row r="109" spans="1:36">
      <c r="A109" s="115" t="s">
        <v>1171</v>
      </c>
      <c r="B109" s="317" t="s">
        <v>1170</v>
      </c>
      <c r="C109" s="317"/>
      <c r="D109" s="317" t="s">
        <v>1169</v>
      </c>
      <c r="E109" s="317"/>
      <c r="F109" s="317">
        <v>3762</v>
      </c>
      <c r="G109" s="317"/>
      <c r="H109" s="317">
        <v>3904</v>
      </c>
      <c r="I109" s="317"/>
      <c r="J109" s="317"/>
      <c r="K109" s="318">
        <v>96</v>
      </c>
      <c r="L109" s="318"/>
      <c r="M109" s="318"/>
      <c r="N109" s="318"/>
      <c r="O109" s="317">
        <v>47</v>
      </c>
      <c r="P109" s="317"/>
      <c r="Q109" s="317"/>
      <c r="R109" s="317">
        <v>39</v>
      </c>
      <c r="S109" s="317"/>
      <c r="T109" s="317"/>
      <c r="U109" s="317"/>
      <c r="V109" s="317">
        <v>46</v>
      </c>
      <c r="W109" s="317"/>
      <c r="X109" s="317"/>
      <c r="Y109" s="317">
        <v>47</v>
      </c>
      <c r="Z109" s="317"/>
      <c r="AA109" s="318">
        <v>100</v>
      </c>
      <c r="AB109" s="318"/>
      <c r="AC109" s="318"/>
      <c r="AD109" s="318"/>
      <c r="AE109" s="318">
        <v>83</v>
      </c>
      <c r="AF109" s="318"/>
      <c r="AG109" s="318">
        <v>98</v>
      </c>
      <c r="AH109" s="318"/>
    </row>
    <row r="110" spans="1:36">
      <c r="A110" s="113"/>
      <c r="B110" s="312"/>
      <c r="C110" s="312"/>
      <c r="D110" s="312"/>
      <c r="E110" s="312"/>
      <c r="F110" s="312"/>
      <c r="G110" s="312"/>
      <c r="H110" s="312"/>
      <c r="I110" s="312"/>
      <c r="J110" s="312"/>
      <c r="K110" s="312"/>
      <c r="L110" s="312"/>
      <c r="M110" s="312"/>
      <c r="N110" s="312"/>
      <c r="O110" s="312"/>
      <c r="P110" s="312"/>
      <c r="Q110" s="312"/>
      <c r="R110" s="312"/>
      <c r="S110" s="312"/>
      <c r="T110" s="312"/>
      <c r="U110" s="312"/>
      <c r="V110" s="312"/>
      <c r="W110" s="312"/>
      <c r="X110" s="312"/>
      <c r="Y110" s="312"/>
      <c r="Z110" s="312"/>
      <c r="AA110" s="312"/>
      <c r="AB110" s="312"/>
      <c r="AC110" s="312"/>
      <c r="AD110" s="312"/>
      <c r="AE110" s="312"/>
      <c r="AF110" s="312"/>
      <c r="AG110" s="312"/>
      <c r="AH110" s="312"/>
    </row>
    <row r="111" spans="1:36">
      <c r="A111" s="319"/>
      <c r="B111" s="319"/>
      <c r="C111" s="319"/>
      <c r="D111" s="319"/>
      <c r="E111" s="319"/>
      <c r="F111" s="319"/>
      <c r="G111" s="319"/>
      <c r="H111" s="319"/>
      <c r="I111" s="319"/>
      <c r="J111" s="319"/>
      <c r="K111" s="319"/>
      <c r="L111" s="319"/>
      <c r="M111" s="319"/>
      <c r="N111" s="319"/>
      <c r="O111" s="319"/>
      <c r="P111" s="319"/>
      <c r="Q111" s="319"/>
      <c r="R111" s="319"/>
      <c r="S111" s="319"/>
      <c r="T111" s="319"/>
      <c r="U111" s="319"/>
      <c r="V111" s="319"/>
      <c r="W111" s="319"/>
      <c r="X111" s="319"/>
      <c r="Y111" s="319"/>
      <c r="Z111" s="319"/>
      <c r="AA111" s="319"/>
      <c r="AB111" s="319"/>
      <c r="AC111" s="319"/>
      <c r="AD111" s="312"/>
      <c r="AE111" s="312"/>
      <c r="AF111" s="312"/>
      <c r="AG111" s="312"/>
      <c r="AH111" s="312"/>
      <c r="AI111" s="312"/>
      <c r="AJ111" s="312"/>
    </row>
    <row r="112" spans="1:36">
      <c r="A112" s="314" t="s">
        <v>1215</v>
      </c>
      <c r="B112" s="314"/>
      <c r="C112" s="314"/>
      <c r="D112" s="314"/>
      <c r="E112" s="314"/>
      <c r="F112" s="314"/>
      <c r="G112" s="314"/>
      <c r="H112" s="314"/>
      <c r="I112" s="314"/>
      <c r="J112" s="315"/>
      <c r="K112" s="315"/>
      <c r="L112" s="315"/>
      <c r="M112" s="315"/>
      <c r="N112" s="315"/>
      <c r="O112" s="315"/>
      <c r="P112" s="315"/>
      <c r="Q112" s="315"/>
      <c r="R112" s="315"/>
      <c r="S112" s="315"/>
      <c r="T112" s="315"/>
      <c r="U112" s="315"/>
      <c r="V112" s="315"/>
      <c r="W112" s="315"/>
      <c r="X112" s="315"/>
      <c r="Y112" s="315"/>
      <c r="Z112" s="315"/>
      <c r="AA112" s="315"/>
      <c r="AB112" s="315"/>
      <c r="AC112" s="315"/>
    </row>
    <row r="113" spans="1:29">
      <c r="A113" s="322" t="s">
        <v>1208</v>
      </c>
      <c r="B113" s="322"/>
      <c r="C113" s="322" t="s">
        <v>1207</v>
      </c>
      <c r="D113" s="322"/>
      <c r="E113" s="322"/>
      <c r="F113" s="322" t="s">
        <v>1206</v>
      </c>
      <c r="G113" s="322"/>
      <c r="H113" s="322"/>
      <c r="I113" s="322"/>
      <c r="J113" s="322" t="s">
        <v>1214</v>
      </c>
      <c r="K113" s="322"/>
      <c r="L113" s="322" t="s">
        <v>1213</v>
      </c>
      <c r="M113" s="322"/>
      <c r="N113" s="322"/>
      <c r="O113" s="322"/>
      <c r="P113" s="322" t="s">
        <v>1212</v>
      </c>
      <c r="Q113" s="322"/>
      <c r="R113" s="322"/>
      <c r="S113" s="322"/>
      <c r="T113" s="322" t="s">
        <v>1211</v>
      </c>
      <c r="U113" s="322"/>
      <c r="V113" s="322"/>
      <c r="W113" s="322" t="s">
        <v>1204</v>
      </c>
      <c r="X113" s="322"/>
      <c r="Y113" s="322"/>
      <c r="Z113" s="322" t="s">
        <v>1210</v>
      </c>
      <c r="AA113" s="322"/>
      <c r="AB113" s="322"/>
      <c r="AC113" s="322"/>
    </row>
    <row r="114" spans="1:29">
      <c r="A114" s="317" t="s">
        <v>1171</v>
      </c>
      <c r="B114" s="317"/>
      <c r="C114" s="317" t="s">
        <v>1139</v>
      </c>
      <c r="D114" s="317"/>
      <c r="E114" s="317"/>
      <c r="F114" s="317" t="s">
        <v>1202</v>
      </c>
      <c r="G114" s="317"/>
      <c r="H114" s="317"/>
      <c r="I114" s="317"/>
      <c r="J114" s="317">
        <v>4801</v>
      </c>
      <c r="K114" s="317"/>
      <c r="L114" s="317">
        <v>5047</v>
      </c>
      <c r="M114" s="317"/>
      <c r="N114" s="317"/>
      <c r="O114" s="317"/>
      <c r="P114" s="318">
        <v>95</v>
      </c>
      <c r="Q114" s="318"/>
      <c r="R114" s="318"/>
      <c r="S114" s="318"/>
      <c r="T114" s="317">
        <v>653</v>
      </c>
      <c r="U114" s="317"/>
      <c r="V114" s="317"/>
      <c r="W114" s="317">
        <v>1010</v>
      </c>
      <c r="X114" s="317"/>
      <c r="Y114" s="317"/>
      <c r="Z114" s="321">
        <v>65</v>
      </c>
      <c r="AA114" s="321"/>
      <c r="AB114" s="321"/>
      <c r="AC114" s="321"/>
    </row>
    <row r="115" spans="1:29">
      <c r="A115" s="317" t="s">
        <v>1171</v>
      </c>
      <c r="B115" s="317"/>
      <c r="C115" s="317" t="s">
        <v>1201</v>
      </c>
      <c r="D115" s="317"/>
      <c r="E115" s="317"/>
      <c r="F115" s="317" t="s">
        <v>1200</v>
      </c>
      <c r="G115" s="317"/>
      <c r="H115" s="317"/>
      <c r="I115" s="317"/>
      <c r="J115" s="317">
        <v>4634</v>
      </c>
      <c r="K115" s="317"/>
      <c r="L115" s="317">
        <v>9965</v>
      </c>
      <c r="M115" s="317"/>
      <c r="N115" s="317"/>
      <c r="O115" s="317"/>
      <c r="P115" s="321">
        <v>47</v>
      </c>
      <c r="Q115" s="321"/>
      <c r="R115" s="321"/>
      <c r="S115" s="321"/>
      <c r="T115" s="317">
        <v>488</v>
      </c>
      <c r="U115" s="317"/>
      <c r="V115" s="317"/>
      <c r="W115" s="317">
        <v>1496</v>
      </c>
      <c r="X115" s="317"/>
      <c r="Y115" s="317"/>
      <c r="Z115" s="321">
        <v>33</v>
      </c>
      <c r="AA115" s="321"/>
      <c r="AB115" s="321"/>
      <c r="AC115" s="321"/>
    </row>
    <row r="116" spans="1:29">
      <c r="A116" s="317" t="s">
        <v>1171</v>
      </c>
      <c r="B116" s="317"/>
      <c r="C116" s="317" t="s">
        <v>1199</v>
      </c>
      <c r="D116" s="317"/>
      <c r="E116" s="317"/>
      <c r="F116" s="317" t="s">
        <v>1198</v>
      </c>
      <c r="G116" s="317"/>
      <c r="H116" s="317"/>
      <c r="I116" s="317"/>
      <c r="J116" s="317">
        <v>3495</v>
      </c>
      <c r="K116" s="317"/>
      <c r="L116" s="317">
        <v>3506</v>
      </c>
      <c r="M116" s="317"/>
      <c r="N116" s="317"/>
      <c r="O116" s="317"/>
      <c r="P116" s="318">
        <v>100</v>
      </c>
      <c r="Q116" s="318"/>
      <c r="R116" s="318"/>
      <c r="S116" s="318"/>
      <c r="T116" s="317">
        <v>1046</v>
      </c>
      <c r="U116" s="317"/>
      <c r="V116" s="317"/>
      <c r="W116" s="317">
        <v>2078</v>
      </c>
      <c r="X116" s="317"/>
      <c r="Y116" s="317"/>
      <c r="Z116" s="321">
        <v>50</v>
      </c>
      <c r="AA116" s="321"/>
      <c r="AB116" s="321"/>
      <c r="AC116" s="321"/>
    </row>
    <row r="117" spans="1:29">
      <c r="A117" s="317" t="s">
        <v>1171</v>
      </c>
      <c r="B117" s="317"/>
      <c r="C117" s="317" t="s">
        <v>1197</v>
      </c>
      <c r="D117" s="317"/>
      <c r="E117" s="317"/>
      <c r="F117" s="317" t="s">
        <v>1196</v>
      </c>
      <c r="G117" s="317"/>
      <c r="H117" s="317"/>
      <c r="I117" s="317"/>
      <c r="J117" s="317">
        <v>7603</v>
      </c>
      <c r="K117" s="317"/>
      <c r="L117" s="317">
        <v>8237</v>
      </c>
      <c r="M117" s="317"/>
      <c r="N117" s="317"/>
      <c r="O117" s="317"/>
      <c r="P117" s="318">
        <v>92</v>
      </c>
      <c r="Q117" s="318"/>
      <c r="R117" s="318"/>
      <c r="S117" s="318"/>
      <c r="T117" s="317">
        <v>693</v>
      </c>
      <c r="U117" s="317"/>
      <c r="V117" s="317"/>
      <c r="W117" s="317">
        <v>899</v>
      </c>
      <c r="X117" s="317"/>
      <c r="Y117" s="317"/>
      <c r="Z117" s="318">
        <v>77</v>
      </c>
      <c r="AA117" s="318"/>
      <c r="AB117" s="318"/>
      <c r="AC117" s="318"/>
    </row>
    <row r="118" spans="1:29">
      <c r="A118" s="317" t="s">
        <v>1171</v>
      </c>
      <c r="B118" s="317"/>
      <c r="C118" s="317" t="s">
        <v>1195</v>
      </c>
      <c r="D118" s="317"/>
      <c r="E118" s="317"/>
      <c r="F118" s="317" t="s">
        <v>1194</v>
      </c>
      <c r="G118" s="317"/>
      <c r="H118" s="317"/>
      <c r="I118" s="317"/>
      <c r="J118" s="317">
        <v>4446</v>
      </c>
      <c r="K118" s="317"/>
      <c r="L118" s="317">
        <v>4453</v>
      </c>
      <c r="M118" s="317"/>
      <c r="N118" s="317"/>
      <c r="O118" s="317"/>
      <c r="P118" s="318">
        <v>100</v>
      </c>
      <c r="Q118" s="318"/>
      <c r="R118" s="318"/>
      <c r="S118" s="318"/>
      <c r="T118" s="317">
        <v>792</v>
      </c>
      <c r="U118" s="317"/>
      <c r="V118" s="317"/>
      <c r="W118" s="317">
        <v>793</v>
      </c>
      <c r="X118" s="317"/>
      <c r="Y118" s="317"/>
      <c r="Z118" s="318">
        <v>100</v>
      </c>
      <c r="AA118" s="318"/>
      <c r="AB118" s="318"/>
      <c r="AC118" s="318"/>
    </row>
    <row r="119" spans="1:29">
      <c r="A119" s="317" t="s">
        <v>1171</v>
      </c>
      <c r="B119" s="317"/>
      <c r="C119" s="317" t="s">
        <v>1193</v>
      </c>
      <c r="D119" s="317"/>
      <c r="E119" s="317"/>
      <c r="F119" s="317" t="s">
        <v>1192</v>
      </c>
      <c r="G119" s="317"/>
      <c r="H119" s="317"/>
      <c r="I119" s="317"/>
      <c r="J119" s="317">
        <v>11905</v>
      </c>
      <c r="K119" s="317"/>
      <c r="L119" s="317">
        <v>13496</v>
      </c>
      <c r="M119" s="317"/>
      <c r="N119" s="317"/>
      <c r="O119" s="317"/>
      <c r="P119" s="318">
        <v>88</v>
      </c>
      <c r="Q119" s="318"/>
      <c r="R119" s="318"/>
      <c r="S119" s="318"/>
      <c r="T119" s="317">
        <v>664</v>
      </c>
      <c r="U119" s="317"/>
      <c r="V119" s="317"/>
      <c r="W119" s="317">
        <v>1659</v>
      </c>
      <c r="X119" s="317"/>
      <c r="Y119" s="317"/>
      <c r="Z119" s="321">
        <v>40</v>
      </c>
      <c r="AA119" s="321"/>
      <c r="AB119" s="321"/>
      <c r="AC119" s="321"/>
    </row>
    <row r="120" spans="1:29">
      <c r="A120" s="317" t="s">
        <v>1171</v>
      </c>
      <c r="B120" s="317"/>
      <c r="C120" s="317" t="s">
        <v>1191</v>
      </c>
      <c r="D120" s="317"/>
      <c r="E120" s="317"/>
      <c r="F120" s="317" t="s">
        <v>1190</v>
      </c>
      <c r="G120" s="317"/>
      <c r="H120" s="317"/>
      <c r="I120" s="317"/>
      <c r="J120" s="317">
        <v>4370</v>
      </c>
      <c r="K120" s="317"/>
      <c r="L120" s="317">
        <v>7782</v>
      </c>
      <c r="M120" s="317"/>
      <c r="N120" s="317"/>
      <c r="O120" s="317"/>
      <c r="P120" s="321">
        <v>56</v>
      </c>
      <c r="Q120" s="321"/>
      <c r="R120" s="321"/>
      <c r="S120" s="321"/>
      <c r="T120" s="317">
        <v>438</v>
      </c>
      <c r="U120" s="317"/>
      <c r="V120" s="317"/>
      <c r="W120" s="317">
        <v>1609</v>
      </c>
      <c r="X120" s="317"/>
      <c r="Y120" s="317"/>
      <c r="Z120" s="320">
        <v>27</v>
      </c>
      <c r="AA120" s="320"/>
      <c r="AB120" s="320"/>
      <c r="AC120" s="320"/>
    </row>
    <row r="121" spans="1:29">
      <c r="A121" s="317" t="s">
        <v>1171</v>
      </c>
      <c r="B121" s="317"/>
      <c r="C121" s="317" t="s">
        <v>1189</v>
      </c>
      <c r="D121" s="317"/>
      <c r="E121" s="317"/>
      <c r="F121" s="317" t="s">
        <v>1188</v>
      </c>
      <c r="G121" s="317"/>
      <c r="H121" s="317"/>
      <c r="I121" s="317"/>
      <c r="J121" s="317">
        <v>3419</v>
      </c>
      <c r="K121" s="317"/>
      <c r="L121" s="317">
        <v>3419</v>
      </c>
      <c r="M121" s="317"/>
      <c r="N121" s="317"/>
      <c r="O121" s="317"/>
      <c r="P121" s="318">
        <v>100</v>
      </c>
      <c r="Q121" s="318"/>
      <c r="R121" s="318"/>
      <c r="S121" s="318"/>
      <c r="T121" s="317">
        <v>763</v>
      </c>
      <c r="U121" s="317"/>
      <c r="V121" s="317"/>
      <c r="W121" s="317">
        <v>763</v>
      </c>
      <c r="X121" s="317"/>
      <c r="Y121" s="317"/>
      <c r="Z121" s="318">
        <v>100</v>
      </c>
      <c r="AA121" s="318"/>
      <c r="AB121" s="318"/>
      <c r="AC121" s="318"/>
    </row>
    <row r="122" spans="1:29">
      <c r="A122" s="317" t="s">
        <v>1171</v>
      </c>
      <c r="B122" s="317"/>
      <c r="C122" s="317" t="s">
        <v>1187</v>
      </c>
      <c r="D122" s="317"/>
      <c r="E122" s="317"/>
      <c r="F122" s="317" t="s">
        <v>1186</v>
      </c>
      <c r="G122" s="317"/>
      <c r="H122" s="317"/>
      <c r="I122" s="317"/>
      <c r="J122" s="317">
        <v>17244</v>
      </c>
      <c r="K122" s="317"/>
      <c r="L122" s="317">
        <v>17249</v>
      </c>
      <c r="M122" s="317"/>
      <c r="N122" s="317"/>
      <c r="O122" s="317"/>
      <c r="P122" s="318">
        <v>100</v>
      </c>
      <c r="Q122" s="318"/>
      <c r="R122" s="318"/>
      <c r="S122" s="318"/>
      <c r="T122" s="317">
        <v>1699</v>
      </c>
      <c r="U122" s="317"/>
      <c r="V122" s="317"/>
      <c r="W122" s="317">
        <v>1707</v>
      </c>
      <c r="X122" s="317"/>
      <c r="Y122" s="317"/>
      <c r="Z122" s="318">
        <v>100</v>
      </c>
      <c r="AA122" s="318"/>
      <c r="AB122" s="318"/>
      <c r="AC122" s="318"/>
    </row>
    <row r="123" spans="1:29">
      <c r="A123" s="317" t="s">
        <v>1171</v>
      </c>
      <c r="B123" s="317"/>
      <c r="C123" s="317" t="s">
        <v>1185</v>
      </c>
      <c r="D123" s="317"/>
      <c r="E123" s="317"/>
      <c r="F123" s="317" t="s">
        <v>1184</v>
      </c>
      <c r="G123" s="317"/>
      <c r="H123" s="317"/>
      <c r="I123" s="317"/>
      <c r="J123" s="317">
        <v>14246</v>
      </c>
      <c r="K123" s="317"/>
      <c r="L123" s="317">
        <v>14293</v>
      </c>
      <c r="M123" s="317"/>
      <c r="N123" s="317"/>
      <c r="O123" s="317"/>
      <c r="P123" s="318">
        <v>100</v>
      </c>
      <c r="Q123" s="318"/>
      <c r="R123" s="318"/>
      <c r="S123" s="318"/>
      <c r="T123" s="317">
        <v>797</v>
      </c>
      <c r="U123" s="317"/>
      <c r="V123" s="317"/>
      <c r="W123" s="317">
        <v>798</v>
      </c>
      <c r="X123" s="317"/>
      <c r="Y123" s="317"/>
      <c r="Z123" s="318">
        <v>100</v>
      </c>
      <c r="AA123" s="318"/>
      <c r="AB123" s="318"/>
      <c r="AC123" s="318"/>
    </row>
    <row r="124" spans="1:29">
      <c r="A124" s="317" t="s">
        <v>1171</v>
      </c>
      <c r="B124" s="317"/>
      <c r="C124" s="317" t="s">
        <v>1183</v>
      </c>
      <c r="D124" s="317"/>
      <c r="E124" s="317"/>
      <c r="F124" s="317" t="s">
        <v>1182</v>
      </c>
      <c r="G124" s="317"/>
      <c r="H124" s="317"/>
      <c r="I124" s="317"/>
      <c r="J124" s="317">
        <v>3572</v>
      </c>
      <c r="K124" s="317"/>
      <c r="L124" s="317">
        <v>3972</v>
      </c>
      <c r="M124" s="317"/>
      <c r="N124" s="317"/>
      <c r="O124" s="317"/>
      <c r="P124" s="318">
        <v>90</v>
      </c>
      <c r="Q124" s="318"/>
      <c r="R124" s="318"/>
      <c r="S124" s="318"/>
      <c r="T124" s="317">
        <v>439</v>
      </c>
      <c r="U124" s="317"/>
      <c r="V124" s="317"/>
      <c r="W124" s="317">
        <v>707</v>
      </c>
      <c r="X124" s="317"/>
      <c r="Y124" s="317"/>
      <c r="Z124" s="321">
        <v>62</v>
      </c>
      <c r="AA124" s="321"/>
      <c r="AB124" s="321"/>
      <c r="AC124" s="321"/>
    </row>
    <row r="125" spans="1:29">
      <c r="A125" s="317" t="s">
        <v>1171</v>
      </c>
      <c r="B125" s="317"/>
      <c r="C125" s="317" t="s">
        <v>1181</v>
      </c>
      <c r="D125" s="317"/>
      <c r="E125" s="317"/>
      <c r="F125" s="317" t="s">
        <v>1180</v>
      </c>
      <c r="G125" s="317"/>
      <c r="H125" s="317"/>
      <c r="I125" s="317"/>
      <c r="J125" s="317">
        <v>7575</v>
      </c>
      <c r="K125" s="317"/>
      <c r="L125" s="317">
        <v>8081</v>
      </c>
      <c r="M125" s="317"/>
      <c r="N125" s="317"/>
      <c r="O125" s="317"/>
      <c r="P125" s="318">
        <v>94</v>
      </c>
      <c r="Q125" s="318"/>
      <c r="R125" s="318"/>
      <c r="S125" s="318"/>
      <c r="T125" s="317">
        <v>600</v>
      </c>
      <c r="U125" s="317"/>
      <c r="V125" s="317"/>
      <c r="W125" s="317">
        <v>1560</v>
      </c>
      <c r="X125" s="317"/>
      <c r="Y125" s="317"/>
      <c r="Z125" s="321">
        <v>38</v>
      </c>
      <c r="AA125" s="321"/>
      <c r="AB125" s="321"/>
      <c r="AC125" s="321"/>
    </row>
    <row r="126" spans="1:29">
      <c r="A126" s="317" t="s">
        <v>1171</v>
      </c>
      <c r="B126" s="317"/>
      <c r="C126" s="317" t="s">
        <v>1179</v>
      </c>
      <c r="D126" s="317"/>
      <c r="E126" s="317"/>
      <c r="F126" s="317" t="s">
        <v>1178</v>
      </c>
      <c r="G126" s="317"/>
      <c r="H126" s="317"/>
      <c r="I126" s="317"/>
      <c r="J126" s="317">
        <v>6244</v>
      </c>
      <c r="K126" s="317"/>
      <c r="L126" s="317">
        <v>6250</v>
      </c>
      <c r="M126" s="317"/>
      <c r="N126" s="317"/>
      <c r="O126" s="317"/>
      <c r="P126" s="318">
        <v>100</v>
      </c>
      <c r="Q126" s="318"/>
      <c r="R126" s="318"/>
      <c r="S126" s="318"/>
      <c r="T126" s="317">
        <v>632</v>
      </c>
      <c r="U126" s="317"/>
      <c r="V126" s="317"/>
      <c r="W126" s="317">
        <v>891</v>
      </c>
      <c r="X126" s="317"/>
      <c r="Y126" s="317"/>
      <c r="Z126" s="318">
        <v>71</v>
      </c>
      <c r="AA126" s="318"/>
      <c r="AB126" s="318"/>
      <c r="AC126" s="318"/>
    </row>
    <row r="127" spans="1:29">
      <c r="A127" s="317" t="s">
        <v>1171</v>
      </c>
      <c r="B127" s="317"/>
      <c r="C127" s="317" t="s">
        <v>1177</v>
      </c>
      <c r="D127" s="317"/>
      <c r="E127" s="317"/>
      <c r="F127" s="317" t="s">
        <v>1176</v>
      </c>
      <c r="G127" s="317"/>
      <c r="H127" s="317"/>
      <c r="I127" s="317"/>
      <c r="J127" s="317">
        <v>9045</v>
      </c>
      <c r="K127" s="317"/>
      <c r="L127" s="317">
        <v>9834</v>
      </c>
      <c r="M127" s="317"/>
      <c r="N127" s="317"/>
      <c r="O127" s="317"/>
      <c r="P127" s="318">
        <v>92</v>
      </c>
      <c r="Q127" s="318"/>
      <c r="R127" s="318"/>
      <c r="S127" s="318"/>
      <c r="T127" s="317">
        <v>745</v>
      </c>
      <c r="U127" s="317"/>
      <c r="V127" s="317"/>
      <c r="W127" s="317">
        <v>1838</v>
      </c>
      <c r="X127" s="317"/>
      <c r="Y127" s="317"/>
      <c r="Z127" s="321">
        <v>41</v>
      </c>
      <c r="AA127" s="321"/>
      <c r="AB127" s="321"/>
      <c r="AC127" s="321"/>
    </row>
    <row r="128" spans="1:29">
      <c r="A128" s="317" t="s">
        <v>1171</v>
      </c>
      <c r="B128" s="317"/>
      <c r="C128" s="317" t="s">
        <v>1175</v>
      </c>
      <c r="D128" s="317"/>
      <c r="E128" s="317"/>
      <c r="F128" s="317" t="s">
        <v>1174</v>
      </c>
      <c r="G128" s="317"/>
      <c r="H128" s="317"/>
      <c r="I128" s="317"/>
      <c r="J128" s="317">
        <v>9668</v>
      </c>
      <c r="K128" s="317"/>
      <c r="L128" s="317">
        <v>10395</v>
      </c>
      <c r="M128" s="317"/>
      <c r="N128" s="317"/>
      <c r="O128" s="317"/>
      <c r="P128" s="318">
        <v>93</v>
      </c>
      <c r="Q128" s="318"/>
      <c r="R128" s="318"/>
      <c r="S128" s="318"/>
      <c r="T128" s="317">
        <v>834</v>
      </c>
      <c r="U128" s="317"/>
      <c r="V128" s="317"/>
      <c r="W128" s="317">
        <v>1264</v>
      </c>
      <c r="X128" s="317"/>
      <c r="Y128" s="317"/>
      <c r="Z128" s="318">
        <v>66</v>
      </c>
      <c r="AA128" s="318"/>
      <c r="AB128" s="318"/>
      <c r="AC128" s="318"/>
    </row>
    <row r="129" spans="1:36">
      <c r="A129" s="317" t="s">
        <v>1171</v>
      </c>
      <c r="B129" s="317"/>
      <c r="C129" s="317" t="s">
        <v>1173</v>
      </c>
      <c r="D129" s="317"/>
      <c r="E129" s="317"/>
      <c r="F129" s="317" t="s">
        <v>1172</v>
      </c>
      <c r="G129" s="317"/>
      <c r="H129" s="317"/>
      <c r="I129" s="317"/>
      <c r="J129" s="317">
        <v>3859</v>
      </c>
      <c r="K129" s="317"/>
      <c r="L129" s="317">
        <v>3859</v>
      </c>
      <c r="M129" s="317"/>
      <c r="N129" s="317"/>
      <c r="O129" s="317"/>
      <c r="P129" s="318">
        <v>100</v>
      </c>
      <c r="Q129" s="318"/>
      <c r="R129" s="318"/>
      <c r="S129" s="318"/>
      <c r="T129" s="317">
        <v>834</v>
      </c>
      <c r="U129" s="317"/>
      <c r="V129" s="317"/>
      <c r="W129" s="317">
        <v>835</v>
      </c>
      <c r="X129" s="317"/>
      <c r="Y129" s="317"/>
      <c r="Z129" s="318">
        <v>100</v>
      </c>
      <c r="AA129" s="318"/>
      <c r="AB129" s="318"/>
      <c r="AC129" s="318"/>
    </row>
    <row r="130" spans="1:36">
      <c r="A130" s="317" t="s">
        <v>1171</v>
      </c>
      <c r="B130" s="317"/>
      <c r="C130" s="317" t="s">
        <v>1170</v>
      </c>
      <c r="D130" s="317"/>
      <c r="E130" s="317"/>
      <c r="F130" s="317" t="s">
        <v>1169</v>
      </c>
      <c r="G130" s="317"/>
      <c r="H130" s="317"/>
      <c r="I130" s="317"/>
      <c r="J130" s="317">
        <v>1995</v>
      </c>
      <c r="K130" s="317"/>
      <c r="L130" s="317">
        <v>1996</v>
      </c>
      <c r="M130" s="317"/>
      <c r="N130" s="317"/>
      <c r="O130" s="317"/>
      <c r="P130" s="318">
        <v>100</v>
      </c>
      <c r="Q130" s="318"/>
      <c r="R130" s="318"/>
      <c r="S130" s="318"/>
      <c r="T130" s="317">
        <v>832</v>
      </c>
      <c r="U130" s="317"/>
      <c r="V130" s="317"/>
      <c r="W130" s="317">
        <v>835</v>
      </c>
      <c r="X130" s="317"/>
      <c r="Y130" s="317"/>
      <c r="Z130" s="318">
        <v>100</v>
      </c>
      <c r="AA130" s="318"/>
      <c r="AB130" s="318"/>
      <c r="AC130" s="318"/>
    </row>
    <row r="131" spans="1:36">
      <c r="A131" s="312"/>
      <c r="B131" s="312"/>
      <c r="C131" s="312"/>
      <c r="D131" s="312"/>
      <c r="E131" s="312"/>
      <c r="F131" s="312"/>
      <c r="G131" s="312"/>
      <c r="H131" s="312"/>
      <c r="I131" s="312"/>
      <c r="J131" s="312"/>
      <c r="K131" s="312"/>
      <c r="L131" s="312"/>
      <c r="M131" s="312"/>
      <c r="N131" s="312"/>
      <c r="O131" s="312"/>
      <c r="P131" s="312"/>
      <c r="Q131" s="312"/>
      <c r="R131" s="312"/>
      <c r="S131" s="312"/>
      <c r="T131" s="312"/>
      <c r="U131" s="312"/>
      <c r="V131" s="312"/>
      <c r="W131" s="312"/>
      <c r="X131" s="312"/>
      <c r="Y131" s="312"/>
      <c r="Z131" s="312"/>
      <c r="AA131" s="312"/>
      <c r="AB131" s="312"/>
      <c r="AC131" s="312"/>
    </row>
    <row r="132" spans="1:36">
      <c r="A132" s="319"/>
      <c r="B132" s="319"/>
      <c r="C132" s="319"/>
      <c r="D132" s="319"/>
      <c r="E132" s="319"/>
      <c r="F132" s="319"/>
      <c r="G132" s="319"/>
      <c r="H132" s="319"/>
      <c r="I132" s="319"/>
      <c r="J132" s="319"/>
      <c r="K132" s="319"/>
      <c r="L132" s="319"/>
      <c r="M132" s="319"/>
      <c r="N132" s="319"/>
      <c r="O132" s="319"/>
      <c r="P132" s="319"/>
      <c r="Q132" s="319"/>
      <c r="R132" s="319"/>
      <c r="S132" s="319"/>
      <c r="T132" s="312"/>
      <c r="U132" s="312"/>
      <c r="V132" s="312"/>
      <c r="W132" s="312"/>
      <c r="X132" s="312"/>
      <c r="Y132" s="312"/>
      <c r="Z132" s="312"/>
      <c r="AA132" s="312"/>
      <c r="AB132" s="312"/>
      <c r="AC132" s="312"/>
      <c r="AD132" s="312"/>
      <c r="AE132" s="312"/>
      <c r="AF132" s="312"/>
      <c r="AG132" s="312"/>
      <c r="AH132" s="312"/>
      <c r="AI132" s="312"/>
      <c r="AJ132" s="312"/>
    </row>
    <row r="133" spans="1:36">
      <c r="A133" s="314" t="s">
        <v>1209</v>
      </c>
      <c r="B133" s="314"/>
      <c r="C133" s="314"/>
      <c r="D133" s="314"/>
      <c r="E133" s="314"/>
      <c r="F133" s="314"/>
      <c r="G133" s="314"/>
      <c r="H133" s="314"/>
      <c r="I133" s="314"/>
      <c r="J133" s="314"/>
      <c r="K133" s="314"/>
      <c r="L133" s="314"/>
      <c r="M133" s="314"/>
      <c r="N133" s="314"/>
      <c r="O133" s="314"/>
      <c r="P133" s="314"/>
      <c r="Q133" s="314"/>
      <c r="R133" s="314"/>
      <c r="S133" s="314"/>
    </row>
    <row r="134" spans="1:36">
      <c r="A134" s="322" t="s">
        <v>1208</v>
      </c>
      <c r="B134" s="322"/>
      <c r="C134" s="322" t="s">
        <v>1207</v>
      </c>
      <c r="D134" s="322"/>
      <c r="E134" s="322"/>
      <c r="F134" s="322" t="s">
        <v>1206</v>
      </c>
      <c r="G134" s="322"/>
      <c r="H134" s="322"/>
      <c r="I134" s="322"/>
      <c r="J134" s="322" t="s">
        <v>1205</v>
      </c>
      <c r="K134" s="322"/>
      <c r="L134" s="322" t="s">
        <v>1204</v>
      </c>
      <c r="M134" s="322"/>
      <c r="N134" s="322"/>
      <c r="O134" s="322"/>
      <c r="P134" s="322" t="s">
        <v>1203</v>
      </c>
      <c r="Q134" s="322"/>
      <c r="R134" s="322"/>
      <c r="S134" s="322"/>
    </row>
    <row r="135" spans="1:36">
      <c r="A135" s="317" t="s">
        <v>1171</v>
      </c>
      <c r="B135" s="317"/>
      <c r="C135" s="317" t="s">
        <v>1139</v>
      </c>
      <c r="D135" s="317"/>
      <c r="E135" s="317"/>
      <c r="F135" s="317" t="s">
        <v>1202</v>
      </c>
      <c r="G135" s="317"/>
      <c r="H135" s="317"/>
      <c r="I135" s="317"/>
      <c r="J135" s="317">
        <v>186</v>
      </c>
      <c r="K135" s="317"/>
      <c r="L135" s="317">
        <v>2381</v>
      </c>
      <c r="M135" s="317"/>
      <c r="N135" s="317"/>
      <c r="O135" s="317"/>
      <c r="P135" s="317">
        <v>8</v>
      </c>
      <c r="Q135" s="317"/>
      <c r="R135" s="317"/>
      <c r="S135" s="317"/>
    </row>
    <row r="136" spans="1:36">
      <c r="A136" s="317" t="s">
        <v>1171</v>
      </c>
      <c r="B136" s="317"/>
      <c r="C136" s="317" t="s">
        <v>1201</v>
      </c>
      <c r="D136" s="317"/>
      <c r="E136" s="317"/>
      <c r="F136" s="317" t="s">
        <v>1200</v>
      </c>
      <c r="G136" s="317"/>
      <c r="H136" s="317"/>
      <c r="I136" s="317"/>
      <c r="J136" s="317">
        <v>209</v>
      </c>
      <c r="K136" s="317"/>
      <c r="L136" s="317">
        <v>7587</v>
      </c>
      <c r="M136" s="317"/>
      <c r="N136" s="317"/>
      <c r="O136" s="317"/>
      <c r="P136" s="317">
        <v>3</v>
      </c>
      <c r="Q136" s="317"/>
      <c r="R136" s="317"/>
      <c r="S136" s="317"/>
    </row>
    <row r="137" spans="1:36">
      <c r="A137" s="317" t="s">
        <v>1171</v>
      </c>
      <c r="B137" s="317"/>
      <c r="C137" s="317" t="s">
        <v>1199</v>
      </c>
      <c r="D137" s="317"/>
      <c r="E137" s="317"/>
      <c r="F137" s="317" t="s">
        <v>1198</v>
      </c>
      <c r="G137" s="317"/>
      <c r="H137" s="317"/>
      <c r="I137" s="317"/>
      <c r="J137" s="317">
        <v>251</v>
      </c>
      <c r="K137" s="317"/>
      <c r="L137" s="317">
        <v>4424</v>
      </c>
      <c r="M137" s="317"/>
      <c r="N137" s="317"/>
      <c r="O137" s="317"/>
      <c r="P137" s="317">
        <v>6</v>
      </c>
      <c r="Q137" s="317"/>
      <c r="R137" s="317"/>
      <c r="S137" s="317"/>
    </row>
    <row r="138" spans="1:36">
      <c r="A138" s="317" t="s">
        <v>1171</v>
      </c>
      <c r="B138" s="317"/>
      <c r="C138" s="317" t="s">
        <v>1197</v>
      </c>
      <c r="D138" s="317"/>
      <c r="E138" s="317"/>
      <c r="F138" s="317" t="s">
        <v>1196</v>
      </c>
      <c r="G138" s="317"/>
      <c r="H138" s="317"/>
      <c r="I138" s="317"/>
      <c r="J138" s="317">
        <v>186</v>
      </c>
      <c r="K138" s="317"/>
      <c r="L138" s="317">
        <v>4541</v>
      </c>
      <c r="M138" s="317"/>
      <c r="N138" s="317"/>
      <c r="O138" s="317"/>
      <c r="P138" s="317">
        <v>4</v>
      </c>
      <c r="Q138" s="317"/>
      <c r="R138" s="317"/>
      <c r="S138" s="317"/>
    </row>
    <row r="139" spans="1:36">
      <c r="A139" s="317" t="s">
        <v>1171</v>
      </c>
      <c r="B139" s="317"/>
      <c r="C139" s="317" t="s">
        <v>1195</v>
      </c>
      <c r="D139" s="317"/>
      <c r="E139" s="317"/>
      <c r="F139" s="317" t="s">
        <v>1194</v>
      </c>
      <c r="G139" s="317"/>
      <c r="H139" s="317"/>
      <c r="I139" s="317"/>
      <c r="J139" s="317">
        <v>247</v>
      </c>
      <c r="K139" s="317"/>
      <c r="L139" s="317">
        <v>2104</v>
      </c>
      <c r="M139" s="317"/>
      <c r="N139" s="317"/>
      <c r="O139" s="317"/>
      <c r="P139" s="317">
        <v>12</v>
      </c>
      <c r="Q139" s="317"/>
      <c r="R139" s="317"/>
      <c r="S139" s="317"/>
    </row>
    <row r="140" spans="1:36">
      <c r="A140" s="317" t="s">
        <v>1171</v>
      </c>
      <c r="B140" s="317"/>
      <c r="C140" s="317" t="s">
        <v>1193</v>
      </c>
      <c r="D140" s="317"/>
      <c r="E140" s="317"/>
      <c r="F140" s="317" t="s">
        <v>1192</v>
      </c>
      <c r="G140" s="317"/>
      <c r="H140" s="317"/>
      <c r="I140" s="317"/>
      <c r="J140" s="317">
        <v>220</v>
      </c>
      <c r="K140" s="317"/>
      <c r="L140" s="317">
        <v>4924</v>
      </c>
      <c r="M140" s="317"/>
      <c r="N140" s="317"/>
      <c r="O140" s="317"/>
      <c r="P140" s="317">
        <v>4</v>
      </c>
      <c r="Q140" s="317"/>
      <c r="R140" s="317"/>
      <c r="S140" s="317"/>
    </row>
    <row r="141" spans="1:36">
      <c r="A141" s="317" t="s">
        <v>1171</v>
      </c>
      <c r="B141" s="317"/>
      <c r="C141" s="317" t="s">
        <v>1191</v>
      </c>
      <c r="D141" s="317"/>
      <c r="E141" s="317"/>
      <c r="F141" s="317" t="s">
        <v>1190</v>
      </c>
      <c r="G141" s="317"/>
      <c r="H141" s="317"/>
      <c r="I141" s="317"/>
      <c r="J141" s="317">
        <v>241</v>
      </c>
      <c r="K141" s="317"/>
      <c r="L141" s="317">
        <v>3924</v>
      </c>
      <c r="M141" s="317"/>
      <c r="N141" s="317"/>
      <c r="O141" s="317"/>
      <c r="P141" s="317">
        <v>6</v>
      </c>
      <c r="Q141" s="317"/>
      <c r="R141" s="317"/>
      <c r="S141" s="317"/>
    </row>
    <row r="142" spans="1:36">
      <c r="A142" s="317" t="s">
        <v>1171</v>
      </c>
      <c r="B142" s="317"/>
      <c r="C142" s="317" t="s">
        <v>1189</v>
      </c>
      <c r="D142" s="317"/>
      <c r="E142" s="317"/>
      <c r="F142" s="317" t="s">
        <v>1188</v>
      </c>
      <c r="G142" s="317"/>
      <c r="H142" s="317"/>
      <c r="I142" s="317"/>
      <c r="J142" s="317">
        <v>123</v>
      </c>
      <c r="K142" s="317"/>
      <c r="L142" s="317">
        <v>1788</v>
      </c>
      <c r="M142" s="317"/>
      <c r="N142" s="317"/>
      <c r="O142" s="317"/>
      <c r="P142" s="317">
        <v>7</v>
      </c>
      <c r="Q142" s="317"/>
      <c r="R142" s="317"/>
      <c r="S142" s="317"/>
    </row>
    <row r="143" spans="1:36">
      <c r="A143" s="317" t="s">
        <v>1171</v>
      </c>
      <c r="B143" s="317"/>
      <c r="C143" s="317" t="s">
        <v>1187</v>
      </c>
      <c r="D143" s="317"/>
      <c r="E143" s="317"/>
      <c r="F143" s="317" t="s">
        <v>1186</v>
      </c>
      <c r="G143" s="317"/>
      <c r="H143" s="317"/>
      <c r="I143" s="317"/>
      <c r="J143" s="317">
        <v>240</v>
      </c>
      <c r="K143" s="317"/>
      <c r="L143" s="317">
        <v>6444</v>
      </c>
      <c r="M143" s="317"/>
      <c r="N143" s="317"/>
      <c r="O143" s="317"/>
      <c r="P143" s="317">
        <v>4</v>
      </c>
      <c r="Q143" s="317"/>
      <c r="R143" s="317"/>
      <c r="S143" s="317"/>
    </row>
    <row r="144" spans="1:36">
      <c r="A144" s="317" t="s">
        <v>1171</v>
      </c>
      <c r="B144" s="317"/>
      <c r="C144" s="317" t="s">
        <v>1185</v>
      </c>
      <c r="D144" s="317"/>
      <c r="E144" s="317"/>
      <c r="F144" s="317" t="s">
        <v>1184</v>
      </c>
      <c r="G144" s="317"/>
      <c r="H144" s="317"/>
      <c r="I144" s="317"/>
      <c r="J144" s="317">
        <v>110</v>
      </c>
      <c r="K144" s="317"/>
      <c r="L144" s="317">
        <v>2641</v>
      </c>
      <c r="M144" s="317"/>
      <c r="N144" s="317"/>
      <c r="O144" s="317"/>
      <c r="P144" s="317">
        <v>4</v>
      </c>
      <c r="Q144" s="317"/>
      <c r="R144" s="317"/>
      <c r="S144" s="317"/>
    </row>
    <row r="145" spans="1:36">
      <c r="A145" s="317" t="s">
        <v>1171</v>
      </c>
      <c r="B145" s="317"/>
      <c r="C145" s="317" t="s">
        <v>1183</v>
      </c>
      <c r="D145" s="317"/>
      <c r="E145" s="317"/>
      <c r="F145" s="317" t="s">
        <v>1182</v>
      </c>
      <c r="G145" s="317"/>
      <c r="H145" s="317"/>
      <c r="I145" s="317"/>
      <c r="J145" s="317">
        <v>75</v>
      </c>
      <c r="K145" s="317"/>
      <c r="L145" s="317">
        <v>802</v>
      </c>
      <c r="M145" s="317"/>
      <c r="N145" s="317"/>
      <c r="O145" s="317"/>
      <c r="P145" s="317">
        <v>9</v>
      </c>
      <c r="Q145" s="317"/>
      <c r="R145" s="317"/>
      <c r="S145" s="317"/>
    </row>
    <row r="146" spans="1:36">
      <c r="A146" s="317" t="s">
        <v>1171</v>
      </c>
      <c r="B146" s="317"/>
      <c r="C146" s="317" t="s">
        <v>1181</v>
      </c>
      <c r="D146" s="317"/>
      <c r="E146" s="317"/>
      <c r="F146" s="317" t="s">
        <v>1180</v>
      </c>
      <c r="G146" s="317"/>
      <c r="H146" s="317"/>
      <c r="I146" s="317"/>
      <c r="J146" s="317">
        <v>261</v>
      </c>
      <c r="K146" s="317"/>
      <c r="L146" s="317">
        <v>2924</v>
      </c>
      <c r="M146" s="317"/>
      <c r="N146" s="317"/>
      <c r="O146" s="317"/>
      <c r="P146" s="317">
        <v>9</v>
      </c>
      <c r="Q146" s="317"/>
      <c r="R146" s="317"/>
      <c r="S146" s="317"/>
    </row>
    <row r="147" spans="1:36">
      <c r="A147" s="317" t="s">
        <v>1171</v>
      </c>
      <c r="B147" s="317"/>
      <c r="C147" s="317" t="s">
        <v>1179</v>
      </c>
      <c r="D147" s="317"/>
      <c r="E147" s="317"/>
      <c r="F147" s="317" t="s">
        <v>1178</v>
      </c>
      <c r="G147" s="317"/>
      <c r="H147" s="317"/>
      <c r="I147" s="317"/>
      <c r="J147" s="317">
        <v>197</v>
      </c>
      <c r="K147" s="317"/>
      <c r="L147" s="317">
        <v>5551</v>
      </c>
      <c r="M147" s="317"/>
      <c r="N147" s="317"/>
      <c r="O147" s="317"/>
      <c r="P147" s="317">
        <v>4</v>
      </c>
      <c r="Q147" s="317"/>
      <c r="R147" s="317"/>
      <c r="S147" s="317"/>
    </row>
    <row r="148" spans="1:36">
      <c r="A148" s="317" t="s">
        <v>1171</v>
      </c>
      <c r="B148" s="317"/>
      <c r="C148" s="317" t="s">
        <v>1177</v>
      </c>
      <c r="D148" s="317"/>
      <c r="E148" s="317"/>
      <c r="F148" s="317" t="s">
        <v>1176</v>
      </c>
      <c r="G148" s="317"/>
      <c r="H148" s="317"/>
      <c r="I148" s="317"/>
      <c r="J148" s="317">
        <v>141</v>
      </c>
      <c r="K148" s="317"/>
      <c r="L148" s="317">
        <v>3133</v>
      </c>
      <c r="M148" s="317"/>
      <c r="N148" s="317"/>
      <c r="O148" s="317"/>
      <c r="P148" s="317">
        <v>5</v>
      </c>
      <c r="Q148" s="317"/>
      <c r="R148" s="317"/>
      <c r="S148" s="317"/>
    </row>
    <row r="149" spans="1:36">
      <c r="A149" s="317" t="s">
        <v>1171</v>
      </c>
      <c r="B149" s="317"/>
      <c r="C149" s="317" t="s">
        <v>1175</v>
      </c>
      <c r="D149" s="317"/>
      <c r="E149" s="317"/>
      <c r="F149" s="317" t="s">
        <v>1174</v>
      </c>
      <c r="G149" s="317"/>
      <c r="H149" s="317"/>
      <c r="I149" s="317"/>
      <c r="J149" s="317">
        <v>2329</v>
      </c>
      <c r="K149" s="317"/>
      <c r="L149" s="317">
        <v>4056</v>
      </c>
      <c r="M149" s="317"/>
      <c r="N149" s="317"/>
      <c r="O149" s="317"/>
      <c r="P149" s="317">
        <v>57</v>
      </c>
      <c r="Q149" s="317"/>
      <c r="R149" s="317"/>
      <c r="S149" s="317"/>
    </row>
    <row r="150" spans="1:36">
      <c r="A150" s="317" t="s">
        <v>1171</v>
      </c>
      <c r="B150" s="317"/>
      <c r="C150" s="317" t="s">
        <v>1173</v>
      </c>
      <c r="D150" s="317"/>
      <c r="E150" s="317"/>
      <c r="F150" s="317" t="s">
        <v>1172</v>
      </c>
      <c r="G150" s="317"/>
      <c r="H150" s="317"/>
      <c r="I150" s="317"/>
      <c r="J150" s="317">
        <v>195</v>
      </c>
      <c r="K150" s="317"/>
      <c r="L150" s="317">
        <v>1324</v>
      </c>
      <c r="M150" s="317"/>
      <c r="N150" s="317"/>
      <c r="O150" s="317"/>
      <c r="P150" s="317">
        <v>15</v>
      </c>
      <c r="Q150" s="317"/>
      <c r="R150" s="317"/>
      <c r="S150" s="317"/>
    </row>
    <row r="151" spans="1:36">
      <c r="A151" s="317" t="s">
        <v>1171</v>
      </c>
      <c r="B151" s="317"/>
      <c r="C151" s="317" t="s">
        <v>1170</v>
      </c>
      <c r="D151" s="317"/>
      <c r="E151" s="317"/>
      <c r="F151" s="317" t="s">
        <v>1169</v>
      </c>
      <c r="G151" s="317"/>
      <c r="H151" s="317"/>
      <c r="I151" s="317"/>
      <c r="J151" s="317">
        <v>75</v>
      </c>
      <c r="K151" s="317"/>
      <c r="L151" s="317">
        <v>1284</v>
      </c>
      <c r="M151" s="317"/>
      <c r="N151" s="317"/>
      <c r="O151" s="317"/>
      <c r="P151" s="317">
        <v>6</v>
      </c>
      <c r="Q151" s="317"/>
      <c r="R151" s="317"/>
      <c r="S151" s="317"/>
    </row>
    <row r="152" spans="1:36">
      <c r="A152" s="312"/>
      <c r="B152" s="312"/>
      <c r="C152" s="312"/>
      <c r="D152" s="312"/>
      <c r="E152" s="312"/>
      <c r="F152" s="312"/>
      <c r="G152" s="312"/>
      <c r="H152" s="312"/>
      <c r="I152" s="312"/>
      <c r="J152" s="312"/>
      <c r="K152" s="312"/>
      <c r="L152" s="312"/>
      <c r="M152" s="312"/>
      <c r="N152" s="312"/>
      <c r="O152" s="312"/>
      <c r="P152" s="312"/>
      <c r="Q152" s="312"/>
      <c r="R152" s="312"/>
      <c r="S152" s="312"/>
    </row>
    <row r="153" spans="1:36">
      <c r="A153" s="323"/>
      <c r="B153" s="323"/>
      <c r="C153" s="323"/>
      <c r="D153" s="323"/>
      <c r="E153" s="323"/>
      <c r="F153" s="323"/>
      <c r="G153" s="323"/>
      <c r="H153" s="323"/>
      <c r="I153" s="323"/>
      <c r="J153" s="323"/>
      <c r="K153" s="323"/>
      <c r="L153" s="323"/>
      <c r="M153" s="323"/>
      <c r="N153" s="323"/>
      <c r="O153" s="323"/>
      <c r="P153" s="323"/>
      <c r="Q153" s="323"/>
      <c r="R153" s="323"/>
      <c r="S153" s="323"/>
      <c r="T153" s="323"/>
      <c r="U153" s="323"/>
      <c r="V153" s="323"/>
      <c r="W153" s="323"/>
      <c r="X153" s="323"/>
      <c r="Y153" s="323"/>
      <c r="Z153" s="323"/>
      <c r="AA153" s="323"/>
      <c r="AB153" s="323"/>
      <c r="AC153" s="323"/>
      <c r="AD153" s="323"/>
      <c r="AE153" s="323"/>
      <c r="AF153" s="323"/>
      <c r="AG153" s="323"/>
      <c r="AH153" s="323"/>
      <c r="AI153" s="323"/>
      <c r="AJ153" s="114"/>
    </row>
    <row r="154" spans="1:36">
      <c r="A154" s="323"/>
      <c r="B154" s="323"/>
      <c r="C154" s="323"/>
      <c r="D154" s="323"/>
      <c r="E154" s="323"/>
      <c r="F154" s="323"/>
      <c r="G154" s="323"/>
      <c r="H154" s="323"/>
      <c r="I154" s="323"/>
      <c r="J154" s="323"/>
      <c r="K154" s="323"/>
      <c r="L154" s="323"/>
      <c r="M154" s="323"/>
      <c r="N154" s="323"/>
      <c r="O154" s="323"/>
      <c r="P154" s="323"/>
      <c r="Q154" s="323"/>
      <c r="R154" s="323"/>
      <c r="S154" s="323"/>
      <c r="T154" s="323"/>
      <c r="U154" s="323"/>
      <c r="V154" s="323"/>
      <c r="W154" s="323"/>
      <c r="X154" s="323"/>
      <c r="Y154" s="323"/>
      <c r="Z154" s="323"/>
      <c r="AA154" s="323"/>
      <c r="AB154" s="323"/>
      <c r="AC154" s="323"/>
      <c r="AD154" s="323"/>
      <c r="AE154" s="323"/>
      <c r="AF154" s="323"/>
      <c r="AG154" s="323"/>
      <c r="AH154" s="323"/>
      <c r="AI154" s="323"/>
      <c r="AJ154" s="114"/>
    </row>
    <row r="155" spans="1:36">
      <c r="A155" s="312"/>
      <c r="B155" s="312"/>
      <c r="C155" s="312"/>
      <c r="D155" s="312"/>
      <c r="E155" s="312"/>
      <c r="F155" s="312"/>
      <c r="G155" s="312"/>
      <c r="H155" s="312"/>
      <c r="I155" s="312"/>
      <c r="J155" s="312"/>
      <c r="K155" s="312"/>
      <c r="L155" s="312"/>
      <c r="M155" s="312"/>
      <c r="N155" s="312"/>
      <c r="O155" s="312"/>
      <c r="P155" s="312"/>
      <c r="Q155" s="312"/>
      <c r="R155" s="312"/>
      <c r="S155" s="312"/>
      <c r="T155" s="312"/>
      <c r="U155" s="312"/>
      <c r="V155" s="312"/>
      <c r="W155" s="312"/>
      <c r="X155" s="312"/>
      <c r="Y155" s="312"/>
      <c r="Z155" s="312"/>
      <c r="AA155" s="312"/>
      <c r="AB155" s="312"/>
      <c r="AC155" s="312"/>
      <c r="AD155" s="312"/>
      <c r="AE155" s="312"/>
      <c r="AF155" s="312"/>
      <c r="AG155" s="312"/>
      <c r="AH155" s="312"/>
      <c r="AI155" s="312"/>
      <c r="AJ155" s="113"/>
    </row>
    <row r="156" spans="1:36">
      <c r="A156" s="312"/>
      <c r="B156" s="312"/>
      <c r="C156" s="312"/>
      <c r="D156" s="312"/>
      <c r="E156" s="312"/>
      <c r="F156" s="312"/>
      <c r="G156" s="312"/>
      <c r="H156" s="312"/>
      <c r="I156" s="312"/>
      <c r="J156" s="312"/>
      <c r="K156" s="312"/>
      <c r="L156" s="312"/>
      <c r="M156" s="312"/>
      <c r="N156" s="312"/>
      <c r="O156" s="312"/>
      <c r="P156" s="312"/>
      <c r="Q156" s="312"/>
      <c r="R156" s="312"/>
      <c r="S156" s="312"/>
      <c r="T156" s="312"/>
      <c r="U156" s="312"/>
      <c r="V156" s="312"/>
      <c r="W156" s="312"/>
      <c r="X156" s="312"/>
      <c r="Y156" s="312"/>
      <c r="Z156" s="312"/>
      <c r="AA156" s="312"/>
      <c r="AB156" s="312"/>
      <c r="AC156" s="312"/>
      <c r="AD156" s="312"/>
      <c r="AE156" s="312"/>
      <c r="AF156" s="312"/>
      <c r="AG156" s="312"/>
      <c r="AH156" s="312"/>
      <c r="AI156" s="312"/>
      <c r="AJ156" s="113"/>
    </row>
    <row r="157" spans="1:36">
      <c r="A157" s="312"/>
      <c r="B157" s="312"/>
      <c r="C157" s="312"/>
      <c r="D157" s="312"/>
      <c r="E157" s="312"/>
      <c r="F157" s="312"/>
      <c r="G157" s="312"/>
      <c r="H157" s="312"/>
      <c r="I157" s="312"/>
      <c r="J157" s="312"/>
      <c r="K157" s="312"/>
      <c r="L157" s="312"/>
      <c r="M157" s="312"/>
      <c r="N157" s="312"/>
      <c r="O157" s="312"/>
      <c r="P157" s="312"/>
      <c r="Q157" s="312"/>
      <c r="R157" s="312"/>
      <c r="S157" s="312"/>
      <c r="T157" s="312"/>
      <c r="U157" s="312"/>
      <c r="V157" s="312"/>
      <c r="W157" s="312"/>
      <c r="X157" s="312"/>
      <c r="Y157" s="312"/>
      <c r="Z157" s="312"/>
      <c r="AA157" s="312"/>
      <c r="AB157" s="312"/>
      <c r="AC157" s="312"/>
      <c r="AD157" s="312"/>
      <c r="AE157" s="312"/>
      <c r="AF157" s="312"/>
      <c r="AG157" s="312"/>
      <c r="AH157" s="312"/>
      <c r="AI157" s="312"/>
      <c r="AJ157" s="113"/>
    </row>
    <row r="158" spans="1:36">
      <c r="A158" s="312"/>
      <c r="B158" s="312"/>
      <c r="C158" s="312"/>
      <c r="D158" s="312"/>
      <c r="E158" s="312"/>
      <c r="F158" s="312"/>
      <c r="G158" s="312"/>
      <c r="H158" s="312"/>
      <c r="I158" s="312"/>
      <c r="J158" s="312"/>
      <c r="K158" s="312"/>
      <c r="L158" s="312"/>
      <c r="M158" s="312"/>
      <c r="N158" s="312"/>
      <c r="O158" s="312"/>
      <c r="P158" s="312"/>
      <c r="Q158" s="312"/>
      <c r="R158" s="312"/>
      <c r="S158" s="312"/>
      <c r="T158" s="312"/>
      <c r="U158" s="312"/>
      <c r="V158" s="312"/>
      <c r="W158" s="312"/>
      <c r="X158" s="312"/>
      <c r="Y158" s="312"/>
      <c r="Z158" s="312"/>
      <c r="AA158" s="312"/>
      <c r="AB158" s="312"/>
      <c r="AC158" s="312"/>
      <c r="AD158" s="312"/>
      <c r="AE158" s="312"/>
      <c r="AF158" s="312"/>
      <c r="AG158" s="312"/>
      <c r="AH158" s="312"/>
      <c r="AI158" s="312"/>
      <c r="AJ158" s="113"/>
    </row>
    <row r="159" spans="1:36">
      <c r="A159" s="312"/>
      <c r="B159" s="312"/>
      <c r="C159" s="312"/>
      <c r="D159" s="312"/>
      <c r="E159" s="312"/>
      <c r="F159" s="312"/>
      <c r="G159" s="312"/>
      <c r="H159" s="312"/>
      <c r="I159" s="312"/>
      <c r="J159" s="312"/>
      <c r="K159" s="312"/>
      <c r="L159" s="312"/>
      <c r="M159" s="312"/>
      <c r="N159" s="312"/>
      <c r="O159" s="312"/>
      <c r="P159" s="312"/>
      <c r="Q159" s="312"/>
      <c r="R159" s="312"/>
      <c r="S159" s="312"/>
      <c r="T159" s="312"/>
      <c r="U159" s="312"/>
      <c r="V159" s="312"/>
      <c r="W159" s="312"/>
      <c r="X159" s="312"/>
      <c r="Y159" s="312"/>
      <c r="Z159" s="312"/>
      <c r="AA159" s="312"/>
      <c r="AB159" s="312"/>
      <c r="AC159" s="312"/>
      <c r="AD159" s="312"/>
      <c r="AE159" s="312"/>
      <c r="AF159" s="312"/>
      <c r="AG159" s="312"/>
      <c r="AH159" s="312"/>
      <c r="AI159" s="312"/>
      <c r="AJ159" s="113"/>
    </row>
    <row r="160" spans="1:36">
      <c r="A160" s="312"/>
      <c r="B160" s="312"/>
      <c r="C160" s="312"/>
      <c r="D160" s="312"/>
      <c r="E160" s="312"/>
      <c r="F160" s="312"/>
      <c r="G160" s="312"/>
      <c r="H160" s="312"/>
      <c r="I160" s="312"/>
      <c r="J160" s="312"/>
      <c r="K160" s="312"/>
      <c r="L160" s="312"/>
      <c r="M160" s="312"/>
      <c r="N160" s="312"/>
      <c r="O160" s="312"/>
      <c r="P160" s="312"/>
      <c r="Q160" s="312"/>
      <c r="R160" s="312"/>
      <c r="S160" s="312"/>
      <c r="T160" s="312"/>
      <c r="U160" s="312"/>
      <c r="V160" s="312"/>
      <c r="W160" s="312"/>
      <c r="X160" s="312"/>
      <c r="Y160" s="312"/>
      <c r="Z160" s="312"/>
      <c r="AA160" s="312"/>
      <c r="AB160" s="312"/>
      <c r="AC160" s="312"/>
      <c r="AD160" s="312"/>
      <c r="AE160" s="312"/>
      <c r="AF160" s="312"/>
      <c r="AG160" s="312"/>
      <c r="AH160" s="312"/>
      <c r="AI160" s="312"/>
      <c r="AJ160" s="113"/>
    </row>
    <row r="161" spans="1:36">
      <c r="A161" s="312"/>
      <c r="B161" s="312"/>
      <c r="C161" s="312"/>
      <c r="D161" s="312"/>
      <c r="E161" s="312"/>
      <c r="F161" s="312"/>
      <c r="G161" s="312"/>
      <c r="H161" s="312"/>
      <c r="I161" s="312"/>
      <c r="J161" s="312"/>
      <c r="K161" s="312"/>
      <c r="L161" s="312"/>
      <c r="M161" s="312"/>
      <c r="N161" s="312"/>
      <c r="O161" s="312"/>
      <c r="P161" s="312"/>
      <c r="Q161" s="312"/>
      <c r="R161" s="312"/>
      <c r="S161" s="312"/>
      <c r="T161" s="312"/>
      <c r="U161" s="312"/>
      <c r="V161" s="312"/>
      <c r="W161" s="312"/>
      <c r="X161" s="312"/>
      <c r="Y161" s="312"/>
      <c r="Z161" s="312"/>
      <c r="AA161" s="312"/>
      <c r="AB161" s="312"/>
      <c r="AC161" s="312"/>
      <c r="AD161" s="312"/>
      <c r="AE161" s="312"/>
      <c r="AF161" s="312"/>
      <c r="AG161" s="312"/>
      <c r="AH161" s="312"/>
      <c r="AI161" s="312"/>
      <c r="AJ161" s="113"/>
    </row>
    <row r="162" spans="1:36">
      <c r="A162" s="312"/>
      <c r="B162" s="312"/>
      <c r="C162" s="312"/>
      <c r="D162" s="312"/>
      <c r="E162" s="312"/>
      <c r="F162" s="312"/>
      <c r="G162" s="312"/>
      <c r="H162" s="312"/>
      <c r="I162" s="312"/>
      <c r="J162" s="312"/>
      <c r="K162" s="312"/>
      <c r="L162" s="312"/>
      <c r="M162" s="312"/>
      <c r="N162" s="312"/>
      <c r="O162" s="312"/>
      <c r="P162" s="312"/>
      <c r="Q162" s="312"/>
      <c r="R162" s="312"/>
      <c r="S162" s="312"/>
      <c r="T162" s="312"/>
      <c r="U162" s="312"/>
      <c r="V162" s="312"/>
      <c r="W162" s="312"/>
      <c r="X162" s="312"/>
      <c r="Y162" s="312"/>
      <c r="Z162" s="312"/>
      <c r="AA162" s="312"/>
      <c r="AB162" s="312"/>
      <c r="AC162" s="312"/>
      <c r="AD162" s="312"/>
      <c r="AE162" s="312"/>
      <c r="AF162" s="312"/>
      <c r="AG162" s="312"/>
      <c r="AH162" s="312"/>
      <c r="AI162" s="312"/>
      <c r="AJ162" s="113"/>
    </row>
    <row r="163" spans="1:36">
      <c r="A163" s="312"/>
      <c r="B163" s="312"/>
      <c r="C163" s="312"/>
      <c r="D163" s="312"/>
      <c r="E163" s="312"/>
      <c r="F163" s="312"/>
      <c r="G163" s="312"/>
      <c r="H163" s="312"/>
      <c r="I163" s="312"/>
      <c r="J163" s="312"/>
      <c r="K163" s="312"/>
      <c r="L163" s="312"/>
      <c r="M163" s="312"/>
      <c r="N163" s="312"/>
      <c r="O163" s="312"/>
      <c r="P163" s="312"/>
      <c r="Q163" s="312"/>
      <c r="R163" s="312"/>
      <c r="S163" s="312"/>
      <c r="T163" s="312"/>
      <c r="U163" s="312"/>
      <c r="V163" s="312"/>
      <c r="W163" s="312"/>
      <c r="X163" s="312"/>
      <c r="Y163" s="312"/>
      <c r="Z163" s="312"/>
      <c r="AA163" s="312"/>
      <c r="AB163" s="312"/>
      <c r="AC163" s="312"/>
      <c r="AD163" s="312"/>
      <c r="AE163" s="312"/>
      <c r="AF163" s="312"/>
      <c r="AG163" s="312"/>
      <c r="AH163" s="312"/>
      <c r="AI163" s="312"/>
      <c r="AJ163" s="113"/>
    </row>
    <row r="164" spans="1:36">
      <c r="A164" s="312"/>
      <c r="B164" s="312"/>
      <c r="C164" s="312"/>
      <c r="D164" s="312"/>
      <c r="E164" s="312"/>
      <c r="F164" s="312"/>
      <c r="G164" s="312"/>
      <c r="H164" s="312"/>
      <c r="I164" s="312"/>
      <c r="J164" s="312"/>
      <c r="K164" s="312"/>
      <c r="L164" s="312"/>
      <c r="M164" s="312"/>
      <c r="N164" s="312"/>
      <c r="O164" s="312"/>
      <c r="P164" s="312"/>
      <c r="Q164" s="312"/>
      <c r="R164" s="312"/>
      <c r="S164" s="312"/>
      <c r="T164" s="312"/>
      <c r="U164" s="312"/>
      <c r="V164" s="312"/>
      <c r="W164" s="312"/>
      <c r="X164" s="312"/>
      <c r="Y164" s="312"/>
      <c r="Z164" s="312"/>
      <c r="AA164" s="312"/>
      <c r="AB164" s="312"/>
      <c r="AC164" s="312"/>
      <c r="AD164" s="312"/>
      <c r="AE164" s="312"/>
      <c r="AF164" s="312"/>
      <c r="AG164" s="312"/>
      <c r="AH164" s="312"/>
      <c r="AI164" s="312"/>
      <c r="AJ164" s="113"/>
    </row>
    <row r="165" spans="1:36">
      <c r="A165" s="312"/>
      <c r="B165" s="312"/>
      <c r="C165" s="312"/>
      <c r="D165" s="312"/>
      <c r="E165" s="312"/>
      <c r="F165" s="312"/>
      <c r="G165" s="312"/>
      <c r="H165" s="312"/>
      <c r="I165" s="312"/>
      <c r="J165" s="312"/>
      <c r="K165" s="312"/>
      <c r="L165" s="312"/>
      <c r="M165" s="312"/>
      <c r="N165" s="312"/>
      <c r="O165" s="312"/>
      <c r="P165" s="312"/>
      <c r="Q165" s="312"/>
      <c r="R165" s="312"/>
      <c r="S165" s="312"/>
      <c r="T165" s="312"/>
      <c r="U165" s="312"/>
      <c r="V165" s="312"/>
      <c r="W165" s="312"/>
      <c r="X165" s="312"/>
      <c r="Y165" s="312"/>
      <c r="Z165" s="312"/>
      <c r="AA165" s="312"/>
      <c r="AB165" s="312"/>
      <c r="AC165" s="312"/>
      <c r="AD165" s="312"/>
      <c r="AE165" s="312"/>
      <c r="AF165" s="312"/>
      <c r="AG165" s="312"/>
      <c r="AH165" s="312"/>
      <c r="AI165" s="312"/>
      <c r="AJ165" s="113"/>
    </row>
    <row r="166" spans="1:36">
      <c r="A166" s="312"/>
      <c r="B166" s="312"/>
      <c r="C166" s="312"/>
      <c r="D166" s="312"/>
      <c r="E166" s="312"/>
      <c r="F166" s="312"/>
      <c r="G166" s="312"/>
      <c r="H166" s="312"/>
      <c r="I166" s="312"/>
      <c r="J166" s="312"/>
      <c r="K166" s="312"/>
      <c r="L166" s="312"/>
      <c r="M166" s="312"/>
      <c r="N166" s="312"/>
      <c r="O166" s="312"/>
      <c r="P166" s="312"/>
      <c r="Q166" s="312"/>
      <c r="R166" s="312"/>
      <c r="S166" s="312"/>
      <c r="T166" s="312"/>
      <c r="U166" s="312"/>
      <c r="V166" s="312"/>
      <c r="W166" s="312"/>
      <c r="X166" s="312"/>
      <c r="Y166" s="312"/>
      <c r="Z166" s="312"/>
      <c r="AA166" s="312"/>
      <c r="AB166" s="312"/>
      <c r="AC166" s="312"/>
      <c r="AD166" s="312"/>
      <c r="AE166" s="312"/>
      <c r="AF166" s="312"/>
      <c r="AG166" s="312"/>
      <c r="AH166" s="312"/>
      <c r="AI166" s="312"/>
      <c r="AJ166" s="113"/>
    </row>
    <row r="167" spans="1:36">
      <c r="A167" s="312"/>
      <c r="B167" s="312"/>
      <c r="C167" s="312"/>
      <c r="D167" s="312"/>
      <c r="E167" s="312"/>
      <c r="F167" s="312"/>
      <c r="G167" s="312"/>
      <c r="H167" s="312"/>
      <c r="I167" s="312"/>
      <c r="J167" s="312"/>
      <c r="K167" s="312"/>
      <c r="L167" s="312"/>
      <c r="M167" s="312"/>
      <c r="N167" s="312"/>
      <c r="O167" s="312"/>
      <c r="P167" s="312"/>
      <c r="Q167" s="312"/>
      <c r="R167" s="312"/>
      <c r="S167" s="312"/>
      <c r="T167" s="312"/>
      <c r="U167" s="312"/>
      <c r="V167" s="312"/>
      <c r="W167" s="312"/>
      <c r="X167" s="312"/>
      <c r="Y167" s="312"/>
      <c r="Z167" s="312"/>
      <c r="AA167" s="312"/>
      <c r="AB167" s="312"/>
      <c r="AC167" s="312"/>
      <c r="AD167" s="312"/>
      <c r="AE167" s="312"/>
      <c r="AF167" s="312"/>
      <c r="AG167" s="312"/>
      <c r="AH167" s="312"/>
      <c r="AI167" s="312"/>
      <c r="AJ167" s="113"/>
    </row>
    <row r="168" spans="1:36">
      <c r="A168" s="312"/>
      <c r="B168" s="312"/>
      <c r="C168" s="312"/>
      <c r="D168" s="312"/>
      <c r="E168" s="312"/>
      <c r="F168" s="312"/>
      <c r="G168" s="312"/>
      <c r="H168" s="312"/>
      <c r="I168" s="312"/>
      <c r="J168" s="312"/>
      <c r="K168" s="312"/>
      <c r="L168" s="312"/>
      <c r="M168" s="312"/>
      <c r="N168" s="312"/>
      <c r="O168" s="312"/>
      <c r="P168" s="312"/>
      <c r="Q168" s="312"/>
      <c r="R168" s="312"/>
      <c r="S168" s="312"/>
      <c r="T168" s="312"/>
      <c r="U168" s="312"/>
      <c r="V168" s="312"/>
      <c r="W168" s="312"/>
      <c r="X168" s="312"/>
      <c r="Y168" s="312"/>
      <c r="Z168" s="312"/>
      <c r="AA168" s="312"/>
      <c r="AB168" s="312"/>
      <c r="AC168" s="312"/>
      <c r="AD168" s="312"/>
      <c r="AE168" s="312"/>
      <c r="AF168" s="312"/>
      <c r="AG168" s="312"/>
      <c r="AH168" s="312"/>
      <c r="AI168" s="312"/>
      <c r="AJ168" s="113"/>
    </row>
    <row r="169" spans="1:36">
      <c r="A169" s="312"/>
      <c r="B169" s="312"/>
      <c r="C169" s="312"/>
      <c r="D169" s="312"/>
      <c r="E169" s="312"/>
      <c r="F169" s="312"/>
      <c r="G169" s="312"/>
      <c r="H169" s="312"/>
      <c r="I169" s="312"/>
      <c r="J169" s="312"/>
      <c r="K169" s="312"/>
      <c r="L169" s="312"/>
      <c r="M169" s="312"/>
      <c r="N169" s="312"/>
      <c r="O169" s="312"/>
      <c r="P169" s="312"/>
      <c r="Q169" s="312"/>
      <c r="R169" s="312"/>
      <c r="S169" s="312"/>
      <c r="T169" s="312"/>
      <c r="U169" s="312"/>
      <c r="V169" s="312"/>
      <c r="W169" s="312"/>
      <c r="X169" s="312"/>
      <c r="Y169" s="312"/>
      <c r="Z169" s="312"/>
      <c r="AA169" s="312"/>
      <c r="AB169" s="312"/>
      <c r="AC169" s="312"/>
      <c r="AD169" s="312"/>
      <c r="AE169" s="312"/>
      <c r="AF169" s="312"/>
      <c r="AG169" s="312"/>
      <c r="AH169" s="312"/>
      <c r="AI169" s="312"/>
      <c r="AJ169" s="113"/>
    </row>
    <row r="170" spans="1:36">
      <c r="A170" s="312"/>
      <c r="B170" s="312"/>
      <c r="C170" s="312"/>
      <c r="D170" s="312"/>
      <c r="E170" s="312"/>
      <c r="F170" s="312"/>
      <c r="G170" s="312"/>
      <c r="H170" s="312"/>
      <c r="I170" s="312"/>
      <c r="J170" s="312"/>
      <c r="K170" s="312"/>
      <c r="L170" s="312"/>
      <c r="M170" s="312"/>
      <c r="N170" s="312"/>
      <c r="O170" s="312"/>
      <c r="P170" s="312"/>
      <c r="Q170" s="312"/>
      <c r="R170" s="312"/>
      <c r="S170" s="312"/>
      <c r="T170" s="312"/>
      <c r="U170" s="312"/>
      <c r="V170" s="312"/>
      <c r="W170" s="312"/>
      <c r="X170" s="312"/>
      <c r="Y170" s="312"/>
      <c r="Z170" s="312"/>
      <c r="AA170" s="312"/>
      <c r="AB170" s="312"/>
      <c r="AC170" s="312"/>
      <c r="AD170" s="312"/>
      <c r="AE170" s="312"/>
      <c r="AF170" s="312"/>
      <c r="AG170" s="312"/>
      <c r="AH170" s="312"/>
      <c r="AI170" s="312"/>
      <c r="AJ170" s="113"/>
    </row>
    <row r="171" spans="1:36">
      <c r="A171" s="312"/>
      <c r="B171" s="312"/>
      <c r="C171" s="312"/>
      <c r="D171" s="312"/>
      <c r="E171" s="312"/>
      <c r="F171" s="312"/>
      <c r="G171" s="312"/>
      <c r="H171" s="312"/>
      <c r="I171" s="312"/>
      <c r="J171" s="312"/>
      <c r="K171" s="312"/>
      <c r="L171" s="312"/>
      <c r="M171" s="312"/>
      <c r="N171" s="312"/>
      <c r="O171" s="312"/>
      <c r="P171" s="312"/>
      <c r="Q171" s="312"/>
      <c r="R171" s="312"/>
      <c r="S171" s="312"/>
      <c r="T171" s="312"/>
      <c r="U171" s="312"/>
      <c r="V171" s="312"/>
      <c r="W171" s="312"/>
      <c r="X171" s="312"/>
      <c r="Y171" s="312"/>
      <c r="Z171" s="312"/>
      <c r="AA171" s="312"/>
      <c r="AB171" s="312"/>
      <c r="AC171" s="312"/>
      <c r="AD171" s="312"/>
      <c r="AE171" s="312"/>
      <c r="AF171" s="312"/>
      <c r="AG171" s="312"/>
      <c r="AH171" s="312"/>
      <c r="AI171" s="312"/>
      <c r="AJ171" s="113"/>
    </row>
    <row r="172" spans="1:36">
      <c r="A172" s="312"/>
      <c r="B172" s="312"/>
      <c r="C172" s="312"/>
      <c r="D172" s="312"/>
      <c r="E172" s="312"/>
      <c r="F172" s="312"/>
      <c r="G172" s="312"/>
      <c r="H172" s="312"/>
      <c r="I172" s="312"/>
      <c r="J172" s="312"/>
      <c r="K172" s="312"/>
      <c r="L172" s="312"/>
      <c r="M172" s="312"/>
      <c r="N172" s="312"/>
      <c r="O172" s="312"/>
      <c r="P172" s="312"/>
      <c r="Q172" s="312"/>
      <c r="R172" s="312"/>
      <c r="S172" s="312"/>
      <c r="T172" s="312"/>
      <c r="U172" s="312"/>
      <c r="V172" s="312"/>
      <c r="W172" s="312"/>
      <c r="X172" s="312"/>
      <c r="Y172" s="312"/>
      <c r="Z172" s="312"/>
      <c r="AA172" s="312"/>
      <c r="AB172" s="312"/>
      <c r="AC172" s="312"/>
      <c r="AD172" s="312"/>
      <c r="AE172" s="312"/>
      <c r="AF172" s="312"/>
      <c r="AG172" s="312"/>
      <c r="AH172" s="312"/>
      <c r="AI172" s="312"/>
      <c r="AJ172" s="113"/>
    </row>
    <row r="173" spans="1:36">
      <c r="A173" s="312"/>
      <c r="B173" s="312"/>
      <c r="C173" s="312"/>
      <c r="D173" s="312"/>
      <c r="E173" s="312"/>
      <c r="F173" s="312"/>
      <c r="G173" s="312"/>
      <c r="H173" s="312"/>
      <c r="I173" s="312"/>
      <c r="J173" s="312"/>
      <c r="K173" s="312"/>
      <c r="L173" s="312"/>
      <c r="M173" s="312"/>
      <c r="N173" s="312"/>
      <c r="O173" s="312"/>
      <c r="P173" s="312"/>
      <c r="Q173" s="312"/>
      <c r="R173" s="312"/>
      <c r="S173" s="312"/>
      <c r="T173" s="312"/>
      <c r="U173" s="312"/>
      <c r="V173" s="312"/>
      <c r="W173" s="312"/>
      <c r="X173" s="312"/>
      <c r="Y173" s="312"/>
      <c r="Z173" s="312"/>
      <c r="AA173" s="312"/>
      <c r="AB173" s="312"/>
      <c r="AC173" s="312"/>
      <c r="AD173" s="312"/>
      <c r="AE173" s="312"/>
      <c r="AF173" s="312"/>
      <c r="AG173" s="312"/>
      <c r="AH173" s="312"/>
      <c r="AI173" s="312"/>
      <c r="AJ173" s="312"/>
    </row>
    <row r="174" spans="1:36">
      <c r="A174" s="312"/>
      <c r="B174" s="312"/>
      <c r="C174" s="312"/>
      <c r="D174" s="312"/>
      <c r="E174" s="312"/>
      <c r="F174" s="312"/>
      <c r="G174" s="312"/>
      <c r="H174" s="312"/>
      <c r="I174" s="312"/>
      <c r="J174" s="312"/>
      <c r="K174" s="312"/>
      <c r="L174" s="312"/>
      <c r="M174" s="312"/>
      <c r="N174" s="312"/>
      <c r="O174" s="312"/>
      <c r="P174" s="312"/>
      <c r="Q174" s="312"/>
      <c r="R174" s="312"/>
      <c r="S174" s="312"/>
      <c r="T174" s="312"/>
      <c r="U174" s="312"/>
      <c r="V174" s="312"/>
      <c r="W174" s="312"/>
      <c r="X174" s="312"/>
      <c r="Y174" s="312"/>
      <c r="Z174" s="312"/>
      <c r="AA174" s="312"/>
      <c r="AB174" s="312"/>
      <c r="AC174" s="312"/>
      <c r="AD174" s="312"/>
      <c r="AE174" s="312"/>
      <c r="AF174" s="312"/>
      <c r="AG174" s="312"/>
      <c r="AH174" s="312"/>
      <c r="AI174" s="312"/>
      <c r="AJ174" s="312"/>
    </row>
  </sheetData>
  <mergeCells count="1383">
    <mergeCell ref="A173:F173"/>
    <mergeCell ref="G173:L173"/>
    <mergeCell ref="M173:T173"/>
    <mergeCell ref="U173:AA173"/>
    <mergeCell ref="AB173:AG173"/>
    <mergeCell ref="AH173:AJ173"/>
    <mergeCell ref="A174:F174"/>
    <mergeCell ref="G174:L174"/>
    <mergeCell ref="M174:T174"/>
    <mergeCell ref="U174:AA174"/>
    <mergeCell ref="AB174:AG174"/>
    <mergeCell ref="AH174:AJ174"/>
    <mergeCell ref="A170:D170"/>
    <mergeCell ref="E170:H170"/>
    <mergeCell ref="I170:M170"/>
    <mergeCell ref="N170:R170"/>
    <mergeCell ref="S170:W170"/>
    <mergeCell ref="X170:AB170"/>
    <mergeCell ref="AC170:AE170"/>
    <mergeCell ref="AF170:AI170"/>
    <mergeCell ref="A171:D171"/>
    <mergeCell ref="E171:H171"/>
    <mergeCell ref="I171:M171"/>
    <mergeCell ref="N171:R171"/>
    <mergeCell ref="S171:W171"/>
    <mergeCell ref="X171:AB171"/>
    <mergeCell ref="AC171:AE171"/>
    <mergeCell ref="AF171:AI171"/>
    <mergeCell ref="A172:D172"/>
    <mergeCell ref="E172:H172"/>
    <mergeCell ref="I172:M172"/>
    <mergeCell ref="N172:R172"/>
    <mergeCell ref="S172:W172"/>
    <mergeCell ref="X172:AB172"/>
    <mergeCell ref="AC172:AE172"/>
    <mergeCell ref="AF172:AI172"/>
    <mergeCell ref="A167:D167"/>
    <mergeCell ref="E167:H167"/>
    <mergeCell ref="I167:M167"/>
    <mergeCell ref="N167:R167"/>
    <mergeCell ref="S167:W167"/>
    <mergeCell ref="X167:AB167"/>
    <mergeCell ref="AC167:AE167"/>
    <mergeCell ref="AF167:AI167"/>
    <mergeCell ref="A168:D168"/>
    <mergeCell ref="E168:H168"/>
    <mergeCell ref="I168:M168"/>
    <mergeCell ref="N168:R168"/>
    <mergeCell ref="S168:W168"/>
    <mergeCell ref="X168:AB168"/>
    <mergeCell ref="AC168:AE168"/>
    <mergeCell ref="AF168:AI168"/>
    <mergeCell ref="A169:D169"/>
    <mergeCell ref="E169:H169"/>
    <mergeCell ref="I169:M169"/>
    <mergeCell ref="N169:R169"/>
    <mergeCell ref="S169:W169"/>
    <mergeCell ref="X169:AB169"/>
    <mergeCell ref="AC169:AE169"/>
    <mergeCell ref="AF169:AI169"/>
    <mergeCell ref="A164:D164"/>
    <mergeCell ref="E164:H164"/>
    <mergeCell ref="I164:M164"/>
    <mergeCell ref="N164:R164"/>
    <mergeCell ref="S164:W164"/>
    <mergeCell ref="X164:AB164"/>
    <mergeCell ref="AC164:AE164"/>
    <mergeCell ref="AF164:AI164"/>
    <mergeCell ref="A165:D165"/>
    <mergeCell ref="E165:H165"/>
    <mergeCell ref="I165:M165"/>
    <mergeCell ref="N165:R165"/>
    <mergeCell ref="S165:W165"/>
    <mergeCell ref="X165:AB165"/>
    <mergeCell ref="AC165:AE165"/>
    <mergeCell ref="AF165:AI165"/>
    <mergeCell ref="A166:D166"/>
    <mergeCell ref="E166:H166"/>
    <mergeCell ref="I166:M166"/>
    <mergeCell ref="N166:R166"/>
    <mergeCell ref="S166:W166"/>
    <mergeCell ref="X166:AB166"/>
    <mergeCell ref="AC166:AE166"/>
    <mergeCell ref="AF166:AI166"/>
    <mergeCell ref="A161:D161"/>
    <mergeCell ref="E161:H161"/>
    <mergeCell ref="I161:M161"/>
    <mergeCell ref="N161:R161"/>
    <mergeCell ref="S161:W161"/>
    <mergeCell ref="X161:AB161"/>
    <mergeCell ref="AC161:AE161"/>
    <mergeCell ref="AF161:AI161"/>
    <mergeCell ref="A162:D162"/>
    <mergeCell ref="E162:H162"/>
    <mergeCell ref="I162:M162"/>
    <mergeCell ref="N162:R162"/>
    <mergeCell ref="S162:W162"/>
    <mergeCell ref="X162:AB162"/>
    <mergeCell ref="AC162:AE162"/>
    <mergeCell ref="AF162:AI162"/>
    <mergeCell ref="A163:D163"/>
    <mergeCell ref="E163:H163"/>
    <mergeCell ref="I163:M163"/>
    <mergeCell ref="N163:R163"/>
    <mergeCell ref="S163:W163"/>
    <mergeCell ref="X163:AB163"/>
    <mergeCell ref="AC163:AE163"/>
    <mergeCell ref="AF163:AI163"/>
    <mergeCell ref="A158:D158"/>
    <mergeCell ref="E158:H158"/>
    <mergeCell ref="I158:M158"/>
    <mergeCell ref="N158:R158"/>
    <mergeCell ref="S158:W158"/>
    <mergeCell ref="X158:AB158"/>
    <mergeCell ref="AC158:AE158"/>
    <mergeCell ref="AF158:AI158"/>
    <mergeCell ref="A159:D159"/>
    <mergeCell ref="E159:H159"/>
    <mergeCell ref="I159:M159"/>
    <mergeCell ref="N159:R159"/>
    <mergeCell ref="S159:W159"/>
    <mergeCell ref="X159:AB159"/>
    <mergeCell ref="AC159:AE159"/>
    <mergeCell ref="AF159:AI159"/>
    <mergeCell ref="A160:D160"/>
    <mergeCell ref="E160:H160"/>
    <mergeCell ref="I160:M160"/>
    <mergeCell ref="N160:R160"/>
    <mergeCell ref="S160:W160"/>
    <mergeCell ref="X160:AB160"/>
    <mergeCell ref="AC160:AE160"/>
    <mergeCell ref="AF160:AI160"/>
    <mergeCell ref="A155:D155"/>
    <mergeCell ref="E155:H155"/>
    <mergeCell ref="I155:M155"/>
    <mergeCell ref="N155:R155"/>
    <mergeCell ref="S155:W155"/>
    <mergeCell ref="X155:AB155"/>
    <mergeCell ref="AC155:AE155"/>
    <mergeCell ref="AF155:AI155"/>
    <mergeCell ref="A156:D156"/>
    <mergeCell ref="E156:H156"/>
    <mergeCell ref="I156:M156"/>
    <mergeCell ref="N156:R156"/>
    <mergeCell ref="S156:W156"/>
    <mergeCell ref="X156:AB156"/>
    <mergeCell ref="AC156:AE156"/>
    <mergeCell ref="AF156:AI156"/>
    <mergeCell ref="A157:D157"/>
    <mergeCell ref="E157:H157"/>
    <mergeCell ref="I157:M157"/>
    <mergeCell ref="N157:R157"/>
    <mergeCell ref="S157:W157"/>
    <mergeCell ref="X157:AB157"/>
    <mergeCell ref="AC157:AE157"/>
    <mergeCell ref="AF157:AI157"/>
    <mergeCell ref="I153:M153"/>
    <mergeCell ref="N153:R153"/>
    <mergeCell ref="S153:W153"/>
    <mergeCell ref="X153:AB153"/>
    <mergeCell ref="AC153:AE153"/>
    <mergeCell ref="A152:B152"/>
    <mergeCell ref="C152:E152"/>
    <mergeCell ref="F152:I152"/>
    <mergeCell ref="J152:K152"/>
    <mergeCell ref="L152:O152"/>
    <mergeCell ref="AF153:AI153"/>
    <mergeCell ref="A154:D154"/>
    <mergeCell ref="E154:H154"/>
    <mergeCell ref="I154:M154"/>
    <mergeCell ref="N154:R154"/>
    <mergeCell ref="S154:W154"/>
    <mergeCell ref="X154:AB154"/>
    <mergeCell ref="AC154:AE154"/>
    <mergeCell ref="AF154:AI154"/>
    <mergeCell ref="A153:H153"/>
    <mergeCell ref="A149:B149"/>
    <mergeCell ref="C149:E149"/>
    <mergeCell ref="F149:I149"/>
    <mergeCell ref="J149:K149"/>
    <mergeCell ref="L149:O149"/>
    <mergeCell ref="P149:S149"/>
    <mergeCell ref="A150:B150"/>
    <mergeCell ref="C150:E150"/>
    <mergeCell ref="F150:I150"/>
    <mergeCell ref="J150:K150"/>
    <mergeCell ref="L150:O150"/>
    <mergeCell ref="P150:S150"/>
    <mergeCell ref="P152:S152"/>
    <mergeCell ref="A151:B151"/>
    <mergeCell ref="C151:E151"/>
    <mergeCell ref="F151:I151"/>
    <mergeCell ref="J151:K151"/>
    <mergeCell ref="L151:O151"/>
    <mergeCell ref="P151:S151"/>
    <mergeCell ref="A146:B146"/>
    <mergeCell ref="C146:E146"/>
    <mergeCell ref="F146:I146"/>
    <mergeCell ref="J146:K146"/>
    <mergeCell ref="L146:O146"/>
    <mergeCell ref="P146:S146"/>
    <mergeCell ref="A147:B147"/>
    <mergeCell ref="C147:E147"/>
    <mergeCell ref="F147:I147"/>
    <mergeCell ref="J147:K147"/>
    <mergeCell ref="L147:O147"/>
    <mergeCell ref="P147:S147"/>
    <mergeCell ref="A148:B148"/>
    <mergeCell ref="C148:E148"/>
    <mergeCell ref="F148:I148"/>
    <mergeCell ref="J148:K148"/>
    <mergeCell ref="L148:O148"/>
    <mergeCell ref="P148:S148"/>
    <mergeCell ref="A143:B143"/>
    <mergeCell ref="C143:E143"/>
    <mergeCell ref="F143:I143"/>
    <mergeCell ref="J143:K143"/>
    <mergeCell ref="L143:O143"/>
    <mergeCell ref="P143:S143"/>
    <mergeCell ref="A144:B144"/>
    <mergeCell ref="C144:E144"/>
    <mergeCell ref="F144:I144"/>
    <mergeCell ref="J144:K144"/>
    <mergeCell ref="L144:O144"/>
    <mergeCell ref="P144:S144"/>
    <mergeCell ref="A145:B145"/>
    <mergeCell ref="C145:E145"/>
    <mergeCell ref="F145:I145"/>
    <mergeCell ref="J145:K145"/>
    <mergeCell ref="L145:O145"/>
    <mergeCell ref="P145:S145"/>
    <mergeCell ref="A140:B140"/>
    <mergeCell ref="C140:E140"/>
    <mergeCell ref="F140:I140"/>
    <mergeCell ref="J140:K140"/>
    <mergeCell ref="L140:O140"/>
    <mergeCell ref="P140:S140"/>
    <mergeCell ref="A141:B141"/>
    <mergeCell ref="C141:E141"/>
    <mergeCell ref="F141:I141"/>
    <mergeCell ref="J141:K141"/>
    <mergeCell ref="L141:O141"/>
    <mergeCell ref="P141:S141"/>
    <mergeCell ref="A142:B142"/>
    <mergeCell ref="C142:E142"/>
    <mergeCell ref="F142:I142"/>
    <mergeCell ref="J142:K142"/>
    <mergeCell ref="L142:O142"/>
    <mergeCell ref="P142:S142"/>
    <mergeCell ref="A137:B137"/>
    <mergeCell ref="C137:E137"/>
    <mergeCell ref="F137:I137"/>
    <mergeCell ref="J137:K137"/>
    <mergeCell ref="L137:O137"/>
    <mergeCell ref="P137:S137"/>
    <mergeCell ref="A138:B138"/>
    <mergeCell ref="C138:E138"/>
    <mergeCell ref="F138:I138"/>
    <mergeCell ref="J138:K138"/>
    <mergeCell ref="L138:O138"/>
    <mergeCell ref="P138:S138"/>
    <mergeCell ref="A139:B139"/>
    <mergeCell ref="C139:E139"/>
    <mergeCell ref="F139:I139"/>
    <mergeCell ref="J139:K139"/>
    <mergeCell ref="L139:O139"/>
    <mergeCell ref="P139:S139"/>
    <mergeCell ref="A134:B134"/>
    <mergeCell ref="C134:E134"/>
    <mergeCell ref="F134:I134"/>
    <mergeCell ref="J134:K134"/>
    <mergeCell ref="L134:O134"/>
    <mergeCell ref="P134:S134"/>
    <mergeCell ref="A135:B135"/>
    <mergeCell ref="C135:E135"/>
    <mergeCell ref="F135:I135"/>
    <mergeCell ref="J135:K135"/>
    <mergeCell ref="L135:O135"/>
    <mergeCell ref="P135:S135"/>
    <mergeCell ref="A136:B136"/>
    <mergeCell ref="C136:E136"/>
    <mergeCell ref="F136:I136"/>
    <mergeCell ref="J136:K136"/>
    <mergeCell ref="L136:O136"/>
    <mergeCell ref="P136:S136"/>
    <mergeCell ref="A131:B131"/>
    <mergeCell ref="C131:E131"/>
    <mergeCell ref="F131:I131"/>
    <mergeCell ref="J131:K131"/>
    <mergeCell ref="L131:O131"/>
    <mergeCell ref="P131:S131"/>
    <mergeCell ref="T131:V131"/>
    <mergeCell ref="W131:Y131"/>
    <mergeCell ref="Z131:AC131"/>
    <mergeCell ref="A132:B132"/>
    <mergeCell ref="C132:E132"/>
    <mergeCell ref="F132:I132"/>
    <mergeCell ref="J132:K132"/>
    <mergeCell ref="L132:O132"/>
    <mergeCell ref="P132:S132"/>
    <mergeCell ref="T132:AJ132"/>
    <mergeCell ref="A133:S133"/>
    <mergeCell ref="A129:B129"/>
    <mergeCell ref="C129:E129"/>
    <mergeCell ref="F129:I129"/>
    <mergeCell ref="J129:K129"/>
    <mergeCell ref="L129:O129"/>
    <mergeCell ref="P129:S129"/>
    <mergeCell ref="T129:V129"/>
    <mergeCell ref="W129:Y129"/>
    <mergeCell ref="Z129:AC129"/>
    <mergeCell ref="A130:B130"/>
    <mergeCell ref="C130:E130"/>
    <mergeCell ref="F130:I130"/>
    <mergeCell ref="J130:K130"/>
    <mergeCell ref="L130:O130"/>
    <mergeCell ref="P130:S130"/>
    <mergeCell ref="T130:V130"/>
    <mergeCell ref="W130:Y130"/>
    <mergeCell ref="Z130:AC130"/>
    <mergeCell ref="A127:B127"/>
    <mergeCell ref="C127:E127"/>
    <mergeCell ref="F127:I127"/>
    <mergeCell ref="J127:K127"/>
    <mergeCell ref="L127:O127"/>
    <mergeCell ref="P127:S127"/>
    <mergeCell ref="T127:V127"/>
    <mergeCell ref="W127:Y127"/>
    <mergeCell ref="Z127:AC127"/>
    <mergeCell ref="A128:B128"/>
    <mergeCell ref="C128:E128"/>
    <mergeCell ref="F128:I128"/>
    <mergeCell ref="J128:K128"/>
    <mergeCell ref="L128:O128"/>
    <mergeCell ref="P128:S128"/>
    <mergeCell ref="T128:V128"/>
    <mergeCell ref="W128:Y128"/>
    <mergeCell ref="Z128:AC128"/>
    <mergeCell ref="A125:B125"/>
    <mergeCell ref="C125:E125"/>
    <mergeCell ref="F125:I125"/>
    <mergeCell ref="J125:K125"/>
    <mergeCell ref="L125:O125"/>
    <mergeCell ref="P125:S125"/>
    <mergeCell ref="T125:V125"/>
    <mergeCell ref="W125:Y125"/>
    <mergeCell ref="Z125:AC125"/>
    <mergeCell ref="A126:B126"/>
    <mergeCell ref="C126:E126"/>
    <mergeCell ref="F126:I126"/>
    <mergeCell ref="J126:K126"/>
    <mergeCell ref="L126:O126"/>
    <mergeCell ref="P126:S126"/>
    <mergeCell ref="T126:V126"/>
    <mergeCell ref="W126:Y126"/>
    <mergeCell ref="Z126:AC126"/>
    <mergeCell ref="A123:B123"/>
    <mergeCell ref="C123:E123"/>
    <mergeCell ref="F123:I123"/>
    <mergeCell ref="J123:K123"/>
    <mergeCell ref="L123:O123"/>
    <mergeCell ref="P123:S123"/>
    <mergeCell ref="T123:V123"/>
    <mergeCell ref="W123:Y123"/>
    <mergeCell ref="Z123:AC123"/>
    <mergeCell ref="A124:B124"/>
    <mergeCell ref="C124:E124"/>
    <mergeCell ref="F124:I124"/>
    <mergeCell ref="J124:K124"/>
    <mergeCell ref="L124:O124"/>
    <mergeCell ref="P124:S124"/>
    <mergeCell ref="T124:V124"/>
    <mergeCell ref="W124:Y124"/>
    <mergeCell ref="Z124:AC124"/>
    <mergeCell ref="A121:B121"/>
    <mergeCell ref="C121:E121"/>
    <mergeCell ref="F121:I121"/>
    <mergeCell ref="J121:K121"/>
    <mergeCell ref="L121:O121"/>
    <mergeCell ref="P121:S121"/>
    <mergeCell ref="T121:V121"/>
    <mergeCell ref="W121:Y121"/>
    <mergeCell ref="Z121:AC121"/>
    <mergeCell ref="A122:B122"/>
    <mergeCell ref="C122:E122"/>
    <mergeCell ref="F122:I122"/>
    <mergeCell ref="J122:K122"/>
    <mergeCell ref="L122:O122"/>
    <mergeCell ref="P122:S122"/>
    <mergeCell ref="T122:V122"/>
    <mergeCell ref="W122:Y122"/>
    <mergeCell ref="Z122:AC122"/>
    <mergeCell ref="A119:B119"/>
    <mergeCell ref="C119:E119"/>
    <mergeCell ref="F119:I119"/>
    <mergeCell ref="J119:K119"/>
    <mergeCell ref="L119:O119"/>
    <mergeCell ref="P119:S119"/>
    <mergeCell ref="T119:V119"/>
    <mergeCell ref="W119:Y119"/>
    <mergeCell ref="Z119:AC119"/>
    <mergeCell ref="A120:B120"/>
    <mergeCell ref="C120:E120"/>
    <mergeCell ref="F120:I120"/>
    <mergeCell ref="J120:K120"/>
    <mergeCell ref="L120:O120"/>
    <mergeCell ref="P120:S120"/>
    <mergeCell ref="T120:V120"/>
    <mergeCell ref="W120:Y120"/>
    <mergeCell ref="Z120:AC120"/>
    <mergeCell ref="A117:B117"/>
    <mergeCell ref="C117:E117"/>
    <mergeCell ref="F117:I117"/>
    <mergeCell ref="J117:K117"/>
    <mergeCell ref="L117:O117"/>
    <mergeCell ref="P117:S117"/>
    <mergeCell ref="T117:V117"/>
    <mergeCell ref="W117:Y117"/>
    <mergeCell ref="Z117:AC117"/>
    <mergeCell ref="A118:B118"/>
    <mergeCell ref="C118:E118"/>
    <mergeCell ref="F118:I118"/>
    <mergeCell ref="J118:K118"/>
    <mergeCell ref="L118:O118"/>
    <mergeCell ref="P118:S118"/>
    <mergeCell ref="T118:V118"/>
    <mergeCell ref="W118:Y118"/>
    <mergeCell ref="Z118:AC118"/>
    <mergeCell ref="A115:B115"/>
    <mergeCell ref="C115:E115"/>
    <mergeCell ref="F115:I115"/>
    <mergeCell ref="J115:K115"/>
    <mergeCell ref="L115:O115"/>
    <mergeCell ref="P115:S115"/>
    <mergeCell ref="T115:V115"/>
    <mergeCell ref="W115:Y115"/>
    <mergeCell ref="Z115:AC115"/>
    <mergeCell ref="A116:B116"/>
    <mergeCell ref="C116:E116"/>
    <mergeCell ref="F116:I116"/>
    <mergeCell ref="J116:K116"/>
    <mergeCell ref="L116:O116"/>
    <mergeCell ref="P116:S116"/>
    <mergeCell ref="T116:V116"/>
    <mergeCell ref="W116:Y116"/>
    <mergeCell ref="Z116:AC116"/>
    <mergeCell ref="A113:B113"/>
    <mergeCell ref="C113:E113"/>
    <mergeCell ref="F113:I113"/>
    <mergeCell ref="J113:K113"/>
    <mergeCell ref="L113:O113"/>
    <mergeCell ref="P113:S113"/>
    <mergeCell ref="T113:V113"/>
    <mergeCell ref="W113:Y113"/>
    <mergeCell ref="Z113:AC113"/>
    <mergeCell ref="A114:B114"/>
    <mergeCell ref="C114:E114"/>
    <mergeCell ref="F114:I114"/>
    <mergeCell ref="J114:K114"/>
    <mergeCell ref="L114:O114"/>
    <mergeCell ref="P114:S114"/>
    <mergeCell ref="T114:V114"/>
    <mergeCell ref="W114:Y114"/>
    <mergeCell ref="Z114:AC114"/>
    <mergeCell ref="A111:B111"/>
    <mergeCell ref="C111:E111"/>
    <mergeCell ref="F111:I111"/>
    <mergeCell ref="J111:K111"/>
    <mergeCell ref="L111:O111"/>
    <mergeCell ref="P111:S111"/>
    <mergeCell ref="T111:V111"/>
    <mergeCell ref="W111:Y111"/>
    <mergeCell ref="Z111:AC111"/>
    <mergeCell ref="AD111:AJ111"/>
    <mergeCell ref="A112:I112"/>
    <mergeCell ref="J112:K112"/>
    <mergeCell ref="L112:O112"/>
    <mergeCell ref="P112:S112"/>
    <mergeCell ref="T112:V112"/>
    <mergeCell ref="W112:Y112"/>
    <mergeCell ref="Z112:AC112"/>
    <mergeCell ref="B109:C109"/>
    <mergeCell ref="D109:E109"/>
    <mergeCell ref="F109:G109"/>
    <mergeCell ref="H109:J109"/>
    <mergeCell ref="K109:N109"/>
    <mergeCell ref="O109:Q109"/>
    <mergeCell ref="R109:U109"/>
    <mergeCell ref="V109:X109"/>
    <mergeCell ref="Y109:Z109"/>
    <mergeCell ref="AA109:AD109"/>
    <mergeCell ref="AE109:AF109"/>
    <mergeCell ref="AG109:AH109"/>
    <mergeCell ref="B110:C110"/>
    <mergeCell ref="D110:E110"/>
    <mergeCell ref="F110:G110"/>
    <mergeCell ref="H110:J110"/>
    <mergeCell ref="K110:N110"/>
    <mergeCell ref="O110:Q110"/>
    <mergeCell ref="R110:U110"/>
    <mergeCell ref="V110:X110"/>
    <mergeCell ref="Y110:Z110"/>
    <mergeCell ref="AA110:AD110"/>
    <mergeCell ref="AE110:AF110"/>
    <mergeCell ref="AG110:AH110"/>
    <mergeCell ref="B107:C107"/>
    <mergeCell ref="D107:E107"/>
    <mergeCell ref="F107:G107"/>
    <mergeCell ref="H107:J107"/>
    <mergeCell ref="K107:N107"/>
    <mergeCell ref="O107:Q107"/>
    <mergeCell ref="R107:U107"/>
    <mergeCell ref="V107:X107"/>
    <mergeCell ref="Y107:Z107"/>
    <mergeCell ref="AA107:AD107"/>
    <mergeCell ref="AE107:AF107"/>
    <mergeCell ref="AG107:AH107"/>
    <mergeCell ref="B108:C108"/>
    <mergeCell ref="D108:E108"/>
    <mergeCell ref="F108:G108"/>
    <mergeCell ref="H108:J108"/>
    <mergeCell ref="K108:N108"/>
    <mergeCell ref="O108:Q108"/>
    <mergeCell ref="R108:U108"/>
    <mergeCell ref="V108:X108"/>
    <mergeCell ref="Y108:Z108"/>
    <mergeCell ref="AA108:AD108"/>
    <mergeCell ref="AE108:AF108"/>
    <mergeCell ref="AG108:AH108"/>
    <mergeCell ref="B105:C105"/>
    <mergeCell ref="D105:E105"/>
    <mergeCell ref="F105:G105"/>
    <mergeCell ref="H105:J105"/>
    <mergeCell ref="K105:N105"/>
    <mergeCell ref="O105:Q105"/>
    <mergeCell ref="R105:U105"/>
    <mergeCell ref="V105:X105"/>
    <mergeCell ref="Y105:Z105"/>
    <mergeCell ref="AA105:AD105"/>
    <mergeCell ref="AE105:AF105"/>
    <mergeCell ref="AG105:AH105"/>
    <mergeCell ref="B106:C106"/>
    <mergeCell ref="D106:E106"/>
    <mergeCell ref="F106:G106"/>
    <mergeCell ref="H106:J106"/>
    <mergeCell ref="K106:N106"/>
    <mergeCell ref="O106:Q106"/>
    <mergeCell ref="R106:U106"/>
    <mergeCell ref="V106:X106"/>
    <mergeCell ref="Y106:Z106"/>
    <mergeCell ref="AA106:AD106"/>
    <mergeCell ref="AE106:AF106"/>
    <mergeCell ref="AG106:AH106"/>
    <mergeCell ref="B103:C103"/>
    <mergeCell ref="D103:E103"/>
    <mergeCell ref="F103:G103"/>
    <mergeCell ref="H103:J103"/>
    <mergeCell ref="K103:N103"/>
    <mergeCell ref="O103:Q103"/>
    <mergeCell ref="R103:U103"/>
    <mergeCell ref="V103:X103"/>
    <mergeCell ref="Y103:Z103"/>
    <mergeCell ref="AA103:AD103"/>
    <mergeCell ref="AE103:AF103"/>
    <mergeCell ref="AG103:AH103"/>
    <mergeCell ref="B104:C104"/>
    <mergeCell ref="D104:E104"/>
    <mergeCell ref="F104:G104"/>
    <mergeCell ref="H104:J104"/>
    <mergeCell ref="K104:N104"/>
    <mergeCell ref="O104:Q104"/>
    <mergeCell ref="R104:U104"/>
    <mergeCell ref="V104:X104"/>
    <mergeCell ref="Y104:Z104"/>
    <mergeCell ref="AA104:AD104"/>
    <mergeCell ref="AE104:AF104"/>
    <mergeCell ref="AG104:AH104"/>
    <mergeCell ref="B101:C101"/>
    <mergeCell ref="D101:E101"/>
    <mergeCell ref="F101:G101"/>
    <mergeCell ref="H101:J101"/>
    <mergeCell ref="K101:N101"/>
    <mergeCell ref="O101:Q101"/>
    <mergeCell ref="R101:U101"/>
    <mergeCell ref="V101:X101"/>
    <mergeCell ref="Y101:Z101"/>
    <mergeCell ref="AA101:AD101"/>
    <mergeCell ref="AE101:AF101"/>
    <mergeCell ref="AG101:AH101"/>
    <mergeCell ref="B102:C102"/>
    <mergeCell ref="D102:E102"/>
    <mergeCell ref="F102:G102"/>
    <mergeCell ref="H102:J102"/>
    <mergeCell ref="K102:N102"/>
    <mergeCell ref="O102:Q102"/>
    <mergeCell ref="R102:U102"/>
    <mergeCell ref="V102:X102"/>
    <mergeCell ref="Y102:Z102"/>
    <mergeCell ref="AA102:AD102"/>
    <mergeCell ref="AE102:AF102"/>
    <mergeCell ref="AG102:AH102"/>
    <mergeCell ref="B99:C99"/>
    <mergeCell ref="D99:E99"/>
    <mergeCell ref="F99:G99"/>
    <mergeCell ref="H99:J99"/>
    <mergeCell ref="K99:N99"/>
    <mergeCell ref="O99:Q99"/>
    <mergeCell ref="R99:U99"/>
    <mergeCell ref="V99:X99"/>
    <mergeCell ref="Y99:Z99"/>
    <mergeCell ref="AA99:AD99"/>
    <mergeCell ref="AE99:AF99"/>
    <mergeCell ref="AG99:AH99"/>
    <mergeCell ref="B100:C100"/>
    <mergeCell ref="D100:E100"/>
    <mergeCell ref="F100:G100"/>
    <mergeCell ref="H100:J100"/>
    <mergeCell ref="K100:N100"/>
    <mergeCell ref="O100:Q100"/>
    <mergeCell ref="R100:U100"/>
    <mergeCell ref="V100:X100"/>
    <mergeCell ref="Y100:Z100"/>
    <mergeCell ref="AA100:AD100"/>
    <mergeCell ref="AE100:AF100"/>
    <mergeCell ref="AG100:AH100"/>
    <mergeCell ref="B97:C97"/>
    <mergeCell ref="D97:E97"/>
    <mergeCell ref="F97:G97"/>
    <mergeCell ref="H97:J97"/>
    <mergeCell ref="K97:N97"/>
    <mergeCell ref="O97:Q97"/>
    <mergeCell ref="R97:U97"/>
    <mergeCell ref="V97:X97"/>
    <mergeCell ref="Y97:Z97"/>
    <mergeCell ref="AA97:AD97"/>
    <mergeCell ref="AE97:AF97"/>
    <mergeCell ref="AG97:AH97"/>
    <mergeCell ref="B98:C98"/>
    <mergeCell ref="D98:E98"/>
    <mergeCell ref="F98:G98"/>
    <mergeCell ref="H98:J98"/>
    <mergeCell ref="K98:N98"/>
    <mergeCell ref="O98:Q98"/>
    <mergeCell ref="R98:U98"/>
    <mergeCell ref="V98:X98"/>
    <mergeCell ref="Y98:Z98"/>
    <mergeCell ref="AA98:AD98"/>
    <mergeCell ref="AE98:AF98"/>
    <mergeCell ref="AG98:AH98"/>
    <mergeCell ref="B95:C95"/>
    <mergeCell ref="D95:E95"/>
    <mergeCell ref="F95:G95"/>
    <mergeCell ref="H95:J95"/>
    <mergeCell ref="K95:N95"/>
    <mergeCell ref="O95:Q95"/>
    <mergeCell ref="R95:U95"/>
    <mergeCell ref="V95:X95"/>
    <mergeCell ref="Y95:Z95"/>
    <mergeCell ref="AA95:AD95"/>
    <mergeCell ref="AE95:AF95"/>
    <mergeCell ref="AG95:AH95"/>
    <mergeCell ref="B96:C96"/>
    <mergeCell ref="D96:E96"/>
    <mergeCell ref="F96:G96"/>
    <mergeCell ref="H96:J96"/>
    <mergeCell ref="K96:N96"/>
    <mergeCell ref="O96:Q96"/>
    <mergeCell ref="R96:U96"/>
    <mergeCell ref="V96:X96"/>
    <mergeCell ref="Y96:Z96"/>
    <mergeCell ref="AA96:AD96"/>
    <mergeCell ref="AE96:AF96"/>
    <mergeCell ref="AG96:AH96"/>
    <mergeCell ref="B93:C93"/>
    <mergeCell ref="D93:E93"/>
    <mergeCell ref="F93:G93"/>
    <mergeCell ref="H93:J93"/>
    <mergeCell ref="K93:N93"/>
    <mergeCell ref="O93:Q93"/>
    <mergeCell ref="R93:U93"/>
    <mergeCell ref="V93:X93"/>
    <mergeCell ref="Y93:Z93"/>
    <mergeCell ref="AA93:AD93"/>
    <mergeCell ref="AE93:AF93"/>
    <mergeCell ref="AG93:AH93"/>
    <mergeCell ref="B94:C94"/>
    <mergeCell ref="D94:E94"/>
    <mergeCell ref="F94:G94"/>
    <mergeCell ref="H94:J94"/>
    <mergeCell ref="K94:N94"/>
    <mergeCell ref="O94:Q94"/>
    <mergeCell ref="R94:U94"/>
    <mergeCell ref="V94:X94"/>
    <mergeCell ref="Y94:Z94"/>
    <mergeCell ref="AA94:AD94"/>
    <mergeCell ref="AE94:AF94"/>
    <mergeCell ref="AG94:AH94"/>
    <mergeCell ref="AA90:AD90"/>
    <mergeCell ref="AE90:AF90"/>
    <mergeCell ref="AG90:AH90"/>
    <mergeCell ref="AI90:AJ90"/>
    <mergeCell ref="A91:E91"/>
    <mergeCell ref="F91:G91"/>
    <mergeCell ref="H91:J91"/>
    <mergeCell ref="K91:N91"/>
    <mergeCell ref="O91:Q91"/>
    <mergeCell ref="R91:U91"/>
    <mergeCell ref="V91:X91"/>
    <mergeCell ref="Y91:Z91"/>
    <mergeCell ref="AA91:AD91"/>
    <mergeCell ref="AE91:AF91"/>
    <mergeCell ref="AG91:AH91"/>
    <mergeCell ref="B92:C92"/>
    <mergeCell ref="D92:E92"/>
    <mergeCell ref="F92:G92"/>
    <mergeCell ref="H92:J92"/>
    <mergeCell ref="K92:N92"/>
    <mergeCell ref="O92:Q92"/>
    <mergeCell ref="R92:U92"/>
    <mergeCell ref="V92:X92"/>
    <mergeCell ref="Y92:Z92"/>
    <mergeCell ref="AA92:AD92"/>
    <mergeCell ref="AE92:AF92"/>
    <mergeCell ref="AG92:AH92"/>
    <mergeCell ref="A88:B88"/>
    <mergeCell ref="C88:E88"/>
    <mergeCell ref="F88:I88"/>
    <mergeCell ref="J88:K88"/>
    <mergeCell ref="L88:O88"/>
    <mergeCell ref="P88:S88"/>
    <mergeCell ref="T88:V88"/>
    <mergeCell ref="W88:Y88"/>
    <mergeCell ref="A89:B89"/>
    <mergeCell ref="C89:E89"/>
    <mergeCell ref="F89:I89"/>
    <mergeCell ref="J89:K89"/>
    <mergeCell ref="L89:O89"/>
    <mergeCell ref="P89:S89"/>
    <mergeCell ref="T89:V89"/>
    <mergeCell ref="W89:Y89"/>
    <mergeCell ref="B90:C90"/>
    <mergeCell ref="D90:E90"/>
    <mergeCell ref="F90:G90"/>
    <mergeCell ref="H90:J90"/>
    <mergeCell ref="K90:N90"/>
    <mergeCell ref="O90:Q90"/>
    <mergeCell ref="R90:U90"/>
    <mergeCell ref="V90:X90"/>
    <mergeCell ref="Y90:Z90"/>
    <mergeCell ref="A85:B85"/>
    <mergeCell ref="C85:E85"/>
    <mergeCell ref="F85:I85"/>
    <mergeCell ref="J85:K85"/>
    <mergeCell ref="L85:O85"/>
    <mergeCell ref="P85:S85"/>
    <mergeCell ref="T85:V85"/>
    <mergeCell ref="W85:Y85"/>
    <mergeCell ref="A86:B86"/>
    <mergeCell ref="C86:E86"/>
    <mergeCell ref="F86:I86"/>
    <mergeCell ref="J86:K86"/>
    <mergeCell ref="L86:O86"/>
    <mergeCell ref="P86:S86"/>
    <mergeCell ref="T86:V86"/>
    <mergeCell ref="W86:Y86"/>
    <mergeCell ref="A87:B87"/>
    <mergeCell ref="C87:E87"/>
    <mergeCell ref="F87:I87"/>
    <mergeCell ref="J87:K87"/>
    <mergeCell ref="L87:O87"/>
    <mergeCell ref="P87:S87"/>
    <mergeCell ref="T87:V87"/>
    <mergeCell ref="W87:Y87"/>
    <mergeCell ref="A82:B82"/>
    <mergeCell ref="C82:E82"/>
    <mergeCell ref="F82:I82"/>
    <mergeCell ref="J82:K82"/>
    <mergeCell ref="L82:O82"/>
    <mergeCell ref="P82:S82"/>
    <mergeCell ref="T82:V82"/>
    <mergeCell ref="W82:Y82"/>
    <mergeCell ref="A83:B83"/>
    <mergeCell ref="C83:E83"/>
    <mergeCell ref="F83:I83"/>
    <mergeCell ref="J83:K83"/>
    <mergeCell ref="L83:O83"/>
    <mergeCell ref="P83:S83"/>
    <mergeCell ref="T83:V83"/>
    <mergeCell ref="W83:Y83"/>
    <mergeCell ref="A84:B84"/>
    <mergeCell ref="C84:E84"/>
    <mergeCell ref="F84:I84"/>
    <mergeCell ref="J84:K84"/>
    <mergeCell ref="L84:O84"/>
    <mergeCell ref="P84:S84"/>
    <mergeCell ref="T84:V84"/>
    <mergeCell ref="W84:Y84"/>
    <mergeCell ref="A79:B79"/>
    <mergeCell ref="C79:E79"/>
    <mergeCell ref="F79:I79"/>
    <mergeCell ref="J79:K79"/>
    <mergeCell ref="L79:O79"/>
    <mergeCell ref="P79:S79"/>
    <mergeCell ref="T79:V79"/>
    <mergeCell ref="W79:Y79"/>
    <mergeCell ref="A80:B80"/>
    <mergeCell ref="C80:E80"/>
    <mergeCell ref="F80:I80"/>
    <mergeCell ref="J80:K80"/>
    <mergeCell ref="L80:O80"/>
    <mergeCell ref="P80:S80"/>
    <mergeCell ref="T80:V80"/>
    <mergeCell ref="W80:Y80"/>
    <mergeCell ref="A81:B81"/>
    <mergeCell ref="C81:E81"/>
    <mergeCell ref="F81:I81"/>
    <mergeCell ref="J81:K81"/>
    <mergeCell ref="L81:O81"/>
    <mergeCell ref="P81:S81"/>
    <mergeCell ref="T81:V81"/>
    <mergeCell ref="W81:Y81"/>
    <mergeCell ref="A76:B76"/>
    <mergeCell ref="C76:E76"/>
    <mergeCell ref="F76:I76"/>
    <mergeCell ref="J76:K76"/>
    <mergeCell ref="L76:O76"/>
    <mergeCell ref="P76:S76"/>
    <mergeCell ref="T76:V76"/>
    <mergeCell ref="W76:Y76"/>
    <mergeCell ref="A77:B77"/>
    <mergeCell ref="C77:E77"/>
    <mergeCell ref="F77:I77"/>
    <mergeCell ref="J77:K77"/>
    <mergeCell ref="L77:O77"/>
    <mergeCell ref="P77:S77"/>
    <mergeCell ref="T77:V77"/>
    <mergeCell ref="W77:Y77"/>
    <mergeCell ref="A78:B78"/>
    <mergeCell ref="C78:E78"/>
    <mergeCell ref="F78:I78"/>
    <mergeCell ref="J78:K78"/>
    <mergeCell ref="L78:O78"/>
    <mergeCell ref="P78:S78"/>
    <mergeCell ref="T78:V78"/>
    <mergeCell ref="W78:Y78"/>
    <mergeCell ref="A73:B73"/>
    <mergeCell ref="C73:E73"/>
    <mergeCell ref="F73:I73"/>
    <mergeCell ref="J73:K73"/>
    <mergeCell ref="L73:O73"/>
    <mergeCell ref="P73:S73"/>
    <mergeCell ref="T73:V73"/>
    <mergeCell ref="W73:Y73"/>
    <mergeCell ref="A74:B74"/>
    <mergeCell ref="C74:E74"/>
    <mergeCell ref="F74:I74"/>
    <mergeCell ref="J74:K74"/>
    <mergeCell ref="L74:O74"/>
    <mergeCell ref="P74:S74"/>
    <mergeCell ref="T74:V74"/>
    <mergeCell ref="W74:Y74"/>
    <mergeCell ref="A75:B75"/>
    <mergeCell ref="C75:E75"/>
    <mergeCell ref="F75:I75"/>
    <mergeCell ref="J75:K75"/>
    <mergeCell ref="L75:O75"/>
    <mergeCell ref="P75:S75"/>
    <mergeCell ref="T75:V75"/>
    <mergeCell ref="W75:Y75"/>
    <mergeCell ref="A70:B70"/>
    <mergeCell ref="C70:E70"/>
    <mergeCell ref="F70:I70"/>
    <mergeCell ref="J70:K70"/>
    <mergeCell ref="L70:O70"/>
    <mergeCell ref="P70:S70"/>
    <mergeCell ref="T70:V70"/>
    <mergeCell ref="W70:Y70"/>
    <mergeCell ref="Z70:AJ70"/>
    <mergeCell ref="A71:K71"/>
    <mergeCell ref="L71:O71"/>
    <mergeCell ref="P71:S71"/>
    <mergeCell ref="T71:V71"/>
    <mergeCell ref="W71:Y71"/>
    <mergeCell ref="A72:B72"/>
    <mergeCell ref="C72:E72"/>
    <mergeCell ref="F72:I72"/>
    <mergeCell ref="J72:K72"/>
    <mergeCell ref="L72:O72"/>
    <mergeCell ref="P72:S72"/>
    <mergeCell ref="T72:V72"/>
    <mergeCell ref="W72:Y72"/>
    <mergeCell ref="A68:B68"/>
    <mergeCell ref="C68:E68"/>
    <mergeCell ref="F68:I68"/>
    <mergeCell ref="J68:K68"/>
    <mergeCell ref="L68:O68"/>
    <mergeCell ref="P68:S68"/>
    <mergeCell ref="T68:V68"/>
    <mergeCell ref="W68:Y68"/>
    <mergeCell ref="Z68:AC68"/>
    <mergeCell ref="A69:B69"/>
    <mergeCell ref="C69:E69"/>
    <mergeCell ref="F69:I69"/>
    <mergeCell ref="J69:K69"/>
    <mergeCell ref="L69:O69"/>
    <mergeCell ref="P69:S69"/>
    <mergeCell ref="T69:V69"/>
    <mergeCell ref="W69:Y69"/>
    <mergeCell ref="Z69:AC69"/>
    <mergeCell ref="A66:B66"/>
    <mergeCell ref="C66:E66"/>
    <mergeCell ref="F66:I66"/>
    <mergeCell ref="J66:K66"/>
    <mergeCell ref="L66:O66"/>
    <mergeCell ref="P66:S66"/>
    <mergeCell ref="T66:V66"/>
    <mergeCell ref="W66:Y66"/>
    <mergeCell ref="Z66:AC66"/>
    <mergeCell ref="A67:B67"/>
    <mergeCell ref="C67:E67"/>
    <mergeCell ref="F67:I67"/>
    <mergeCell ref="J67:K67"/>
    <mergeCell ref="L67:O67"/>
    <mergeCell ref="P67:S67"/>
    <mergeCell ref="T67:V67"/>
    <mergeCell ref="W67:Y67"/>
    <mergeCell ref="Z67:AC67"/>
    <mergeCell ref="A64:B64"/>
    <mergeCell ref="C64:E64"/>
    <mergeCell ref="F64:I64"/>
    <mergeCell ref="J64:K64"/>
    <mergeCell ref="L64:O64"/>
    <mergeCell ref="P64:S64"/>
    <mergeCell ref="T64:V64"/>
    <mergeCell ref="W64:Y64"/>
    <mergeCell ref="Z64:AC64"/>
    <mergeCell ref="A65:B65"/>
    <mergeCell ref="C65:E65"/>
    <mergeCell ref="F65:I65"/>
    <mergeCell ref="J65:K65"/>
    <mergeCell ref="L65:O65"/>
    <mergeCell ref="P65:S65"/>
    <mergeCell ref="T65:V65"/>
    <mergeCell ref="W65:Y65"/>
    <mergeCell ref="Z65:AC65"/>
    <mergeCell ref="A62:B62"/>
    <mergeCell ref="C62:E62"/>
    <mergeCell ref="F62:I62"/>
    <mergeCell ref="J62:K62"/>
    <mergeCell ref="L62:O62"/>
    <mergeCell ref="P62:S62"/>
    <mergeCell ref="T62:V62"/>
    <mergeCell ref="W62:Y62"/>
    <mergeCell ref="Z62:AC62"/>
    <mergeCell ref="A63:B63"/>
    <mergeCell ref="C63:E63"/>
    <mergeCell ref="F63:I63"/>
    <mergeCell ref="J63:K63"/>
    <mergeCell ref="L63:O63"/>
    <mergeCell ref="P63:S63"/>
    <mergeCell ref="T63:V63"/>
    <mergeCell ref="W63:Y63"/>
    <mergeCell ref="Z63:AC63"/>
    <mergeCell ref="A60:B60"/>
    <mergeCell ref="C60:E60"/>
    <mergeCell ref="F60:I60"/>
    <mergeCell ref="J60:K60"/>
    <mergeCell ref="L60:O60"/>
    <mergeCell ref="P60:S60"/>
    <mergeCell ref="T60:V60"/>
    <mergeCell ref="W60:Y60"/>
    <mergeCell ref="Z60:AC60"/>
    <mergeCell ref="A61:B61"/>
    <mergeCell ref="C61:E61"/>
    <mergeCell ref="F61:I61"/>
    <mergeCell ref="J61:K61"/>
    <mergeCell ref="L61:O61"/>
    <mergeCell ref="P61:S61"/>
    <mergeCell ref="T61:V61"/>
    <mergeCell ref="W61:Y61"/>
    <mergeCell ref="Z61:AC61"/>
    <mergeCell ref="A58:B58"/>
    <mergeCell ref="C58:E58"/>
    <mergeCell ref="F58:I58"/>
    <mergeCell ref="J58:K58"/>
    <mergeCell ref="L58:O58"/>
    <mergeCell ref="P58:S58"/>
    <mergeCell ref="T58:V58"/>
    <mergeCell ref="W58:Y58"/>
    <mergeCell ref="Z58:AC58"/>
    <mergeCell ref="A59:B59"/>
    <mergeCell ref="C59:E59"/>
    <mergeCell ref="F59:I59"/>
    <mergeCell ref="J59:K59"/>
    <mergeCell ref="L59:O59"/>
    <mergeCell ref="P59:S59"/>
    <mergeCell ref="T59:V59"/>
    <mergeCell ref="W59:Y59"/>
    <mergeCell ref="Z59:AC59"/>
    <mergeCell ref="A56:B56"/>
    <mergeCell ref="C56:E56"/>
    <mergeCell ref="F56:I56"/>
    <mergeCell ref="J56:K56"/>
    <mergeCell ref="L56:O56"/>
    <mergeCell ref="P56:S56"/>
    <mergeCell ref="T56:V56"/>
    <mergeCell ref="W56:Y56"/>
    <mergeCell ref="Z56:AC56"/>
    <mergeCell ref="A57:B57"/>
    <mergeCell ref="C57:E57"/>
    <mergeCell ref="F57:I57"/>
    <mergeCell ref="J57:K57"/>
    <mergeCell ref="L57:O57"/>
    <mergeCell ref="P57:S57"/>
    <mergeCell ref="T57:V57"/>
    <mergeCell ref="W57:Y57"/>
    <mergeCell ref="Z57:AC57"/>
    <mergeCell ref="A54:B54"/>
    <mergeCell ref="C54:E54"/>
    <mergeCell ref="F54:I54"/>
    <mergeCell ref="J54:K54"/>
    <mergeCell ref="L54:O54"/>
    <mergeCell ref="P54:S54"/>
    <mergeCell ref="T54:V54"/>
    <mergeCell ref="W54:Y54"/>
    <mergeCell ref="Z54:AC54"/>
    <mergeCell ref="A55:B55"/>
    <mergeCell ref="C55:E55"/>
    <mergeCell ref="F55:I55"/>
    <mergeCell ref="J55:K55"/>
    <mergeCell ref="L55:O55"/>
    <mergeCell ref="P55:S55"/>
    <mergeCell ref="T55:V55"/>
    <mergeCell ref="W55:Y55"/>
    <mergeCell ref="Z55:AC55"/>
    <mergeCell ref="A52:B52"/>
    <mergeCell ref="C52:E52"/>
    <mergeCell ref="F52:I52"/>
    <mergeCell ref="J52:K52"/>
    <mergeCell ref="L52:O52"/>
    <mergeCell ref="P52:S52"/>
    <mergeCell ref="T52:V52"/>
    <mergeCell ref="W52:Y52"/>
    <mergeCell ref="Z52:AC52"/>
    <mergeCell ref="A53:B53"/>
    <mergeCell ref="C53:E53"/>
    <mergeCell ref="F53:I53"/>
    <mergeCell ref="J53:K53"/>
    <mergeCell ref="L53:O53"/>
    <mergeCell ref="P53:S53"/>
    <mergeCell ref="T53:V53"/>
    <mergeCell ref="W53:Y53"/>
    <mergeCell ref="Z53:AC53"/>
    <mergeCell ref="A49:B49"/>
    <mergeCell ref="C49:E49"/>
    <mergeCell ref="F49:I49"/>
    <mergeCell ref="J49:K49"/>
    <mergeCell ref="L49:O49"/>
    <mergeCell ref="P49:S49"/>
    <mergeCell ref="T49:V49"/>
    <mergeCell ref="W49:Y49"/>
    <mergeCell ref="Z49:AC49"/>
    <mergeCell ref="A50:AC50"/>
    <mergeCell ref="AD50:AJ50"/>
    <mergeCell ref="A51:I51"/>
    <mergeCell ref="J51:K51"/>
    <mergeCell ref="L51:O51"/>
    <mergeCell ref="P51:S51"/>
    <mergeCell ref="T51:V51"/>
    <mergeCell ref="W51:Y51"/>
    <mergeCell ref="Z51:AC51"/>
    <mergeCell ref="A47:B47"/>
    <mergeCell ref="C47:E47"/>
    <mergeCell ref="F47:I47"/>
    <mergeCell ref="J47:K47"/>
    <mergeCell ref="L47:O47"/>
    <mergeCell ref="P47:S47"/>
    <mergeCell ref="T47:V47"/>
    <mergeCell ref="W47:Y47"/>
    <mergeCell ref="Z47:AC47"/>
    <mergeCell ref="A48:B48"/>
    <mergeCell ref="C48:E48"/>
    <mergeCell ref="F48:I48"/>
    <mergeCell ref="J48:K48"/>
    <mergeCell ref="L48:O48"/>
    <mergeCell ref="P48:S48"/>
    <mergeCell ref="T48:V48"/>
    <mergeCell ref="W48:Y48"/>
    <mergeCell ref="Z48:AC48"/>
    <mergeCell ref="A45:B45"/>
    <mergeCell ref="C45:E45"/>
    <mergeCell ref="F45:I45"/>
    <mergeCell ref="J45:K45"/>
    <mergeCell ref="L45:O45"/>
    <mergeCell ref="P45:S45"/>
    <mergeCell ref="T45:V45"/>
    <mergeCell ref="W45:Y45"/>
    <mergeCell ref="Z45:AC45"/>
    <mergeCell ref="A46:B46"/>
    <mergeCell ref="C46:E46"/>
    <mergeCell ref="F46:I46"/>
    <mergeCell ref="J46:K46"/>
    <mergeCell ref="L46:O46"/>
    <mergeCell ref="P46:S46"/>
    <mergeCell ref="T46:V46"/>
    <mergeCell ref="W46:Y46"/>
    <mergeCell ref="Z46:AC46"/>
    <mergeCell ref="A43:B43"/>
    <mergeCell ref="C43:E43"/>
    <mergeCell ref="F43:I43"/>
    <mergeCell ref="J43:K43"/>
    <mergeCell ref="L43:O43"/>
    <mergeCell ref="P43:S43"/>
    <mergeCell ref="T43:V43"/>
    <mergeCell ref="W43:Y43"/>
    <mergeCell ref="Z43:AC43"/>
    <mergeCell ref="A44:B44"/>
    <mergeCell ref="C44:E44"/>
    <mergeCell ref="F44:I44"/>
    <mergeCell ref="J44:K44"/>
    <mergeCell ref="L44:O44"/>
    <mergeCell ref="P44:S44"/>
    <mergeCell ref="T44:V44"/>
    <mergeCell ref="W44:Y44"/>
    <mergeCell ref="Z44:AC44"/>
    <mergeCell ref="A41:B41"/>
    <mergeCell ref="C41:E41"/>
    <mergeCell ref="F41:I41"/>
    <mergeCell ref="J41:K41"/>
    <mergeCell ref="L41:O41"/>
    <mergeCell ref="P41:S41"/>
    <mergeCell ref="T41:V41"/>
    <mergeCell ref="W41:Y41"/>
    <mergeCell ref="Z41:AC41"/>
    <mergeCell ref="A42:B42"/>
    <mergeCell ref="C42:E42"/>
    <mergeCell ref="F42:I42"/>
    <mergeCell ref="J42:K42"/>
    <mergeCell ref="L42:O42"/>
    <mergeCell ref="P42:S42"/>
    <mergeCell ref="T42:V42"/>
    <mergeCell ref="W42:Y42"/>
    <mergeCell ref="Z42:AC42"/>
    <mergeCell ref="A39:B39"/>
    <mergeCell ref="C39:E39"/>
    <mergeCell ref="F39:I39"/>
    <mergeCell ref="J39:K39"/>
    <mergeCell ref="L39:O39"/>
    <mergeCell ref="P39:S39"/>
    <mergeCell ref="T39:V39"/>
    <mergeCell ref="W39:Y39"/>
    <mergeCell ref="Z39:AC39"/>
    <mergeCell ref="A40:B40"/>
    <mergeCell ref="C40:E40"/>
    <mergeCell ref="F40:I40"/>
    <mergeCell ref="J40:K40"/>
    <mergeCell ref="L40:O40"/>
    <mergeCell ref="P40:S40"/>
    <mergeCell ref="T40:V40"/>
    <mergeCell ref="W40:Y40"/>
    <mergeCell ref="Z40:AC40"/>
    <mergeCell ref="A37:B37"/>
    <mergeCell ref="C37:E37"/>
    <mergeCell ref="F37:I37"/>
    <mergeCell ref="J37:K37"/>
    <mergeCell ref="L37:O37"/>
    <mergeCell ref="P37:S37"/>
    <mergeCell ref="T37:V37"/>
    <mergeCell ref="W37:Y37"/>
    <mergeCell ref="Z37:AC37"/>
    <mergeCell ref="A38:B38"/>
    <mergeCell ref="C38:E38"/>
    <mergeCell ref="F38:I38"/>
    <mergeCell ref="J38:K38"/>
    <mergeCell ref="L38:O38"/>
    <mergeCell ref="P38:S38"/>
    <mergeCell ref="T38:V38"/>
    <mergeCell ref="W38:Y38"/>
    <mergeCell ref="Z38:AC38"/>
    <mergeCell ref="A35:B35"/>
    <mergeCell ref="C35:E35"/>
    <mergeCell ref="F35:I35"/>
    <mergeCell ref="J35:K35"/>
    <mergeCell ref="L35:O35"/>
    <mergeCell ref="P35:S35"/>
    <mergeCell ref="T35:V35"/>
    <mergeCell ref="W35:Y35"/>
    <mergeCell ref="Z35:AC35"/>
    <mergeCell ref="A36:B36"/>
    <mergeCell ref="C36:E36"/>
    <mergeCell ref="F36:I36"/>
    <mergeCell ref="J36:K36"/>
    <mergeCell ref="L36:O36"/>
    <mergeCell ref="P36:S36"/>
    <mergeCell ref="T36:V36"/>
    <mergeCell ref="W36:Y36"/>
    <mergeCell ref="Z36:AC36"/>
    <mergeCell ref="A33:B33"/>
    <mergeCell ref="C33:E33"/>
    <mergeCell ref="F33:I33"/>
    <mergeCell ref="J33:K33"/>
    <mergeCell ref="L33:O33"/>
    <mergeCell ref="P33:S33"/>
    <mergeCell ref="T33:V33"/>
    <mergeCell ref="W33:Y33"/>
    <mergeCell ref="Z33:AC33"/>
    <mergeCell ref="A34:B34"/>
    <mergeCell ref="C34:E34"/>
    <mergeCell ref="F34:I34"/>
    <mergeCell ref="J34:K34"/>
    <mergeCell ref="L34:O34"/>
    <mergeCell ref="P34:S34"/>
    <mergeCell ref="T34:V34"/>
    <mergeCell ref="W34:Y34"/>
    <mergeCell ref="Z34:AC34"/>
    <mergeCell ref="A30:AC30"/>
    <mergeCell ref="AD30:AJ30"/>
    <mergeCell ref="A31:I31"/>
    <mergeCell ref="J31:K31"/>
    <mergeCell ref="L31:O31"/>
    <mergeCell ref="P31:S31"/>
    <mergeCell ref="T31:V31"/>
    <mergeCell ref="W31:Y31"/>
    <mergeCell ref="Z31:AC31"/>
    <mergeCell ref="A32:B32"/>
    <mergeCell ref="C32:E32"/>
    <mergeCell ref="F32:I32"/>
    <mergeCell ref="J32:K32"/>
    <mergeCell ref="L32:O32"/>
    <mergeCell ref="P32:S32"/>
    <mergeCell ref="T32:V32"/>
    <mergeCell ref="W32:Y32"/>
    <mergeCell ref="Z32:AC32"/>
    <mergeCell ref="A27:C27"/>
    <mergeCell ref="D27:G27"/>
    <mergeCell ref="H27:K27"/>
    <mergeCell ref="L27:P27"/>
    <mergeCell ref="Q27:U27"/>
    <mergeCell ref="V27:Y27"/>
    <mergeCell ref="A28:C28"/>
    <mergeCell ref="D28:G28"/>
    <mergeCell ref="H28:K28"/>
    <mergeCell ref="L28:P28"/>
    <mergeCell ref="Q28:U28"/>
    <mergeCell ref="V28:Y28"/>
    <mergeCell ref="A29:C29"/>
    <mergeCell ref="D29:G29"/>
    <mergeCell ref="H29:K29"/>
    <mergeCell ref="L29:P29"/>
    <mergeCell ref="Q29:U29"/>
    <mergeCell ref="V29:Y29"/>
    <mergeCell ref="A24:C24"/>
    <mergeCell ref="D24:G24"/>
    <mergeCell ref="H24:K24"/>
    <mergeCell ref="L24:P24"/>
    <mergeCell ref="Q24:U24"/>
    <mergeCell ref="V24:Y24"/>
    <mergeCell ref="A25:C25"/>
    <mergeCell ref="D25:G25"/>
    <mergeCell ref="H25:K25"/>
    <mergeCell ref="L25:P25"/>
    <mergeCell ref="Q25:U25"/>
    <mergeCell ref="V25:Y25"/>
    <mergeCell ref="A26:C26"/>
    <mergeCell ref="D26:G26"/>
    <mergeCell ref="H26:K26"/>
    <mergeCell ref="L26:P26"/>
    <mergeCell ref="Q26:U26"/>
    <mergeCell ref="V26:Y26"/>
    <mergeCell ref="A21:C21"/>
    <mergeCell ref="D21:G21"/>
    <mergeCell ref="H21:K21"/>
    <mergeCell ref="L21:P21"/>
    <mergeCell ref="Q21:U21"/>
    <mergeCell ref="V21:Y21"/>
    <mergeCell ref="A22:C22"/>
    <mergeCell ref="D22:G22"/>
    <mergeCell ref="H22:K22"/>
    <mergeCell ref="L22:P22"/>
    <mergeCell ref="Q22:U22"/>
    <mergeCell ref="V22:Y22"/>
    <mergeCell ref="A23:C23"/>
    <mergeCell ref="D23:G23"/>
    <mergeCell ref="H23:K23"/>
    <mergeCell ref="L23:P23"/>
    <mergeCell ref="Q23:U23"/>
    <mergeCell ref="V23:Y23"/>
    <mergeCell ref="A18:C18"/>
    <mergeCell ref="D18:G18"/>
    <mergeCell ref="H18:K18"/>
    <mergeCell ref="L18:P18"/>
    <mergeCell ref="Q18:U18"/>
    <mergeCell ref="V18:Y18"/>
    <mergeCell ref="A19:C19"/>
    <mergeCell ref="D19:G19"/>
    <mergeCell ref="H19:K19"/>
    <mergeCell ref="L19:P19"/>
    <mergeCell ref="Q19:U19"/>
    <mergeCell ref="V19:Y19"/>
    <mergeCell ref="A20:C20"/>
    <mergeCell ref="D20:G20"/>
    <mergeCell ref="H20:K20"/>
    <mergeCell ref="L20:P20"/>
    <mergeCell ref="Q20:U20"/>
    <mergeCell ref="V20:Y20"/>
    <mergeCell ref="A15:C15"/>
    <mergeCell ref="D15:G15"/>
    <mergeCell ref="H15:K15"/>
    <mergeCell ref="L15:P15"/>
    <mergeCell ref="Q15:U15"/>
    <mergeCell ref="V15:Y15"/>
    <mergeCell ref="A16:C16"/>
    <mergeCell ref="D16:G16"/>
    <mergeCell ref="H16:K16"/>
    <mergeCell ref="L16:P16"/>
    <mergeCell ref="Q16:U16"/>
    <mergeCell ref="V16:Y16"/>
    <mergeCell ref="A17:C17"/>
    <mergeCell ref="D17:G17"/>
    <mergeCell ref="H17:K17"/>
    <mergeCell ref="L17:P17"/>
    <mergeCell ref="Q17:U17"/>
    <mergeCell ref="V17:Y17"/>
    <mergeCell ref="A12:C12"/>
    <mergeCell ref="D12:G12"/>
    <mergeCell ref="H12:K12"/>
    <mergeCell ref="L12:P12"/>
    <mergeCell ref="Q12:U12"/>
    <mergeCell ref="V12:Y12"/>
    <mergeCell ref="A13:C13"/>
    <mergeCell ref="D13:G13"/>
    <mergeCell ref="H13:K13"/>
    <mergeCell ref="L13:P13"/>
    <mergeCell ref="Q13:U13"/>
    <mergeCell ref="V13:Y13"/>
    <mergeCell ref="A14:C14"/>
    <mergeCell ref="D14:G14"/>
    <mergeCell ref="H14:K14"/>
    <mergeCell ref="L14:P14"/>
    <mergeCell ref="Q14:U14"/>
    <mergeCell ref="V14:Y14"/>
    <mergeCell ref="A7:F7"/>
    <mergeCell ref="G7:L7"/>
    <mergeCell ref="M7:T7"/>
    <mergeCell ref="U7:AA7"/>
    <mergeCell ref="AB7:AG7"/>
    <mergeCell ref="AH7:AJ7"/>
    <mergeCell ref="A8:F8"/>
    <mergeCell ref="G8:L8"/>
    <mergeCell ref="M8:T8"/>
    <mergeCell ref="U8:AA8"/>
    <mergeCell ref="AB8:AG8"/>
    <mergeCell ref="AH8:AJ8"/>
    <mergeCell ref="A9:AJ9"/>
    <mergeCell ref="A10:Y10"/>
    <mergeCell ref="Z10:AJ10"/>
    <mergeCell ref="A11:G11"/>
    <mergeCell ref="H11:K11"/>
    <mergeCell ref="L11:P11"/>
    <mergeCell ref="Q11:U11"/>
    <mergeCell ref="V11:Y11"/>
    <mergeCell ref="A1:AJ1"/>
    <mergeCell ref="A2:AJ2"/>
    <mergeCell ref="A3:F3"/>
    <mergeCell ref="G3:L3"/>
    <mergeCell ref="M3:T3"/>
    <mergeCell ref="U3:AA3"/>
    <mergeCell ref="AB3:AG3"/>
    <mergeCell ref="AH3:AJ3"/>
    <mergeCell ref="A4:F4"/>
    <mergeCell ref="G4:L4"/>
    <mergeCell ref="M4:T4"/>
    <mergeCell ref="U4:AA4"/>
    <mergeCell ref="AB4:AG4"/>
    <mergeCell ref="AH4:AJ4"/>
    <mergeCell ref="A5:F5"/>
    <mergeCell ref="G5:AJ5"/>
    <mergeCell ref="A6:F6"/>
    <mergeCell ref="G6:L6"/>
    <mergeCell ref="M6:T6"/>
    <mergeCell ref="U6:AA6"/>
    <mergeCell ref="AB6:AG6"/>
    <mergeCell ref="AH6:AJ6"/>
  </mergeCells>
  <pageMargins left="0.5" right="0.5" top="0.5" bottom="0.5" header="0.5" footer="0.5"/>
  <pageSetup orientation="landscape" horizontalDpi="0" verticalDpi="0"/>
  <headerFooter>
    <oddHeader>&amp;L&amp;C</oddHeader>
  </headerFooter>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S38"/>
  <sheetViews>
    <sheetView zoomScale="85" zoomScaleNormal="85" workbookViewId="0">
      <selection activeCell="R3" sqref="R3"/>
    </sheetView>
  </sheetViews>
  <sheetFormatPr defaultRowHeight="15"/>
  <cols>
    <col min="1" max="1" width="26.85546875" customWidth="1"/>
    <col min="2" max="7" width="5.85546875" customWidth="1"/>
    <col min="8" max="8" width="7.5703125" bestFit="1" customWidth="1"/>
    <col min="9" max="18" width="5.85546875" customWidth="1"/>
    <col min="19" max="19" width="9.85546875" customWidth="1"/>
  </cols>
  <sheetData>
    <row r="1" spans="1:19">
      <c r="A1" s="31"/>
      <c r="B1" s="324" t="s">
        <v>1308</v>
      </c>
      <c r="C1" s="325"/>
      <c r="D1" s="325"/>
      <c r="E1" s="325"/>
      <c r="F1" s="325"/>
      <c r="G1" s="325"/>
      <c r="H1" s="325"/>
      <c r="I1" s="325"/>
      <c r="J1" s="325"/>
      <c r="K1" s="325"/>
      <c r="L1" s="325"/>
      <c r="M1" s="325"/>
      <c r="N1" s="325"/>
      <c r="O1" s="325"/>
      <c r="P1" s="325"/>
      <c r="Q1" s="325"/>
      <c r="R1" s="325"/>
      <c r="S1" s="326"/>
    </row>
    <row r="2" spans="1:19">
      <c r="A2" s="31" t="s">
        <v>1309</v>
      </c>
      <c r="B2" s="31">
        <v>508</v>
      </c>
      <c r="C2" s="31">
        <v>509</v>
      </c>
      <c r="D2" s="31">
        <v>521</v>
      </c>
      <c r="E2" s="31">
        <v>534</v>
      </c>
      <c r="F2" s="31">
        <v>544</v>
      </c>
      <c r="G2" s="31">
        <v>557</v>
      </c>
      <c r="H2" s="31">
        <v>558</v>
      </c>
      <c r="I2" s="31">
        <v>565</v>
      </c>
      <c r="J2" s="31">
        <v>575</v>
      </c>
      <c r="K2" s="31">
        <v>590</v>
      </c>
      <c r="L2" s="31">
        <v>619</v>
      </c>
      <c r="M2" s="31">
        <v>637</v>
      </c>
      <c r="N2" s="31">
        <v>652</v>
      </c>
      <c r="O2" s="31">
        <v>658</v>
      </c>
      <c r="P2" s="31">
        <v>659</v>
      </c>
      <c r="Q2" s="31">
        <v>676</v>
      </c>
      <c r="R2" s="31">
        <v>679</v>
      </c>
      <c r="S2" s="31" t="s">
        <v>1296</v>
      </c>
    </row>
    <row r="3" spans="1:19">
      <c r="A3" s="70" t="s">
        <v>1334</v>
      </c>
      <c r="B3" s="70">
        <f>COUNTIF(B4:B38,0)</f>
        <v>2</v>
      </c>
      <c r="C3" s="70">
        <f t="shared" ref="C3:S3" si="0">COUNTIF(C4:C38,0)</f>
        <v>0</v>
      </c>
      <c r="D3" s="70">
        <f t="shared" si="0"/>
        <v>0</v>
      </c>
      <c r="E3" s="70">
        <f t="shared" si="0"/>
        <v>0</v>
      </c>
      <c r="F3" s="70">
        <f t="shared" si="0"/>
        <v>1</v>
      </c>
      <c r="G3" s="70">
        <f t="shared" si="0"/>
        <v>2</v>
      </c>
      <c r="H3" s="70">
        <f t="shared" si="0"/>
        <v>1</v>
      </c>
      <c r="I3" s="70">
        <f>COUNTIF(I4:I38,0)</f>
        <v>2</v>
      </c>
      <c r="J3" s="70">
        <f t="shared" si="0"/>
        <v>3</v>
      </c>
      <c r="K3" s="70">
        <f t="shared" si="0"/>
        <v>0</v>
      </c>
      <c r="L3" s="70">
        <f t="shared" si="0"/>
        <v>1</v>
      </c>
      <c r="M3" s="70">
        <f t="shared" si="0"/>
        <v>1</v>
      </c>
      <c r="N3" s="70">
        <f t="shared" si="0"/>
        <v>3</v>
      </c>
      <c r="O3" s="70">
        <f t="shared" si="0"/>
        <v>0</v>
      </c>
      <c r="P3" s="70">
        <f t="shared" si="0"/>
        <v>0</v>
      </c>
      <c r="Q3" s="70">
        <f t="shared" si="0"/>
        <v>1</v>
      </c>
      <c r="R3" s="70">
        <f t="shared" si="0"/>
        <v>4</v>
      </c>
      <c r="S3" s="70">
        <f t="shared" si="0"/>
        <v>0</v>
      </c>
    </row>
    <row r="4" spans="1:19">
      <c r="A4" s="71" t="s">
        <v>1310</v>
      </c>
      <c r="B4" s="28"/>
      <c r="C4" s="28"/>
      <c r="D4" s="28">
        <v>1</v>
      </c>
      <c r="E4" s="28">
        <v>1</v>
      </c>
      <c r="F4" s="28">
        <v>1</v>
      </c>
      <c r="G4" s="28">
        <v>2</v>
      </c>
      <c r="H4" s="28">
        <v>1</v>
      </c>
      <c r="I4" s="28"/>
      <c r="J4" s="28"/>
      <c r="K4" s="28"/>
      <c r="L4" s="28"/>
      <c r="M4" s="28">
        <v>2</v>
      </c>
      <c r="N4" s="28">
        <v>2</v>
      </c>
      <c r="O4" s="28"/>
      <c r="P4" s="28">
        <v>1</v>
      </c>
      <c r="Q4" s="28"/>
      <c r="R4" s="28"/>
      <c r="S4" s="28">
        <v>11</v>
      </c>
    </row>
    <row r="5" spans="1:19">
      <c r="A5" s="72"/>
      <c r="B5" s="29"/>
      <c r="C5" s="29"/>
      <c r="D5" s="29"/>
      <c r="E5" s="29"/>
      <c r="F5" s="29"/>
      <c r="G5" s="29"/>
      <c r="H5" s="29"/>
      <c r="I5" s="29"/>
      <c r="J5" s="29"/>
      <c r="K5" s="29"/>
      <c r="L5" s="29"/>
      <c r="M5" s="29">
        <v>1</v>
      </c>
      <c r="N5" s="29"/>
      <c r="O5" s="29"/>
      <c r="P5" s="29">
        <v>1</v>
      </c>
      <c r="Q5" s="29"/>
      <c r="R5" s="29"/>
      <c r="S5" s="29">
        <v>2</v>
      </c>
    </row>
    <row r="6" spans="1:19">
      <c r="A6" s="72" t="s">
        <v>1311</v>
      </c>
      <c r="B6" s="77"/>
      <c r="C6" s="77"/>
      <c r="D6" s="77">
        <v>1</v>
      </c>
      <c r="E6" s="77">
        <v>1</v>
      </c>
      <c r="F6" s="77">
        <v>1</v>
      </c>
      <c r="G6" s="77">
        <v>2</v>
      </c>
      <c r="H6" s="77">
        <v>1</v>
      </c>
      <c r="I6" s="77"/>
      <c r="J6" s="77"/>
      <c r="K6" s="77"/>
      <c r="L6" s="77"/>
      <c r="M6" s="77">
        <v>1</v>
      </c>
      <c r="N6" s="77">
        <v>2</v>
      </c>
      <c r="O6" s="77"/>
      <c r="P6" s="77"/>
      <c r="Q6" s="77"/>
      <c r="R6" s="77"/>
      <c r="S6" s="29">
        <v>9</v>
      </c>
    </row>
    <row r="7" spans="1:19">
      <c r="A7" s="71" t="s">
        <v>1312</v>
      </c>
      <c r="B7" s="28">
        <v>76</v>
      </c>
      <c r="C7" s="28">
        <v>110</v>
      </c>
      <c r="D7" s="28">
        <v>51</v>
      </c>
      <c r="E7" s="28">
        <v>71</v>
      </c>
      <c r="F7" s="28">
        <v>129</v>
      </c>
      <c r="G7" s="28">
        <v>54</v>
      </c>
      <c r="H7" s="28">
        <v>94</v>
      </c>
      <c r="I7" s="28">
        <v>2</v>
      </c>
      <c r="J7" s="28">
        <v>27</v>
      </c>
      <c r="K7" s="28">
        <v>111</v>
      </c>
      <c r="L7" s="28">
        <v>98</v>
      </c>
      <c r="M7" s="28">
        <v>63</v>
      </c>
      <c r="N7" s="28">
        <v>184</v>
      </c>
      <c r="O7" s="28">
        <v>8</v>
      </c>
      <c r="P7" s="28">
        <v>111</v>
      </c>
      <c r="Q7" s="28">
        <v>41</v>
      </c>
      <c r="R7" s="28">
        <v>12</v>
      </c>
      <c r="S7" s="28">
        <v>1242</v>
      </c>
    </row>
    <row r="8" spans="1:19">
      <c r="A8" s="72"/>
      <c r="B8" s="29">
        <v>47</v>
      </c>
      <c r="C8" s="29">
        <v>97</v>
      </c>
      <c r="D8" s="29">
        <v>47</v>
      </c>
      <c r="E8" s="29">
        <v>62</v>
      </c>
      <c r="F8" s="29">
        <v>114</v>
      </c>
      <c r="G8" s="29">
        <v>53</v>
      </c>
      <c r="H8" s="77">
        <v>83</v>
      </c>
      <c r="I8" s="30">
        <v>0</v>
      </c>
      <c r="J8" s="29">
        <v>21</v>
      </c>
      <c r="K8" s="29">
        <v>91</v>
      </c>
      <c r="L8" s="29">
        <v>88</v>
      </c>
      <c r="M8" s="29">
        <v>52</v>
      </c>
      <c r="N8" s="29">
        <v>159</v>
      </c>
      <c r="O8" s="29">
        <v>1</v>
      </c>
      <c r="P8" s="29">
        <v>107</v>
      </c>
      <c r="Q8" s="29">
        <v>36</v>
      </c>
      <c r="R8" s="29">
        <v>2</v>
      </c>
      <c r="S8" s="29">
        <v>1060</v>
      </c>
    </row>
    <row r="9" spans="1:19">
      <c r="A9" s="72" t="s">
        <v>1313</v>
      </c>
      <c r="B9" s="29">
        <v>13</v>
      </c>
      <c r="C9" s="29">
        <v>4</v>
      </c>
      <c r="D9" s="29">
        <v>3</v>
      </c>
      <c r="E9" s="29">
        <v>5</v>
      </c>
      <c r="F9" s="29">
        <v>3</v>
      </c>
      <c r="G9" s="29">
        <v>1</v>
      </c>
      <c r="H9" s="77">
        <v>4</v>
      </c>
      <c r="I9" s="29">
        <v>1</v>
      </c>
      <c r="J9" s="29">
        <v>2</v>
      </c>
      <c r="K9" s="29">
        <v>5</v>
      </c>
      <c r="L9" s="29">
        <v>5</v>
      </c>
      <c r="M9" s="29">
        <v>9</v>
      </c>
      <c r="N9" s="29">
        <v>6</v>
      </c>
      <c r="O9" s="29">
        <v>2</v>
      </c>
      <c r="P9" s="29">
        <v>2</v>
      </c>
      <c r="Q9" s="77">
        <v>1</v>
      </c>
      <c r="R9" s="29">
        <v>4</v>
      </c>
      <c r="S9" s="29">
        <v>68</v>
      </c>
    </row>
    <row r="10" spans="1:19">
      <c r="A10" s="72" t="s">
        <v>1314</v>
      </c>
      <c r="B10" s="29">
        <v>16</v>
      </c>
      <c r="C10" s="29">
        <v>9</v>
      </c>
      <c r="D10" s="29">
        <v>2</v>
      </c>
      <c r="E10" s="29">
        <v>4</v>
      </c>
      <c r="F10" s="29">
        <v>12</v>
      </c>
      <c r="G10" s="30">
        <v>0</v>
      </c>
      <c r="H10" s="77">
        <v>9</v>
      </c>
      <c r="I10" s="29">
        <v>1</v>
      </c>
      <c r="J10" s="29">
        <v>4</v>
      </c>
      <c r="K10" s="29">
        <v>15</v>
      </c>
      <c r="L10" s="29">
        <v>5</v>
      </c>
      <c r="M10" s="29">
        <v>3</v>
      </c>
      <c r="N10" s="29">
        <v>19</v>
      </c>
      <c r="O10" s="29">
        <v>5</v>
      </c>
      <c r="P10" s="29">
        <v>2</v>
      </c>
      <c r="Q10" s="29">
        <v>4</v>
      </c>
      <c r="R10" s="29">
        <v>6</v>
      </c>
      <c r="S10" s="29">
        <v>114</v>
      </c>
    </row>
    <row r="11" spans="1:19">
      <c r="A11" s="71" t="s">
        <v>89</v>
      </c>
      <c r="B11" s="28">
        <v>89</v>
      </c>
      <c r="C11" s="28">
        <v>73</v>
      </c>
      <c r="D11" s="28">
        <v>34</v>
      </c>
      <c r="E11" s="28">
        <v>46</v>
      </c>
      <c r="F11" s="28">
        <v>73</v>
      </c>
      <c r="G11" s="28">
        <v>53</v>
      </c>
      <c r="H11" s="28">
        <v>59</v>
      </c>
      <c r="I11" s="28">
        <v>40</v>
      </c>
      <c r="J11" s="28">
        <v>23</v>
      </c>
      <c r="K11" s="28">
        <v>56</v>
      </c>
      <c r="L11" s="28">
        <v>88</v>
      </c>
      <c r="M11" s="28">
        <v>49</v>
      </c>
      <c r="N11" s="28">
        <v>103</v>
      </c>
      <c r="O11" s="28">
        <v>71</v>
      </c>
      <c r="P11" s="28">
        <v>102</v>
      </c>
      <c r="Q11" s="28">
        <v>78</v>
      </c>
      <c r="R11" s="28">
        <v>32</v>
      </c>
      <c r="S11" s="28">
        <v>1069</v>
      </c>
    </row>
    <row r="12" spans="1:19">
      <c r="A12" s="72"/>
      <c r="B12" s="29"/>
      <c r="C12" s="29"/>
      <c r="D12" s="29"/>
      <c r="E12" s="29"/>
      <c r="F12" s="29"/>
      <c r="G12" s="29"/>
      <c r="H12" s="29"/>
      <c r="I12" s="29"/>
      <c r="J12" s="29"/>
      <c r="K12" s="29"/>
      <c r="L12" s="29">
        <v>1</v>
      </c>
      <c r="M12" s="29"/>
      <c r="N12" s="29"/>
      <c r="O12" s="29"/>
      <c r="P12" s="29"/>
      <c r="Q12" s="29"/>
      <c r="R12" s="29"/>
      <c r="S12" s="29">
        <v>1</v>
      </c>
    </row>
    <row r="13" spans="1:19">
      <c r="A13" s="72" t="s">
        <v>1315</v>
      </c>
      <c r="B13" s="29">
        <v>3</v>
      </c>
      <c r="C13" s="29">
        <v>2</v>
      </c>
      <c r="D13" s="29">
        <v>3</v>
      </c>
      <c r="E13" s="29">
        <v>5</v>
      </c>
      <c r="F13" s="29">
        <v>5</v>
      </c>
      <c r="G13" s="29">
        <v>6</v>
      </c>
      <c r="H13" s="29">
        <v>6</v>
      </c>
      <c r="I13" s="29">
        <v>2</v>
      </c>
      <c r="J13" s="29">
        <v>1</v>
      </c>
      <c r="K13" s="29">
        <v>3</v>
      </c>
      <c r="L13" s="29">
        <v>4</v>
      </c>
      <c r="M13" s="29">
        <v>5</v>
      </c>
      <c r="N13" s="29">
        <v>4</v>
      </c>
      <c r="O13" s="29">
        <v>2</v>
      </c>
      <c r="P13" s="29">
        <v>3</v>
      </c>
      <c r="Q13" s="29">
        <v>4</v>
      </c>
      <c r="R13" s="29">
        <v>2</v>
      </c>
      <c r="S13" s="29">
        <v>58</v>
      </c>
    </row>
    <row r="14" spans="1:19">
      <c r="A14" s="72" t="s">
        <v>1316</v>
      </c>
      <c r="B14" s="29">
        <v>14</v>
      </c>
      <c r="C14" s="29">
        <v>8</v>
      </c>
      <c r="D14" s="29">
        <v>3</v>
      </c>
      <c r="E14" s="29">
        <v>4</v>
      </c>
      <c r="F14" s="29">
        <v>5</v>
      </c>
      <c r="G14" s="29">
        <v>1</v>
      </c>
      <c r="H14" s="77">
        <v>5</v>
      </c>
      <c r="I14" s="29">
        <v>4</v>
      </c>
      <c r="J14" s="29">
        <v>2</v>
      </c>
      <c r="K14" s="29">
        <v>8</v>
      </c>
      <c r="L14" s="29">
        <v>4</v>
      </c>
      <c r="M14" s="29">
        <v>6</v>
      </c>
      <c r="N14" s="29">
        <v>7</v>
      </c>
      <c r="O14" s="29">
        <v>10</v>
      </c>
      <c r="P14" s="29">
        <v>11</v>
      </c>
      <c r="Q14" s="29">
        <v>6</v>
      </c>
      <c r="R14" s="29">
        <v>3</v>
      </c>
      <c r="S14" s="29">
        <v>97</v>
      </c>
    </row>
    <row r="15" spans="1:19">
      <c r="A15" s="72" t="s">
        <v>1317</v>
      </c>
      <c r="B15" s="29">
        <v>70</v>
      </c>
      <c r="C15" s="29">
        <v>60</v>
      </c>
      <c r="D15" s="29">
        <v>26</v>
      </c>
      <c r="E15" s="29">
        <v>35</v>
      </c>
      <c r="F15" s="29">
        <v>52</v>
      </c>
      <c r="G15" s="29">
        <v>45</v>
      </c>
      <c r="H15" s="77">
        <v>53</v>
      </c>
      <c r="I15" s="29">
        <v>32</v>
      </c>
      <c r="J15" s="29">
        <v>16</v>
      </c>
      <c r="K15" s="29">
        <v>45</v>
      </c>
      <c r="L15" s="29">
        <v>69</v>
      </c>
      <c r="M15" s="29">
        <v>39</v>
      </c>
      <c r="N15" s="29">
        <v>88</v>
      </c>
      <c r="O15" s="29">
        <v>58</v>
      </c>
      <c r="P15" s="29">
        <v>77</v>
      </c>
      <c r="Q15" s="29">
        <v>65</v>
      </c>
      <c r="R15" s="29">
        <v>25</v>
      </c>
      <c r="S15" s="29">
        <v>840</v>
      </c>
    </row>
    <row r="16" spans="1:19">
      <c r="A16" s="72" t="s">
        <v>1318</v>
      </c>
      <c r="B16" s="29">
        <v>2</v>
      </c>
      <c r="C16" s="29">
        <v>2</v>
      </c>
      <c r="D16" s="29">
        <v>2</v>
      </c>
      <c r="E16" s="29">
        <v>1</v>
      </c>
      <c r="F16" s="29">
        <v>10</v>
      </c>
      <c r="G16" s="29">
        <v>2</v>
      </c>
      <c r="H16" s="77">
        <v>1</v>
      </c>
      <c r="I16" s="29">
        <v>2</v>
      </c>
      <c r="J16" s="29">
        <v>2</v>
      </c>
      <c r="K16" s="29">
        <v>2</v>
      </c>
      <c r="L16" s="29">
        <v>4</v>
      </c>
      <c r="M16" s="29">
        <v>3</v>
      </c>
      <c r="N16" s="29">
        <v>2</v>
      </c>
      <c r="O16" s="29">
        <v>3</v>
      </c>
      <c r="P16" s="29">
        <v>5</v>
      </c>
      <c r="Q16" s="29">
        <v>2</v>
      </c>
      <c r="R16" s="29">
        <v>2</v>
      </c>
      <c r="S16" s="29">
        <v>42</v>
      </c>
    </row>
    <row r="17" spans="1:19">
      <c r="A17" s="72" t="s">
        <v>1319</v>
      </c>
      <c r="B17" s="29">
        <v>1</v>
      </c>
      <c r="C17" s="29">
        <v>2</v>
      </c>
      <c r="D17" s="29">
        <v>2</v>
      </c>
      <c r="E17" s="29">
        <v>2</v>
      </c>
      <c r="F17" s="29">
        <v>3</v>
      </c>
      <c r="G17" s="29">
        <v>6</v>
      </c>
      <c r="H17" s="77">
        <v>1</v>
      </c>
      <c r="I17" s="29">
        <v>2</v>
      </c>
      <c r="J17" s="29">
        <v>1</v>
      </c>
      <c r="K17" s="29">
        <v>3</v>
      </c>
      <c r="L17" s="29">
        <v>12</v>
      </c>
      <c r="M17" s="29">
        <v>4</v>
      </c>
      <c r="N17" s="29">
        <v>2</v>
      </c>
      <c r="O17" s="29">
        <v>2</v>
      </c>
      <c r="P17" s="29">
        <v>5</v>
      </c>
      <c r="Q17" s="29">
        <v>4</v>
      </c>
      <c r="R17" s="29">
        <v>5</v>
      </c>
      <c r="S17" s="29">
        <v>19</v>
      </c>
    </row>
    <row r="18" spans="1:19">
      <c r="A18" s="72" t="s">
        <v>1320</v>
      </c>
      <c r="B18" s="29">
        <v>1</v>
      </c>
      <c r="C18" s="29">
        <v>1</v>
      </c>
      <c r="D18" s="29">
        <v>3</v>
      </c>
      <c r="E18" s="29">
        <v>1</v>
      </c>
      <c r="F18" s="29">
        <v>2</v>
      </c>
      <c r="G18" s="29" t="s">
        <v>1164</v>
      </c>
      <c r="H18" s="77" t="s">
        <v>1164</v>
      </c>
      <c r="I18" s="29">
        <v>1</v>
      </c>
      <c r="J18" s="29">
        <v>1</v>
      </c>
      <c r="K18" s="29"/>
      <c r="L18" s="29"/>
      <c r="M18" s="29"/>
      <c r="N18" s="29"/>
      <c r="O18" s="29">
        <v>1</v>
      </c>
      <c r="P18" s="29">
        <v>7</v>
      </c>
      <c r="Q18" s="29">
        <v>1</v>
      </c>
      <c r="R18" s="29">
        <v>1</v>
      </c>
      <c r="S18" s="29">
        <v>12</v>
      </c>
    </row>
    <row r="19" spans="1:19">
      <c r="A19" s="71" t="s">
        <v>25</v>
      </c>
      <c r="B19" s="28">
        <v>12</v>
      </c>
      <c r="C19" s="28">
        <v>8</v>
      </c>
      <c r="D19" s="28">
        <v>15</v>
      </c>
      <c r="E19" s="28">
        <v>26</v>
      </c>
      <c r="F19" s="28">
        <v>9</v>
      </c>
      <c r="G19" s="28">
        <v>5</v>
      </c>
      <c r="H19" s="28">
        <v>15</v>
      </c>
      <c r="I19" s="28">
        <v>7</v>
      </c>
      <c r="J19" s="28">
        <v>2</v>
      </c>
      <c r="K19" s="28">
        <v>9</v>
      </c>
      <c r="L19" s="28">
        <v>7</v>
      </c>
      <c r="M19" s="28">
        <v>7</v>
      </c>
      <c r="N19" s="28">
        <v>13</v>
      </c>
      <c r="O19" s="28">
        <v>11</v>
      </c>
      <c r="P19" s="28">
        <v>13</v>
      </c>
      <c r="Q19" s="28">
        <v>4</v>
      </c>
      <c r="R19" s="28">
        <v>1</v>
      </c>
      <c r="S19" s="28">
        <v>164</v>
      </c>
    </row>
    <row r="20" spans="1:19">
      <c r="A20" s="72"/>
      <c r="B20" s="29"/>
      <c r="C20" s="29"/>
      <c r="D20" s="29"/>
      <c r="E20" s="29"/>
      <c r="F20" s="29"/>
      <c r="G20" s="29"/>
      <c r="H20" s="29"/>
      <c r="I20" s="29"/>
      <c r="J20" s="29"/>
      <c r="K20" s="29"/>
      <c r="L20" s="29"/>
      <c r="M20" s="29">
        <v>1</v>
      </c>
      <c r="N20" s="29"/>
      <c r="O20" s="29">
        <v>1</v>
      </c>
      <c r="P20" s="29"/>
      <c r="Q20" s="29"/>
      <c r="R20" s="29"/>
      <c r="S20" s="29">
        <v>2</v>
      </c>
    </row>
    <row r="21" spans="1:19">
      <c r="A21" s="72" t="s">
        <v>1321</v>
      </c>
      <c r="B21" s="29">
        <v>2</v>
      </c>
      <c r="C21" s="29">
        <v>1</v>
      </c>
      <c r="D21" s="29">
        <v>3</v>
      </c>
      <c r="E21" s="29">
        <v>6</v>
      </c>
      <c r="F21" s="29">
        <v>2</v>
      </c>
      <c r="G21" s="29">
        <v>2</v>
      </c>
      <c r="H21" s="29">
        <v>3</v>
      </c>
      <c r="I21" s="29">
        <v>5</v>
      </c>
      <c r="J21" s="29">
        <v>2</v>
      </c>
      <c r="K21" s="29">
        <v>1</v>
      </c>
      <c r="L21" s="29">
        <v>1</v>
      </c>
      <c r="M21" s="29">
        <v>1</v>
      </c>
      <c r="N21" s="29">
        <v>2</v>
      </c>
      <c r="O21" s="29">
        <v>2</v>
      </c>
      <c r="P21" s="29">
        <v>1</v>
      </c>
      <c r="Q21" s="77">
        <v>1</v>
      </c>
      <c r="R21" s="29">
        <v>1</v>
      </c>
      <c r="S21" s="29">
        <v>35</v>
      </c>
    </row>
    <row r="22" spans="1:19">
      <c r="A22" s="72" t="s">
        <v>1322</v>
      </c>
      <c r="B22" s="29">
        <v>10</v>
      </c>
      <c r="C22" s="29">
        <v>7</v>
      </c>
      <c r="D22" s="29">
        <v>10</v>
      </c>
      <c r="E22" s="29">
        <v>20</v>
      </c>
      <c r="F22" s="29">
        <v>7</v>
      </c>
      <c r="G22" s="29">
        <v>2</v>
      </c>
      <c r="H22" s="29">
        <v>1</v>
      </c>
      <c r="I22" s="29">
        <v>5</v>
      </c>
      <c r="J22" s="30">
        <v>0</v>
      </c>
      <c r="K22" s="29">
        <v>13</v>
      </c>
      <c r="L22" s="29">
        <v>6</v>
      </c>
      <c r="M22" s="29">
        <v>6</v>
      </c>
      <c r="N22" s="29">
        <v>11</v>
      </c>
      <c r="O22" s="29">
        <v>7</v>
      </c>
      <c r="P22" s="29">
        <v>10</v>
      </c>
      <c r="Q22" s="30">
        <v>0</v>
      </c>
      <c r="R22" s="30">
        <v>0</v>
      </c>
      <c r="S22" s="29">
        <v>96</v>
      </c>
    </row>
    <row r="23" spans="1:19">
      <c r="A23" s="72" t="s">
        <v>1323</v>
      </c>
      <c r="B23" s="29">
        <v>1</v>
      </c>
      <c r="C23" s="29" t="s">
        <v>1164</v>
      </c>
      <c r="D23" s="29">
        <v>2</v>
      </c>
      <c r="E23" s="77" t="s">
        <v>1164</v>
      </c>
      <c r="F23" s="29">
        <v>7</v>
      </c>
      <c r="G23" s="77">
        <v>1</v>
      </c>
      <c r="H23" s="29">
        <v>11</v>
      </c>
      <c r="I23" s="29">
        <v>4</v>
      </c>
      <c r="J23" s="30">
        <v>0</v>
      </c>
      <c r="K23" s="29">
        <v>1</v>
      </c>
      <c r="L23" s="30">
        <v>0</v>
      </c>
      <c r="M23" s="29">
        <v>2</v>
      </c>
      <c r="N23" s="30">
        <v>0</v>
      </c>
      <c r="O23" s="29">
        <v>1</v>
      </c>
      <c r="P23" s="29">
        <v>2</v>
      </c>
      <c r="Q23" s="29">
        <v>3</v>
      </c>
      <c r="R23" s="30">
        <v>0</v>
      </c>
      <c r="S23" s="29">
        <v>31</v>
      </c>
    </row>
    <row r="24" spans="1:19">
      <c r="A24" s="71" t="s">
        <v>1324</v>
      </c>
      <c r="B24" s="28">
        <v>22</v>
      </c>
      <c r="C24" s="28">
        <v>29</v>
      </c>
      <c r="D24" s="28">
        <v>25</v>
      </c>
      <c r="E24" s="28">
        <v>19</v>
      </c>
      <c r="F24" s="28">
        <v>24</v>
      </c>
      <c r="G24" s="28">
        <v>3</v>
      </c>
      <c r="H24" s="28">
        <v>19</v>
      </c>
      <c r="I24" s="28">
        <v>16</v>
      </c>
      <c r="J24" s="28">
        <v>9</v>
      </c>
      <c r="K24" s="28">
        <v>31</v>
      </c>
      <c r="L24" s="28">
        <v>15</v>
      </c>
      <c r="M24" s="28">
        <v>10</v>
      </c>
      <c r="N24" s="28">
        <v>20</v>
      </c>
      <c r="O24" s="28">
        <v>9</v>
      </c>
      <c r="P24" s="28">
        <v>26</v>
      </c>
      <c r="Q24" s="28">
        <v>12</v>
      </c>
      <c r="R24" s="28">
        <v>2</v>
      </c>
      <c r="S24" s="28">
        <v>291</v>
      </c>
    </row>
    <row r="25" spans="1:19">
      <c r="A25" s="72"/>
      <c r="B25" s="29"/>
      <c r="C25" s="29">
        <v>20</v>
      </c>
      <c r="D25" s="29"/>
      <c r="E25" s="29"/>
      <c r="F25" s="29"/>
      <c r="G25" s="29"/>
      <c r="H25" s="29"/>
      <c r="I25" s="29"/>
      <c r="J25" s="29"/>
      <c r="K25" s="29"/>
      <c r="L25" s="29">
        <v>4</v>
      </c>
      <c r="M25" s="29"/>
      <c r="N25" s="29"/>
      <c r="O25" s="29"/>
      <c r="P25" s="29"/>
      <c r="Q25" s="29"/>
      <c r="R25" s="29"/>
      <c r="S25" s="29">
        <v>24</v>
      </c>
    </row>
    <row r="26" spans="1:19">
      <c r="A26" s="72" t="s">
        <v>1325</v>
      </c>
      <c r="B26" s="77">
        <v>3</v>
      </c>
      <c r="C26" s="29">
        <v>1</v>
      </c>
      <c r="D26" s="29">
        <v>2</v>
      </c>
      <c r="E26" s="29">
        <v>1</v>
      </c>
      <c r="F26" s="30">
        <v>0</v>
      </c>
      <c r="G26" s="29">
        <v>1</v>
      </c>
      <c r="H26" s="29">
        <v>1</v>
      </c>
      <c r="I26" s="30">
        <v>0</v>
      </c>
      <c r="J26" s="29">
        <v>1</v>
      </c>
      <c r="K26" s="29">
        <v>1</v>
      </c>
      <c r="L26" s="29">
        <v>1</v>
      </c>
      <c r="M26" s="29">
        <v>1</v>
      </c>
      <c r="N26" s="29">
        <v>4</v>
      </c>
      <c r="O26" s="29">
        <v>1</v>
      </c>
      <c r="P26" s="29">
        <v>2</v>
      </c>
      <c r="Q26" s="29">
        <v>1</v>
      </c>
      <c r="R26" s="29">
        <v>1</v>
      </c>
      <c r="S26" s="29">
        <v>20</v>
      </c>
    </row>
    <row r="27" spans="1:19">
      <c r="A27" s="72" t="s">
        <v>1326</v>
      </c>
      <c r="B27" s="77">
        <v>17</v>
      </c>
      <c r="C27" s="29">
        <v>1</v>
      </c>
      <c r="D27" s="29">
        <v>19</v>
      </c>
      <c r="E27" s="29">
        <v>18</v>
      </c>
      <c r="F27" s="29">
        <v>19</v>
      </c>
      <c r="G27" s="29">
        <v>2</v>
      </c>
      <c r="H27" s="77">
        <v>25</v>
      </c>
      <c r="I27" s="29">
        <v>16</v>
      </c>
      <c r="J27" s="29">
        <v>7</v>
      </c>
      <c r="K27" s="29">
        <v>30</v>
      </c>
      <c r="L27" s="29">
        <v>9</v>
      </c>
      <c r="M27" s="29">
        <v>2</v>
      </c>
      <c r="N27" s="29">
        <v>17</v>
      </c>
      <c r="O27" s="29">
        <v>6</v>
      </c>
      <c r="P27" s="29">
        <v>24</v>
      </c>
      <c r="Q27" s="29">
        <v>11</v>
      </c>
      <c r="R27" s="77">
        <v>1</v>
      </c>
      <c r="S27" s="29">
        <v>165</v>
      </c>
    </row>
    <row r="28" spans="1:19">
      <c r="A28" s="72" t="s">
        <v>1327</v>
      </c>
      <c r="B28" s="77">
        <v>3</v>
      </c>
      <c r="C28" s="29">
        <v>8</v>
      </c>
      <c r="D28" s="29">
        <v>23</v>
      </c>
      <c r="E28" s="29">
        <v>18</v>
      </c>
      <c r="F28" s="29">
        <v>5</v>
      </c>
      <c r="G28" s="29">
        <v>1</v>
      </c>
      <c r="H28" s="29">
        <v>12</v>
      </c>
      <c r="I28" s="29">
        <v>16</v>
      </c>
      <c r="J28" s="29">
        <v>1</v>
      </c>
      <c r="K28" s="29">
        <v>18</v>
      </c>
      <c r="L28" s="29">
        <v>1</v>
      </c>
      <c r="M28" s="29">
        <v>9</v>
      </c>
      <c r="N28" s="29">
        <v>17</v>
      </c>
      <c r="O28" s="29">
        <v>2</v>
      </c>
      <c r="P28" s="29">
        <v>11</v>
      </c>
      <c r="Q28" s="29">
        <v>10</v>
      </c>
      <c r="R28" s="77">
        <v>1</v>
      </c>
      <c r="S28" s="29">
        <v>82</v>
      </c>
    </row>
    <row r="29" spans="1:19">
      <c r="A29" s="71" t="s">
        <v>1328</v>
      </c>
      <c r="B29" s="28">
        <v>3</v>
      </c>
      <c r="C29" s="28">
        <v>47</v>
      </c>
      <c r="D29" s="28">
        <v>103</v>
      </c>
      <c r="E29" s="28">
        <v>48</v>
      </c>
      <c r="F29" s="28">
        <v>6</v>
      </c>
      <c r="G29" s="28">
        <v>4</v>
      </c>
      <c r="H29" s="28">
        <v>43</v>
      </c>
      <c r="I29" s="28">
        <v>40</v>
      </c>
      <c r="J29" s="28">
        <v>28</v>
      </c>
      <c r="K29" s="28">
        <v>210</v>
      </c>
      <c r="L29" s="28">
        <v>39</v>
      </c>
      <c r="M29" s="28">
        <v>53</v>
      </c>
      <c r="N29" s="28">
        <v>30</v>
      </c>
      <c r="O29" s="28">
        <v>39</v>
      </c>
      <c r="P29" s="28">
        <v>2491</v>
      </c>
      <c r="Q29" s="28">
        <v>557</v>
      </c>
      <c r="R29" s="28">
        <v>28</v>
      </c>
      <c r="S29" s="28">
        <v>3769</v>
      </c>
    </row>
    <row r="30" spans="1:19">
      <c r="A30" s="72"/>
      <c r="B30" s="29"/>
      <c r="C30" s="29"/>
      <c r="D30" s="29"/>
      <c r="E30" s="29"/>
      <c r="F30" s="29">
        <v>2</v>
      </c>
      <c r="G30" s="29"/>
      <c r="H30" s="29"/>
      <c r="I30" s="29"/>
      <c r="J30" s="29"/>
      <c r="K30" s="29">
        <v>159</v>
      </c>
      <c r="L30" s="29"/>
      <c r="M30" s="29">
        <v>1</v>
      </c>
      <c r="N30" s="29"/>
      <c r="O30" s="29"/>
      <c r="P30" s="29">
        <v>332</v>
      </c>
      <c r="Q30" s="29">
        <v>510</v>
      </c>
      <c r="R30" s="29"/>
      <c r="S30" s="29">
        <v>1004</v>
      </c>
    </row>
    <row r="31" spans="1:19">
      <c r="A31" s="72" t="s">
        <v>1329</v>
      </c>
      <c r="B31" s="30">
        <v>0</v>
      </c>
      <c r="C31" s="29">
        <v>2</v>
      </c>
      <c r="D31" s="29">
        <v>1</v>
      </c>
      <c r="E31" s="29">
        <v>1</v>
      </c>
      <c r="F31" s="29">
        <v>2</v>
      </c>
      <c r="G31" s="29">
        <v>1</v>
      </c>
      <c r="H31" s="77">
        <v>1</v>
      </c>
      <c r="I31" s="77">
        <v>2</v>
      </c>
      <c r="J31" s="29">
        <v>1</v>
      </c>
      <c r="K31" s="29">
        <v>12</v>
      </c>
      <c r="L31" s="29">
        <v>1</v>
      </c>
      <c r="M31" s="29">
        <v>1</v>
      </c>
      <c r="N31" s="30">
        <v>0</v>
      </c>
      <c r="O31" s="77">
        <v>1</v>
      </c>
      <c r="P31" s="29">
        <v>1</v>
      </c>
      <c r="Q31" s="29">
        <v>1</v>
      </c>
      <c r="R31" s="30">
        <v>0</v>
      </c>
      <c r="S31" s="29">
        <v>26</v>
      </c>
    </row>
    <row r="32" spans="1:19">
      <c r="A32" s="72" t="s">
        <v>1330</v>
      </c>
      <c r="B32" s="30">
        <v>0</v>
      </c>
      <c r="C32" s="29">
        <v>41</v>
      </c>
      <c r="D32" s="29">
        <v>101</v>
      </c>
      <c r="E32" s="29">
        <v>47</v>
      </c>
      <c r="F32" s="29">
        <v>4</v>
      </c>
      <c r="G32" s="30">
        <v>0</v>
      </c>
      <c r="H32" s="29">
        <v>43</v>
      </c>
      <c r="I32" s="77">
        <v>38</v>
      </c>
      <c r="J32" s="29">
        <v>25</v>
      </c>
      <c r="K32" s="29">
        <v>38</v>
      </c>
      <c r="L32" s="29">
        <v>36</v>
      </c>
      <c r="M32" s="29">
        <v>51</v>
      </c>
      <c r="N32" s="29">
        <v>30</v>
      </c>
      <c r="O32" s="77">
        <v>36</v>
      </c>
      <c r="P32" s="77">
        <v>38</v>
      </c>
      <c r="Q32" s="77">
        <v>45</v>
      </c>
      <c r="R32" s="77">
        <v>25</v>
      </c>
      <c r="S32" s="29">
        <v>591</v>
      </c>
    </row>
    <row r="33" spans="1:19">
      <c r="A33" s="72" t="s">
        <v>1331</v>
      </c>
      <c r="B33" s="30">
        <v>4</v>
      </c>
      <c r="C33" s="29">
        <v>4</v>
      </c>
      <c r="D33" s="29">
        <v>2</v>
      </c>
      <c r="E33" s="29">
        <v>2</v>
      </c>
      <c r="F33" s="29">
        <v>2</v>
      </c>
      <c r="G33" s="29">
        <v>3</v>
      </c>
      <c r="H33" s="30">
        <v>0</v>
      </c>
      <c r="I33" s="77">
        <v>2</v>
      </c>
      <c r="J33" s="29">
        <v>2</v>
      </c>
      <c r="K33" s="29">
        <v>1</v>
      </c>
      <c r="L33" s="29">
        <v>2</v>
      </c>
      <c r="M33" s="29">
        <v>2</v>
      </c>
      <c r="N33" s="30">
        <v>0</v>
      </c>
      <c r="O33" s="77">
        <v>2</v>
      </c>
      <c r="P33" s="77">
        <v>3</v>
      </c>
      <c r="Q33" s="77">
        <v>1</v>
      </c>
      <c r="R33" s="77">
        <v>3</v>
      </c>
      <c r="S33" s="29">
        <v>27</v>
      </c>
    </row>
    <row r="34" spans="1:19">
      <c r="A34" s="71" t="s">
        <v>102</v>
      </c>
      <c r="B34" s="28">
        <v>8</v>
      </c>
      <c r="C34" s="28">
        <v>4</v>
      </c>
      <c r="D34" s="28">
        <v>4</v>
      </c>
      <c r="E34" s="28">
        <v>9</v>
      </c>
      <c r="F34" s="28">
        <v>1</v>
      </c>
      <c r="G34" s="28">
        <v>3</v>
      </c>
      <c r="H34" s="28">
        <v>9</v>
      </c>
      <c r="I34" s="28">
        <v>5</v>
      </c>
      <c r="J34" s="28">
        <v>1</v>
      </c>
      <c r="K34" s="28">
        <v>4</v>
      </c>
      <c r="L34" s="28">
        <v>4</v>
      </c>
      <c r="M34" s="28">
        <v>5</v>
      </c>
      <c r="N34" s="28">
        <v>4</v>
      </c>
      <c r="O34" s="28">
        <v>4</v>
      </c>
      <c r="P34" s="28">
        <v>7</v>
      </c>
      <c r="Q34" s="28">
        <v>15</v>
      </c>
      <c r="R34" s="28">
        <v>1</v>
      </c>
      <c r="S34" s="28">
        <v>88</v>
      </c>
    </row>
    <row r="35" spans="1:19">
      <c r="A35" s="72"/>
      <c r="B35" s="29">
        <v>1</v>
      </c>
      <c r="C35" s="29"/>
      <c r="D35" s="29"/>
      <c r="E35" s="29"/>
      <c r="F35" s="29"/>
      <c r="G35" s="29">
        <v>1</v>
      </c>
      <c r="H35" s="29"/>
      <c r="I35" s="29"/>
      <c r="J35" s="29"/>
      <c r="K35" s="29">
        <v>1</v>
      </c>
      <c r="L35" s="29"/>
      <c r="M35" s="29"/>
      <c r="N35" s="29"/>
      <c r="O35" s="29"/>
      <c r="P35" s="29"/>
      <c r="Q35" s="29">
        <v>2</v>
      </c>
      <c r="R35" s="29"/>
      <c r="S35" s="29">
        <v>5</v>
      </c>
    </row>
    <row r="36" spans="1:19">
      <c r="A36" s="72" t="s">
        <v>1332</v>
      </c>
      <c r="B36" s="77">
        <v>3</v>
      </c>
      <c r="C36" s="77">
        <v>1</v>
      </c>
      <c r="D36" s="77">
        <v>1</v>
      </c>
      <c r="E36" s="77">
        <v>6</v>
      </c>
      <c r="F36" s="77">
        <v>1</v>
      </c>
      <c r="G36" s="77">
        <v>1</v>
      </c>
      <c r="H36" s="77">
        <v>8</v>
      </c>
      <c r="I36" s="29">
        <v>5</v>
      </c>
      <c r="J36" s="29">
        <v>1</v>
      </c>
      <c r="K36" s="29">
        <v>2</v>
      </c>
      <c r="L36" s="29">
        <v>3</v>
      </c>
      <c r="M36" s="29">
        <v>5</v>
      </c>
      <c r="N36" s="29">
        <v>2</v>
      </c>
      <c r="O36" s="29">
        <v>1</v>
      </c>
      <c r="P36" s="77">
        <v>5</v>
      </c>
      <c r="Q36" s="29">
        <v>2</v>
      </c>
      <c r="R36" s="29">
        <v>1</v>
      </c>
      <c r="S36" s="29">
        <v>51</v>
      </c>
    </row>
    <row r="37" spans="1:19">
      <c r="A37" s="72" t="s">
        <v>1333</v>
      </c>
      <c r="B37" s="77" t="s">
        <v>1164</v>
      </c>
      <c r="C37" s="77">
        <v>3</v>
      </c>
      <c r="D37" s="77">
        <v>3</v>
      </c>
      <c r="E37" s="77">
        <v>3</v>
      </c>
      <c r="F37" s="77">
        <v>1</v>
      </c>
      <c r="G37" s="77">
        <v>1</v>
      </c>
      <c r="H37" s="77">
        <v>4</v>
      </c>
      <c r="I37" s="77" t="s">
        <v>1164</v>
      </c>
      <c r="J37" s="30">
        <v>0</v>
      </c>
      <c r="K37" s="77">
        <v>1</v>
      </c>
      <c r="L37" s="29">
        <v>1</v>
      </c>
      <c r="M37" s="30">
        <v>0</v>
      </c>
      <c r="N37" s="29">
        <v>2</v>
      </c>
      <c r="O37" s="29">
        <v>3</v>
      </c>
      <c r="P37" s="77">
        <v>5</v>
      </c>
      <c r="Q37" s="29">
        <v>11</v>
      </c>
      <c r="R37" s="30">
        <v>0</v>
      </c>
      <c r="S37" s="29">
        <v>32</v>
      </c>
    </row>
    <row r="38" spans="1:19">
      <c r="A38" s="73" t="s">
        <v>1296</v>
      </c>
      <c r="B38" s="31">
        <v>7587</v>
      </c>
      <c r="C38" s="31">
        <v>4424</v>
      </c>
      <c r="D38" s="31">
        <v>4541</v>
      </c>
      <c r="E38" s="31">
        <v>4924</v>
      </c>
      <c r="F38" s="31">
        <v>3924</v>
      </c>
      <c r="G38" s="31">
        <v>1788</v>
      </c>
      <c r="H38" s="31">
        <v>6444</v>
      </c>
      <c r="I38" s="31">
        <v>2641</v>
      </c>
      <c r="J38" s="31">
        <v>802</v>
      </c>
      <c r="K38" s="31">
        <v>2924</v>
      </c>
      <c r="L38" s="31">
        <v>2104</v>
      </c>
      <c r="M38" s="31">
        <v>2381</v>
      </c>
      <c r="N38" s="31">
        <v>5551</v>
      </c>
      <c r="O38" s="31">
        <v>3133</v>
      </c>
      <c r="P38" s="31">
        <v>4056</v>
      </c>
      <c r="Q38" s="31">
        <v>1324</v>
      </c>
      <c r="R38" s="31">
        <v>1284</v>
      </c>
      <c r="S38" s="31">
        <v>59832</v>
      </c>
    </row>
  </sheetData>
  <mergeCells count="1">
    <mergeCell ref="B1:S1"/>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B1:N23"/>
  <sheetViews>
    <sheetView showGridLines="0" zoomScale="70" zoomScaleNormal="70" workbookViewId="0"/>
  </sheetViews>
  <sheetFormatPr defaultRowHeight="15"/>
  <cols>
    <col min="1" max="1" width="3.5703125" style="53" customWidth="1"/>
    <col min="2" max="2" width="9.140625" style="53"/>
    <col min="3" max="3" width="27" style="53" customWidth="1"/>
    <col min="4" max="4" width="19.28515625" style="53" customWidth="1"/>
    <col min="5" max="5" width="11.42578125" style="53" customWidth="1"/>
    <col min="6" max="6" width="15.42578125" style="53" customWidth="1"/>
    <col min="7" max="7" width="14.7109375" style="53" customWidth="1"/>
    <col min="8" max="8" width="20.140625" style="53" customWidth="1"/>
    <col min="9" max="9" width="25" style="53" bestFit="1" customWidth="1"/>
    <col min="10" max="10" width="17.28515625" style="53" customWidth="1"/>
    <col min="11" max="11" width="21.85546875" style="53" customWidth="1"/>
    <col min="12" max="12" width="17.28515625" style="53" customWidth="1"/>
    <col min="13" max="13" width="25.42578125" style="53" customWidth="1"/>
    <col min="14" max="14" width="16" style="53" customWidth="1"/>
    <col min="15" max="16384" width="9.140625" style="53"/>
  </cols>
  <sheetData>
    <row r="1" spans="2:14" ht="15.75" thickBot="1"/>
    <row r="2" spans="2:14" ht="19.5" thickBot="1">
      <c r="B2" s="58" t="s">
        <v>1369</v>
      </c>
      <c r="C2" s="59"/>
    </row>
    <row r="3" spans="2:14" ht="34.5" customHeight="1" thickBot="1">
      <c r="B3" s="327" t="s">
        <v>1152</v>
      </c>
      <c r="C3" s="328"/>
      <c r="D3" s="328"/>
      <c r="E3" s="328"/>
      <c r="F3" s="328"/>
      <c r="G3" s="328"/>
      <c r="H3" s="328"/>
      <c r="I3" s="328"/>
      <c r="J3" s="328"/>
      <c r="K3" s="328"/>
      <c r="L3" s="328"/>
      <c r="M3" s="328"/>
      <c r="N3" s="329"/>
    </row>
    <row r="4" spans="2:14" ht="45.75" thickBot="1">
      <c r="B4" s="60"/>
      <c r="C4" s="61" t="s">
        <v>1153</v>
      </c>
      <c r="D4" s="62" t="s">
        <v>1168</v>
      </c>
      <c r="E4" s="62" t="s">
        <v>1154</v>
      </c>
      <c r="F4" s="62" t="s">
        <v>1155</v>
      </c>
      <c r="G4" s="62" t="s">
        <v>1156</v>
      </c>
      <c r="H4" s="62" t="s">
        <v>1157</v>
      </c>
      <c r="I4" s="63" t="s">
        <v>1158</v>
      </c>
      <c r="J4" s="63" t="s">
        <v>1159</v>
      </c>
      <c r="K4" s="63" t="s">
        <v>1160</v>
      </c>
      <c r="L4" s="63" t="s">
        <v>1161</v>
      </c>
      <c r="M4" s="63" t="s">
        <v>1162</v>
      </c>
      <c r="N4" s="64" t="s">
        <v>1163</v>
      </c>
    </row>
    <row r="5" spans="2:14">
      <c r="B5" s="330" t="s">
        <v>1140</v>
      </c>
      <c r="C5" s="2" t="s">
        <v>51</v>
      </c>
      <c r="D5" s="14">
        <f>COUNTIF(Table25[[#This Row],[Super User Identification (4/18)]:[Signed SLA]],"x")</f>
        <v>6</v>
      </c>
      <c r="E5" s="14"/>
      <c r="F5" s="14" t="s">
        <v>1164</v>
      </c>
      <c r="G5" s="14"/>
      <c r="H5" s="15" t="s">
        <v>1165</v>
      </c>
      <c r="I5" s="16" t="s">
        <v>1166</v>
      </c>
      <c r="J5" s="16" t="s">
        <v>1165</v>
      </c>
      <c r="K5" s="16" t="s">
        <v>1165</v>
      </c>
      <c r="L5" s="16" t="s">
        <v>1165</v>
      </c>
      <c r="M5" s="16" t="s">
        <v>1165</v>
      </c>
      <c r="N5" s="17" t="s">
        <v>1165</v>
      </c>
    </row>
    <row r="6" spans="2:14">
      <c r="B6" s="331"/>
      <c r="C6" s="3" t="s">
        <v>127</v>
      </c>
      <c r="D6" s="14">
        <f>COUNTIF(Table25[[#This Row],[Super User Identification (4/18)]:[Signed SLA]],"x")</f>
        <v>7</v>
      </c>
      <c r="E6" s="14"/>
      <c r="F6" s="20" t="s">
        <v>1164</v>
      </c>
      <c r="G6" s="20"/>
      <c r="H6" s="15" t="s">
        <v>1165</v>
      </c>
      <c r="I6" s="18" t="s">
        <v>1165</v>
      </c>
      <c r="J6" s="18" t="s">
        <v>1165</v>
      </c>
      <c r="K6" s="18" t="s">
        <v>1165</v>
      </c>
      <c r="L6" s="18" t="s">
        <v>1165</v>
      </c>
      <c r="M6" s="18" t="s">
        <v>1165</v>
      </c>
      <c r="N6" s="19" t="s">
        <v>1165</v>
      </c>
    </row>
    <row r="7" spans="2:14">
      <c r="B7" s="331"/>
      <c r="C7" s="3" t="s">
        <v>186</v>
      </c>
      <c r="D7" s="14">
        <f>COUNTIF(Table25[[#This Row],[Super User Identification (4/18)]:[Signed SLA]],"x")</f>
        <v>7</v>
      </c>
      <c r="E7" s="14"/>
      <c r="F7" s="20" t="s">
        <v>1164</v>
      </c>
      <c r="G7" s="20"/>
      <c r="H7" s="15" t="s">
        <v>1165</v>
      </c>
      <c r="I7" s="18" t="s">
        <v>1165</v>
      </c>
      <c r="J7" s="18" t="s">
        <v>1165</v>
      </c>
      <c r="K7" s="18" t="s">
        <v>1165</v>
      </c>
      <c r="L7" s="18" t="s">
        <v>1165</v>
      </c>
      <c r="M7" s="18" t="s">
        <v>1165</v>
      </c>
      <c r="N7" s="19" t="s">
        <v>1165</v>
      </c>
    </row>
    <row r="8" spans="2:14">
      <c r="B8" s="331"/>
      <c r="C8" s="3" t="s">
        <v>238</v>
      </c>
      <c r="D8" s="14">
        <f>COUNTIF(Table25[[#This Row],[Super User Identification (4/18)]:[Signed SLA]],"x")</f>
        <v>6</v>
      </c>
      <c r="E8" s="14"/>
      <c r="F8" s="20" t="s">
        <v>1164</v>
      </c>
      <c r="G8" s="20"/>
      <c r="H8" s="15" t="s">
        <v>1165</v>
      </c>
      <c r="I8" s="18"/>
      <c r="J8" s="18" t="s">
        <v>1165</v>
      </c>
      <c r="K8" s="18" t="s">
        <v>1165</v>
      </c>
      <c r="L8" s="18" t="s">
        <v>1165</v>
      </c>
      <c r="M8" s="18" t="s">
        <v>1165</v>
      </c>
      <c r="N8" s="19" t="s">
        <v>1165</v>
      </c>
    </row>
    <row r="9" spans="2:14">
      <c r="B9" s="331"/>
      <c r="C9" s="3" t="s">
        <v>303</v>
      </c>
      <c r="D9" s="14">
        <f>COUNTIF(Table25[[#This Row],[Super User Identification (4/18)]:[Signed SLA]],"x")</f>
        <v>7</v>
      </c>
      <c r="E9" s="14"/>
      <c r="F9" s="20" t="s">
        <v>1164</v>
      </c>
      <c r="G9" s="20"/>
      <c r="H9" s="15" t="s">
        <v>1165</v>
      </c>
      <c r="I9" s="18" t="s">
        <v>1165</v>
      </c>
      <c r="J9" s="18" t="s">
        <v>1165</v>
      </c>
      <c r="K9" s="18" t="s">
        <v>1165</v>
      </c>
      <c r="L9" s="18" t="s">
        <v>1165</v>
      </c>
      <c r="M9" s="18" t="s">
        <v>1165</v>
      </c>
      <c r="N9" s="19" t="s">
        <v>1165</v>
      </c>
    </row>
    <row r="10" spans="2:14">
      <c r="B10" s="331"/>
      <c r="C10" s="3" t="s">
        <v>348</v>
      </c>
      <c r="D10" s="14">
        <f>COUNTIF(Table25[[#This Row],[Super User Identification (4/18)]:[Signed SLA]],"x")</f>
        <v>6</v>
      </c>
      <c r="E10" s="14"/>
      <c r="F10" s="20" t="s">
        <v>1164</v>
      </c>
      <c r="G10" s="20"/>
      <c r="H10" s="15" t="s">
        <v>1165</v>
      </c>
      <c r="I10" s="18"/>
      <c r="J10" s="18" t="s">
        <v>1165</v>
      </c>
      <c r="K10" s="18" t="s">
        <v>1165</v>
      </c>
      <c r="L10" s="18" t="s">
        <v>1165</v>
      </c>
      <c r="M10" s="18" t="s">
        <v>1165</v>
      </c>
      <c r="N10" s="19" t="s">
        <v>1165</v>
      </c>
    </row>
    <row r="11" spans="2:14">
      <c r="B11" s="331"/>
      <c r="C11" s="3" t="s">
        <v>401</v>
      </c>
      <c r="D11" s="14">
        <f>COUNTIF(Table25[[#This Row],[Super User Identification (4/18)]:[Signed SLA]],"x")</f>
        <v>7</v>
      </c>
      <c r="E11" s="14"/>
      <c r="F11" s="20" t="s">
        <v>1164</v>
      </c>
      <c r="G11" s="20"/>
      <c r="H11" s="15" t="s">
        <v>1165</v>
      </c>
      <c r="I11" s="18" t="s">
        <v>1165</v>
      </c>
      <c r="J11" s="18" t="s">
        <v>1165</v>
      </c>
      <c r="K11" s="18" t="s">
        <v>1165</v>
      </c>
      <c r="L11" s="18" t="s">
        <v>1165</v>
      </c>
      <c r="M11" s="18" t="s">
        <v>1165</v>
      </c>
      <c r="N11" s="19" t="s">
        <v>1165</v>
      </c>
    </row>
    <row r="12" spans="2:14">
      <c r="B12" s="332" t="s">
        <v>1141</v>
      </c>
      <c r="C12" s="3" t="s">
        <v>505</v>
      </c>
      <c r="D12" s="14">
        <f>COUNTIF(Table25[[#This Row],[Super User Identification (4/18)]:[Signed SLA]],"x")</f>
        <v>4</v>
      </c>
      <c r="E12" s="14"/>
      <c r="F12" s="20" t="s">
        <v>1164</v>
      </c>
      <c r="G12" s="20"/>
      <c r="H12" s="15" t="s">
        <v>1165</v>
      </c>
      <c r="I12" s="18"/>
      <c r="J12" s="18"/>
      <c r="K12" s="18" t="s">
        <v>1165</v>
      </c>
      <c r="L12" s="18" t="s">
        <v>1165</v>
      </c>
      <c r="M12" s="18"/>
      <c r="N12" s="19" t="s">
        <v>1165</v>
      </c>
    </row>
    <row r="13" spans="2:14">
      <c r="B13" s="332"/>
      <c r="C13" s="3" t="s">
        <v>702</v>
      </c>
      <c r="D13" s="14">
        <f>COUNTIF(Table25[[#This Row],[Super User Identification (4/18)]:[Signed SLA]],"x")</f>
        <v>7</v>
      </c>
      <c r="E13" s="14"/>
      <c r="F13" s="20" t="s">
        <v>1164</v>
      </c>
      <c r="G13" s="20"/>
      <c r="H13" s="15" t="s">
        <v>1165</v>
      </c>
      <c r="I13" s="18" t="s">
        <v>1165</v>
      </c>
      <c r="J13" s="18" t="s">
        <v>1165</v>
      </c>
      <c r="K13" s="18" t="s">
        <v>1165</v>
      </c>
      <c r="L13" s="18" t="s">
        <v>1165</v>
      </c>
      <c r="M13" s="18" t="s">
        <v>1165</v>
      </c>
      <c r="N13" s="19" t="s">
        <v>1165</v>
      </c>
    </row>
    <row r="14" spans="2:14">
      <c r="B14" s="332"/>
      <c r="C14" s="3" t="s">
        <v>549</v>
      </c>
      <c r="D14" s="14">
        <f>COUNTIF(Table25[[#This Row],[Super User Identification (4/18)]:[Signed SLA]],"x")</f>
        <v>7</v>
      </c>
      <c r="E14" s="14"/>
      <c r="F14" s="20" t="s">
        <v>1164</v>
      </c>
      <c r="G14" s="20"/>
      <c r="H14" s="15" t="s">
        <v>1165</v>
      </c>
      <c r="I14" s="18" t="s">
        <v>1165</v>
      </c>
      <c r="J14" s="18" t="s">
        <v>1165</v>
      </c>
      <c r="K14" s="18" t="s">
        <v>1165</v>
      </c>
      <c r="L14" s="18" t="s">
        <v>1165</v>
      </c>
      <c r="M14" s="18" t="s">
        <v>1165</v>
      </c>
      <c r="N14" s="19" t="s">
        <v>1165</v>
      </c>
    </row>
    <row r="15" spans="2:14">
      <c r="B15" s="332"/>
      <c r="C15" s="3" t="s">
        <v>656</v>
      </c>
      <c r="D15" s="14">
        <f>COUNTIF(Table25[[#This Row],[Super User Identification (4/18)]:[Signed SLA]],"x")</f>
        <v>5</v>
      </c>
      <c r="E15" s="14"/>
      <c r="F15" s="20" t="s">
        <v>1164</v>
      </c>
      <c r="G15" s="20"/>
      <c r="H15" s="15" t="s">
        <v>1165</v>
      </c>
      <c r="I15" s="18"/>
      <c r="J15" s="18" t="s">
        <v>1165</v>
      </c>
      <c r="K15" s="18"/>
      <c r="L15" s="18" t="s">
        <v>1165</v>
      </c>
      <c r="M15" s="18" t="s">
        <v>1165</v>
      </c>
      <c r="N15" s="19" t="s">
        <v>1165</v>
      </c>
    </row>
    <row r="16" spans="2:14">
      <c r="B16" s="332"/>
      <c r="C16" s="3" t="s">
        <v>750</v>
      </c>
      <c r="D16" s="14">
        <f>COUNTIF(Table25[[#This Row],[Super User Identification (4/18)]:[Signed SLA]],"x")</f>
        <v>7</v>
      </c>
      <c r="E16" s="14"/>
      <c r="F16" s="20" t="s">
        <v>1164</v>
      </c>
      <c r="G16" s="20"/>
      <c r="H16" s="15" t="s">
        <v>1165</v>
      </c>
      <c r="I16" s="18" t="s">
        <v>1165</v>
      </c>
      <c r="J16" s="18" t="s">
        <v>1165</v>
      </c>
      <c r="K16" s="18" t="s">
        <v>1165</v>
      </c>
      <c r="L16" s="18" t="s">
        <v>1165</v>
      </c>
      <c r="M16" s="18" t="s">
        <v>1165</v>
      </c>
      <c r="N16" s="19" t="s">
        <v>1165</v>
      </c>
    </row>
    <row r="17" spans="2:14">
      <c r="B17" s="332"/>
      <c r="C17" s="4" t="s">
        <v>856</v>
      </c>
      <c r="D17" s="14">
        <f>COUNTIF(Table25[[#This Row],[Super User Identification (4/18)]:[Signed SLA]],"x")</f>
        <v>6</v>
      </c>
      <c r="E17" s="14"/>
      <c r="F17" s="20" t="s">
        <v>1164</v>
      </c>
      <c r="G17" s="20"/>
      <c r="H17" s="15" t="s">
        <v>1165</v>
      </c>
      <c r="I17" s="18"/>
      <c r="J17" s="18" t="s">
        <v>1165</v>
      </c>
      <c r="K17" s="18" t="s">
        <v>1165</v>
      </c>
      <c r="L17" s="18" t="s">
        <v>1165</v>
      </c>
      <c r="M17" s="18" t="s">
        <v>1165</v>
      </c>
      <c r="N17" s="19" t="s">
        <v>1165</v>
      </c>
    </row>
    <row r="18" spans="2:14">
      <c r="B18" s="332"/>
      <c r="C18" s="4" t="s">
        <v>603</v>
      </c>
      <c r="D18" s="14">
        <f>COUNTIF(Table25[[#This Row],[Super User Identification (4/18)]:[Signed SLA]],"x")</f>
        <v>7</v>
      </c>
      <c r="E18" s="14"/>
      <c r="F18" s="20" t="s">
        <v>1164</v>
      </c>
      <c r="G18" s="20"/>
      <c r="H18" s="15" t="s">
        <v>1165</v>
      </c>
      <c r="I18" s="18" t="s">
        <v>1165</v>
      </c>
      <c r="J18" s="18" t="s">
        <v>1165</v>
      </c>
      <c r="K18" s="18" t="s">
        <v>1165</v>
      </c>
      <c r="L18" s="18" t="s">
        <v>1165</v>
      </c>
      <c r="M18" s="18" t="s">
        <v>1165</v>
      </c>
      <c r="N18" s="19" t="s">
        <v>1165</v>
      </c>
    </row>
    <row r="19" spans="2:14">
      <c r="B19" s="332"/>
      <c r="C19" s="4" t="s">
        <v>821</v>
      </c>
      <c r="D19" s="14">
        <f>COUNTIF(Table25[[#This Row],[Super User Identification (4/18)]:[Signed SLA]],"x")</f>
        <v>7</v>
      </c>
      <c r="E19" s="14"/>
      <c r="F19" s="20" t="s">
        <v>1164</v>
      </c>
      <c r="G19" s="20"/>
      <c r="H19" s="15" t="s">
        <v>1165</v>
      </c>
      <c r="I19" s="18" t="s">
        <v>1165</v>
      </c>
      <c r="J19" s="21" t="s">
        <v>1165</v>
      </c>
      <c r="K19" s="21" t="s">
        <v>1165</v>
      </c>
      <c r="L19" s="21" t="s">
        <v>1165</v>
      </c>
      <c r="M19" s="18" t="s">
        <v>1165</v>
      </c>
      <c r="N19" s="19" t="s">
        <v>1165</v>
      </c>
    </row>
    <row r="20" spans="2:14">
      <c r="B20" s="5" t="s">
        <v>915</v>
      </c>
      <c r="C20" s="3" t="s">
        <v>958</v>
      </c>
      <c r="D20" s="20">
        <f>COUNTIF(Table25[[#This Row],[Super User Identification (4/18)]:[Signed SLA]],"x")</f>
        <v>6</v>
      </c>
      <c r="E20" s="20"/>
      <c r="F20" s="20" t="s">
        <v>1164</v>
      </c>
      <c r="G20" s="20"/>
      <c r="H20" s="15" t="s">
        <v>1165</v>
      </c>
      <c r="I20" s="18" t="s">
        <v>1166</v>
      </c>
      <c r="J20" s="18" t="s">
        <v>1165</v>
      </c>
      <c r="K20" s="18" t="s">
        <v>1165</v>
      </c>
      <c r="L20" s="18" t="s">
        <v>1165</v>
      </c>
      <c r="M20" s="18" t="s">
        <v>1165</v>
      </c>
      <c r="N20" s="19" t="s">
        <v>1165</v>
      </c>
    </row>
    <row r="21" spans="2:14">
      <c r="B21" s="6" t="s">
        <v>1010</v>
      </c>
      <c r="C21" s="3" t="s">
        <v>1037</v>
      </c>
      <c r="D21" s="20">
        <f>COUNTIF(Table25[[#This Row],[Super User Identification (4/18)]:[Signed SLA]],"x")</f>
        <v>6</v>
      </c>
      <c r="E21" s="20"/>
      <c r="F21" s="20" t="s">
        <v>1164</v>
      </c>
      <c r="G21" s="20"/>
      <c r="H21" s="15" t="s">
        <v>1165</v>
      </c>
      <c r="I21" s="18"/>
      <c r="J21" s="18" t="s">
        <v>1165</v>
      </c>
      <c r="K21" s="18" t="s">
        <v>1165</v>
      </c>
      <c r="L21" s="18" t="s">
        <v>1165</v>
      </c>
      <c r="M21" s="18" t="s">
        <v>1165</v>
      </c>
      <c r="N21" s="19" t="s">
        <v>1165</v>
      </c>
    </row>
    <row r="22" spans="2:14" ht="15.75" thickBot="1">
      <c r="B22" s="7" t="s">
        <v>1118</v>
      </c>
      <c r="C22" s="4" t="s">
        <v>1118</v>
      </c>
      <c r="D22" s="22">
        <f>COUNTIF(Table25[[#This Row],[Super User Identification (4/18)]:[Signed SLA]],"x")</f>
        <v>6</v>
      </c>
      <c r="E22" s="22"/>
      <c r="F22" s="22" t="s">
        <v>1164</v>
      </c>
      <c r="G22" s="22"/>
      <c r="H22" s="15" t="s">
        <v>1165</v>
      </c>
      <c r="I22" s="21" t="s">
        <v>1165</v>
      </c>
      <c r="J22" s="21" t="s">
        <v>1165</v>
      </c>
      <c r="K22" s="21" t="s">
        <v>1167</v>
      </c>
      <c r="L22" s="21" t="s">
        <v>1165</v>
      </c>
      <c r="M22" s="21" t="s">
        <v>1165</v>
      </c>
      <c r="N22" s="23" t="s">
        <v>1165</v>
      </c>
    </row>
    <row r="23" spans="2:14" ht="15.75" thickBot="1">
      <c r="B23" s="8"/>
      <c r="C23" s="9" t="s">
        <v>1142</v>
      </c>
      <c r="D23" s="24">
        <f>11*18-SUM(D5:D22)</f>
        <v>84</v>
      </c>
      <c r="E23" s="13">
        <f>COUNTIF(E5:E21,"=")</f>
        <v>17</v>
      </c>
      <c r="F23" s="13">
        <f>17 - COUNTIF(F5:F21,"6")</f>
        <v>17</v>
      </c>
      <c r="G23" s="13">
        <f>COUNTIF(G5:G21,"=")</f>
        <v>17</v>
      </c>
      <c r="H23" s="13">
        <f>COUNTIF(H5:H21,"=")</f>
        <v>0</v>
      </c>
      <c r="I23" s="13">
        <f>COUNTIF(I5:I21,"=")</f>
        <v>6</v>
      </c>
      <c r="J23" s="13">
        <f>COUNTIF(J5:J21,"=")</f>
        <v>1</v>
      </c>
      <c r="K23" s="13">
        <f>COUNTIF(K5:K21,"=")</f>
        <v>1</v>
      </c>
      <c r="L23" s="13">
        <f>COUNTIF(L5:L21," ")</f>
        <v>0</v>
      </c>
      <c r="M23" s="13">
        <f>COUNTIF(M5:M21,"=")</f>
        <v>1</v>
      </c>
      <c r="N23" s="13">
        <f>COUNTIF(N5:N21," ")</f>
        <v>0</v>
      </c>
    </row>
  </sheetData>
  <mergeCells count="3">
    <mergeCell ref="B3:N3"/>
    <mergeCell ref="B5:B11"/>
    <mergeCell ref="B12:B19"/>
  </mergeCells>
  <conditionalFormatting sqref="E23:N23">
    <cfRule type="cellIs" dxfId="6" priority="1" operator="equal">
      <formula>0</formula>
    </cfRule>
  </conditionalFormatting>
  <pageMargins left="0.7" right="0.7" top="0.75" bottom="0.75" header="0.3" footer="0.3"/>
  <pageSetup orientation="portrait" r:id="rId1"/>
  <drawing r:id="rId2"/>
  <tableParts count="1">
    <tablePart r:id="rId3"/>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O2762"/>
  <sheetViews>
    <sheetView workbookViewId="0">
      <pane ySplit="1" topLeftCell="A2" activePane="bottomLeft" state="frozen"/>
      <selection pane="bottomLeft" activeCell="O40" sqref="O40"/>
    </sheetView>
  </sheetViews>
  <sheetFormatPr defaultRowHeight="15"/>
  <cols>
    <col min="3" max="3" width="23.85546875" customWidth="1"/>
    <col min="4" max="4" width="25.7109375" customWidth="1"/>
    <col min="12" max="12" width="18.42578125" bestFit="1" customWidth="1"/>
    <col min="14" max="14" width="15.85546875" bestFit="1" customWidth="1"/>
    <col min="15" max="15" width="15.42578125" bestFit="1" customWidth="1"/>
  </cols>
  <sheetData>
    <row r="1" spans="1:15">
      <c r="A1" s="32" t="s">
        <v>1341</v>
      </c>
      <c r="B1" s="32" t="s">
        <v>0</v>
      </c>
      <c r="C1" s="32" t="s">
        <v>1</v>
      </c>
      <c r="D1" s="32" t="s">
        <v>2</v>
      </c>
      <c r="E1" s="32" t="s">
        <v>3</v>
      </c>
      <c r="F1" s="32" t="s">
        <v>4</v>
      </c>
      <c r="G1" s="32" t="s">
        <v>5</v>
      </c>
      <c r="H1" s="32" t="s">
        <v>6</v>
      </c>
      <c r="I1" s="32" t="s">
        <v>7</v>
      </c>
      <c r="J1" s="32" t="s">
        <v>8</v>
      </c>
      <c r="K1" s="32" t="s">
        <v>9</v>
      </c>
      <c r="L1" s="32" t="s">
        <v>1293</v>
      </c>
      <c r="M1" s="32" t="s">
        <v>1292</v>
      </c>
      <c r="N1" s="32" t="s">
        <v>10</v>
      </c>
      <c r="O1" s="32" t="s">
        <v>1294</v>
      </c>
    </row>
    <row r="2" spans="1:15">
      <c r="A2">
        <v>1</v>
      </c>
      <c r="B2" t="s">
        <v>11</v>
      </c>
      <c r="C2" t="s">
        <v>12</v>
      </c>
      <c r="D2" t="s">
        <v>12</v>
      </c>
      <c r="E2" t="s">
        <v>13</v>
      </c>
      <c r="F2" t="s">
        <v>14</v>
      </c>
      <c r="G2" t="s">
        <v>15</v>
      </c>
      <c r="H2" t="s">
        <v>16</v>
      </c>
      <c r="I2" t="s">
        <v>17</v>
      </c>
      <c r="J2" t="s">
        <v>18</v>
      </c>
      <c r="K2" t="s">
        <v>19</v>
      </c>
      <c r="L2">
        <v>7</v>
      </c>
      <c r="M2" t="s">
        <v>1348</v>
      </c>
      <c r="O2">
        <f>IF(N2=" ",0,1)</f>
        <v>1</v>
      </c>
    </row>
    <row r="3" spans="1:15">
      <c r="A3">
        <v>2</v>
      </c>
      <c r="B3" t="s">
        <v>11</v>
      </c>
      <c r="C3" t="s">
        <v>12</v>
      </c>
      <c r="D3" t="s">
        <v>12</v>
      </c>
      <c r="E3" t="s">
        <v>20</v>
      </c>
      <c r="F3" t="s">
        <v>21</v>
      </c>
      <c r="G3" t="s">
        <v>22</v>
      </c>
      <c r="H3" t="s">
        <v>23</v>
      </c>
      <c r="I3" t="s">
        <v>17</v>
      </c>
      <c r="J3" t="s">
        <v>24</v>
      </c>
      <c r="K3" t="s">
        <v>19</v>
      </c>
      <c r="L3">
        <v>7</v>
      </c>
      <c r="M3" t="s">
        <v>1348</v>
      </c>
      <c r="O3">
        <f t="shared" ref="O3:O66" si="0">IF(N3=" ",0,1)</f>
        <v>1</v>
      </c>
    </row>
    <row r="4" spans="1:15">
      <c r="A4">
        <v>3</v>
      </c>
      <c r="B4" t="s">
        <v>11</v>
      </c>
      <c r="C4" t="s">
        <v>12</v>
      </c>
      <c r="D4" t="s">
        <v>12</v>
      </c>
      <c r="E4" t="s">
        <v>25</v>
      </c>
      <c r="F4" t="s">
        <v>26</v>
      </c>
      <c r="G4" t="s">
        <v>27</v>
      </c>
      <c r="H4" t="s">
        <v>28</v>
      </c>
      <c r="I4" t="s">
        <v>17</v>
      </c>
      <c r="J4" t="s">
        <v>29</v>
      </c>
      <c r="K4" t="s">
        <v>19</v>
      </c>
      <c r="L4">
        <v>7</v>
      </c>
      <c r="M4" t="s">
        <v>1348</v>
      </c>
      <c r="O4">
        <f t="shared" si="0"/>
        <v>1</v>
      </c>
    </row>
    <row r="5" spans="1:15">
      <c r="A5">
        <v>4</v>
      </c>
      <c r="B5" t="s">
        <v>11</v>
      </c>
      <c r="C5" t="s">
        <v>12</v>
      </c>
      <c r="D5" t="s">
        <v>12</v>
      </c>
      <c r="E5" t="s">
        <v>30</v>
      </c>
      <c r="F5" t="s">
        <v>31</v>
      </c>
      <c r="G5" t="s">
        <v>32</v>
      </c>
      <c r="H5" t="s">
        <v>33</v>
      </c>
      <c r="I5" t="s">
        <v>34</v>
      </c>
      <c r="J5" t="s">
        <v>35</v>
      </c>
      <c r="K5" t="s">
        <v>19</v>
      </c>
      <c r="L5">
        <v>6</v>
      </c>
      <c r="M5" t="s">
        <v>1348</v>
      </c>
      <c r="O5">
        <f t="shared" si="0"/>
        <v>1</v>
      </c>
    </row>
    <row r="6" spans="1:15">
      <c r="A6">
        <v>5</v>
      </c>
      <c r="B6" t="s">
        <v>11</v>
      </c>
      <c r="C6" t="s">
        <v>12</v>
      </c>
      <c r="D6" t="s">
        <v>12</v>
      </c>
      <c r="E6" t="s">
        <v>36</v>
      </c>
      <c r="F6" t="s">
        <v>37</v>
      </c>
      <c r="G6" t="s">
        <v>38</v>
      </c>
      <c r="H6" t="s">
        <v>1285</v>
      </c>
      <c r="I6" t="s">
        <v>17</v>
      </c>
      <c r="J6" t="s">
        <v>39</v>
      </c>
      <c r="K6" t="s">
        <v>19</v>
      </c>
      <c r="L6">
        <v>0</v>
      </c>
      <c r="M6" t="s">
        <v>1348</v>
      </c>
      <c r="O6">
        <f t="shared" si="0"/>
        <v>1</v>
      </c>
    </row>
    <row r="7" spans="1:15">
      <c r="A7">
        <v>6</v>
      </c>
      <c r="B7" t="s">
        <v>11</v>
      </c>
      <c r="C7" t="s">
        <v>12</v>
      </c>
      <c r="D7" t="s">
        <v>12</v>
      </c>
      <c r="E7" t="s">
        <v>40</v>
      </c>
      <c r="F7" t="s">
        <v>41</v>
      </c>
      <c r="G7" t="s">
        <v>42</v>
      </c>
      <c r="H7" t="s">
        <v>43</v>
      </c>
      <c r="I7" t="s">
        <v>17</v>
      </c>
      <c r="J7" t="s">
        <v>44</v>
      </c>
      <c r="K7" t="s">
        <v>19</v>
      </c>
      <c r="L7">
        <v>0</v>
      </c>
      <c r="M7" t="s">
        <v>1348</v>
      </c>
      <c r="O7">
        <f t="shared" si="0"/>
        <v>1</v>
      </c>
    </row>
    <row r="8" spans="1:15">
      <c r="A8">
        <v>7</v>
      </c>
      <c r="B8" t="s">
        <v>11</v>
      </c>
      <c r="C8" t="s">
        <v>12</v>
      </c>
      <c r="D8" t="s">
        <v>12</v>
      </c>
      <c r="E8" t="s">
        <v>45</v>
      </c>
      <c r="F8" t="s">
        <v>46</v>
      </c>
      <c r="G8" t="s">
        <v>47</v>
      </c>
      <c r="H8" t="s">
        <v>48</v>
      </c>
      <c r="I8" t="s">
        <v>49</v>
      </c>
      <c r="J8" t="s">
        <v>50</v>
      </c>
      <c r="K8" t="s">
        <v>19</v>
      </c>
      <c r="L8">
        <v>4</v>
      </c>
      <c r="M8" t="s">
        <v>1348</v>
      </c>
      <c r="O8">
        <f t="shared" si="0"/>
        <v>1</v>
      </c>
    </row>
    <row r="9" spans="1:15">
      <c r="A9">
        <v>8</v>
      </c>
      <c r="B9" t="s">
        <v>11</v>
      </c>
      <c r="C9" t="s">
        <v>51</v>
      </c>
      <c r="D9" t="s">
        <v>52</v>
      </c>
      <c r="E9" t="s">
        <v>52</v>
      </c>
      <c r="F9" t="s">
        <v>53</v>
      </c>
      <c r="G9" t="s">
        <v>54</v>
      </c>
      <c r="H9" t="s">
        <v>55</v>
      </c>
      <c r="I9" t="s">
        <v>56</v>
      </c>
      <c r="J9" t="s">
        <v>57</v>
      </c>
      <c r="K9" t="s">
        <v>19</v>
      </c>
      <c r="L9">
        <v>10</v>
      </c>
      <c r="M9" t="s">
        <v>1348</v>
      </c>
      <c r="N9">
        <v>11</v>
      </c>
      <c r="O9">
        <f t="shared" si="0"/>
        <v>1</v>
      </c>
    </row>
    <row r="10" spans="1:15">
      <c r="A10">
        <v>9</v>
      </c>
      <c r="B10" t="s">
        <v>11</v>
      </c>
      <c r="C10" t="s">
        <v>51</v>
      </c>
      <c r="D10" t="s">
        <v>52</v>
      </c>
      <c r="E10" t="s">
        <v>58</v>
      </c>
      <c r="F10" t="s">
        <v>59</v>
      </c>
      <c r="G10" t="s">
        <v>60</v>
      </c>
      <c r="H10" t="s">
        <v>61</v>
      </c>
      <c r="I10" t="s">
        <v>62</v>
      </c>
      <c r="J10" t="s">
        <v>63</v>
      </c>
      <c r="K10" t="s">
        <v>19</v>
      </c>
      <c r="L10">
        <v>1</v>
      </c>
      <c r="M10" t="s">
        <v>1348</v>
      </c>
      <c r="O10">
        <f t="shared" si="0"/>
        <v>1</v>
      </c>
    </row>
    <row r="11" spans="1:15">
      <c r="A11">
        <v>10</v>
      </c>
      <c r="B11" t="s">
        <v>11</v>
      </c>
      <c r="C11" t="s">
        <v>51</v>
      </c>
      <c r="D11" t="s">
        <v>25</v>
      </c>
      <c r="E11" t="s">
        <v>64</v>
      </c>
      <c r="F11" t="s">
        <v>65</v>
      </c>
      <c r="G11" t="s">
        <v>66</v>
      </c>
      <c r="H11" t="s">
        <v>67</v>
      </c>
      <c r="I11" t="s">
        <v>68</v>
      </c>
      <c r="J11" t="s">
        <v>69</v>
      </c>
      <c r="K11" t="s">
        <v>19</v>
      </c>
      <c r="L11">
        <v>8</v>
      </c>
      <c r="M11" t="s">
        <v>1348</v>
      </c>
      <c r="N11">
        <v>11</v>
      </c>
      <c r="O11">
        <f t="shared" si="0"/>
        <v>1</v>
      </c>
    </row>
    <row r="12" spans="1:15">
      <c r="A12">
        <v>11</v>
      </c>
      <c r="B12" t="s">
        <v>11</v>
      </c>
      <c r="C12" t="s">
        <v>51</v>
      </c>
      <c r="D12" t="s">
        <v>25</v>
      </c>
      <c r="E12" t="s">
        <v>70</v>
      </c>
      <c r="F12" t="s">
        <v>71</v>
      </c>
      <c r="G12" t="s">
        <v>72</v>
      </c>
      <c r="H12" t="s">
        <v>73</v>
      </c>
      <c r="I12" t="s">
        <v>74</v>
      </c>
      <c r="J12" t="s">
        <v>75</v>
      </c>
      <c r="K12" t="s">
        <v>19</v>
      </c>
      <c r="L12">
        <v>1</v>
      </c>
      <c r="M12" t="s">
        <v>1348</v>
      </c>
      <c r="O12">
        <f t="shared" si="0"/>
        <v>1</v>
      </c>
    </row>
    <row r="13" spans="1:15">
      <c r="A13">
        <v>12</v>
      </c>
      <c r="B13" t="s">
        <v>11</v>
      </c>
      <c r="C13" t="s">
        <v>51</v>
      </c>
      <c r="D13" t="s">
        <v>76</v>
      </c>
      <c r="E13" t="s">
        <v>77</v>
      </c>
      <c r="F13" t="s">
        <v>78</v>
      </c>
      <c r="G13" t="s">
        <v>79</v>
      </c>
      <c r="H13" t="s">
        <v>80</v>
      </c>
      <c r="I13" t="s">
        <v>81</v>
      </c>
      <c r="J13" t="s">
        <v>82</v>
      </c>
      <c r="K13" t="s">
        <v>19</v>
      </c>
      <c r="L13">
        <v>0</v>
      </c>
      <c r="M13" t="s">
        <v>1348</v>
      </c>
      <c r="O13">
        <f t="shared" si="0"/>
        <v>1</v>
      </c>
    </row>
    <row r="14" spans="1:15">
      <c r="A14">
        <v>13</v>
      </c>
      <c r="B14" t="s">
        <v>11</v>
      </c>
      <c r="C14" t="s">
        <v>51</v>
      </c>
      <c r="D14" t="s">
        <v>76</v>
      </c>
      <c r="E14" t="s">
        <v>83</v>
      </c>
      <c r="F14" t="s">
        <v>84</v>
      </c>
      <c r="G14" t="s">
        <v>85</v>
      </c>
      <c r="H14" t="s">
        <v>86</v>
      </c>
      <c r="I14" t="s">
        <v>87</v>
      </c>
      <c r="J14" t="s">
        <v>88</v>
      </c>
      <c r="K14" t="s">
        <v>19</v>
      </c>
      <c r="L14">
        <v>0</v>
      </c>
      <c r="M14" t="s">
        <v>1348</v>
      </c>
      <c r="O14">
        <f t="shared" si="0"/>
        <v>1</v>
      </c>
    </row>
    <row r="15" spans="1:15">
      <c r="A15">
        <v>14</v>
      </c>
      <c r="B15" t="s">
        <v>11</v>
      </c>
      <c r="C15" t="s">
        <v>51</v>
      </c>
      <c r="D15" t="s">
        <v>89</v>
      </c>
      <c r="E15" t="s">
        <v>90</v>
      </c>
      <c r="F15" t="s">
        <v>91</v>
      </c>
      <c r="G15" t="s">
        <v>92</v>
      </c>
      <c r="H15" t="s">
        <v>93</v>
      </c>
      <c r="I15" t="s">
        <v>94</v>
      </c>
      <c r="J15" t="s">
        <v>95</v>
      </c>
      <c r="K15" t="s">
        <v>19</v>
      </c>
      <c r="L15">
        <v>5</v>
      </c>
      <c r="M15" t="s">
        <v>1348</v>
      </c>
      <c r="N15">
        <v>11</v>
      </c>
      <c r="O15">
        <f t="shared" si="0"/>
        <v>1</v>
      </c>
    </row>
    <row r="16" spans="1:15">
      <c r="A16">
        <v>15</v>
      </c>
      <c r="B16" t="s">
        <v>11</v>
      </c>
      <c r="C16" t="s">
        <v>51</v>
      </c>
      <c r="D16" t="s">
        <v>89</v>
      </c>
      <c r="E16" t="s">
        <v>96</v>
      </c>
      <c r="F16" t="s">
        <v>97</v>
      </c>
      <c r="G16" t="s">
        <v>98</v>
      </c>
      <c r="H16" t="s">
        <v>99</v>
      </c>
      <c r="I16" t="s">
        <v>100</v>
      </c>
      <c r="J16" t="s">
        <v>101</v>
      </c>
      <c r="K16" t="s">
        <v>19</v>
      </c>
      <c r="L16">
        <v>0</v>
      </c>
      <c r="M16" t="s">
        <v>1348</v>
      </c>
      <c r="O16">
        <f t="shared" si="0"/>
        <v>1</v>
      </c>
    </row>
    <row r="17" spans="1:15">
      <c r="A17">
        <v>16</v>
      </c>
      <c r="B17" t="s">
        <v>11</v>
      </c>
      <c r="C17" t="s">
        <v>51</v>
      </c>
      <c r="D17" t="s">
        <v>102</v>
      </c>
      <c r="E17" t="s">
        <v>103</v>
      </c>
      <c r="F17" t="s">
        <v>104</v>
      </c>
      <c r="G17" t="s">
        <v>105</v>
      </c>
      <c r="H17" t="s">
        <v>106</v>
      </c>
      <c r="I17" t="s">
        <v>107</v>
      </c>
      <c r="J17" t="s">
        <v>108</v>
      </c>
      <c r="K17" t="s">
        <v>19</v>
      </c>
      <c r="L17">
        <v>2</v>
      </c>
      <c r="M17" t="s">
        <v>1348</v>
      </c>
      <c r="N17">
        <v>11</v>
      </c>
      <c r="O17">
        <f t="shared" si="0"/>
        <v>1</v>
      </c>
    </row>
    <row r="18" spans="1:15">
      <c r="A18">
        <v>17</v>
      </c>
      <c r="B18" t="s">
        <v>11</v>
      </c>
      <c r="C18" t="s">
        <v>51</v>
      </c>
      <c r="D18" t="s">
        <v>102</v>
      </c>
      <c r="E18" t="s">
        <v>109</v>
      </c>
      <c r="F18" t="s">
        <v>110</v>
      </c>
      <c r="G18" t="s">
        <v>105</v>
      </c>
      <c r="H18" t="s">
        <v>111</v>
      </c>
      <c r="I18" t="s">
        <v>112</v>
      </c>
      <c r="J18" t="s">
        <v>113</v>
      </c>
      <c r="K18" t="s">
        <v>19</v>
      </c>
      <c r="L18">
        <v>0</v>
      </c>
      <c r="M18" t="s">
        <v>1348</v>
      </c>
      <c r="O18">
        <f t="shared" si="0"/>
        <v>1</v>
      </c>
    </row>
    <row r="19" spans="1:15">
      <c r="A19">
        <v>18</v>
      </c>
      <c r="B19" t="s">
        <v>11</v>
      </c>
      <c r="C19" t="s">
        <v>51</v>
      </c>
      <c r="D19" t="s">
        <v>114</v>
      </c>
      <c r="E19" t="s">
        <v>115</v>
      </c>
      <c r="F19" t="s">
        <v>116</v>
      </c>
      <c r="G19" t="s">
        <v>117</v>
      </c>
      <c r="H19" t="s">
        <v>118</v>
      </c>
      <c r="I19" t="s">
        <v>119</v>
      </c>
      <c r="J19" t="s">
        <v>120</v>
      </c>
      <c r="K19" t="s">
        <v>19</v>
      </c>
      <c r="L19">
        <v>3</v>
      </c>
      <c r="M19" t="s">
        <v>1348</v>
      </c>
      <c r="N19">
        <v>11</v>
      </c>
      <c r="O19">
        <f t="shared" si="0"/>
        <v>1</v>
      </c>
    </row>
    <row r="20" spans="1:15">
      <c r="A20">
        <v>19</v>
      </c>
      <c r="B20" t="s">
        <v>11</v>
      </c>
      <c r="C20" t="s">
        <v>51</v>
      </c>
      <c r="D20" t="s">
        <v>114</v>
      </c>
      <c r="E20" t="s">
        <v>121</v>
      </c>
      <c r="F20" t="s">
        <v>122</v>
      </c>
      <c r="G20" t="s">
        <v>123</v>
      </c>
      <c r="H20" t="s">
        <v>124</v>
      </c>
      <c r="I20" t="s">
        <v>125</v>
      </c>
      <c r="J20" t="s">
        <v>126</v>
      </c>
      <c r="K20" t="s">
        <v>19</v>
      </c>
      <c r="L20">
        <v>3</v>
      </c>
      <c r="M20" t="s">
        <v>1348</v>
      </c>
      <c r="N20">
        <v>11</v>
      </c>
      <c r="O20">
        <f t="shared" si="0"/>
        <v>1</v>
      </c>
    </row>
    <row r="21" spans="1:15">
      <c r="A21">
        <v>20</v>
      </c>
      <c r="B21" t="s">
        <v>11</v>
      </c>
      <c r="C21" t="s">
        <v>127</v>
      </c>
      <c r="D21" t="s">
        <v>52</v>
      </c>
      <c r="E21" t="s">
        <v>52</v>
      </c>
      <c r="F21" t="s">
        <v>128</v>
      </c>
      <c r="G21" t="s">
        <v>129</v>
      </c>
      <c r="H21" t="s">
        <v>130</v>
      </c>
      <c r="I21" t="s">
        <v>131</v>
      </c>
      <c r="J21" t="s">
        <v>132</v>
      </c>
      <c r="K21" t="s">
        <v>19</v>
      </c>
      <c r="L21">
        <v>5</v>
      </c>
      <c r="M21" t="s">
        <v>1348</v>
      </c>
      <c r="O21">
        <f t="shared" si="0"/>
        <v>1</v>
      </c>
    </row>
    <row r="22" spans="1:15">
      <c r="A22">
        <v>21</v>
      </c>
      <c r="B22" t="s">
        <v>11</v>
      </c>
      <c r="C22" t="s">
        <v>127</v>
      </c>
      <c r="D22" t="s">
        <v>52</v>
      </c>
      <c r="E22" t="s">
        <v>58</v>
      </c>
      <c r="F22" t="s">
        <v>133</v>
      </c>
      <c r="G22" t="s">
        <v>134</v>
      </c>
      <c r="H22" t="s">
        <v>135</v>
      </c>
      <c r="I22" t="s">
        <v>136</v>
      </c>
      <c r="J22" t="s">
        <v>137</v>
      </c>
      <c r="K22" t="s">
        <v>19</v>
      </c>
      <c r="L22">
        <v>0</v>
      </c>
      <c r="M22" t="s">
        <v>1348</v>
      </c>
      <c r="O22">
        <f t="shared" si="0"/>
        <v>1</v>
      </c>
    </row>
    <row r="23" spans="1:15">
      <c r="A23">
        <v>22</v>
      </c>
      <c r="B23" t="s">
        <v>11</v>
      </c>
      <c r="C23" t="s">
        <v>127</v>
      </c>
      <c r="D23" t="s">
        <v>25</v>
      </c>
      <c r="E23" t="s">
        <v>64</v>
      </c>
      <c r="F23" t="s">
        <v>138</v>
      </c>
      <c r="G23" t="s">
        <v>139</v>
      </c>
      <c r="H23" t="s">
        <v>140</v>
      </c>
      <c r="I23" t="s">
        <v>141</v>
      </c>
      <c r="J23" t="s">
        <v>142</v>
      </c>
      <c r="K23" t="s">
        <v>19</v>
      </c>
      <c r="L23">
        <v>11</v>
      </c>
      <c r="M23" t="s">
        <v>1348</v>
      </c>
      <c r="N23">
        <v>11</v>
      </c>
      <c r="O23">
        <f t="shared" si="0"/>
        <v>1</v>
      </c>
    </row>
    <row r="24" spans="1:15">
      <c r="A24">
        <v>23</v>
      </c>
      <c r="B24" t="s">
        <v>11</v>
      </c>
      <c r="C24" t="s">
        <v>127</v>
      </c>
      <c r="D24" t="s">
        <v>25</v>
      </c>
      <c r="E24" t="s">
        <v>70</v>
      </c>
      <c r="F24" t="s">
        <v>143</v>
      </c>
      <c r="G24" t="s">
        <v>144</v>
      </c>
      <c r="H24" t="s">
        <v>145</v>
      </c>
      <c r="I24" t="s">
        <v>146</v>
      </c>
      <c r="J24" t="s">
        <v>147</v>
      </c>
      <c r="K24" t="s">
        <v>19</v>
      </c>
      <c r="L24">
        <v>3</v>
      </c>
      <c r="M24" t="s">
        <v>1348</v>
      </c>
      <c r="O24">
        <f t="shared" si="0"/>
        <v>1</v>
      </c>
    </row>
    <row r="25" spans="1:15">
      <c r="A25">
        <v>24</v>
      </c>
      <c r="B25" t="s">
        <v>11</v>
      </c>
      <c r="C25" t="s">
        <v>127</v>
      </c>
      <c r="D25" t="s">
        <v>76</v>
      </c>
      <c r="E25" t="s">
        <v>77</v>
      </c>
      <c r="F25" t="s">
        <v>53</v>
      </c>
      <c r="G25" t="s">
        <v>148</v>
      </c>
      <c r="H25" t="s">
        <v>149</v>
      </c>
      <c r="I25" t="s">
        <v>150</v>
      </c>
      <c r="J25" t="s">
        <v>151</v>
      </c>
      <c r="K25" t="s">
        <v>19</v>
      </c>
      <c r="L25">
        <v>0</v>
      </c>
      <c r="M25" t="s">
        <v>1348</v>
      </c>
      <c r="O25">
        <f t="shared" si="0"/>
        <v>1</v>
      </c>
    </row>
    <row r="26" spans="1:15">
      <c r="A26">
        <v>25</v>
      </c>
      <c r="B26" t="s">
        <v>11</v>
      </c>
      <c r="C26" t="s">
        <v>127</v>
      </c>
      <c r="D26" t="s">
        <v>76</v>
      </c>
      <c r="E26" t="s">
        <v>83</v>
      </c>
      <c r="F26" t="s">
        <v>152</v>
      </c>
      <c r="G26" t="s">
        <v>153</v>
      </c>
      <c r="H26" t="s">
        <v>154</v>
      </c>
      <c r="I26" t="s">
        <v>150</v>
      </c>
      <c r="J26" t="s">
        <v>155</v>
      </c>
      <c r="K26" t="s">
        <v>19</v>
      </c>
      <c r="L26">
        <v>0</v>
      </c>
      <c r="M26" t="s">
        <v>1348</v>
      </c>
      <c r="O26">
        <f t="shared" si="0"/>
        <v>1</v>
      </c>
    </row>
    <row r="27" spans="1:15">
      <c r="A27">
        <v>26</v>
      </c>
      <c r="B27" t="s">
        <v>11</v>
      </c>
      <c r="C27" t="s">
        <v>127</v>
      </c>
      <c r="D27" t="s">
        <v>89</v>
      </c>
      <c r="E27" t="s">
        <v>90</v>
      </c>
      <c r="F27" t="s">
        <v>156</v>
      </c>
      <c r="G27" t="s">
        <v>157</v>
      </c>
      <c r="H27" t="s">
        <v>158</v>
      </c>
      <c r="I27" t="s">
        <v>159</v>
      </c>
      <c r="J27" t="s">
        <v>160</v>
      </c>
      <c r="K27" t="s">
        <v>19</v>
      </c>
      <c r="L27">
        <v>0</v>
      </c>
      <c r="M27" t="s">
        <v>1348</v>
      </c>
      <c r="O27">
        <f t="shared" si="0"/>
        <v>1</v>
      </c>
    </row>
    <row r="28" spans="1:15">
      <c r="A28">
        <v>27</v>
      </c>
      <c r="B28" t="s">
        <v>11</v>
      </c>
      <c r="C28" t="s">
        <v>127</v>
      </c>
      <c r="D28" t="s">
        <v>89</v>
      </c>
      <c r="E28" t="s">
        <v>96</v>
      </c>
      <c r="F28" t="s">
        <v>161</v>
      </c>
      <c r="G28" t="s">
        <v>162</v>
      </c>
      <c r="H28" t="s">
        <v>163</v>
      </c>
      <c r="I28" t="s">
        <v>164</v>
      </c>
      <c r="J28" t="s">
        <v>165</v>
      </c>
      <c r="K28" t="s">
        <v>19</v>
      </c>
      <c r="L28">
        <v>1</v>
      </c>
      <c r="M28" t="s">
        <v>1348</v>
      </c>
      <c r="O28">
        <f t="shared" si="0"/>
        <v>1</v>
      </c>
    </row>
    <row r="29" spans="1:15">
      <c r="A29">
        <v>28</v>
      </c>
      <c r="B29" t="s">
        <v>11</v>
      </c>
      <c r="C29" t="s">
        <v>127</v>
      </c>
      <c r="D29" t="s">
        <v>102</v>
      </c>
      <c r="E29" t="s">
        <v>103</v>
      </c>
      <c r="F29" t="s">
        <v>166</v>
      </c>
      <c r="G29" t="s">
        <v>167</v>
      </c>
      <c r="H29" t="s">
        <v>168</v>
      </c>
      <c r="I29" t="s">
        <v>169</v>
      </c>
      <c r="J29" t="s">
        <v>170</v>
      </c>
      <c r="K29" t="s">
        <v>19</v>
      </c>
      <c r="L29">
        <v>5</v>
      </c>
      <c r="M29" t="s">
        <v>1348</v>
      </c>
      <c r="O29">
        <f t="shared" si="0"/>
        <v>1</v>
      </c>
    </row>
    <row r="30" spans="1:15">
      <c r="A30">
        <v>29</v>
      </c>
      <c r="B30" t="s">
        <v>11</v>
      </c>
      <c r="C30" t="s">
        <v>127</v>
      </c>
      <c r="D30" t="s">
        <v>102</v>
      </c>
      <c r="E30" t="s">
        <v>109</v>
      </c>
      <c r="F30" t="s">
        <v>171</v>
      </c>
      <c r="G30" t="s">
        <v>172</v>
      </c>
      <c r="H30" t="s">
        <v>173</v>
      </c>
      <c r="I30" t="s">
        <v>174</v>
      </c>
      <c r="J30" t="s">
        <v>175</v>
      </c>
      <c r="K30" t="s">
        <v>19</v>
      </c>
      <c r="L30">
        <v>5</v>
      </c>
      <c r="M30" t="s">
        <v>1348</v>
      </c>
      <c r="N30">
        <v>11</v>
      </c>
      <c r="O30">
        <f t="shared" si="0"/>
        <v>1</v>
      </c>
    </row>
    <row r="31" spans="1:15">
      <c r="A31">
        <v>30</v>
      </c>
      <c r="B31" t="s">
        <v>11</v>
      </c>
      <c r="C31" t="s">
        <v>127</v>
      </c>
      <c r="D31" t="s">
        <v>114</v>
      </c>
      <c r="E31" t="s">
        <v>115</v>
      </c>
      <c r="F31" t="s">
        <v>176</v>
      </c>
      <c r="G31" t="s">
        <v>177</v>
      </c>
      <c r="H31" t="s">
        <v>178</v>
      </c>
      <c r="I31" t="s">
        <v>179</v>
      </c>
      <c r="J31" t="s">
        <v>180</v>
      </c>
      <c r="K31" t="s">
        <v>19</v>
      </c>
      <c r="L31">
        <v>2</v>
      </c>
      <c r="M31" t="s">
        <v>1348</v>
      </c>
      <c r="N31">
        <v>11</v>
      </c>
      <c r="O31">
        <f t="shared" si="0"/>
        <v>1</v>
      </c>
    </row>
    <row r="32" spans="1:15">
      <c r="A32">
        <v>31</v>
      </c>
      <c r="B32" t="s">
        <v>11</v>
      </c>
      <c r="C32" t="s">
        <v>127</v>
      </c>
      <c r="D32" t="s">
        <v>114</v>
      </c>
      <c r="E32" t="s">
        <v>121</v>
      </c>
      <c r="F32" t="s">
        <v>181</v>
      </c>
      <c r="G32" t="s">
        <v>182</v>
      </c>
      <c r="H32" t="s">
        <v>183</v>
      </c>
      <c r="I32" t="s">
        <v>184</v>
      </c>
      <c r="J32" t="s">
        <v>185</v>
      </c>
      <c r="K32" t="s">
        <v>19</v>
      </c>
      <c r="L32">
        <v>1</v>
      </c>
      <c r="M32" t="s">
        <v>1348</v>
      </c>
      <c r="O32">
        <f t="shared" si="0"/>
        <v>1</v>
      </c>
    </row>
    <row r="33" spans="1:15">
      <c r="A33">
        <v>32</v>
      </c>
      <c r="B33" t="s">
        <v>11</v>
      </c>
      <c r="C33" t="s">
        <v>186</v>
      </c>
      <c r="D33" t="s">
        <v>52</v>
      </c>
      <c r="E33" t="s">
        <v>52</v>
      </c>
      <c r="F33" t="s">
        <v>187</v>
      </c>
      <c r="G33" t="s">
        <v>188</v>
      </c>
      <c r="H33" t="s">
        <v>189</v>
      </c>
      <c r="I33" t="s">
        <v>190</v>
      </c>
      <c r="J33" t="s">
        <v>191</v>
      </c>
      <c r="K33" t="s">
        <v>19</v>
      </c>
      <c r="L33">
        <v>3</v>
      </c>
      <c r="M33" t="s">
        <v>1348</v>
      </c>
      <c r="O33">
        <f t="shared" si="0"/>
        <v>1</v>
      </c>
    </row>
    <row r="34" spans="1:15">
      <c r="A34">
        <v>33</v>
      </c>
      <c r="B34" t="s">
        <v>11</v>
      </c>
      <c r="C34" t="s">
        <v>186</v>
      </c>
      <c r="D34" t="s">
        <v>52</v>
      </c>
      <c r="E34" t="s">
        <v>58</v>
      </c>
      <c r="F34" t="s">
        <v>192</v>
      </c>
      <c r="G34" t="s">
        <v>193</v>
      </c>
      <c r="H34" t="s">
        <v>194</v>
      </c>
      <c r="I34" t="s">
        <v>195</v>
      </c>
      <c r="J34" t="s">
        <v>196</v>
      </c>
      <c r="K34" t="s">
        <v>19</v>
      </c>
      <c r="L34">
        <v>5</v>
      </c>
      <c r="M34" t="s">
        <v>1348</v>
      </c>
      <c r="N34">
        <v>11</v>
      </c>
      <c r="O34">
        <f t="shared" si="0"/>
        <v>1</v>
      </c>
    </row>
    <row r="35" spans="1:15">
      <c r="A35">
        <v>34</v>
      </c>
      <c r="B35" t="s">
        <v>11</v>
      </c>
      <c r="C35" t="s">
        <v>186</v>
      </c>
      <c r="D35" t="s">
        <v>25</v>
      </c>
      <c r="E35" t="s">
        <v>64</v>
      </c>
      <c r="F35" t="s">
        <v>197</v>
      </c>
      <c r="G35" t="s">
        <v>198</v>
      </c>
      <c r="H35" t="s">
        <v>199</v>
      </c>
      <c r="I35" t="s">
        <v>200</v>
      </c>
      <c r="J35" t="s">
        <v>201</v>
      </c>
      <c r="K35" t="s">
        <v>19</v>
      </c>
      <c r="L35">
        <v>5</v>
      </c>
      <c r="M35" t="s">
        <v>1348</v>
      </c>
      <c r="N35">
        <v>11</v>
      </c>
      <c r="O35">
        <f t="shared" si="0"/>
        <v>1</v>
      </c>
    </row>
    <row r="36" spans="1:15">
      <c r="A36">
        <v>35</v>
      </c>
      <c r="B36" t="s">
        <v>11</v>
      </c>
      <c r="C36" t="s">
        <v>186</v>
      </c>
      <c r="D36" t="s">
        <v>25</v>
      </c>
      <c r="E36" t="s">
        <v>70</v>
      </c>
      <c r="F36" t="s">
        <v>202</v>
      </c>
      <c r="G36" t="s">
        <v>203</v>
      </c>
      <c r="H36" t="s">
        <v>204</v>
      </c>
      <c r="I36" t="s">
        <v>205</v>
      </c>
      <c r="J36" t="s">
        <v>206</v>
      </c>
      <c r="K36" t="s">
        <v>19</v>
      </c>
      <c r="L36">
        <v>0</v>
      </c>
      <c r="M36" t="s">
        <v>1348</v>
      </c>
      <c r="O36">
        <f t="shared" si="0"/>
        <v>1</v>
      </c>
    </row>
    <row r="37" spans="1:15">
      <c r="A37">
        <v>36</v>
      </c>
      <c r="B37" t="s">
        <v>11</v>
      </c>
      <c r="C37" t="s">
        <v>186</v>
      </c>
      <c r="D37" t="s">
        <v>76</v>
      </c>
      <c r="E37" t="s">
        <v>77</v>
      </c>
      <c r="F37" t="s">
        <v>207</v>
      </c>
      <c r="G37" t="s">
        <v>208</v>
      </c>
      <c r="H37" t="s">
        <v>209</v>
      </c>
      <c r="I37" t="s">
        <v>210</v>
      </c>
      <c r="J37" t="s">
        <v>211</v>
      </c>
      <c r="K37" t="s">
        <v>19</v>
      </c>
      <c r="L37">
        <v>2</v>
      </c>
      <c r="M37" t="s">
        <v>1348</v>
      </c>
      <c r="O37">
        <f t="shared" si="0"/>
        <v>1</v>
      </c>
    </row>
    <row r="38" spans="1:15">
      <c r="A38">
        <v>37</v>
      </c>
      <c r="B38" t="s">
        <v>11</v>
      </c>
      <c r="C38" t="s">
        <v>186</v>
      </c>
      <c r="D38" t="s">
        <v>76</v>
      </c>
      <c r="E38" t="s">
        <v>83</v>
      </c>
      <c r="F38" t="s">
        <v>212</v>
      </c>
      <c r="G38" t="s">
        <v>213</v>
      </c>
      <c r="H38" t="s">
        <v>214</v>
      </c>
      <c r="I38" t="s">
        <v>215</v>
      </c>
      <c r="J38" t="s">
        <v>216</v>
      </c>
      <c r="K38" t="s">
        <v>19</v>
      </c>
      <c r="L38">
        <v>1</v>
      </c>
      <c r="M38" t="s">
        <v>1348</v>
      </c>
      <c r="O38">
        <f t="shared" si="0"/>
        <v>1</v>
      </c>
    </row>
    <row r="39" spans="1:15">
      <c r="A39">
        <v>38</v>
      </c>
      <c r="B39" t="s">
        <v>11</v>
      </c>
      <c r="C39" t="s">
        <v>186</v>
      </c>
      <c r="D39" t="s">
        <v>89</v>
      </c>
      <c r="E39" t="s">
        <v>90</v>
      </c>
      <c r="F39" t="s">
        <v>217</v>
      </c>
      <c r="G39" t="s">
        <v>218</v>
      </c>
      <c r="H39" t="s">
        <v>219</v>
      </c>
      <c r="I39" t="s">
        <v>220</v>
      </c>
      <c r="J39" t="s">
        <v>221</v>
      </c>
      <c r="K39" t="s">
        <v>19</v>
      </c>
      <c r="L39">
        <v>4</v>
      </c>
      <c r="M39" t="s">
        <v>1348</v>
      </c>
      <c r="O39">
        <f t="shared" si="0"/>
        <v>1</v>
      </c>
    </row>
    <row r="40" spans="1:15">
      <c r="A40">
        <v>39</v>
      </c>
      <c r="B40" t="s">
        <v>11</v>
      </c>
      <c r="C40" t="s">
        <v>186</v>
      </c>
      <c r="D40" t="s">
        <v>89</v>
      </c>
      <c r="E40" t="s">
        <v>96</v>
      </c>
      <c r="F40" t="s">
        <v>222</v>
      </c>
      <c r="G40" t="s">
        <v>223</v>
      </c>
      <c r="H40" t="s">
        <v>224</v>
      </c>
      <c r="I40" t="s">
        <v>225</v>
      </c>
      <c r="J40" t="s">
        <v>226</v>
      </c>
      <c r="K40" t="s">
        <v>19</v>
      </c>
      <c r="L40">
        <v>8</v>
      </c>
      <c r="M40" t="s">
        <v>1348</v>
      </c>
      <c r="N40">
        <v>11</v>
      </c>
      <c r="O40">
        <f t="shared" si="0"/>
        <v>1</v>
      </c>
    </row>
    <row r="41" spans="1:15">
      <c r="A41">
        <v>40</v>
      </c>
      <c r="B41" t="s">
        <v>11</v>
      </c>
      <c r="C41" t="s">
        <v>186</v>
      </c>
      <c r="D41" t="s">
        <v>102</v>
      </c>
      <c r="E41" t="s">
        <v>103</v>
      </c>
      <c r="F41" t="s">
        <v>187</v>
      </c>
      <c r="G41" t="s">
        <v>188</v>
      </c>
      <c r="H41" t="s">
        <v>189</v>
      </c>
      <c r="I41" t="s">
        <v>227</v>
      </c>
      <c r="J41" t="s">
        <v>191</v>
      </c>
      <c r="K41" t="s">
        <v>19</v>
      </c>
      <c r="L41">
        <v>3</v>
      </c>
      <c r="M41" t="s">
        <v>1348</v>
      </c>
      <c r="O41">
        <f t="shared" si="0"/>
        <v>1</v>
      </c>
    </row>
    <row r="42" spans="1:15">
      <c r="A42">
        <v>41</v>
      </c>
      <c r="B42" t="s">
        <v>11</v>
      </c>
      <c r="C42" t="s">
        <v>186</v>
      </c>
      <c r="D42" t="s">
        <v>102</v>
      </c>
      <c r="E42" t="s">
        <v>109</v>
      </c>
      <c r="F42" t="s">
        <v>192</v>
      </c>
      <c r="G42" t="s">
        <v>193</v>
      </c>
      <c r="H42" t="s">
        <v>194</v>
      </c>
      <c r="I42" t="s">
        <v>195</v>
      </c>
      <c r="J42" t="s">
        <v>196</v>
      </c>
      <c r="K42" t="s">
        <v>19</v>
      </c>
      <c r="L42">
        <v>5</v>
      </c>
      <c r="M42" t="s">
        <v>1348</v>
      </c>
      <c r="N42">
        <v>11</v>
      </c>
      <c r="O42">
        <f t="shared" si="0"/>
        <v>1</v>
      </c>
    </row>
    <row r="43" spans="1:15">
      <c r="A43">
        <v>42</v>
      </c>
      <c r="B43" t="s">
        <v>11</v>
      </c>
      <c r="C43" t="s">
        <v>186</v>
      </c>
      <c r="D43" t="s">
        <v>114</v>
      </c>
      <c r="E43" t="s">
        <v>115</v>
      </c>
      <c r="F43" t="s">
        <v>228</v>
      </c>
      <c r="G43" t="s">
        <v>229</v>
      </c>
      <c r="H43" t="s">
        <v>230</v>
      </c>
      <c r="I43" t="s">
        <v>231</v>
      </c>
      <c r="J43" t="s">
        <v>232</v>
      </c>
      <c r="K43" t="s">
        <v>19</v>
      </c>
      <c r="L43">
        <v>6</v>
      </c>
      <c r="M43" t="s">
        <v>1348</v>
      </c>
      <c r="O43">
        <f t="shared" si="0"/>
        <v>1</v>
      </c>
    </row>
    <row r="44" spans="1:15">
      <c r="A44">
        <v>43</v>
      </c>
      <c r="B44" t="s">
        <v>11</v>
      </c>
      <c r="C44" t="s">
        <v>186</v>
      </c>
      <c r="D44" t="s">
        <v>114</v>
      </c>
      <c r="E44" t="s">
        <v>121</v>
      </c>
      <c r="F44" t="s">
        <v>233</v>
      </c>
      <c r="G44" t="s">
        <v>234</v>
      </c>
      <c r="H44" t="s">
        <v>235</v>
      </c>
      <c r="I44" t="s">
        <v>236</v>
      </c>
      <c r="J44" t="s">
        <v>237</v>
      </c>
      <c r="K44" t="s">
        <v>19</v>
      </c>
      <c r="L44">
        <v>0</v>
      </c>
      <c r="M44" t="s">
        <v>1348</v>
      </c>
      <c r="O44">
        <f t="shared" si="0"/>
        <v>1</v>
      </c>
    </row>
    <row r="45" spans="1:15">
      <c r="A45">
        <v>44</v>
      </c>
      <c r="B45" t="s">
        <v>11</v>
      </c>
      <c r="C45" t="s">
        <v>238</v>
      </c>
      <c r="D45" t="s">
        <v>52</v>
      </c>
      <c r="E45" t="s">
        <v>52</v>
      </c>
      <c r="F45" t="s">
        <v>239</v>
      </c>
      <c r="G45" t="s">
        <v>172</v>
      </c>
      <c r="H45" t="s">
        <v>240</v>
      </c>
      <c r="I45" t="s">
        <v>241</v>
      </c>
      <c r="J45" t="s">
        <v>242</v>
      </c>
      <c r="K45" t="s">
        <v>19</v>
      </c>
      <c r="L45">
        <v>2</v>
      </c>
      <c r="M45" t="s">
        <v>1348</v>
      </c>
      <c r="O45">
        <f t="shared" si="0"/>
        <v>1</v>
      </c>
    </row>
    <row r="46" spans="1:15">
      <c r="A46">
        <v>45</v>
      </c>
      <c r="B46" t="s">
        <v>11</v>
      </c>
      <c r="C46" t="s">
        <v>238</v>
      </c>
      <c r="D46" t="s">
        <v>52</v>
      </c>
      <c r="E46" t="s">
        <v>58</v>
      </c>
      <c r="F46" t="s">
        <v>243</v>
      </c>
      <c r="G46" t="s">
        <v>244</v>
      </c>
      <c r="H46" t="s">
        <v>245</v>
      </c>
      <c r="I46" t="s">
        <v>246</v>
      </c>
      <c r="J46" t="s">
        <v>247</v>
      </c>
      <c r="K46" t="s">
        <v>19</v>
      </c>
      <c r="L46">
        <v>1</v>
      </c>
      <c r="M46" t="s">
        <v>1348</v>
      </c>
      <c r="O46">
        <f t="shared" si="0"/>
        <v>1</v>
      </c>
    </row>
    <row r="47" spans="1:15">
      <c r="A47">
        <v>46</v>
      </c>
      <c r="B47" t="s">
        <v>11</v>
      </c>
      <c r="C47" t="s">
        <v>238</v>
      </c>
      <c r="D47" t="s">
        <v>25</v>
      </c>
      <c r="E47" t="s">
        <v>64</v>
      </c>
      <c r="F47" t="s">
        <v>248</v>
      </c>
      <c r="G47" t="s">
        <v>172</v>
      </c>
      <c r="H47" t="s">
        <v>249</v>
      </c>
      <c r="I47" t="s">
        <v>250</v>
      </c>
      <c r="J47" t="s">
        <v>251</v>
      </c>
      <c r="K47" t="s">
        <v>19</v>
      </c>
      <c r="L47">
        <v>3</v>
      </c>
      <c r="M47" t="s">
        <v>1348</v>
      </c>
      <c r="O47">
        <f t="shared" si="0"/>
        <v>1</v>
      </c>
    </row>
    <row r="48" spans="1:15">
      <c r="A48">
        <v>47</v>
      </c>
      <c r="B48" t="s">
        <v>11</v>
      </c>
      <c r="C48" t="s">
        <v>238</v>
      </c>
      <c r="D48" t="s">
        <v>25</v>
      </c>
      <c r="E48" t="s">
        <v>70</v>
      </c>
      <c r="F48" t="s">
        <v>252</v>
      </c>
      <c r="G48" t="s">
        <v>253</v>
      </c>
      <c r="H48" t="s">
        <v>254</v>
      </c>
      <c r="I48" t="s">
        <v>255</v>
      </c>
      <c r="J48" t="s">
        <v>256</v>
      </c>
      <c r="K48" t="s">
        <v>19</v>
      </c>
      <c r="L48">
        <v>3</v>
      </c>
      <c r="M48" t="s">
        <v>1348</v>
      </c>
      <c r="O48">
        <f t="shared" si="0"/>
        <v>1</v>
      </c>
    </row>
    <row r="49" spans="1:15">
      <c r="A49">
        <v>48</v>
      </c>
      <c r="B49" t="s">
        <v>11</v>
      </c>
      <c r="C49" t="s">
        <v>238</v>
      </c>
      <c r="D49" t="s">
        <v>76</v>
      </c>
      <c r="E49" t="s">
        <v>77</v>
      </c>
      <c r="F49" t="s">
        <v>257</v>
      </c>
      <c r="G49" t="s">
        <v>258</v>
      </c>
      <c r="H49" t="s">
        <v>259</v>
      </c>
      <c r="I49" t="s">
        <v>260</v>
      </c>
      <c r="J49" t="s">
        <v>261</v>
      </c>
      <c r="K49" t="s">
        <v>19</v>
      </c>
      <c r="L49">
        <v>1</v>
      </c>
      <c r="M49" t="s">
        <v>1348</v>
      </c>
      <c r="O49">
        <f t="shared" si="0"/>
        <v>1</v>
      </c>
    </row>
    <row r="50" spans="1:15">
      <c r="A50">
        <v>49</v>
      </c>
      <c r="B50" t="s">
        <v>11</v>
      </c>
      <c r="C50" t="s">
        <v>238</v>
      </c>
      <c r="D50" t="s">
        <v>76</v>
      </c>
      <c r="E50" t="s">
        <v>77</v>
      </c>
      <c r="F50" t="s">
        <v>262</v>
      </c>
      <c r="G50" t="s">
        <v>172</v>
      </c>
      <c r="H50" t="s">
        <v>263</v>
      </c>
      <c r="I50" t="s">
        <v>264</v>
      </c>
      <c r="J50" t="s">
        <v>265</v>
      </c>
      <c r="K50" t="s">
        <v>19</v>
      </c>
      <c r="L50">
        <v>5</v>
      </c>
      <c r="M50" t="s">
        <v>1348</v>
      </c>
      <c r="O50">
        <f t="shared" si="0"/>
        <v>1</v>
      </c>
    </row>
    <row r="51" spans="1:15">
      <c r="A51">
        <v>50</v>
      </c>
      <c r="B51" t="s">
        <v>11</v>
      </c>
      <c r="C51" t="s">
        <v>238</v>
      </c>
      <c r="D51" t="s">
        <v>76</v>
      </c>
      <c r="E51" t="s">
        <v>83</v>
      </c>
      <c r="F51" t="s">
        <v>266</v>
      </c>
      <c r="G51" t="s">
        <v>229</v>
      </c>
      <c r="H51" t="s">
        <v>267</v>
      </c>
      <c r="I51" t="s">
        <v>268</v>
      </c>
      <c r="J51" t="s">
        <v>269</v>
      </c>
      <c r="K51" t="s">
        <v>19</v>
      </c>
      <c r="L51">
        <v>1</v>
      </c>
      <c r="M51" t="s">
        <v>1348</v>
      </c>
      <c r="O51">
        <f t="shared" si="0"/>
        <v>1</v>
      </c>
    </row>
    <row r="52" spans="1:15">
      <c r="A52">
        <v>51</v>
      </c>
      <c r="B52" t="s">
        <v>11</v>
      </c>
      <c r="C52" t="s">
        <v>238</v>
      </c>
      <c r="D52" t="s">
        <v>76</v>
      </c>
      <c r="E52" t="s">
        <v>83</v>
      </c>
      <c r="F52" t="s">
        <v>270</v>
      </c>
      <c r="G52" t="s">
        <v>271</v>
      </c>
      <c r="H52" t="s">
        <v>272</v>
      </c>
      <c r="I52" t="s">
        <v>273</v>
      </c>
      <c r="J52" t="s">
        <v>274</v>
      </c>
      <c r="K52" t="s">
        <v>19</v>
      </c>
      <c r="L52">
        <v>0</v>
      </c>
      <c r="M52" t="s">
        <v>1348</v>
      </c>
      <c r="O52">
        <f t="shared" si="0"/>
        <v>1</v>
      </c>
    </row>
    <row r="53" spans="1:15">
      <c r="A53">
        <v>52</v>
      </c>
      <c r="B53" t="s">
        <v>11</v>
      </c>
      <c r="C53" t="s">
        <v>238</v>
      </c>
      <c r="D53" t="s">
        <v>89</v>
      </c>
      <c r="E53" t="s">
        <v>90</v>
      </c>
      <c r="F53" t="s">
        <v>275</v>
      </c>
      <c r="G53" t="s">
        <v>276</v>
      </c>
      <c r="H53" t="s">
        <v>277</v>
      </c>
      <c r="I53" t="s">
        <v>278</v>
      </c>
      <c r="J53" t="s">
        <v>279</v>
      </c>
      <c r="K53" t="s">
        <v>19</v>
      </c>
      <c r="L53">
        <v>5</v>
      </c>
      <c r="M53" t="s">
        <v>1348</v>
      </c>
      <c r="O53">
        <f t="shared" si="0"/>
        <v>1</v>
      </c>
    </row>
    <row r="54" spans="1:15">
      <c r="A54">
        <v>53</v>
      </c>
      <c r="B54" t="s">
        <v>11</v>
      </c>
      <c r="C54" t="s">
        <v>238</v>
      </c>
      <c r="D54" t="s">
        <v>89</v>
      </c>
      <c r="E54" t="s">
        <v>96</v>
      </c>
      <c r="F54" t="s">
        <v>280</v>
      </c>
      <c r="G54" t="s">
        <v>105</v>
      </c>
      <c r="H54" t="s">
        <v>281</v>
      </c>
      <c r="I54" t="s">
        <v>282</v>
      </c>
      <c r="J54" t="s">
        <v>283</v>
      </c>
      <c r="K54" t="s">
        <v>19</v>
      </c>
      <c r="L54">
        <v>1</v>
      </c>
      <c r="M54" t="s">
        <v>1348</v>
      </c>
      <c r="O54">
        <f t="shared" si="0"/>
        <v>1</v>
      </c>
    </row>
    <row r="55" spans="1:15">
      <c r="A55">
        <v>54</v>
      </c>
      <c r="B55" t="s">
        <v>11</v>
      </c>
      <c r="C55" t="s">
        <v>238</v>
      </c>
      <c r="D55" t="s">
        <v>102</v>
      </c>
      <c r="E55" t="s">
        <v>103</v>
      </c>
      <c r="F55" t="s">
        <v>284</v>
      </c>
      <c r="G55" t="s">
        <v>285</v>
      </c>
      <c r="H55" t="s">
        <v>286</v>
      </c>
      <c r="I55" t="s">
        <v>287</v>
      </c>
      <c r="J55" t="s">
        <v>288</v>
      </c>
      <c r="K55" t="s">
        <v>19</v>
      </c>
      <c r="L55">
        <v>11</v>
      </c>
      <c r="M55" t="s">
        <v>1348</v>
      </c>
      <c r="N55">
        <v>11</v>
      </c>
      <c r="O55">
        <f t="shared" si="0"/>
        <v>1</v>
      </c>
    </row>
    <row r="56" spans="1:15">
      <c r="A56">
        <v>55</v>
      </c>
      <c r="B56" t="s">
        <v>11</v>
      </c>
      <c r="C56" t="s">
        <v>238</v>
      </c>
      <c r="D56" t="s">
        <v>102</v>
      </c>
      <c r="E56" t="s">
        <v>109</v>
      </c>
      <c r="F56" t="s">
        <v>289</v>
      </c>
      <c r="G56" t="s">
        <v>290</v>
      </c>
      <c r="H56" t="s">
        <v>291</v>
      </c>
      <c r="I56" t="s">
        <v>292</v>
      </c>
      <c r="J56" t="s">
        <v>293</v>
      </c>
      <c r="K56" t="s">
        <v>19</v>
      </c>
      <c r="L56">
        <v>4</v>
      </c>
      <c r="M56" t="s">
        <v>1348</v>
      </c>
      <c r="O56">
        <f t="shared" si="0"/>
        <v>1</v>
      </c>
    </row>
    <row r="57" spans="1:15">
      <c r="A57">
        <v>56</v>
      </c>
      <c r="B57" t="s">
        <v>11</v>
      </c>
      <c r="C57" t="s">
        <v>238</v>
      </c>
      <c r="D57" t="s">
        <v>114</v>
      </c>
      <c r="E57" t="s">
        <v>115</v>
      </c>
      <c r="F57" t="s">
        <v>294</v>
      </c>
      <c r="G57" t="s">
        <v>295</v>
      </c>
      <c r="H57" t="s">
        <v>296</v>
      </c>
      <c r="I57" t="s">
        <v>297</v>
      </c>
      <c r="J57" t="s">
        <v>298</v>
      </c>
      <c r="K57" t="s">
        <v>19</v>
      </c>
      <c r="L57">
        <v>8</v>
      </c>
      <c r="M57" t="s">
        <v>1348</v>
      </c>
      <c r="N57">
        <v>11</v>
      </c>
      <c r="O57">
        <f t="shared" si="0"/>
        <v>1</v>
      </c>
    </row>
    <row r="58" spans="1:15">
      <c r="A58">
        <v>57</v>
      </c>
      <c r="B58" t="s">
        <v>11</v>
      </c>
      <c r="C58" t="s">
        <v>238</v>
      </c>
      <c r="D58" t="s">
        <v>114</v>
      </c>
      <c r="E58" t="s">
        <v>121</v>
      </c>
      <c r="F58" t="s">
        <v>299</v>
      </c>
      <c r="G58" t="s">
        <v>300</v>
      </c>
      <c r="H58" t="s">
        <v>301</v>
      </c>
      <c r="I58" t="s">
        <v>297</v>
      </c>
      <c r="J58" t="s">
        <v>302</v>
      </c>
      <c r="K58" t="s">
        <v>19</v>
      </c>
      <c r="L58">
        <v>1</v>
      </c>
      <c r="M58" t="s">
        <v>1348</v>
      </c>
      <c r="O58">
        <f t="shared" si="0"/>
        <v>1</v>
      </c>
    </row>
    <row r="59" spans="1:15">
      <c r="A59">
        <v>58</v>
      </c>
      <c r="B59" t="s">
        <v>11</v>
      </c>
      <c r="C59" t="s">
        <v>303</v>
      </c>
      <c r="D59" t="s">
        <v>52</v>
      </c>
      <c r="E59" t="s">
        <v>52</v>
      </c>
      <c r="F59" t="s">
        <v>304</v>
      </c>
      <c r="G59" t="s">
        <v>305</v>
      </c>
      <c r="H59" t="s">
        <v>306</v>
      </c>
      <c r="I59" t="s">
        <v>307</v>
      </c>
      <c r="J59" t="s">
        <v>308</v>
      </c>
      <c r="K59" t="s">
        <v>19</v>
      </c>
      <c r="L59">
        <v>10</v>
      </c>
      <c r="M59" t="s">
        <v>1348</v>
      </c>
      <c r="N59">
        <v>11</v>
      </c>
      <c r="O59">
        <f t="shared" si="0"/>
        <v>1</v>
      </c>
    </row>
    <row r="60" spans="1:15">
      <c r="A60">
        <v>59</v>
      </c>
      <c r="B60" t="s">
        <v>11</v>
      </c>
      <c r="C60" t="s">
        <v>303</v>
      </c>
      <c r="D60" t="s">
        <v>52</v>
      </c>
      <c r="E60" t="s">
        <v>58</v>
      </c>
      <c r="F60" t="s">
        <v>309</v>
      </c>
      <c r="G60" t="s">
        <v>310</v>
      </c>
      <c r="H60" t="s">
        <v>311</v>
      </c>
      <c r="I60" t="s">
        <v>312</v>
      </c>
      <c r="J60" t="s">
        <v>313</v>
      </c>
      <c r="K60" t="s">
        <v>19</v>
      </c>
      <c r="L60">
        <v>5</v>
      </c>
      <c r="M60" t="s">
        <v>1348</v>
      </c>
      <c r="O60">
        <f t="shared" si="0"/>
        <v>1</v>
      </c>
    </row>
    <row r="61" spans="1:15">
      <c r="A61">
        <v>60</v>
      </c>
      <c r="B61" t="s">
        <v>11</v>
      </c>
      <c r="C61" t="s">
        <v>303</v>
      </c>
      <c r="D61" t="s">
        <v>25</v>
      </c>
      <c r="E61" t="s">
        <v>64</v>
      </c>
      <c r="F61" t="s">
        <v>309</v>
      </c>
      <c r="G61" t="s">
        <v>310</v>
      </c>
      <c r="H61" t="s">
        <v>311</v>
      </c>
      <c r="I61" t="s">
        <v>312</v>
      </c>
      <c r="J61" t="s">
        <v>313</v>
      </c>
      <c r="K61" t="s">
        <v>19</v>
      </c>
      <c r="L61">
        <v>5</v>
      </c>
      <c r="M61" t="s">
        <v>1348</v>
      </c>
      <c r="O61">
        <f t="shared" si="0"/>
        <v>1</v>
      </c>
    </row>
    <row r="62" spans="1:15">
      <c r="A62">
        <v>61</v>
      </c>
      <c r="B62" t="s">
        <v>11</v>
      </c>
      <c r="C62" t="s">
        <v>303</v>
      </c>
      <c r="D62" t="s">
        <v>25</v>
      </c>
      <c r="E62" t="s">
        <v>70</v>
      </c>
      <c r="F62" t="s">
        <v>304</v>
      </c>
      <c r="G62" t="s">
        <v>305</v>
      </c>
      <c r="H62" t="s">
        <v>306</v>
      </c>
      <c r="I62" t="s">
        <v>307</v>
      </c>
      <c r="J62" t="s">
        <v>308</v>
      </c>
      <c r="K62" t="s">
        <v>19</v>
      </c>
      <c r="L62">
        <v>10</v>
      </c>
      <c r="M62" t="s">
        <v>1348</v>
      </c>
      <c r="N62">
        <v>11</v>
      </c>
      <c r="O62">
        <f t="shared" si="0"/>
        <v>1</v>
      </c>
    </row>
    <row r="63" spans="1:15">
      <c r="A63">
        <v>62</v>
      </c>
      <c r="B63" t="s">
        <v>11</v>
      </c>
      <c r="C63" t="s">
        <v>303</v>
      </c>
      <c r="D63" t="s">
        <v>76</v>
      </c>
      <c r="E63" t="s">
        <v>77</v>
      </c>
      <c r="F63" t="s">
        <v>84</v>
      </c>
      <c r="G63" t="s">
        <v>314</v>
      </c>
      <c r="H63" t="s">
        <v>315</v>
      </c>
      <c r="I63" t="s">
        <v>316</v>
      </c>
      <c r="J63" t="s">
        <v>317</v>
      </c>
      <c r="K63" t="s">
        <v>19</v>
      </c>
      <c r="L63">
        <v>1</v>
      </c>
      <c r="M63" t="s">
        <v>1348</v>
      </c>
      <c r="O63">
        <f t="shared" si="0"/>
        <v>1</v>
      </c>
    </row>
    <row r="64" spans="1:15">
      <c r="A64">
        <v>63</v>
      </c>
      <c r="B64" t="s">
        <v>11</v>
      </c>
      <c r="C64" t="s">
        <v>303</v>
      </c>
      <c r="D64" t="s">
        <v>76</v>
      </c>
      <c r="E64" t="s">
        <v>83</v>
      </c>
      <c r="F64" t="s">
        <v>318</v>
      </c>
      <c r="G64" t="s">
        <v>319</v>
      </c>
      <c r="H64" t="s">
        <v>320</v>
      </c>
      <c r="I64" t="s">
        <v>321</v>
      </c>
      <c r="J64" t="s">
        <v>322</v>
      </c>
      <c r="K64" t="s">
        <v>19</v>
      </c>
      <c r="L64">
        <v>0</v>
      </c>
      <c r="M64" t="s">
        <v>1348</v>
      </c>
      <c r="O64">
        <f t="shared" si="0"/>
        <v>1</v>
      </c>
    </row>
    <row r="65" spans="1:15">
      <c r="A65">
        <v>64</v>
      </c>
      <c r="B65" t="s">
        <v>11</v>
      </c>
      <c r="C65" t="s">
        <v>303</v>
      </c>
      <c r="D65" t="s">
        <v>89</v>
      </c>
      <c r="E65" t="s">
        <v>90</v>
      </c>
      <c r="F65" t="s">
        <v>323</v>
      </c>
      <c r="G65" t="s">
        <v>172</v>
      </c>
      <c r="H65" t="s">
        <v>324</v>
      </c>
      <c r="I65" t="s">
        <v>325</v>
      </c>
      <c r="J65" t="s">
        <v>326</v>
      </c>
      <c r="K65" t="s">
        <v>19</v>
      </c>
      <c r="L65">
        <v>1</v>
      </c>
      <c r="M65" t="s">
        <v>1348</v>
      </c>
      <c r="O65">
        <f t="shared" si="0"/>
        <v>1</v>
      </c>
    </row>
    <row r="66" spans="1:15">
      <c r="A66">
        <v>65</v>
      </c>
      <c r="B66" t="s">
        <v>11</v>
      </c>
      <c r="C66" t="s">
        <v>303</v>
      </c>
      <c r="D66" t="s">
        <v>89</v>
      </c>
      <c r="E66" t="s">
        <v>96</v>
      </c>
      <c r="F66" t="s">
        <v>327</v>
      </c>
      <c r="G66" t="s">
        <v>328</v>
      </c>
      <c r="H66" t="s">
        <v>329</v>
      </c>
      <c r="I66" t="s">
        <v>325</v>
      </c>
      <c r="J66" t="s">
        <v>330</v>
      </c>
      <c r="K66" t="s">
        <v>19</v>
      </c>
      <c r="L66">
        <v>9</v>
      </c>
      <c r="M66" t="s">
        <v>1348</v>
      </c>
      <c r="N66">
        <v>11</v>
      </c>
      <c r="O66">
        <f t="shared" si="0"/>
        <v>1</v>
      </c>
    </row>
    <row r="67" spans="1:15">
      <c r="A67">
        <v>66</v>
      </c>
      <c r="B67" t="s">
        <v>11</v>
      </c>
      <c r="C67" t="s">
        <v>303</v>
      </c>
      <c r="D67" t="s">
        <v>102</v>
      </c>
      <c r="E67" t="s">
        <v>103</v>
      </c>
      <c r="F67" t="s">
        <v>331</v>
      </c>
      <c r="G67" t="s">
        <v>244</v>
      </c>
      <c r="H67" t="s">
        <v>332</v>
      </c>
      <c r="I67" t="s">
        <v>333</v>
      </c>
      <c r="J67" t="s">
        <v>334</v>
      </c>
      <c r="K67" t="s">
        <v>19</v>
      </c>
      <c r="L67">
        <v>1</v>
      </c>
      <c r="M67" t="s">
        <v>1348</v>
      </c>
      <c r="O67">
        <f t="shared" ref="O67:O130" si="1">IF(N67=" ",0,1)</f>
        <v>1</v>
      </c>
    </row>
    <row r="68" spans="1:15">
      <c r="A68">
        <v>67</v>
      </c>
      <c r="B68" t="s">
        <v>11</v>
      </c>
      <c r="C68" t="s">
        <v>303</v>
      </c>
      <c r="D68" t="s">
        <v>102</v>
      </c>
      <c r="E68" t="s">
        <v>109</v>
      </c>
      <c r="F68" t="s">
        <v>335</v>
      </c>
      <c r="G68" t="s">
        <v>336</v>
      </c>
      <c r="H68" t="s">
        <v>337</v>
      </c>
      <c r="I68" t="s">
        <v>333</v>
      </c>
      <c r="J68" t="s">
        <v>338</v>
      </c>
      <c r="K68" t="s">
        <v>19</v>
      </c>
      <c r="L68">
        <v>2</v>
      </c>
      <c r="M68" t="s">
        <v>1348</v>
      </c>
      <c r="N68">
        <v>11</v>
      </c>
      <c r="O68">
        <f t="shared" si="1"/>
        <v>1</v>
      </c>
    </row>
    <row r="69" spans="1:15">
      <c r="A69">
        <v>68</v>
      </c>
      <c r="B69" t="s">
        <v>11</v>
      </c>
      <c r="C69" t="s">
        <v>303</v>
      </c>
      <c r="D69" t="s">
        <v>114</v>
      </c>
      <c r="E69" t="s">
        <v>115</v>
      </c>
      <c r="F69" t="s">
        <v>339</v>
      </c>
      <c r="G69" t="s">
        <v>22</v>
      </c>
      <c r="H69" t="s">
        <v>340</v>
      </c>
      <c r="I69" t="s">
        <v>341</v>
      </c>
      <c r="J69" t="s">
        <v>342</v>
      </c>
      <c r="K69" t="s">
        <v>19</v>
      </c>
      <c r="L69">
        <v>5</v>
      </c>
      <c r="M69" t="s">
        <v>1348</v>
      </c>
      <c r="N69">
        <v>11</v>
      </c>
      <c r="O69">
        <f t="shared" si="1"/>
        <v>1</v>
      </c>
    </row>
    <row r="70" spans="1:15">
      <c r="A70">
        <v>69</v>
      </c>
      <c r="B70" t="s">
        <v>11</v>
      </c>
      <c r="C70" t="s">
        <v>303</v>
      </c>
      <c r="D70" t="s">
        <v>114</v>
      </c>
      <c r="E70" t="s">
        <v>121</v>
      </c>
      <c r="F70" t="s">
        <v>343</v>
      </c>
      <c r="G70" t="s">
        <v>344</v>
      </c>
      <c r="H70" t="s">
        <v>345</v>
      </c>
      <c r="I70" t="s">
        <v>346</v>
      </c>
      <c r="J70" t="s">
        <v>347</v>
      </c>
      <c r="K70" t="s">
        <v>19</v>
      </c>
      <c r="L70">
        <v>1</v>
      </c>
      <c r="M70" t="s">
        <v>1348</v>
      </c>
      <c r="O70">
        <f t="shared" si="1"/>
        <v>1</v>
      </c>
    </row>
    <row r="71" spans="1:15">
      <c r="A71">
        <v>70</v>
      </c>
      <c r="B71" t="s">
        <v>11</v>
      </c>
      <c r="C71" t="s">
        <v>348</v>
      </c>
      <c r="D71" t="s">
        <v>52</v>
      </c>
      <c r="E71" t="s">
        <v>52</v>
      </c>
      <c r="F71" t="s">
        <v>349</v>
      </c>
      <c r="G71" t="s">
        <v>153</v>
      </c>
      <c r="H71" t="s">
        <v>350</v>
      </c>
      <c r="I71" t="s">
        <v>351</v>
      </c>
      <c r="J71" t="s">
        <v>352</v>
      </c>
      <c r="K71" t="s">
        <v>19</v>
      </c>
      <c r="L71">
        <v>7</v>
      </c>
      <c r="M71" t="s">
        <v>1348</v>
      </c>
      <c r="N71">
        <v>11</v>
      </c>
      <c r="O71">
        <f t="shared" si="1"/>
        <v>1</v>
      </c>
    </row>
    <row r="72" spans="1:15">
      <c r="A72">
        <v>71</v>
      </c>
      <c r="B72" t="s">
        <v>11</v>
      </c>
      <c r="C72" t="s">
        <v>348</v>
      </c>
      <c r="D72" t="s">
        <v>52</v>
      </c>
      <c r="E72" t="s">
        <v>58</v>
      </c>
      <c r="F72" t="s">
        <v>353</v>
      </c>
      <c r="G72" t="s">
        <v>354</v>
      </c>
      <c r="H72" t="s">
        <v>355</v>
      </c>
      <c r="I72" t="s">
        <v>356</v>
      </c>
      <c r="J72" t="s">
        <v>357</v>
      </c>
      <c r="K72" t="s">
        <v>19</v>
      </c>
      <c r="L72">
        <v>8</v>
      </c>
      <c r="M72" t="s">
        <v>1348</v>
      </c>
      <c r="O72">
        <f t="shared" si="1"/>
        <v>1</v>
      </c>
    </row>
    <row r="73" spans="1:15">
      <c r="A73">
        <v>72</v>
      </c>
      <c r="B73" t="s">
        <v>11</v>
      </c>
      <c r="C73" t="s">
        <v>348</v>
      </c>
      <c r="D73" t="s">
        <v>25</v>
      </c>
      <c r="E73" t="s">
        <v>64</v>
      </c>
      <c r="F73" t="s">
        <v>358</v>
      </c>
      <c r="G73" t="s">
        <v>223</v>
      </c>
      <c r="H73" t="s">
        <v>359</v>
      </c>
      <c r="I73" t="s">
        <v>360</v>
      </c>
      <c r="J73" t="s">
        <v>361</v>
      </c>
      <c r="K73" t="s">
        <v>19</v>
      </c>
      <c r="L73">
        <v>8</v>
      </c>
      <c r="M73" t="s">
        <v>1348</v>
      </c>
      <c r="O73">
        <f t="shared" si="1"/>
        <v>1</v>
      </c>
    </row>
    <row r="74" spans="1:15">
      <c r="A74">
        <v>73</v>
      </c>
      <c r="B74" t="s">
        <v>11</v>
      </c>
      <c r="C74" t="s">
        <v>348</v>
      </c>
      <c r="D74" t="s">
        <v>25</v>
      </c>
      <c r="E74" t="s">
        <v>70</v>
      </c>
      <c r="F74" t="s">
        <v>362</v>
      </c>
      <c r="G74" t="s">
        <v>363</v>
      </c>
      <c r="H74" t="s">
        <v>364</v>
      </c>
      <c r="I74" t="s">
        <v>365</v>
      </c>
      <c r="J74" t="s">
        <v>366</v>
      </c>
      <c r="K74" t="s">
        <v>19</v>
      </c>
      <c r="L74">
        <v>8</v>
      </c>
      <c r="M74" t="s">
        <v>1348</v>
      </c>
      <c r="N74">
        <v>11</v>
      </c>
      <c r="O74">
        <f t="shared" si="1"/>
        <v>1</v>
      </c>
    </row>
    <row r="75" spans="1:15">
      <c r="A75">
        <v>74</v>
      </c>
      <c r="B75" t="s">
        <v>11</v>
      </c>
      <c r="C75" t="s">
        <v>348</v>
      </c>
      <c r="D75" t="s">
        <v>25</v>
      </c>
      <c r="E75" t="s">
        <v>70</v>
      </c>
      <c r="F75" t="s">
        <v>275</v>
      </c>
      <c r="G75" t="s">
        <v>367</v>
      </c>
      <c r="H75" t="s">
        <v>368</v>
      </c>
      <c r="I75" t="s">
        <v>369</v>
      </c>
      <c r="J75" t="s">
        <v>370</v>
      </c>
      <c r="K75" t="s">
        <v>19</v>
      </c>
      <c r="L75">
        <v>0</v>
      </c>
      <c r="M75" t="s">
        <v>1348</v>
      </c>
      <c r="O75">
        <f t="shared" si="1"/>
        <v>1</v>
      </c>
    </row>
    <row r="76" spans="1:15">
      <c r="A76">
        <v>75</v>
      </c>
      <c r="B76" t="s">
        <v>11</v>
      </c>
      <c r="C76" t="s">
        <v>348</v>
      </c>
      <c r="D76" t="s">
        <v>76</v>
      </c>
      <c r="E76" t="s">
        <v>77</v>
      </c>
      <c r="F76" t="s">
        <v>371</v>
      </c>
      <c r="G76" t="s">
        <v>372</v>
      </c>
      <c r="H76" t="s">
        <v>373</v>
      </c>
      <c r="I76" t="s">
        <v>374</v>
      </c>
      <c r="J76" t="s">
        <v>375</v>
      </c>
      <c r="K76" t="s">
        <v>19</v>
      </c>
      <c r="L76">
        <v>0</v>
      </c>
      <c r="M76" t="s">
        <v>1348</v>
      </c>
      <c r="O76">
        <f t="shared" si="1"/>
        <v>1</v>
      </c>
    </row>
    <row r="77" spans="1:15">
      <c r="A77">
        <v>76</v>
      </c>
      <c r="B77" t="s">
        <v>11</v>
      </c>
      <c r="C77" t="s">
        <v>348</v>
      </c>
      <c r="D77" t="s">
        <v>76</v>
      </c>
      <c r="E77" t="s">
        <v>83</v>
      </c>
      <c r="F77" t="s">
        <v>71</v>
      </c>
      <c r="G77" t="s">
        <v>376</v>
      </c>
      <c r="H77" t="s">
        <v>377</v>
      </c>
      <c r="I77" t="s">
        <v>378</v>
      </c>
      <c r="J77" t="s">
        <v>379</v>
      </c>
      <c r="K77" t="s">
        <v>19</v>
      </c>
      <c r="L77">
        <v>0</v>
      </c>
      <c r="M77" t="s">
        <v>1348</v>
      </c>
      <c r="O77">
        <f t="shared" si="1"/>
        <v>1</v>
      </c>
    </row>
    <row r="78" spans="1:15">
      <c r="A78">
        <v>77</v>
      </c>
      <c r="B78" t="s">
        <v>11</v>
      </c>
      <c r="C78" t="s">
        <v>348</v>
      </c>
      <c r="D78" t="s">
        <v>89</v>
      </c>
      <c r="E78" t="s">
        <v>90</v>
      </c>
      <c r="F78" t="s">
        <v>349</v>
      </c>
      <c r="G78" t="s">
        <v>153</v>
      </c>
      <c r="H78" t="s">
        <v>350</v>
      </c>
      <c r="I78" t="s">
        <v>351</v>
      </c>
      <c r="J78" t="s">
        <v>352</v>
      </c>
      <c r="K78" t="s">
        <v>19</v>
      </c>
      <c r="L78">
        <v>7</v>
      </c>
      <c r="M78" t="s">
        <v>1348</v>
      </c>
      <c r="N78">
        <v>11</v>
      </c>
      <c r="O78">
        <f t="shared" si="1"/>
        <v>1</v>
      </c>
    </row>
    <row r="79" spans="1:15">
      <c r="A79">
        <v>78</v>
      </c>
      <c r="B79" t="s">
        <v>11</v>
      </c>
      <c r="C79" t="s">
        <v>348</v>
      </c>
      <c r="D79" t="s">
        <v>89</v>
      </c>
      <c r="E79" t="s">
        <v>96</v>
      </c>
      <c r="F79" t="s">
        <v>380</v>
      </c>
      <c r="G79" t="s">
        <v>381</v>
      </c>
      <c r="H79" t="s">
        <v>382</v>
      </c>
      <c r="I79" t="s">
        <v>383</v>
      </c>
      <c r="J79" t="s">
        <v>384</v>
      </c>
      <c r="K79" t="s">
        <v>19</v>
      </c>
      <c r="L79">
        <v>6</v>
      </c>
      <c r="M79" t="s">
        <v>1348</v>
      </c>
      <c r="N79">
        <v>11</v>
      </c>
      <c r="O79">
        <f t="shared" si="1"/>
        <v>1</v>
      </c>
    </row>
    <row r="80" spans="1:15">
      <c r="A80">
        <v>79</v>
      </c>
      <c r="B80" t="s">
        <v>11</v>
      </c>
      <c r="C80" t="s">
        <v>348</v>
      </c>
      <c r="D80" t="s">
        <v>102</v>
      </c>
      <c r="E80" t="s">
        <v>103</v>
      </c>
      <c r="F80" t="s">
        <v>353</v>
      </c>
      <c r="G80" t="s">
        <v>354</v>
      </c>
      <c r="H80" t="s">
        <v>385</v>
      </c>
      <c r="I80" t="s">
        <v>356</v>
      </c>
      <c r="J80" t="s">
        <v>357</v>
      </c>
      <c r="K80" t="s">
        <v>19</v>
      </c>
      <c r="L80">
        <v>8</v>
      </c>
      <c r="M80" t="s">
        <v>1348</v>
      </c>
      <c r="O80">
        <f t="shared" si="1"/>
        <v>1</v>
      </c>
    </row>
    <row r="81" spans="1:15">
      <c r="A81">
        <v>80</v>
      </c>
      <c r="B81" t="s">
        <v>11</v>
      </c>
      <c r="C81" t="s">
        <v>348</v>
      </c>
      <c r="D81" t="s">
        <v>102</v>
      </c>
      <c r="E81" t="s">
        <v>109</v>
      </c>
      <c r="F81" t="s">
        <v>386</v>
      </c>
      <c r="G81" t="s">
        <v>387</v>
      </c>
      <c r="H81" t="s">
        <v>388</v>
      </c>
      <c r="I81" t="s">
        <v>389</v>
      </c>
      <c r="J81" t="s">
        <v>390</v>
      </c>
      <c r="K81" t="s">
        <v>19</v>
      </c>
      <c r="L81">
        <v>7</v>
      </c>
      <c r="M81" t="s">
        <v>1348</v>
      </c>
      <c r="N81">
        <v>11</v>
      </c>
      <c r="O81">
        <f t="shared" si="1"/>
        <v>1</v>
      </c>
    </row>
    <row r="82" spans="1:15">
      <c r="A82">
        <v>81</v>
      </c>
      <c r="B82" t="s">
        <v>11</v>
      </c>
      <c r="C82" t="s">
        <v>348</v>
      </c>
      <c r="D82" t="s">
        <v>114</v>
      </c>
      <c r="E82" t="s">
        <v>115</v>
      </c>
      <c r="F82" t="s">
        <v>391</v>
      </c>
      <c r="G82" t="s">
        <v>392</v>
      </c>
      <c r="H82" t="s">
        <v>393</v>
      </c>
      <c r="I82" t="s">
        <v>394</v>
      </c>
      <c r="J82" t="s">
        <v>395</v>
      </c>
      <c r="K82" t="s">
        <v>19</v>
      </c>
      <c r="L82">
        <v>1</v>
      </c>
      <c r="M82" t="s">
        <v>1348</v>
      </c>
      <c r="O82">
        <f t="shared" si="1"/>
        <v>1</v>
      </c>
    </row>
    <row r="83" spans="1:15">
      <c r="A83">
        <v>82</v>
      </c>
      <c r="B83" t="s">
        <v>11</v>
      </c>
      <c r="C83" t="s">
        <v>348</v>
      </c>
      <c r="D83" t="s">
        <v>114</v>
      </c>
      <c r="E83" t="s">
        <v>121</v>
      </c>
      <c r="F83" t="s">
        <v>396</v>
      </c>
      <c r="G83" t="s">
        <v>397</v>
      </c>
      <c r="H83" t="s">
        <v>398</v>
      </c>
      <c r="I83" t="s">
        <v>399</v>
      </c>
      <c r="J83" t="s">
        <v>400</v>
      </c>
      <c r="K83" t="s">
        <v>19</v>
      </c>
      <c r="L83">
        <v>0</v>
      </c>
      <c r="M83" t="s">
        <v>1348</v>
      </c>
      <c r="O83">
        <f t="shared" si="1"/>
        <v>1</v>
      </c>
    </row>
    <row r="84" spans="1:15">
      <c r="A84">
        <v>83</v>
      </c>
      <c r="B84" t="s">
        <v>11</v>
      </c>
      <c r="C84" t="s">
        <v>401</v>
      </c>
      <c r="D84" t="s">
        <v>52</v>
      </c>
      <c r="E84" t="s">
        <v>52</v>
      </c>
      <c r="F84" t="s">
        <v>402</v>
      </c>
      <c r="G84" t="s">
        <v>403</v>
      </c>
      <c r="H84" t="s">
        <v>404</v>
      </c>
      <c r="I84" t="s">
        <v>405</v>
      </c>
      <c r="J84" t="s">
        <v>406</v>
      </c>
      <c r="K84" t="s">
        <v>19</v>
      </c>
      <c r="L84">
        <v>7</v>
      </c>
      <c r="M84" t="s">
        <v>1348</v>
      </c>
      <c r="N84">
        <v>11</v>
      </c>
      <c r="O84">
        <f t="shared" si="1"/>
        <v>1</v>
      </c>
    </row>
    <row r="85" spans="1:15">
      <c r="A85">
        <v>84</v>
      </c>
      <c r="B85" t="s">
        <v>11</v>
      </c>
      <c r="C85" t="s">
        <v>401</v>
      </c>
      <c r="D85" t="s">
        <v>52</v>
      </c>
      <c r="E85" t="s">
        <v>58</v>
      </c>
      <c r="F85" t="s">
        <v>407</v>
      </c>
      <c r="G85" t="s">
        <v>367</v>
      </c>
      <c r="H85" t="s">
        <v>408</v>
      </c>
      <c r="I85" t="s">
        <v>409</v>
      </c>
      <c r="J85" t="s">
        <v>410</v>
      </c>
      <c r="K85" t="s">
        <v>19</v>
      </c>
      <c r="L85">
        <v>2</v>
      </c>
      <c r="M85" t="s">
        <v>1348</v>
      </c>
      <c r="O85">
        <f t="shared" si="1"/>
        <v>1</v>
      </c>
    </row>
    <row r="86" spans="1:15">
      <c r="A86">
        <v>85</v>
      </c>
      <c r="B86" t="s">
        <v>11</v>
      </c>
      <c r="C86" t="s">
        <v>401</v>
      </c>
      <c r="D86" t="s">
        <v>25</v>
      </c>
      <c r="E86" t="s">
        <v>64</v>
      </c>
      <c r="F86" t="s">
        <v>411</v>
      </c>
      <c r="G86" t="s">
        <v>22</v>
      </c>
      <c r="H86" t="s">
        <v>412</v>
      </c>
      <c r="I86" t="s">
        <v>413</v>
      </c>
      <c r="J86" t="s">
        <v>414</v>
      </c>
      <c r="K86" t="s">
        <v>19</v>
      </c>
      <c r="L86">
        <v>6</v>
      </c>
      <c r="M86" t="s">
        <v>1348</v>
      </c>
      <c r="O86">
        <f t="shared" si="1"/>
        <v>1</v>
      </c>
    </row>
    <row r="87" spans="1:15">
      <c r="A87">
        <v>86</v>
      </c>
      <c r="B87" t="s">
        <v>11</v>
      </c>
      <c r="C87" t="s">
        <v>401</v>
      </c>
      <c r="D87" t="s">
        <v>25</v>
      </c>
      <c r="E87" t="s">
        <v>70</v>
      </c>
      <c r="F87" t="s">
        <v>415</v>
      </c>
      <c r="G87" t="s">
        <v>367</v>
      </c>
      <c r="H87" t="s">
        <v>416</v>
      </c>
      <c r="I87" t="s">
        <v>417</v>
      </c>
      <c r="J87" t="s">
        <v>418</v>
      </c>
      <c r="K87" t="s">
        <v>19</v>
      </c>
      <c r="L87">
        <v>6</v>
      </c>
      <c r="M87" t="s">
        <v>1348</v>
      </c>
      <c r="O87">
        <f t="shared" si="1"/>
        <v>1</v>
      </c>
    </row>
    <row r="88" spans="1:15">
      <c r="A88">
        <v>87</v>
      </c>
      <c r="B88" t="s">
        <v>11</v>
      </c>
      <c r="C88" t="s">
        <v>401</v>
      </c>
      <c r="D88" t="s">
        <v>25</v>
      </c>
      <c r="E88" t="s">
        <v>70</v>
      </c>
      <c r="F88" t="s">
        <v>419</v>
      </c>
      <c r="G88" t="s">
        <v>172</v>
      </c>
      <c r="H88" t="s">
        <v>420</v>
      </c>
      <c r="I88" t="s">
        <v>421</v>
      </c>
      <c r="J88" t="s">
        <v>422</v>
      </c>
      <c r="K88" t="s">
        <v>19</v>
      </c>
      <c r="L88">
        <v>2</v>
      </c>
      <c r="M88" t="s">
        <v>1348</v>
      </c>
      <c r="O88">
        <f t="shared" si="1"/>
        <v>1</v>
      </c>
    </row>
    <row r="89" spans="1:15">
      <c r="A89">
        <v>88</v>
      </c>
      <c r="B89" t="s">
        <v>11</v>
      </c>
      <c r="C89" t="s">
        <v>401</v>
      </c>
      <c r="D89" t="s">
        <v>76</v>
      </c>
      <c r="E89" t="s">
        <v>77</v>
      </c>
      <c r="F89" t="s">
        <v>423</v>
      </c>
      <c r="G89" t="s">
        <v>424</v>
      </c>
      <c r="H89" t="s">
        <v>425</v>
      </c>
      <c r="I89" t="s">
        <v>426</v>
      </c>
      <c r="J89" t="s">
        <v>427</v>
      </c>
      <c r="K89" t="s">
        <v>19</v>
      </c>
      <c r="L89">
        <v>0</v>
      </c>
      <c r="M89" t="s">
        <v>1348</v>
      </c>
      <c r="O89">
        <f t="shared" si="1"/>
        <v>1</v>
      </c>
    </row>
    <row r="90" spans="1:15">
      <c r="A90">
        <v>89</v>
      </c>
      <c r="B90" t="s">
        <v>11</v>
      </c>
      <c r="C90" t="s">
        <v>401</v>
      </c>
      <c r="D90" t="s">
        <v>76</v>
      </c>
      <c r="E90" t="s">
        <v>83</v>
      </c>
      <c r="F90" t="s">
        <v>428</v>
      </c>
      <c r="G90" t="s">
        <v>429</v>
      </c>
      <c r="H90" t="s">
        <v>430</v>
      </c>
      <c r="I90" t="s">
        <v>431</v>
      </c>
      <c r="J90" t="s">
        <v>432</v>
      </c>
      <c r="K90" t="s">
        <v>19</v>
      </c>
      <c r="L90">
        <v>0</v>
      </c>
      <c r="M90" t="s">
        <v>1348</v>
      </c>
      <c r="O90">
        <f t="shared" si="1"/>
        <v>1</v>
      </c>
    </row>
    <row r="91" spans="1:15">
      <c r="A91">
        <v>90</v>
      </c>
      <c r="B91" t="s">
        <v>11</v>
      </c>
      <c r="C91" t="s">
        <v>401</v>
      </c>
      <c r="D91" t="s">
        <v>89</v>
      </c>
      <c r="E91" t="s">
        <v>90</v>
      </c>
      <c r="F91" t="s">
        <v>433</v>
      </c>
      <c r="G91" t="s">
        <v>223</v>
      </c>
      <c r="H91" t="s">
        <v>434</v>
      </c>
      <c r="I91" t="s">
        <v>435</v>
      </c>
      <c r="J91" t="s">
        <v>436</v>
      </c>
      <c r="K91" t="s">
        <v>19</v>
      </c>
      <c r="L91">
        <v>5</v>
      </c>
      <c r="M91" t="s">
        <v>1348</v>
      </c>
      <c r="O91">
        <f t="shared" si="1"/>
        <v>1</v>
      </c>
    </row>
    <row r="92" spans="1:15">
      <c r="A92">
        <v>91</v>
      </c>
      <c r="B92" t="s">
        <v>11</v>
      </c>
      <c r="C92" t="s">
        <v>401</v>
      </c>
      <c r="D92" t="s">
        <v>89</v>
      </c>
      <c r="E92" t="s">
        <v>96</v>
      </c>
      <c r="F92" t="s">
        <v>437</v>
      </c>
      <c r="G92" t="s">
        <v>438</v>
      </c>
      <c r="H92" t="s">
        <v>439</v>
      </c>
      <c r="I92" t="s">
        <v>440</v>
      </c>
      <c r="J92" t="s">
        <v>441</v>
      </c>
      <c r="K92" t="s">
        <v>19</v>
      </c>
      <c r="L92">
        <v>10</v>
      </c>
      <c r="M92" t="s">
        <v>1348</v>
      </c>
      <c r="N92">
        <v>11</v>
      </c>
      <c r="O92">
        <f t="shared" si="1"/>
        <v>1</v>
      </c>
    </row>
    <row r="93" spans="1:15">
      <c r="A93">
        <v>92</v>
      </c>
      <c r="B93" t="s">
        <v>11</v>
      </c>
      <c r="C93" t="s">
        <v>401</v>
      </c>
      <c r="D93" t="s">
        <v>102</v>
      </c>
      <c r="E93" t="s">
        <v>103</v>
      </c>
      <c r="F93" t="s">
        <v>442</v>
      </c>
      <c r="G93" t="s">
        <v>443</v>
      </c>
      <c r="H93" t="s">
        <v>444</v>
      </c>
      <c r="I93" t="s">
        <v>445</v>
      </c>
      <c r="J93" t="s">
        <v>446</v>
      </c>
      <c r="K93" t="s">
        <v>19</v>
      </c>
      <c r="L93">
        <v>9</v>
      </c>
      <c r="M93" t="s">
        <v>1348</v>
      </c>
      <c r="N93">
        <v>11</v>
      </c>
      <c r="O93">
        <f t="shared" si="1"/>
        <v>1</v>
      </c>
    </row>
    <row r="94" spans="1:15">
      <c r="A94">
        <v>93</v>
      </c>
      <c r="B94" t="s">
        <v>11</v>
      </c>
      <c r="C94" t="s">
        <v>401</v>
      </c>
      <c r="D94" t="s">
        <v>102</v>
      </c>
      <c r="E94" t="s">
        <v>109</v>
      </c>
      <c r="F94" t="s">
        <v>156</v>
      </c>
      <c r="G94" t="s">
        <v>447</v>
      </c>
      <c r="H94" t="s">
        <v>448</v>
      </c>
      <c r="I94" t="s">
        <v>449</v>
      </c>
      <c r="J94" t="s">
        <v>450</v>
      </c>
      <c r="K94" t="s">
        <v>19</v>
      </c>
      <c r="L94">
        <v>6</v>
      </c>
      <c r="M94" t="s">
        <v>1348</v>
      </c>
      <c r="N94">
        <v>11</v>
      </c>
      <c r="O94">
        <f t="shared" si="1"/>
        <v>1</v>
      </c>
    </row>
    <row r="95" spans="1:15">
      <c r="A95">
        <v>94</v>
      </c>
      <c r="B95" t="s">
        <v>11</v>
      </c>
      <c r="C95" t="s">
        <v>401</v>
      </c>
      <c r="D95" t="s">
        <v>114</v>
      </c>
      <c r="E95" t="s">
        <v>115</v>
      </c>
      <c r="F95" t="s">
        <v>451</v>
      </c>
      <c r="G95" t="s">
        <v>1286</v>
      </c>
      <c r="H95" t="s">
        <v>452</v>
      </c>
      <c r="I95" t="s">
        <v>453</v>
      </c>
      <c r="J95" t="s">
        <v>454</v>
      </c>
      <c r="K95" t="s">
        <v>19</v>
      </c>
      <c r="L95">
        <v>2</v>
      </c>
      <c r="M95" t="s">
        <v>1348</v>
      </c>
      <c r="O95">
        <f t="shared" si="1"/>
        <v>1</v>
      </c>
    </row>
    <row r="96" spans="1:15">
      <c r="A96">
        <v>95</v>
      </c>
      <c r="B96" t="s">
        <v>11</v>
      </c>
      <c r="C96" t="s">
        <v>401</v>
      </c>
      <c r="D96" t="s">
        <v>114</v>
      </c>
      <c r="E96" t="s">
        <v>121</v>
      </c>
      <c r="F96" t="s">
        <v>455</v>
      </c>
      <c r="G96" t="s">
        <v>456</v>
      </c>
      <c r="H96" t="s">
        <v>457</v>
      </c>
      <c r="I96" t="s">
        <v>458</v>
      </c>
      <c r="J96" t="s">
        <v>459</v>
      </c>
      <c r="K96" t="s">
        <v>19</v>
      </c>
      <c r="L96">
        <v>1</v>
      </c>
      <c r="M96" t="s">
        <v>1348</v>
      </c>
      <c r="O96">
        <f t="shared" si="1"/>
        <v>1</v>
      </c>
    </row>
    <row r="97" spans="1:15">
      <c r="A97">
        <v>96</v>
      </c>
      <c r="B97" t="s">
        <v>460</v>
      </c>
      <c r="C97" t="s">
        <v>12</v>
      </c>
      <c r="D97" t="s">
        <v>12</v>
      </c>
      <c r="E97" t="s">
        <v>13</v>
      </c>
      <c r="F97" t="s">
        <v>461</v>
      </c>
      <c r="G97" t="s">
        <v>172</v>
      </c>
      <c r="H97" t="s">
        <v>462</v>
      </c>
      <c r="I97" t="s">
        <v>463</v>
      </c>
      <c r="J97" t="s">
        <v>464</v>
      </c>
      <c r="K97" t="s">
        <v>19</v>
      </c>
      <c r="L97">
        <v>8</v>
      </c>
      <c r="M97" t="s">
        <v>1348</v>
      </c>
      <c r="O97">
        <f t="shared" si="1"/>
        <v>1</v>
      </c>
    </row>
    <row r="98" spans="1:15">
      <c r="A98">
        <v>97</v>
      </c>
      <c r="B98" t="s">
        <v>460</v>
      </c>
      <c r="C98" t="s">
        <v>12</v>
      </c>
      <c r="D98" t="s">
        <v>12</v>
      </c>
      <c r="E98" t="s">
        <v>20</v>
      </c>
      <c r="F98" t="s">
        <v>465</v>
      </c>
      <c r="G98" t="s">
        <v>466</v>
      </c>
      <c r="H98" t="s">
        <v>467</v>
      </c>
      <c r="I98" t="s">
        <v>468</v>
      </c>
      <c r="J98" t="s">
        <v>469</v>
      </c>
      <c r="K98" t="s">
        <v>19</v>
      </c>
      <c r="L98">
        <v>5</v>
      </c>
      <c r="M98" t="s">
        <v>1348</v>
      </c>
      <c r="O98">
        <f t="shared" si="1"/>
        <v>1</v>
      </c>
    </row>
    <row r="99" spans="1:15">
      <c r="A99">
        <v>98</v>
      </c>
      <c r="B99" t="s">
        <v>460</v>
      </c>
      <c r="C99" t="s">
        <v>12</v>
      </c>
      <c r="D99" t="s">
        <v>12</v>
      </c>
      <c r="E99" t="s">
        <v>25</v>
      </c>
      <c r="F99" t="s">
        <v>470</v>
      </c>
      <c r="G99" t="s">
        <v>244</v>
      </c>
      <c r="H99" t="s">
        <v>471</v>
      </c>
      <c r="I99" t="s">
        <v>472</v>
      </c>
      <c r="J99" t="s">
        <v>473</v>
      </c>
      <c r="K99" t="s">
        <v>19</v>
      </c>
      <c r="L99">
        <v>6</v>
      </c>
      <c r="M99" t="s">
        <v>1348</v>
      </c>
      <c r="O99">
        <f t="shared" si="1"/>
        <v>1</v>
      </c>
    </row>
    <row r="100" spans="1:15">
      <c r="A100">
        <v>99</v>
      </c>
      <c r="B100" t="s">
        <v>460</v>
      </c>
      <c r="C100" t="s">
        <v>12</v>
      </c>
      <c r="D100" t="s">
        <v>12</v>
      </c>
      <c r="E100" t="s">
        <v>30</v>
      </c>
      <c r="F100" t="s">
        <v>461</v>
      </c>
      <c r="G100" t="s">
        <v>172</v>
      </c>
      <c r="H100" t="s">
        <v>462</v>
      </c>
      <c r="I100" t="s">
        <v>463</v>
      </c>
      <c r="J100" t="s">
        <v>464</v>
      </c>
      <c r="K100" t="s">
        <v>19</v>
      </c>
      <c r="L100">
        <v>8</v>
      </c>
      <c r="M100" t="s">
        <v>1348</v>
      </c>
      <c r="O100">
        <f t="shared" si="1"/>
        <v>1</v>
      </c>
    </row>
    <row r="101" spans="1:15">
      <c r="A101">
        <v>100</v>
      </c>
      <c r="B101" t="s">
        <v>460</v>
      </c>
      <c r="C101" t="s">
        <v>12</v>
      </c>
      <c r="D101" t="s">
        <v>12</v>
      </c>
      <c r="E101" t="s">
        <v>76</v>
      </c>
      <c r="F101" t="s">
        <v>474</v>
      </c>
      <c r="G101" t="s">
        <v>354</v>
      </c>
      <c r="H101" t="s">
        <v>475</v>
      </c>
      <c r="I101" t="s">
        <v>476</v>
      </c>
      <c r="J101" t="s">
        <v>477</v>
      </c>
      <c r="K101" t="s">
        <v>19</v>
      </c>
      <c r="L101">
        <v>1</v>
      </c>
      <c r="M101" t="s">
        <v>1348</v>
      </c>
      <c r="O101">
        <f t="shared" si="1"/>
        <v>1</v>
      </c>
    </row>
    <row r="102" spans="1:15">
      <c r="A102">
        <v>101</v>
      </c>
      <c r="B102" t="s">
        <v>460</v>
      </c>
      <c r="C102" t="s">
        <v>12</v>
      </c>
      <c r="D102" t="s">
        <v>12</v>
      </c>
      <c r="E102" t="s">
        <v>478</v>
      </c>
      <c r="F102" t="s">
        <v>479</v>
      </c>
      <c r="G102" t="s">
        <v>480</v>
      </c>
      <c r="H102" t="s">
        <v>481</v>
      </c>
      <c r="I102" t="s">
        <v>482</v>
      </c>
      <c r="J102" t="s">
        <v>483</v>
      </c>
      <c r="K102" t="s">
        <v>19</v>
      </c>
      <c r="L102">
        <v>8</v>
      </c>
      <c r="M102" t="s">
        <v>1348</v>
      </c>
      <c r="O102">
        <f t="shared" si="1"/>
        <v>1</v>
      </c>
    </row>
    <row r="103" spans="1:15">
      <c r="A103">
        <v>102</v>
      </c>
      <c r="B103" t="s">
        <v>460</v>
      </c>
      <c r="C103" t="s">
        <v>12</v>
      </c>
      <c r="D103" t="s">
        <v>12</v>
      </c>
      <c r="E103" t="s">
        <v>36</v>
      </c>
      <c r="F103" t="s">
        <v>484</v>
      </c>
      <c r="G103" t="s">
        <v>485</v>
      </c>
      <c r="H103" t="s">
        <v>486</v>
      </c>
      <c r="I103" t="s">
        <v>487</v>
      </c>
      <c r="J103" t="s">
        <v>488</v>
      </c>
      <c r="K103" t="s">
        <v>19</v>
      </c>
      <c r="L103">
        <v>0</v>
      </c>
      <c r="M103" t="s">
        <v>1348</v>
      </c>
      <c r="O103">
        <f t="shared" si="1"/>
        <v>1</v>
      </c>
    </row>
    <row r="104" spans="1:15">
      <c r="A104">
        <v>103</v>
      </c>
      <c r="B104" t="s">
        <v>460</v>
      </c>
      <c r="C104" t="s">
        <v>12</v>
      </c>
      <c r="D104" t="s">
        <v>12</v>
      </c>
      <c r="E104" t="s">
        <v>40</v>
      </c>
      <c r="F104" t="s">
        <v>489</v>
      </c>
      <c r="G104" t="s">
        <v>314</v>
      </c>
      <c r="H104" t="s">
        <v>490</v>
      </c>
      <c r="I104" t="s">
        <v>491</v>
      </c>
      <c r="J104" t="s">
        <v>492</v>
      </c>
      <c r="K104" t="s">
        <v>19</v>
      </c>
      <c r="L104">
        <v>5</v>
      </c>
      <c r="M104" t="s">
        <v>1348</v>
      </c>
      <c r="O104">
        <f t="shared" si="1"/>
        <v>1</v>
      </c>
    </row>
    <row r="105" spans="1:15">
      <c r="A105">
        <v>104</v>
      </c>
      <c r="B105" t="s">
        <v>460</v>
      </c>
      <c r="C105" t="s">
        <v>12</v>
      </c>
      <c r="D105" t="s">
        <v>12</v>
      </c>
      <c r="E105" t="s">
        <v>493</v>
      </c>
      <c r="F105" t="s">
        <v>494</v>
      </c>
      <c r="G105" t="s">
        <v>495</v>
      </c>
      <c r="H105" t="s">
        <v>496</v>
      </c>
      <c r="I105" t="s">
        <v>497</v>
      </c>
      <c r="J105" t="s">
        <v>498</v>
      </c>
      <c r="K105" t="s">
        <v>19</v>
      </c>
      <c r="L105">
        <v>0</v>
      </c>
      <c r="M105" t="s">
        <v>1348</v>
      </c>
      <c r="O105">
        <f t="shared" si="1"/>
        <v>1</v>
      </c>
    </row>
    <row r="106" spans="1:15">
      <c r="A106">
        <v>105</v>
      </c>
      <c r="B106" t="s">
        <v>460</v>
      </c>
      <c r="C106" t="s">
        <v>12</v>
      </c>
      <c r="D106" t="s">
        <v>12</v>
      </c>
      <c r="E106" t="s">
        <v>499</v>
      </c>
      <c r="F106" t="s">
        <v>500</v>
      </c>
      <c r="G106" t="s">
        <v>501</v>
      </c>
      <c r="H106" t="s">
        <v>502</v>
      </c>
      <c r="I106" t="s">
        <v>503</v>
      </c>
      <c r="J106" t="s">
        <v>504</v>
      </c>
      <c r="K106" t="s">
        <v>19</v>
      </c>
      <c r="L106">
        <v>1</v>
      </c>
      <c r="M106" t="s">
        <v>1348</v>
      </c>
      <c r="O106">
        <f t="shared" si="1"/>
        <v>1</v>
      </c>
    </row>
    <row r="107" spans="1:15">
      <c r="A107">
        <v>106</v>
      </c>
      <c r="B107" t="s">
        <v>460</v>
      </c>
      <c r="C107" t="s">
        <v>505</v>
      </c>
      <c r="D107" t="s">
        <v>52</v>
      </c>
      <c r="E107" t="s">
        <v>52</v>
      </c>
      <c r="F107" t="s">
        <v>506</v>
      </c>
      <c r="G107" t="s">
        <v>507</v>
      </c>
      <c r="H107" t="s">
        <v>508</v>
      </c>
      <c r="I107" t="s">
        <v>509</v>
      </c>
      <c r="J107" t="s">
        <v>510</v>
      </c>
      <c r="K107" t="s">
        <v>19</v>
      </c>
      <c r="L107">
        <v>8</v>
      </c>
      <c r="M107" t="s">
        <v>1348</v>
      </c>
      <c r="O107">
        <f t="shared" si="1"/>
        <v>1</v>
      </c>
    </row>
    <row r="108" spans="1:15">
      <c r="A108">
        <v>107</v>
      </c>
      <c r="B108" t="s">
        <v>460</v>
      </c>
      <c r="C108" t="s">
        <v>505</v>
      </c>
      <c r="D108" t="s">
        <v>52</v>
      </c>
      <c r="E108" t="s">
        <v>58</v>
      </c>
      <c r="F108" t="s">
        <v>511</v>
      </c>
      <c r="G108" t="s">
        <v>512</v>
      </c>
      <c r="H108" t="s">
        <v>513</v>
      </c>
      <c r="I108" t="s">
        <v>514</v>
      </c>
      <c r="J108" t="s">
        <v>515</v>
      </c>
      <c r="K108" t="s">
        <v>19</v>
      </c>
      <c r="L108">
        <v>8</v>
      </c>
      <c r="M108" t="s">
        <v>1348</v>
      </c>
      <c r="N108">
        <v>11</v>
      </c>
      <c r="O108">
        <f t="shared" si="1"/>
        <v>1</v>
      </c>
    </row>
    <row r="109" spans="1:15">
      <c r="A109">
        <v>108</v>
      </c>
      <c r="B109" t="s">
        <v>460</v>
      </c>
      <c r="C109" t="s">
        <v>505</v>
      </c>
      <c r="D109" t="s">
        <v>25</v>
      </c>
      <c r="E109" t="s">
        <v>64</v>
      </c>
      <c r="F109" t="s">
        <v>128</v>
      </c>
      <c r="G109" t="s">
        <v>354</v>
      </c>
      <c r="H109" t="s">
        <v>516</v>
      </c>
      <c r="I109" t="s">
        <v>517</v>
      </c>
      <c r="J109" t="s">
        <v>518</v>
      </c>
      <c r="K109" t="s">
        <v>19</v>
      </c>
      <c r="L109">
        <v>10</v>
      </c>
      <c r="M109" t="s">
        <v>1348</v>
      </c>
      <c r="N109">
        <v>11</v>
      </c>
      <c r="O109">
        <f t="shared" si="1"/>
        <v>1</v>
      </c>
    </row>
    <row r="110" spans="1:15">
      <c r="A110">
        <v>109</v>
      </c>
      <c r="B110" t="s">
        <v>460</v>
      </c>
      <c r="C110" t="s">
        <v>505</v>
      </c>
      <c r="D110" t="s">
        <v>25</v>
      </c>
      <c r="E110" t="s">
        <v>70</v>
      </c>
      <c r="F110" t="s">
        <v>519</v>
      </c>
      <c r="G110" t="s">
        <v>367</v>
      </c>
      <c r="H110" t="s">
        <v>520</v>
      </c>
      <c r="I110" t="s">
        <v>521</v>
      </c>
      <c r="J110" t="s">
        <v>522</v>
      </c>
      <c r="K110" t="s">
        <v>19</v>
      </c>
      <c r="L110">
        <v>1</v>
      </c>
      <c r="M110" t="s">
        <v>1348</v>
      </c>
      <c r="O110">
        <f t="shared" si="1"/>
        <v>1</v>
      </c>
    </row>
    <row r="111" spans="1:15">
      <c r="A111">
        <v>110</v>
      </c>
      <c r="B111" t="s">
        <v>460</v>
      </c>
      <c r="C111" t="s">
        <v>505</v>
      </c>
      <c r="D111" t="s">
        <v>76</v>
      </c>
      <c r="E111" t="s">
        <v>77</v>
      </c>
      <c r="F111" t="s">
        <v>523</v>
      </c>
      <c r="G111" t="s">
        <v>524</v>
      </c>
      <c r="H111" t="s">
        <v>525</v>
      </c>
      <c r="I111" t="s">
        <v>526</v>
      </c>
      <c r="J111" t="s">
        <v>527</v>
      </c>
      <c r="K111" t="s">
        <v>19</v>
      </c>
      <c r="L111">
        <v>9</v>
      </c>
      <c r="M111" t="s">
        <v>1348</v>
      </c>
      <c r="O111">
        <f t="shared" si="1"/>
        <v>1</v>
      </c>
    </row>
    <row r="112" spans="1:15">
      <c r="A112">
        <v>111</v>
      </c>
      <c r="B112" t="s">
        <v>460</v>
      </c>
      <c r="C112" t="s">
        <v>505</v>
      </c>
      <c r="D112" t="s">
        <v>76</v>
      </c>
      <c r="E112" t="s">
        <v>83</v>
      </c>
      <c r="F112" t="s">
        <v>529</v>
      </c>
      <c r="G112" t="s">
        <v>528</v>
      </c>
      <c r="H112" t="s">
        <v>530</v>
      </c>
      <c r="I112" t="s">
        <v>531</v>
      </c>
      <c r="J112" t="s">
        <v>1287</v>
      </c>
      <c r="K112" t="s">
        <v>19</v>
      </c>
      <c r="L112">
        <v>0</v>
      </c>
      <c r="M112" t="s">
        <v>1348</v>
      </c>
      <c r="O112">
        <f t="shared" si="1"/>
        <v>1</v>
      </c>
    </row>
    <row r="113" spans="1:15">
      <c r="A113">
        <v>112</v>
      </c>
      <c r="B113" t="s">
        <v>460</v>
      </c>
      <c r="C113" t="s">
        <v>505</v>
      </c>
      <c r="D113" t="s">
        <v>89</v>
      </c>
      <c r="E113" t="s">
        <v>90</v>
      </c>
      <c r="F113" t="s">
        <v>532</v>
      </c>
      <c r="G113" t="s">
        <v>1288</v>
      </c>
      <c r="H113" t="s">
        <v>533</v>
      </c>
      <c r="I113" t="s">
        <v>534</v>
      </c>
      <c r="J113" t="s">
        <v>535</v>
      </c>
      <c r="K113" t="s">
        <v>19</v>
      </c>
      <c r="L113">
        <v>4</v>
      </c>
      <c r="M113" t="s">
        <v>1348</v>
      </c>
      <c r="N113">
        <v>11</v>
      </c>
      <c r="O113">
        <f t="shared" si="1"/>
        <v>1</v>
      </c>
    </row>
    <row r="114" spans="1:15">
      <c r="A114">
        <v>113</v>
      </c>
      <c r="B114" t="s">
        <v>460</v>
      </c>
      <c r="C114" t="s">
        <v>505</v>
      </c>
      <c r="D114" t="s">
        <v>89</v>
      </c>
      <c r="E114" t="s">
        <v>96</v>
      </c>
      <c r="F114" t="s">
        <v>536</v>
      </c>
      <c r="G114" t="s">
        <v>537</v>
      </c>
      <c r="H114" t="s">
        <v>538</v>
      </c>
      <c r="I114" t="s">
        <v>534</v>
      </c>
      <c r="J114" t="s">
        <v>539</v>
      </c>
      <c r="K114" t="s">
        <v>19</v>
      </c>
      <c r="L114">
        <v>7</v>
      </c>
      <c r="M114" t="s">
        <v>1348</v>
      </c>
      <c r="O114">
        <f t="shared" si="1"/>
        <v>1</v>
      </c>
    </row>
    <row r="115" spans="1:15">
      <c r="A115">
        <v>114</v>
      </c>
      <c r="B115" t="s">
        <v>460</v>
      </c>
      <c r="C115" t="s">
        <v>505</v>
      </c>
      <c r="D115" t="s">
        <v>102</v>
      </c>
      <c r="E115" t="s">
        <v>103</v>
      </c>
      <c r="F115" t="s">
        <v>511</v>
      </c>
      <c r="G115" t="s">
        <v>512</v>
      </c>
      <c r="H115" t="s">
        <v>513</v>
      </c>
      <c r="I115" t="s">
        <v>514</v>
      </c>
      <c r="J115" t="s">
        <v>515</v>
      </c>
      <c r="K115" t="s">
        <v>19</v>
      </c>
      <c r="L115">
        <v>8</v>
      </c>
      <c r="M115" t="s">
        <v>1348</v>
      </c>
      <c r="N115">
        <v>11</v>
      </c>
      <c r="O115">
        <f t="shared" si="1"/>
        <v>1</v>
      </c>
    </row>
    <row r="116" spans="1:15">
      <c r="A116">
        <v>115</v>
      </c>
      <c r="B116" t="s">
        <v>460</v>
      </c>
      <c r="C116" t="s">
        <v>505</v>
      </c>
      <c r="D116" t="s">
        <v>102</v>
      </c>
      <c r="E116" t="s">
        <v>109</v>
      </c>
      <c r="F116" t="s">
        <v>506</v>
      </c>
      <c r="G116" t="s">
        <v>507</v>
      </c>
      <c r="H116" t="s">
        <v>508</v>
      </c>
      <c r="I116" t="s">
        <v>509</v>
      </c>
      <c r="J116" t="s">
        <v>510</v>
      </c>
      <c r="K116" t="s">
        <v>19</v>
      </c>
      <c r="L116">
        <v>8</v>
      </c>
      <c r="M116" t="s">
        <v>1348</v>
      </c>
      <c r="O116">
        <f t="shared" si="1"/>
        <v>1</v>
      </c>
    </row>
    <row r="117" spans="1:15">
      <c r="A117">
        <v>116</v>
      </c>
      <c r="B117" t="s">
        <v>460</v>
      </c>
      <c r="C117" t="s">
        <v>505</v>
      </c>
      <c r="D117" t="s">
        <v>114</v>
      </c>
      <c r="E117" t="s">
        <v>115</v>
      </c>
      <c r="F117" t="s">
        <v>540</v>
      </c>
      <c r="G117" t="s">
        <v>258</v>
      </c>
      <c r="H117" t="s">
        <v>541</v>
      </c>
      <c r="I117" t="s">
        <v>542</v>
      </c>
      <c r="J117" t="s">
        <v>543</v>
      </c>
      <c r="K117" t="s">
        <v>19</v>
      </c>
      <c r="L117">
        <v>2</v>
      </c>
      <c r="M117" t="s">
        <v>1348</v>
      </c>
      <c r="O117">
        <f t="shared" si="1"/>
        <v>1</v>
      </c>
    </row>
    <row r="118" spans="1:15">
      <c r="A118">
        <v>117</v>
      </c>
      <c r="B118" t="s">
        <v>460</v>
      </c>
      <c r="C118" t="s">
        <v>505</v>
      </c>
      <c r="D118" t="s">
        <v>114</v>
      </c>
      <c r="E118" t="s">
        <v>121</v>
      </c>
      <c r="F118" t="s">
        <v>544</v>
      </c>
      <c r="G118" t="s">
        <v>545</v>
      </c>
      <c r="H118" t="s">
        <v>546</v>
      </c>
      <c r="I118" t="s">
        <v>547</v>
      </c>
      <c r="J118" t="s">
        <v>548</v>
      </c>
      <c r="K118" t="s">
        <v>19</v>
      </c>
      <c r="L118">
        <v>2</v>
      </c>
      <c r="M118" t="s">
        <v>1348</v>
      </c>
      <c r="O118">
        <f t="shared" si="1"/>
        <v>1</v>
      </c>
    </row>
    <row r="119" spans="1:15">
      <c r="A119">
        <v>118</v>
      </c>
      <c r="B119" t="s">
        <v>460</v>
      </c>
      <c r="C119" t="s">
        <v>549</v>
      </c>
      <c r="D119" t="s">
        <v>52</v>
      </c>
      <c r="E119" t="s">
        <v>52</v>
      </c>
      <c r="F119" t="s">
        <v>550</v>
      </c>
      <c r="G119" t="s">
        <v>551</v>
      </c>
      <c r="H119" t="s">
        <v>552</v>
      </c>
      <c r="I119" t="s">
        <v>553</v>
      </c>
      <c r="J119" t="s">
        <v>554</v>
      </c>
      <c r="K119" t="s">
        <v>19</v>
      </c>
      <c r="L119">
        <v>6</v>
      </c>
      <c r="M119" t="s">
        <v>1348</v>
      </c>
      <c r="N119">
        <v>11</v>
      </c>
      <c r="O119">
        <f t="shared" si="1"/>
        <v>1</v>
      </c>
    </row>
    <row r="120" spans="1:15">
      <c r="A120">
        <v>119</v>
      </c>
      <c r="B120" t="s">
        <v>460</v>
      </c>
      <c r="C120" t="s">
        <v>549</v>
      </c>
      <c r="D120" t="s">
        <v>52</v>
      </c>
      <c r="E120" t="s">
        <v>58</v>
      </c>
      <c r="F120" t="s">
        <v>555</v>
      </c>
      <c r="G120" t="s">
        <v>556</v>
      </c>
      <c r="H120" t="s">
        <v>557</v>
      </c>
      <c r="I120" t="s">
        <v>558</v>
      </c>
      <c r="J120" t="s">
        <v>559</v>
      </c>
      <c r="K120" t="s">
        <v>19</v>
      </c>
      <c r="L120">
        <v>9</v>
      </c>
      <c r="M120" t="s">
        <v>1348</v>
      </c>
      <c r="O120">
        <f t="shared" si="1"/>
        <v>1</v>
      </c>
    </row>
    <row r="121" spans="1:15">
      <c r="A121">
        <v>120</v>
      </c>
      <c r="B121" t="s">
        <v>460</v>
      </c>
      <c r="C121" t="s">
        <v>549</v>
      </c>
      <c r="D121" t="s">
        <v>25</v>
      </c>
      <c r="E121" t="s">
        <v>64</v>
      </c>
      <c r="F121" t="s">
        <v>550</v>
      </c>
      <c r="G121" t="s">
        <v>551</v>
      </c>
      <c r="H121" t="s">
        <v>552</v>
      </c>
      <c r="I121" t="s">
        <v>553</v>
      </c>
      <c r="J121" t="s">
        <v>554</v>
      </c>
      <c r="K121" t="s">
        <v>19</v>
      </c>
      <c r="L121">
        <v>6</v>
      </c>
      <c r="M121" t="s">
        <v>1348</v>
      </c>
      <c r="N121">
        <v>11</v>
      </c>
      <c r="O121">
        <f t="shared" si="1"/>
        <v>1</v>
      </c>
    </row>
    <row r="122" spans="1:15">
      <c r="A122">
        <v>121</v>
      </c>
      <c r="B122" t="s">
        <v>460</v>
      </c>
      <c r="C122" t="s">
        <v>549</v>
      </c>
      <c r="D122" t="s">
        <v>25</v>
      </c>
      <c r="E122" t="s">
        <v>70</v>
      </c>
      <c r="F122" t="s">
        <v>560</v>
      </c>
      <c r="G122" t="s">
        <v>561</v>
      </c>
      <c r="H122" t="s">
        <v>562</v>
      </c>
      <c r="I122" t="s">
        <v>563</v>
      </c>
      <c r="J122" t="s">
        <v>564</v>
      </c>
      <c r="K122" t="s">
        <v>19</v>
      </c>
      <c r="L122">
        <v>2</v>
      </c>
      <c r="M122" t="s">
        <v>1348</v>
      </c>
      <c r="O122">
        <f t="shared" si="1"/>
        <v>1</v>
      </c>
    </row>
    <row r="123" spans="1:15">
      <c r="A123">
        <v>122</v>
      </c>
      <c r="B123" t="s">
        <v>460</v>
      </c>
      <c r="C123" t="s">
        <v>549</v>
      </c>
      <c r="D123" t="s">
        <v>76</v>
      </c>
      <c r="E123" t="s">
        <v>77</v>
      </c>
      <c r="F123" t="s">
        <v>565</v>
      </c>
      <c r="G123" t="s">
        <v>22</v>
      </c>
      <c r="H123" t="s">
        <v>566</v>
      </c>
      <c r="I123" t="s">
        <v>567</v>
      </c>
      <c r="J123" t="s">
        <v>568</v>
      </c>
      <c r="K123" t="s">
        <v>19</v>
      </c>
      <c r="L123">
        <v>6</v>
      </c>
      <c r="M123" t="s">
        <v>1348</v>
      </c>
      <c r="O123">
        <f t="shared" si="1"/>
        <v>1</v>
      </c>
    </row>
    <row r="124" spans="1:15">
      <c r="A124">
        <v>123</v>
      </c>
      <c r="B124" t="s">
        <v>460</v>
      </c>
      <c r="C124" t="s">
        <v>549</v>
      </c>
      <c r="D124" t="s">
        <v>76</v>
      </c>
      <c r="E124" t="s">
        <v>83</v>
      </c>
      <c r="F124" t="s">
        <v>569</v>
      </c>
      <c r="G124" t="s">
        <v>570</v>
      </c>
      <c r="H124" t="s">
        <v>571</v>
      </c>
      <c r="I124" t="s">
        <v>572</v>
      </c>
      <c r="J124" t="s">
        <v>573</v>
      </c>
      <c r="K124" t="s">
        <v>19</v>
      </c>
      <c r="L124">
        <v>8</v>
      </c>
      <c r="M124" t="s">
        <v>1348</v>
      </c>
      <c r="O124">
        <f t="shared" si="1"/>
        <v>1</v>
      </c>
    </row>
    <row r="125" spans="1:15">
      <c r="A125">
        <v>124</v>
      </c>
      <c r="B125" t="s">
        <v>460</v>
      </c>
      <c r="C125" t="s">
        <v>549</v>
      </c>
      <c r="D125" t="s">
        <v>89</v>
      </c>
      <c r="E125" t="s">
        <v>90</v>
      </c>
      <c r="F125" t="s">
        <v>574</v>
      </c>
      <c r="G125" t="s">
        <v>575</v>
      </c>
      <c r="H125" t="s">
        <v>576</v>
      </c>
      <c r="I125" t="s">
        <v>577</v>
      </c>
      <c r="J125" t="s">
        <v>578</v>
      </c>
      <c r="K125" t="s">
        <v>19</v>
      </c>
      <c r="L125">
        <v>7</v>
      </c>
      <c r="M125" t="s">
        <v>1348</v>
      </c>
      <c r="O125">
        <f t="shared" si="1"/>
        <v>1</v>
      </c>
    </row>
    <row r="126" spans="1:15">
      <c r="A126">
        <v>125</v>
      </c>
      <c r="B126" t="s">
        <v>460</v>
      </c>
      <c r="C126" t="s">
        <v>549</v>
      </c>
      <c r="D126" t="s">
        <v>89</v>
      </c>
      <c r="E126" t="s">
        <v>96</v>
      </c>
      <c r="F126" t="s">
        <v>579</v>
      </c>
      <c r="G126" t="s">
        <v>580</v>
      </c>
      <c r="H126" t="s">
        <v>581</v>
      </c>
      <c r="I126" t="s">
        <v>582</v>
      </c>
      <c r="J126" t="s">
        <v>583</v>
      </c>
      <c r="K126" t="s">
        <v>19</v>
      </c>
      <c r="L126">
        <v>1</v>
      </c>
      <c r="M126" t="s">
        <v>1348</v>
      </c>
      <c r="O126">
        <f t="shared" si="1"/>
        <v>1</v>
      </c>
    </row>
    <row r="127" spans="1:15">
      <c r="A127">
        <v>126</v>
      </c>
      <c r="B127" t="s">
        <v>460</v>
      </c>
      <c r="C127" t="s">
        <v>549</v>
      </c>
      <c r="D127" t="s">
        <v>102</v>
      </c>
      <c r="E127" t="s">
        <v>103</v>
      </c>
      <c r="F127" t="s">
        <v>584</v>
      </c>
      <c r="G127" t="s">
        <v>585</v>
      </c>
      <c r="H127" t="s">
        <v>586</v>
      </c>
      <c r="I127" t="s">
        <v>587</v>
      </c>
      <c r="J127" t="s">
        <v>588</v>
      </c>
      <c r="K127" t="s">
        <v>19</v>
      </c>
      <c r="L127">
        <v>9</v>
      </c>
      <c r="M127" t="s">
        <v>1348</v>
      </c>
      <c r="N127">
        <v>11</v>
      </c>
      <c r="O127">
        <f t="shared" si="1"/>
        <v>1</v>
      </c>
    </row>
    <row r="128" spans="1:15">
      <c r="A128">
        <v>127</v>
      </c>
      <c r="B128" t="s">
        <v>460</v>
      </c>
      <c r="C128" t="s">
        <v>549</v>
      </c>
      <c r="D128" t="s">
        <v>102</v>
      </c>
      <c r="E128" t="s">
        <v>109</v>
      </c>
      <c r="F128" t="s">
        <v>589</v>
      </c>
      <c r="G128" t="s">
        <v>590</v>
      </c>
      <c r="H128" t="s">
        <v>591</v>
      </c>
      <c r="I128" t="s">
        <v>592</v>
      </c>
      <c r="J128" t="s">
        <v>593</v>
      </c>
      <c r="K128" t="s">
        <v>19</v>
      </c>
      <c r="L128">
        <v>2</v>
      </c>
      <c r="M128" t="s">
        <v>1348</v>
      </c>
      <c r="O128">
        <f t="shared" si="1"/>
        <v>1</v>
      </c>
    </row>
    <row r="129" spans="1:15">
      <c r="A129">
        <v>128</v>
      </c>
      <c r="B129" t="s">
        <v>460</v>
      </c>
      <c r="C129" t="s">
        <v>549</v>
      </c>
      <c r="D129" t="s">
        <v>114</v>
      </c>
      <c r="E129" t="s">
        <v>115</v>
      </c>
      <c r="F129" t="s">
        <v>594</v>
      </c>
      <c r="G129" t="s">
        <v>123</v>
      </c>
      <c r="H129" t="s">
        <v>595</v>
      </c>
      <c r="I129" t="s">
        <v>596</v>
      </c>
      <c r="J129" t="s">
        <v>597</v>
      </c>
      <c r="K129" t="s">
        <v>19</v>
      </c>
      <c r="L129">
        <v>0</v>
      </c>
      <c r="M129" t="s">
        <v>1348</v>
      </c>
      <c r="O129">
        <f t="shared" si="1"/>
        <v>1</v>
      </c>
    </row>
    <row r="130" spans="1:15">
      <c r="A130">
        <v>129</v>
      </c>
      <c r="B130" t="s">
        <v>460</v>
      </c>
      <c r="C130" t="s">
        <v>549</v>
      </c>
      <c r="D130" t="s">
        <v>114</v>
      </c>
      <c r="E130" t="s">
        <v>121</v>
      </c>
      <c r="F130" t="s">
        <v>598</v>
      </c>
      <c r="G130" t="s">
        <v>599</v>
      </c>
      <c r="H130" t="s">
        <v>600</v>
      </c>
      <c r="I130" t="s">
        <v>601</v>
      </c>
      <c r="J130" t="s">
        <v>602</v>
      </c>
      <c r="K130" t="s">
        <v>19</v>
      </c>
      <c r="L130">
        <v>1</v>
      </c>
      <c r="M130" t="s">
        <v>1348</v>
      </c>
      <c r="O130">
        <f t="shared" si="1"/>
        <v>1</v>
      </c>
    </row>
    <row r="131" spans="1:15">
      <c r="A131">
        <v>130</v>
      </c>
      <c r="B131" t="s">
        <v>460</v>
      </c>
      <c r="C131" t="s">
        <v>603</v>
      </c>
      <c r="D131" t="s">
        <v>52</v>
      </c>
      <c r="E131" t="s">
        <v>52</v>
      </c>
      <c r="F131" t="s">
        <v>604</v>
      </c>
      <c r="G131" t="s">
        <v>605</v>
      </c>
      <c r="H131" t="s">
        <v>606</v>
      </c>
      <c r="I131" t="s">
        <v>607</v>
      </c>
      <c r="J131" t="s">
        <v>608</v>
      </c>
      <c r="K131" t="s">
        <v>19</v>
      </c>
      <c r="L131">
        <v>1</v>
      </c>
      <c r="M131" t="s">
        <v>1348</v>
      </c>
      <c r="O131">
        <f t="shared" ref="O131:O194" si="2">IF(N131=" ",0,1)</f>
        <v>1</v>
      </c>
    </row>
    <row r="132" spans="1:15">
      <c r="A132">
        <v>131</v>
      </c>
      <c r="B132" t="s">
        <v>460</v>
      </c>
      <c r="C132" t="s">
        <v>603</v>
      </c>
      <c r="D132" t="s">
        <v>52</v>
      </c>
      <c r="E132" t="s">
        <v>58</v>
      </c>
      <c r="F132" t="s">
        <v>609</v>
      </c>
      <c r="G132" t="s">
        <v>610</v>
      </c>
      <c r="H132" t="s">
        <v>611</v>
      </c>
      <c r="I132" t="s">
        <v>607</v>
      </c>
      <c r="J132" t="s">
        <v>612</v>
      </c>
      <c r="K132" t="s">
        <v>19</v>
      </c>
      <c r="L132">
        <v>5</v>
      </c>
      <c r="M132" t="s">
        <v>1348</v>
      </c>
      <c r="O132">
        <f t="shared" si="2"/>
        <v>1</v>
      </c>
    </row>
    <row r="133" spans="1:15">
      <c r="A133">
        <v>132</v>
      </c>
      <c r="B133" t="s">
        <v>460</v>
      </c>
      <c r="C133" t="s">
        <v>603</v>
      </c>
      <c r="D133" t="s">
        <v>25</v>
      </c>
      <c r="E133" t="s">
        <v>64</v>
      </c>
      <c r="F133" t="s">
        <v>613</v>
      </c>
      <c r="G133" t="s">
        <v>354</v>
      </c>
      <c r="H133" t="s">
        <v>614</v>
      </c>
      <c r="I133" t="s">
        <v>615</v>
      </c>
      <c r="J133" t="s">
        <v>616</v>
      </c>
      <c r="K133" t="s">
        <v>19</v>
      </c>
      <c r="L133">
        <v>2</v>
      </c>
      <c r="M133" t="s">
        <v>1348</v>
      </c>
      <c r="O133">
        <f t="shared" si="2"/>
        <v>1</v>
      </c>
    </row>
    <row r="134" spans="1:15">
      <c r="A134">
        <v>133</v>
      </c>
      <c r="B134" t="s">
        <v>460</v>
      </c>
      <c r="C134" t="s">
        <v>603</v>
      </c>
      <c r="D134" t="s">
        <v>25</v>
      </c>
      <c r="E134" t="s">
        <v>70</v>
      </c>
      <c r="F134" t="s">
        <v>617</v>
      </c>
      <c r="G134" t="s">
        <v>253</v>
      </c>
      <c r="H134" t="s">
        <v>618</v>
      </c>
      <c r="I134" t="s">
        <v>619</v>
      </c>
      <c r="J134" t="s">
        <v>620</v>
      </c>
      <c r="K134" t="s">
        <v>19</v>
      </c>
      <c r="L134">
        <v>3</v>
      </c>
      <c r="M134" t="s">
        <v>1348</v>
      </c>
      <c r="O134">
        <f t="shared" si="2"/>
        <v>1</v>
      </c>
    </row>
    <row r="135" spans="1:15">
      <c r="A135">
        <v>134</v>
      </c>
      <c r="B135" t="s">
        <v>460</v>
      </c>
      <c r="C135" t="s">
        <v>603</v>
      </c>
      <c r="D135" t="s">
        <v>76</v>
      </c>
      <c r="E135" t="s">
        <v>77</v>
      </c>
      <c r="F135" t="s">
        <v>621</v>
      </c>
      <c r="G135" t="s">
        <v>622</v>
      </c>
      <c r="H135" t="s">
        <v>623</v>
      </c>
      <c r="I135" t="s">
        <v>624</v>
      </c>
      <c r="J135" t="s">
        <v>625</v>
      </c>
      <c r="K135" t="s">
        <v>19</v>
      </c>
      <c r="L135">
        <v>3</v>
      </c>
      <c r="M135" t="s">
        <v>1348</v>
      </c>
      <c r="O135">
        <f t="shared" si="2"/>
        <v>1</v>
      </c>
    </row>
    <row r="136" spans="1:15">
      <c r="A136">
        <v>135</v>
      </c>
      <c r="B136" t="s">
        <v>460</v>
      </c>
      <c r="C136" t="s">
        <v>603</v>
      </c>
      <c r="D136" t="s">
        <v>76</v>
      </c>
      <c r="E136" t="s">
        <v>83</v>
      </c>
      <c r="F136" t="s">
        <v>626</v>
      </c>
      <c r="G136" t="s">
        <v>627</v>
      </c>
      <c r="H136" t="s">
        <v>628</v>
      </c>
      <c r="I136" t="s">
        <v>624</v>
      </c>
      <c r="J136" t="s">
        <v>629</v>
      </c>
      <c r="K136" t="s">
        <v>19</v>
      </c>
      <c r="L136">
        <v>0</v>
      </c>
      <c r="M136" t="s">
        <v>1348</v>
      </c>
      <c r="O136">
        <f t="shared" si="2"/>
        <v>1</v>
      </c>
    </row>
    <row r="137" spans="1:15">
      <c r="A137">
        <v>136</v>
      </c>
      <c r="B137" t="s">
        <v>460</v>
      </c>
      <c r="C137" t="s">
        <v>603</v>
      </c>
      <c r="D137" t="s">
        <v>89</v>
      </c>
      <c r="E137" t="s">
        <v>90</v>
      </c>
      <c r="F137" t="s">
        <v>156</v>
      </c>
      <c r="G137" t="s">
        <v>85</v>
      </c>
      <c r="H137" t="s">
        <v>630</v>
      </c>
      <c r="I137" t="s">
        <v>631</v>
      </c>
      <c r="J137" t="s">
        <v>632</v>
      </c>
      <c r="K137" t="s">
        <v>19</v>
      </c>
      <c r="L137">
        <v>4</v>
      </c>
      <c r="M137" t="s">
        <v>1348</v>
      </c>
      <c r="O137">
        <f t="shared" si="2"/>
        <v>1</v>
      </c>
    </row>
    <row r="138" spans="1:15">
      <c r="A138">
        <v>137</v>
      </c>
      <c r="B138" t="s">
        <v>460</v>
      </c>
      <c r="C138" t="s">
        <v>603</v>
      </c>
      <c r="D138" t="s">
        <v>89</v>
      </c>
      <c r="E138" t="s">
        <v>96</v>
      </c>
      <c r="F138" t="s">
        <v>633</v>
      </c>
      <c r="G138" t="s">
        <v>634</v>
      </c>
      <c r="H138" t="s">
        <v>635</v>
      </c>
      <c r="I138" t="s">
        <v>636</v>
      </c>
      <c r="J138" t="s">
        <v>637</v>
      </c>
      <c r="K138" t="s">
        <v>19</v>
      </c>
      <c r="L138">
        <v>1</v>
      </c>
      <c r="M138" t="s">
        <v>1348</v>
      </c>
      <c r="O138">
        <f t="shared" si="2"/>
        <v>1</v>
      </c>
    </row>
    <row r="139" spans="1:15">
      <c r="A139">
        <v>138</v>
      </c>
      <c r="B139" t="s">
        <v>460</v>
      </c>
      <c r="C139" t="s">
        <v>603</v>
      </c>
      <c r="D139" t="s">
        <v>102</v>
      </c>
      <c r="E139" t="s">
        <v>103</v>
      </c>
      <c r="F139" t="s">
        <v>638</v>
      </c>
      <c r="G139" t="s">
        <v>639</v>
      </c>
      <c r="H139" t="s">
        <v>640</v>
      </c>
      <c r="I139" t="s">
        <v>641</v>
      </c>
      <c r="J139" t="s">
        <v>642</v>
      </c>
      <c r="K139" t="s">
        <v>19</v>
      </c>
      <c r="L139">
        <v>3</v>
      </c>
      <c r="M139" t="s">
        <v>1348</v>
      </c>
      <c r="O139">
        <f t="shared" si="2"/>
        <v>1</v>
      </c>
    </row>
    <row r="140" spans="1:15">
      <c r="A140">
        <v>139</v>
      </c>
      <c r="B140" t="s">
        <v>460</v>
      </c>
      <c r="C140" t="s">
        <v>603</v>
      </c>
      <c r="D140" t="s">
        <v>102</v>
      </c>
      <c r="E140" t="s">
        <v>109</v>
      </c>
      <c r="F140" t="s">
        <v>643</v>
      </c>
      <c r="G140" t="s">
        <v>258</v>
      </c>
      <c r="H140" t="s">
        <v>644</v>
      </c>
      <c r="I140" t="s">
        <v>645</v>
      </c>
      <c r="J140" t="s">
        <v>646</v>
      </c>
      <c r="K140" t="s">
        <v>19</v>
      </c>
      <c r="L140">
        <v>9</v>
      </c>
      <c r="M140" t="s">
        <v>1348</v>
      </c>
      <c r="N140">
        <v>11</v>
      </c>
      <c r="O140">
        <f t="shared" si="2"/>
        <v>1</v>
      </c>
    </row>
    <row r="141" spans="1:15">
      <c r="A141">
        <v>140</v>
      </c>
      <c r="B141" t="s">
        <v>460</v>
      </c>
      <c r="C141" t="s">
        <v>603</v>
      </c>
      <c r="D141" t="s">
        <v>114</v>
      </c>
      <c r="E141" t="s">
        <v>115</v>
      </c>
      <c r="F141" t="s">
        <v>647</v>
      </c>
      <c r="G141" t="s">
        <v>229</v>
      </c>
      <c r="H141" t="s">
        <v>648</v>
      </c>
      <c r="I141" t="s">
        <v>649</v>
      </c>
      <c r="J141" t="s">
        <v>650</v>
      </c>
      <c r="K141" t="s">
        <v>19</v>
      </c>
      <c r="L141">
        <v>4</v>
      </c>
      <c r="M141" t="s">
        <v>1348</v>
      </c>
      <c r="O141">
        <f t="shared" si="2"/>
        <v>1</v>
      </c>
    </row>
    <row r="142" spans="1:15">
      <c r="A142">
        <v>141</v>
      </c>
      <c r="B142" t="s">
        <v>460</v>
      </c>
      <c r="C142" t="s">
        <v>603</v>
      </c>
      <c r="D142" t="s">
        <v>114</v>
      </c>
      <c r="E142" t="s">
        <v>121</v>
      </c>
      <c r="F142" t="s">
        <v>651</v>
      </c>
      <c r="G142" t="s">
        <v>652</v>
      </c>
      <c r="H142" t="s">
        <v>653</v>
      </c>
      <c r="I142" t="s">
        <v>654</v>
      </c>
      <c r="J142" t="s">
        <v>655</v>
      </c>
      <c r="K142" t="s">
        <v>19</v>
      </c>
      <c r="L142">
        <v>1</v>
      </c>
      <c r="M142" t="s">
        <v>1348</v>
      </c>
      <c r="O142">
        <f t="shared" si="2"/>
        <v>1</v>
      </c>
    </row>
    <row r="143" spans="1:15">
      <c r="A143">
        <v>142</v>
      </c>
      <c r="B143" t="s">
        <v>460</v>
      </c>
      <c r="C143" t="s">
        <v>656</v>
      </c>
      <c r="D143" t="s">
        <v>52</v>
      </c>
      <c r="E143" t="s">
        <v>52</v>
      </c>
      <c r="F143" t="s">
        <v>657</v>
      </c>
      <c r="G143" t="s">
        <v>561</v>
      </c>
      <c r="H143" t="s">
        <v>658</v>
      </c>
      <c r="I143" t="s">
        <v>1289</v>
      </c>
      <c r="J143" t="s">
        <v>659</v>
      </c>
      <c r="K143" t="s">
        <v>19</v>
      </c>
      <c r="L143">
        <v>8</v>
      </c>
      <c r="M143" t="s">
        <v>1348</v>
      </c>
      <c r="N143">
        <v>11</v>
      </c>
      <c r="O143">
        <f t="shared" si="2"/>
        <v>1</v>
      </c>
    </row>
    <row r="144" spans="1:15">
      <c r="A144">
        <v>143</v>
      </c>
      <c r="B144" t="s">
        <v>460</v>
      </c>
      <c r="C144" t="s">
        <v>656</v>
      </c>
      <c r="D144" t="s">
        <v>52</v>
      </c>
      <c r="E144" t="s">
        <v>58</v>
      </c>
      <c r="F144" t="s">
        <v>660</v>
      </c>
      <c r="G144" t="s">
        <v>661</v>
      </c>
      <c r="H144" t="s">
        <v>662</v>
      </c>
      <c r="I144" t="s">
        <v>663</v>
      </c>
      <c r="J144" t="s">
        <v>664</v>
      </c>
      <c r="K144" t="s">
        <v>19</v>
      </c>
      <c r="L144">
        <v>5</v>
      </c>
      <c r="M144" t="s">
        <v>1348</v>
      </c>
      <c r="O144">
        <f t="shared" si="2"/>
        <v>1</v>
      </c>
    </row>
    <row r="145" spans="1:15">
      <c r="A145">
        <v>144</v>
      </c>
      <c r="B145" t="s">
        <v>460</v>
      </c>
      <c r="C145" t="s">
        <v>656</v>
      </c>
      <c r="D145" t="s">
        <v>25</v>
      </c>
      <c r="E145" t="s">
        <v>64</v>
      </c>
      <c r="F145" t="s">
        <v>657</v>
      </c>
      <c r="G145" t="s">
        <v>561</v>
      </c>
      <c r="H145" t="s">
        <v>658</v>
      </c>
      <c r="I145" t="s">
        <v>1289</v>
      </c>
      <c r="J145" t="s">
        <v>659</v>
      </c>
      <c r="K145" t="s">
        <v>19</v>
      </c>
      <c r="L145">
        <v>8</v>
      </c>
      <c r="M145" t="s">
        <v>1348</v>
      </c>
      <c r="N145">
        <v>11</v>
      </c>
      <c r="O145">
        <f t="shared" si="2"/>
        <v>1</v>
      </c>
    </row>
    <row r="146" spans="1:15">
      <c r="A146">
        <v>145</v>
      </c>
      <c r="B146" t="s">
        <v>460</v>
      </c>
      <c r="C146" t="s">
        <v>656</v>
      </c>
      <c r="D146" t="s">
        <v>25</v>
      </c>
      <c r="E146" t="s">
        <v>70</v>
      </c>
      <c r="F146" t="s">
        <v>116</v>
      </c>
      <c r="G146" t="s">
        <v>665</v>
      </c>
      <c r="H146" t="s">
        <v>666</v>
      </c>
      <c r="I146" t="s">
        <v>667</v>
      </c>
      <c r="J146" t="s">
        <v>668</v>
      </c>
      <c r="K146" t="s">
        <v>19</v>
      </c>
      <c r="L146">
        <v>4</v>
      </c>
      <c r="M146" t="s">
        <v>1348</v>
      </c>
      <c r="O146">
        <f t="shared" si="2"/>
        <v>1</v>
      </c>
    </row>
    <row r="147" spans="1:15">
      <c r="A147">
        <v>146</v>
      </c>
      <c r="B147" t="s">
        <v>460</v>
      </c>
      <c r="C147" t="s">
        <v>656</v>
      </c>
      <c r="D147" t="s">
        <v>76</v>
      </c>
      <c r="E147" t="s">
        <v>83</v>
      </c>
      <c r="F147" t="s">
        <v>669</v>
      </c>
      <c r="G147" t="s">
        <v>670</v>
      </c>
      <c r="H147" t="s">
        <v>671</v>
      </c>
      <c r="I147" t="s">
        <v>672</v>
      </c>
      <c r="J147" t="s">
        <v>673</v>
      </c>
      <c r="K147" t="s">
        <v>19</v>
      </c>
      <c r="L147">
        <v>2</v>
      </c>
      <c r="M147" t="s">
        <v>1348</v>
      </c>
      <c r="O147">
        <f t="shared" si="2"/>
        <v>1</v>
      </c>
    </row>
    <row r="148" spans="1:15">
      <c r="A148">
        <v>147</v>
      </c>
      <c r="B148" t="s">
        <v>460</v>
      </c>
      <c r="C148" t="s">
        <v>656</v>
      </c>
      <c r="D148" t="s">
        <v>76</v>
      </c>
      <c r="E148" t="s">
        <v>83</v>
      </c>
      <c r="F148" t="s">
        <v>674</v>
      </c>
      <c r="G148" t="s">
        <v>675</v>
      </c>
      <c r="H148" t="s">
        <v>676</v>
      </c>
      <c r="I148" t="s">
        <v>677</v>
      </c>
      <c r="J148" t="s">
        <v>678</v>
      </c>
      <c r="K148" t="s">
        <v>19</v>
      </c>
      <c r="L148">
        <v>1</v>
      </c>
      <c r="M148" t="s">
        <v>1348</v>
      </c>
      <c r="O148">
        <f t="shared" si="2"/>
        <v>1</v>
      </c>
    </row>
    <row r="149" spans="1:15">
      <c r="A149">
        <v>148</v>
      </c>
      <c r="B149" t="s">
        <v>460</v>
      </c>
      <c r="C149" t="s">
        <v>656</v>
      </c>
      <c r="D149" t="s">
        <v>89</v>
      </c>
      <c r="E149" t="s">
        <v>90</v>
      </c>
      <c r="F149" t="s">
        <v>679</v>
      </c>
      <c r="G149" t="s">
        <v>680</v>
      </c>
      <c r="H149" t="s">
        <v>681</v>
      </c>
      <c r="I149" t="s">
        <v>682</v>
      </c>
      <c r="J149" t="s">
        <v>683</v>
      </c>
      <c r="K149" t="s">
        <v>19</v>
      </c>
      <c r="L149">
        <v>9</v>
      </c>
      <c r="M149" t="s">
        <v>1348</v>
      </c>
      <c r="N149">
        <v>11</v>
      </c>
      <c r="O149">
        <f t="shared" si="2"/>
        <v>1</v>
      </c>
    </row>
    <row r="150" spans="1:15">
      <c r="A150">
        <v>149</v>
      </c>
      <c r="B150" t="s">
        <v>460</v>
      </c>
      <c r="C150" t="s">
        <v>656</v>
      </c>
      <c r="D150" t="s">
        <v>89</v>
      </c>
      <c r="E150" t="s">
        <v>96</v>
      </c>
      <c r="F150" t="s">
        <v>660</v>
      </c>
      <c r="G150" t="s">
        <v>661</v>
      </c>
      <c r="H150" t="s">
        <v>662</v>
      </c>
      <c r="I150" t="s">
        <v>663</v>
      </c>
      <c r="J150" t="s">
        <v>664</v>
      </c>
      <c r="K150" t="s">
        <v>19</v>
      </c>
      <c r="L150">
        <v>5</v>
      </c>
      <c r="M150" t="s">
        <v>1348</v>
      </c>
      <c r="O150">
        <f t="shared" si="2"/>
        <v>1</v>
      </c>
    </row>
    <row r="151" spans="1:15">
      <c r="A151">
        <v>150</v>
      </c>
      <c r="B151" t="s">
        <v>460</v>
      </c>
      <c r="C151" t="s">
        <v>656</v>
      </c>
      <c r="D151" t="s">
        <v>102</v>
      </c>
      <c r="E151" t="s">
        <v>103</v>
      </c>
      <c r="F151" t="s">
        <v>402</v>
      </c>
      <c r="G151" t="s">
        <v>684</v>
      </c>
      <c r="H151" t="s">
        <v>685</v>
      </c>
      <c r="I151" t="s">
        <v>686</v>
      </c>
      <c r="J151" t="s">
        <v>687</v>
      </c>
      <c r="K151" t="s">
        <v>19</v>
      </c>
      <c r="L151">
        <v>11</v>
      </c>
      <c r="M151" t="s">
        <v>1348</v>
      </c>
      <c r="N151">
        <v>11</v>
      </c>
      <c r="O151">
        <f t="shared" si="2"/>
        <v>1</v>
      </c>
    </row>
    <row r="152" spans="1:15">
      <c r="A152">
        <v>151</v>
      </c>
      <c r="B152" t="s">
        <v>460</v>
      </c>
      <c r="C152" t="s">
        <v>656</v>
      </c>
      <c r="D152" t="s">
        <v>102</v>
      </c>
      <c r="E152" t="s">
        <v>109</v>
      </c>
      <c r="F152" t="s">
        <v>688</v>
      </c>
      <c r="G152" t="s">
        <v>689</v>
      </c>
      <c r="H152" t="s">
        <v>690</v>
      </c>
      <c r="I152" t="s">
        <v>691</v>
      </c>
      <c r="J152" t="s">
        <v>692</v>
      </c>
      <c r="K152" t="s">
        <v>19</v>
      </c>
      <c r="L152">
        <v>1</v>
      </c>
      <c r="M152" t="s">
        <v>1348</v>
      </c>
      <c r="O152">
        <f t="shared" si="2"/>
        <v>1</v>
      </c>
    </row>
    <row r="153" spans="1:15">
      <c r="A153">
        <v>152</v>
      </c>
      <c r="B153" t="s">
        <v>460</v>
      </c>
      <c r="C153" t="s">
        <v>656</v>
      </c>
      <c r="D153" t="s">
        <v>114</v>
      </c>
      <c r="E153" t="s">
        <v>115</v>
      </c>
      <c r="F153" t="s">
        <v>693</v>
      </c>
      <c r="G153" t="s">
        <v>694</v>
      </c>
      <c r="H153" t="s">
        <v>695</v>
      </c>
      <c r="I153" t="s">
        <v>696</v>
      </c>
      <c r="J153" t="s">
        <v>697</v>
      </c>
      <c r="K153" t="s">
        <v>19</v>
      </c>
      <c r="L153">
        <v>3</v>
      </c>
      <c r="M153" t="s">
        <v>1348</v>
      </c>
      <c r="O153">
        <f t="shared" si="2"/>
        <v>1</v>
      </c>
    </row>
    <row r="154" spans="1:15">
      <c r="A154">
        <v>153</v>
      </c>
      <c r="B154" t="s">
        <v>460</v>
      </c>
      <c r="C154" t="s">
        <v>656</v>
      </c>
      <c r="D154" t="s">
        <v>114</v>
      </c>
      <c r="E154" t="s">
        <v>121</v>
      </c>
      <c r="F154" t="s">
        <v>698</v>
      </c>
      <c r="G154" t="s">
        <v>367</v>
      </c>
      <c r="H154" t="s">
        <v>699</v>
      </c>
      <c r="I154" t="s">
        <v>700</v>
      </c>
      <c r="J154" t="s">
        <v>701</v>
      </c>
      <c r="K154" t="s">
        <v>19</v>
      </c>
      <c r="L154">
        <v>0</v>
      </c>
      <c r="M154" t="s">
        <v>1348</v>
      </c>
      <c r="O154">
        <f t="shared" si="2"/>
        <v>1</v>
      </c>
    </row>
    <row r="155" spans="1:15">
      <c r="A155">
        <v>154</v>
      </c>
      <c r="B155" t="s">
        <v>460</v>
      </c>
      <c r="C155" t="s">
        <v>702</v>
      </c>
      <c r="D155" t="s">
        <v>52</v>
      </c>
      <c r="E155" t="s">
        <v>52</v>
      </c>
      <c r="F155" t="s">
        <v>703</v>
      </c>
      <c r="G155" t="s">
        <v>229</v>
      </c>
      <c r="H155" t="s">
        <v>704</v>
      </c>
      <c r="I155" t="s">
        <v>705</v>
      </c>
      <c r="J155" t="s">
        <v>706</v>
      </c>
      <c r="K155" t="s">
        <v>19</v>
      </c>
      <c r="L155">
        <v>8</v>
      </c>
      <c r="M155" t="s">
        <v>1348</v>
      </c>
      <c r="O155">
        <f t="shared" si="2"/>
        <v>1</v>
      </c>
    </row>
    <row r="156" spans="1:15">
      <c r="A156">
        <v>155</v>
      </c>
      <c r="B156" t="s">
        <v>460</v>
      </c>
      <c r="C156" t="s">
        <v>702</v>
      </c>
      <c r="D156" t="s">
        <v>52</v>
      </c>
      <c r="E156" t="s">
        <v>58</v>
      </c>
      <c r="F156" t="s">
        <v>707</v>
      </c>
      <c r="G156" t="s">
        <v>344</v>
      </c>
      <c r="H156" t="s">
        <v>708</v>
      </c>
      <c r="I156" t="s">
        <v>709</v>
      </c>
      <c r="J156" t="s">
        <v>710</v>
      </c>
      <c r="K156" t="s">
        <v>19</v>
      </c>
      <c r="L156">
        <v>7</v>
      </c>
      <c r="M156" t="s">
        <v>1348</v>
      </c>
      <c r="O156">
        <f t="shared" si="2"/>
        <v>1</v>
      </c>
    </row>
    <row r="157" spans="1:15">
      <c r="A157">
        <v>156</v>
      </c>
      <c r="B157" t="s">
        <v>460</v>
      </c>
      <c r="C157" t="s">
        <v>702</v>
      </c>
      <c r="D157" t="s">
        <v>25</v>
      </c>
      <c r="E157" t="s">
        <v>64</v>
      </c>
      <c r="F157" t="s">
        <v>711</v>
      </c>
      <c r="G157" t="s">
        <v>354</v>
      </c>
      <c r="H157" t="s">
        <v>712</v>
      </c>
      <c r="I157" t="s">
        <v>713</v>
      </c>
      <c r="J157" t="s">
        <v>714</v>
      </c>
      <c r="K157" t="s">
        <v>19</v>
      </c>
      <c r="L157">
        <v>11</v>
      </c>
      <c r="M157" t="s">
        <v>1348</v>
      </c>
      <c r="N157">
        <v>11</v>
      </c>
      <c r="O157">
        <f t="shared" si="2"/>
        <v>1</v>
      </c>
    </row>
    <row r="158" spans="1:15">
      <c r="A158">
        <v>157</v>
      </c>
      <c r="B158" t="s">
        <v>460</v>
      </c>
      <c r="C158" t="s">
        <v>702</v>
      </c>
      <c r="D158" t="s">
        <v>25</v>
      </c>
      <c r="E158" t="s">
        <v>70</v>
      </c>
      <c r="F158" t="s">
        <v>715</v>
      </c>
      <c r="G158" t="s">
        <v>716</v>
      </c>
      <c r="H158" t="s">
        <v>717</v>
      </c>
      <c r="I158" t="s">
        <v>718</v>
      </c>
      <c r="J158" t="s">
        <v>719</v>
      </c>
      <c r="K158" t="s">
        <v>19</v>
      </c>
      <c r="L158">
        <v>0</v>
      </c>
      <c r="M158" t="s">
        <v>1348</v>
      </c>
      <c r="O158">
        <f t="shared" si="2"/>
        <v>1</v>
      </c>
    </row>
    <row r="159" spans="1:15">
      <c r="A159">
        <v>158</v>
      </c>
      <c r="B159" t="s">
        <v>460</v>
      </c>
      <c r="C159" t="s">
        <v>702</v>
      </c>
      <c r="D159" t="s">
        <v>76</v>
      </c>
      <c r="E159" t="s">
        <v>77</v>
      </c>
      <c r="F159" t="s">
        <v>720</v>
      </c>
      <c r="G159" t="s">
        <v>721</v>
      </c>
      <c r="H159" t="s">
        <v>722</v>
      </c>
      <c r="I159" t="s">
        <v>723</v>
      </c>
      <c r="J159" t="s">
        <v>724</v>
      </c>
      <c r="K159" t="s">
        <v>19</v>
      </c>
      <c r="L159">
        <v>7</v>
      </c>
      <c r="M159" t="s">
        <v>1348</v>
      </c>
      <c r="O159">
        <f t="shared" si="2"/>
        <v>1</v>
      </c>
    </row>
    <row r="160" spans="1:15">
      <c r="A160">
        <v>159</v>
      </c>
      <c r="B160" t="s">
        <v>460</v>
      </c>
      <c r="C160" t="s">
        <v>702</v>
      </c>
      <c r="D160" t="s">
        <v>76</v>
      </c>
      <c r="E160" t="s">
        <v>83</v>
      </c>
      <c r="F160" t="s">
        <v>15</v>
      </c>
      <c r="G160" t="s">
        <v>725</v>
      </c>
      <c r="H160" t="s">
        <v>726</v>
      </c>
      <c r="I160" t="s">
        <v>723</v>
      </c>
      <c r="J160" t="s">
        <v>727</v>
      </c>
      <c r="K160" t="s">
        <v>19</v>
      </c>
      <c r="L160">
        <v>0</v>
      </c>
      <c r="M160" t="s">
        <v>1348</v>
      </c>
      <c r="O160">
        <f t="shared" si="2"/>
        <v>1</v>
      </c>
    </row>
    <row r="161" spans="1:15">
      <c r="A161">
        <v>160</v>
      </c>
      <c r="B161" t="s">
        <v>460</v>
      </c>
      <c r="C161" t="s">
        <v>702</v>
      </c>
      <c r="D161" t="s">
        <v>89</v>
      </c>
      <c r="E161" t="s">
        <v>90</v>
      </c>
      <c r="F161" t="s">
        <v>37</v>
      </c>
      <c r="G161" t="s">
        <v>42</v>
      </c>
      <c r="H161" t="s">
        <v>728</v>
      </c>
      <c r="I161" t="s">
        <v>729</v>
      </c>
      <c r="J161" t="s">
        <v>730</v>
      </c>
      <c r="K161" t="s">
        <v>19</v>
      </c>
      <c r="L161">
        <v>5</v>
      </c>
      <c r="M161" t="s">
        <v>1348</v>
      </c>
      <c r="N161">
        <v>11</v>
      </c>
      <c r="O161">
        <f t="shared" si="2"/>
        <v>1</v>
      </c>
    </row>
    <row r="162" spans="1:15">
      <c r="A162">
        <v>161</v>
      </c>
      <c r="B162" t="s">
        <v>460</v>
      </c>
      <c r="C162" t="s">
        <v>702</v>
      </c>
      <c r="D162" t="s">
        <v>89</v>
      </c>
      <c r="E162" t="s">
        <v>96</v>
      </c>
      <c r="F162" t="s">
        <v>715</v>
      </c>
      <c r="G162" t="s">
        <v>716</v>
      </c>
      <c r="H162" t="s">
        <v>717</v>
      </c>
      <c r="I162" t="s">
        <v>718</v>
      </c>
      <c r="J162" t="s">
        <v>719</v>
      </c>
      <c r="K162" t="s">
        <v>19</v>
      </c>
      <c r="L162">
        <v>0</v>
      </c>
      <c r="M162" t="s">
        <v>1348</v>
      </c>
      <c r="O162">
        <f t="shared" si="2"/>
        <v>1</v>
      </c>
    </row>
    <row r="163" spans="1:15">
      <c r="A163">
        <v>162</v>
      </c>
      <c r="B163" t="s">
        <v>460</v>
      </c>
      <c r="C163" t="s">
        <v>702</v>
      </c>
      <c r="D163" t="s">
        <v>102</v>
      </c>
      <c r="E163" t="s">
        <v>103</v>
      </c>
      <c r="F163" t="s">
        <v>731</v>
      </c>
      <c r="G163" t="s">
        <v>229</v>
      </c>
      <c r="H163" t="s">
        <v>732</v>
      </c>
      <c r="I163" t="s">
        <v>733</v>
      </c>
      <c r="J163" t="s">
        <v>734</v>
      </c>
      <c r="K163" t="s">
        <v>19</v>
      </c>
      <c r="L163">
        <v>6</v>
      </c>
      <c r="M163" t="s">
        <v>1348</v>
      </c>
      <c r="O163">
        <f t="shared" si="2"/>
        <v>1</v>
      </c>
    </row>
    <row r="164" spans="1:15">
      <c r="A164">
        <v>163</v>
      </c>
      <c r="B164" t="s">
        <v>460</v>
      </c>
      <c r="C164" t="s">
        <v>702</v>
      </c>
      <c r="D164" t="s">
        <v>102</v>
      </c>
      <c r="E164" t="s">
        <v>109</v>
      </c>
      <c r="F164" t="s">
        <v>735</v>
      </c>
      <c r="G164" t="s">
        <v>736</v>
      </c>
      <c r="H164" t="s">
        <v>737</v>
      </c>
      <c r="I164" t="s">
        <v>738</v>
      </c>
      <c r="J164" t="s">
        <v>739</v>
      </c>
      <c r="K164" t="s">
        <v>19</v>
      </c>
      <c r="L164">
        <v>2</v>
      </c>
      <c r="M164" t="s">
        <v>1348</v>
      </c>
      <c r="O164">
        <f t="shared" si="2"/>
        <v>1</v>
      </c>
    </row>
    <row r="165" spans="1:15">
      <c r="A165">
        <v>164</v>
      </c>
      <c r="B165" t="s">
        <v>460</v>
      </c>
      <c r="C165" t="s">
        <v>702</v>
      </c>
      <c r="D165" t="s">
        <v>114</v>
      </c>
      <c r="E165" t="s">
        <v>115</v>
      </c>
      <c r="F165" t="s">
        <v>740</v>
      </c>
      <c r="G165" t="s">
        <v>741</v>
      </c>
      <c r="H165" t="s">
        <v>742</v>
      </c>
      <c r="I165" t="s">
        <v>743</v>
      </c>
      <c r="J165" t="s">
        <v>744</v>
      </c>
      <c r="K165" t="s">
        <v>19</v>
      </c>
      <c r="L165">
        <v>1</v>
      </c>
      <c r="M165" t="s">
        <v>1348</v>
      </c>
      <c r="O165">
        <f t="shared" si="2"/>
        <v>1</v>
      </c>
    </row>
    <row r="166" spans="1:15">
      <c r="A166">
        <v>165</v>
      </c>
      <c r="B166" t="s">
        <v>460</v>
      </c>
      <c r="C166" t="s">
        <v>702</v>
      </c>
      <c r="D166" t="s">
        <v>114</v>
      </c>
      <c r="E166" t="s">
        <v>121</v>
      </c>
      <c r="F166" t="s">
        <v>745</v>
      </c>
      <c r="G166" t="s">
        <v>746</v>
      </c>
      <c r="H166" t="s">
        <v>747</v>
      </c>
      <c r="I166" t="s">
        <v>748</v>
      </c>
      <c r="J166" t="s">
        <v>749</v>
      </c>
      <c r="K166" t="s">
        <v>19</v>
      </c>
      <c r="L166">
        <v>9</v>
      </c>
      <c r="M166" t="s">
        <v>1348</v>
      </c>
      <c r="N166">
        <v>11</v>
      </c>
      <c r="O166">
        <f t="shared" si="2"/>
        <v>1</v>
      </c>
    </row>
    <row r="167" spans="1:15">
      <c r="A167">
        <v>166</v>
      </c>
      <c r="B167" t="s">
        <v>460</v>
      </c>
      <c r="C167" t="s">
        <v>750</v>
      </c>
      <c r="D167" t="s">
        <v>52</v>
      </c>
      <c r="E167" t="s">
        <v>52</v>
      </c>
      <c r="F167" t="s">
        <v>751</v>
      </c>
      <c r="G167" t="s">
        <v>258</v>
      </c>
      <c r="H167" t="s">
        <v>752</v>
      </c>
      <c r="I167" t="s">
        <v>753</v>
      </c>
      <c r="J167" t="s">
        <v>754</v>
      </c>
      <c r="K167" t="s">
        <v>19</v>
      </c>
      <c r="L167">
        <v>9</v>
      </c>
      <c r="M167" t="s">
        <v>1348</v>
      </c>
      <c r="N167">
        <v>11</v>
      </c>
      <c r="O167">
        <f t="shared" si="2"/>
        <v>1</v>
      </c>
    </row>
    <row r="168" spans="1:15">
      <c r="A168">
        <v>167</v>
      </c>
      <c r="B168" t="s">
        <v>460</v>
      </c>
      <c r="C168" t="s">
        <v>750</v>
      </c>
      <c r="D168" t="s">
        <v>52</v>
      </c>
      <c r="E168" t="s">
        <v>58</v>
      </c>
      <c r="F168" t="s">
        <v>755</v>
      </c>
      <c r="G168" t="s">
        <v>580</v>
      </c>
      <c r="H168" t="s">
        <v>756</v>
      </c>
      <c r="I168" t="s">
        <v>757</v>
      </c>
      <c r="J168" t="s">
        <v>758</v>
      </c>
      <c r="K168" t="s">
        <v>19</v>
      </c>
      <c r="L168">
        <v>9</v>
      </c>
      <c r="M168" t="s">
        <v>1348</v>
      </c>
      <c r="N168">
        <v>11</v>
      </c>
      <c r="O168">
        <f t="shared" si="2"/>
        <v>1</v>
      </c>
    </row>
    <row r="169" spans="1:15">
      <c r="A169">
        <v>168</v>
      </c>
      <c r="B169" t="s">
        <v>460</v>
      </c>
      <c r="C169" t="s">
        <v>750</v>
      </c>
      <c r="D169" t="s">
        <v>25</v>
      </c>
      <c r="E169" t="s">
        <v>64</v>
      </c>
      <c r="F169" t="s">
        <v>759</v>
      </c>
      <c r="G169" t="s">
        <v>760</v>
      </c>
      <c r="H169" t="s">
        <v>761</v>
      </c>
      <c r="I169" t="s">
        <v>762</v>
      </c>
      <c r="J169" t="s">
        <v>763</v>
      </c>
      <c r="K169" t="s">
        <v>19</v>
      </c>
      <c r="L169">
        <v>7</v>
      </c>
      <c r="M169" t="s">
        <v>1348</v>
      </c>
      <c r="N169">
        <v>11</v>
      </c>
      <c r="O169">
        <f t="shared" si="2"/>
        <v>1</v>
      </c>
    </row>
    <row r="170" spans="1:15">
      <c r="A170">
        <v>169</v>
      </c>
      <c r="B170" t="s">
        <v>460</v>
      </c>
      <c r="C170" t="s">
        <v>750</v>
      </c>
      <c r="D170" t="s">
        <v>25</v>
      </c>
      <c r="E170" t="s">
        <v>70</v>
      </c>
      <c r="F170" t="s">
        <v>764</v>
      </c>
      <c r="G170" t="s">
        <v>765</v>
      </c>
      <c r="H170" t="s">
        <v>766</v>
      </c>
      <c r="I170" t="s">
        <v>767</v>
      </c>
      <c r="J170" t="s">
        <v>768</v>
      </c>
      <c r="K170" t="s">
        <v>19</v>
      </c>
      <c r="L170">
        <v>7</v>
      </c>
      <c r="M170" t="s">
        <v>1348</v>
      </c>
      <c r="N170">
        <v>11</v>
      </c>
      <c r="O170">
        <f t="shared" si="2"/>
        <v>1</v>
      </c>
    </row>
    <row r="171" spans="1:15">
      <c r="A171">
        <v>170</v>
      </c>
      <c r="B171" t="s">
        <v>460</v>
      </c>
      <c r="C171" t="s">
        <v>750</v>
      </c>
      <c r="D171" t="s">
        <v>25</v>
      </c>
      <c r="E171" t="s">
        <v>70</v>
      </c>
      <c r="F171" t="s">
        <v>769</v>
      </c>
      <c r="G171" t="s">
        <v>770</v>
      </c>
      <c r="H171" t="s">
        <v>771</v>
      </c>
      <c r="I171" t="s">
        <v>772</v>
      </c>
      <c r="J171" t="s">
        <v>773</v>
      </c>
      <c r="K171" t="s">
        <v>19</v>
      </c>
      <c r="L171">
        <v>2</v>
      </c>
      <c r="M171" t="s">
        <v>1348</v>
      </c>
      <c r="O171">
        <f t="shared" si="2"/>
        <v>1</v>
      </c>
    </row>
    <row r="172" spans="1:15">
      <c r="A172">
        <v>171</v>
      </c>
      <c r="B172" t="s">
        <v>460</v>
      </c>
      <c r="C172" t="s">
        <v>750</v>
      </c>
      <c r="D172" t="s">
        <v>25</v>
      </c>
      <c r="E172" t="s">
        <v>70</v>
      </c>
      <c r="F172" t="s">
        <v>774</v>
      </c>
      <c r="G172" t="s">
        <v>775</v>
      </c>
      <c r="H172" t="s">
        <v>776</v>
      </c>
      <c r="I172" t="s">
        <v>777</v>
      </c>
      <c r="J172" t="s">
        <v>778</v>
      </c>
      <c r="K172" t="s">
        <v>19</v>
      </c>
      <c r="L172">
        <v>1</v>
      </c>
      <c r="M172" t="s">
        <v>1348</v>
      </c>
      <c r="O172">
        <f t="shared" si="2"/>
        <v>1</v>
      </c>
    </row>
    <row r="173" spans="1:15">
      <c r="A173">
        <v>172</v>
      </c>
      <c r="B173" t="s">
        <v>460</v>
      </c>
      <c r="C173" t="s">
        <v>750</v>
      </c>
      <c r="D173" t="s">
        <v>76</v>
      </c>
      <c r="E173" t="s">
        <v>77</v>
      </c>
      <c r="F173" t="s">
        <v>779</v>
      </c>
      <c r="G173" t="s">
        <v>780</v>
      </c>
      <c r="H173" t="s">
        <v>781</v>
      </c>
      <c r="I173" t="s">
        <v>782</v>
      </c>
      <c r="J173" t="s">
        <v>783</v>
      </c>
      <c r="K173" t="s">
        <v>19</v>
      </c>
      <c r="L173">
        <v>3</v>
      </c>
      <c r="M173" t="s">
        <v>1348</v>
      </c>
      <c r="N173">
        <v>11</v>
      </c>
      <c r="O173">
        <f t="shared" si="2"/>
        <v>1</v>
      </c>
    </row>
    <row r="174" spans="1:15">
      <c r="A174">
        <v>173</v>
      </c>
      <c r="B174" t="s">
        <v>460</v>
      </c>
      <c r="C174" t="s">
        <v>750</v>
      </c>
      <c r="D174" t="s">
        <v>76</v>
      </c>
      <c r="E174" t="s">
        <v>83</v>
      </c>
      <c r="F174" t="s">
        <v>784</v>
      </c>
      <c r="G174" t="s">
        <v>785</v>
      </c>
      <c r="H174" t="s">
        <v>786</v>
      </c>
      <c r="I174" t="s">
        <v>787</v>
      </c>
      <c r="J174" t="s">
        <v>788</v>
      </c>
      <c r="K174" t="s">
        <v>19</v>
      </c>
      <c r="L174">
        <v>3</v>
      </c>
      <c r="M174" t="s">
        <v>1348</v>
      </c>
      <c r="O174">
        <f t="shared" si="2"/>
        <v>1</v>
      </c>
    </row>
    <row r="175" spans="1:15">
      <c r="A175">
        <v>174</v>
      </c>
      <c r="B175" t="s">
        <v>460</v>
      </c>
      <c r="C175" t="s">
        <v>750</v>
      </c>
      <c r="D175" t="s">
        <v>89</v>
      </c>
      <c r="E175" t="s">
        <v>789</v>
      </c>
      <c r="F175" t="s">
        <v>790</v>
      </c>
      <c r="G175" t="s">
        <v>791</v>
      </c>
      <c r="H175" t="s">
        <v>792</v>
      </c>
      <c r="I175" t="s">
        <v>793</v>
      </c>
      <c r="J175" t="s">
        <v>794</v>
      </c>
      <c r="K175" t="s">
        <v>19</v>
      </c>
      <c r="L175">
        <v>4</v>
      </c>
      <c r="M175" t="s">
        <v>1348</v>
      </c>
      <c r="O175">
        <f t="shared" si="2"/>
        <v>1</v>
      </c>
    </row>
    <row r="176" spans="1:15">
      <c r="A176">
        <v>175</v>
      </c>
      <c r="B176" t="s">
        <v>460</v>
      </c>
      <c r="C176" t="s">
        <v>750</v>
      </c>
      <c r="D176" t="s">
        <v>89</v>
      </c>
      <c r="E176" t="s">
        <v>96</v>
      </c>
      <c r="F176" t="s">
        <v>795</v>
      </c>
      <c r="G176" t="s">
        <v>229</v>
      </c>
      <c r="H176" t="s">
        <v>796</v>
      </c>
      <c r="I176" t="s">
        <v>797</v>
      </c>
      <c r="J176" t="s">
        <v>798</v>
      </c>
      <c r="K176" t="s">
        <v>19</v>
      </c>
      <c r="L176">
        <v>6</v>
      </c>
      <c r="M176" t="s">
        <v>1348</v>
      </c>
      <c r="O176">
        <f t="shared" si="2"/>
        <v>1</v>
      </c>
    </row>
    <row r="177" spans="1:15">
      <c r="A177">
        <v>176</v>
      </c>
      <c r="B177" t="s">
        <v>460</v>
      </c>
      <c r="C177" t="s">
        <v>750</v>
      </c>
      <c r="D177" t="s">
        <v>89</v>
      </c>
      <c r="E177" t="s">
        <v>96</v>
      </c>
      <c r="F177" t="s">
        <v>799</v>
      </c>
      <c r="G177" t="s">
        <v>800</v>
      </c>
      <c r="H177" t="s">
        <v>801</v>
      </c>
      <c r="I177" t="s">
        <v>802</v>
      </c>
      <c r="J177" t="s">
        <v>803</v>
      </c>
      <c r="K177" t="s">
        <v>19</v>
      </c>
      <c r="L177">
        <v>1</v>
      </c>
      <c r="M177" t="s">
        <v>1348</v>
      </c>
      <c r="O177">
        <f t="shared" si="2"/>
        <v>1</v>
      </c>
    </row>
    <row r="178" spans="1:15">
      <c r="A178">
        <v>177</v>
      </c>
      <c r="B178" t="s">
        <v>460</v>
      </c>
      <c r="C178" t="s">
        <v>750</v>
      </c>
      <c r="D178" t="s">
        <v>102</v>
      </c>
      <c r="E178" t="s">
        <v>103</v>
      </c>
      <c r="F178" t="s">
        <v>589</v>
      </c>
      <c r="G178" t="s">
        <v>804</v>
      </c>
      <c r="H178" t="s">
        <v>805</v>
      </c>
      <c r="I178" t="s">
        <v>806</v>
      </c>
      <c r="J178" t="s">
        <v>807</v>
      </c>
      <c r="K178" t="s">
        <v>19</v>
      </c>
      <c r="L178">
        <v>5</v>
      </c>
      <c r="M178" t="s">
        <v>1348</v>
      </c>
      <c r="N178">
        <v>11</v>
      </c>
      <c r="O178">
        <f t="shared" si="2"/>
        <v>1</v>
      </c>
    </row>
    <row r="179" spans="1:15">
      <c r="A179">
        <v>178</v>
      </c>
      <c r="B179" t="s">
        <v>460</v>
      </c>
      <c r="C179" t="s">
        <v>750</v>
      </c>
      <c r="D179" t="s">
        <v>102</v>
      </c>
      <c r="E179" t="s">
        <v>109</v>
      </c>
      <c r="F179" t="s">
        <v>808</v>
      </c>
      <c r="G179" t="s">
        <v>314</v>
      </c>
      <c r="H179" t="s">
        <v>809</v>
      </c>
      <c r="I179" t="s">
        <v>810</v>
      </c>
      <c r="J179" t="s">
        <v>811</v>
      </c>
      <c r="K179" t="s">
        <v>19</v>
      </c>
      <c r="L179">
        <v>0</v>
      </c>
      <c r="M179" t="s">
        <v>1348</v>
      </c>
      <c r="O179">
        <f t="shared" si="2"/>
        <v>1</v>
      </c>
    </row>
    <row r="180" spans="1:15">
      <c r="A180">
        <v>179</v>
      </c>
      <c r="B180" t="s">
        <v>460</v>
      </c>
      <c r="C180" t="s">
        <v>750</v>
      </c>
      <c r="D180" t="s">
        <v>114</v>
      </c>
      <c r="E180" t="s">
        <v>115</v>
      </c>
      <c r="F180" t="s">
        <v>812</v>
      </c>
      <c r="G180" t="s">
        <v>22</v>
      </c>
      <c r="H180" t="s">
        <v>813</v>
      </c>
      <c r="I180" t="s">
        <v>814</v>
      </c>
      <c r="J180" t="s">
        <v>815</v>
      </c>
      <c r="K180" t="s">
        <v>19</v>
      </c>
      <c r="L180">
        <v>3</v>
      </c>
      <c r="M180" t="s">
        <v>1348</v>
      </c>
      <c r="O180">
        <f t="shared" si="2"/>
        <v>1</v>
      </c>
    </row>
    <row r="181" spans="1:15">
      <c r="A181">
        <v>180</v>
      </c>
      <c r="B181" t="s">
        <v>460</v>
      </c>
      <c r="C181" t="s">
        <v>750</v>
      </c>
      <c r="D181" t="s">
        <v>114</v>
      </c>
      <c r="E181" t="s">
        <v>121</v>
      </c>
      <c r="F181" t="s">
        <v>816</v>
      </c>
      <c r="G181" t="s">
        <v>817</v>
      </c>
      <c r="H181" t="s">
        <v>818</v>
      </c>
      <c r="I181" t="s">
        <v>819</v>
      </c>
      <c r="J181" t="s">
        <v>820</v>
      </c>
      <c r="K181" t="s">
        <v>19</v>
      </c>
      <c r="L181">
        <v>0</v>
      </c>
      <c r="M181" t="s">
        <v>1348</v>
      </c>
      <c r="O181">
        <f t="shared" si="2"/>
        <v>1</v>
      </c>
    </row>
    <row r="182" spans="1:15">
      <c r="A182">
        <v>181</v>
      </c>
      <c r="B182" t="s">
        <v>460</v>
      </c>
      <c r="C182" t="s">
        <v>821</v>
      </c>
      <c r="D182" t="s">
        <v>52</v>
      </c>
      <c r="E182" t="s">
        <v>52</v>
      </c>
      <c r="F182" t="s">
        <v>584</v>
      </c>
      <c r="G182" t="s">
        <v>822</v>
      </c>
      <c r="H182" t="s">
        <v>823</v>
      </c>
      <c r="I182" t="s">
        <v>824</v>
      </c>
      <c r="J182" t="s">
        <v>825</v>
      </c>
      <c r="K182" t="s">
        <v>19</v>
      </c>
      <c r="L182">
        <v>10</v>
      </c>
      <c r="M182" t="s">
        <v>1348</v>
      </c>
      <c r="N182">
        <v>11</v>
      </c>
      <c r="O182">
        <f t="shared" si="2"/>
        <v>1</v>
      </c>
    </row>
    <row r="183" spans="1:15">
      <c r="A183">
        <v>182</v>
      </c>
      <c r="B183" t="s">
        <v>460</v>
      </c>
      <c r="C183" t="s">
        <v>821</v>
      </c>
      <c r="D183" t="s">
        <v>52</v>
      </c>
      <c r="E183" t="s">
        <v>58</v>
      </c>
      <c r="F183" t="s">
        <v>826</v>
      </c>
      <c r="G183" t="s">
        <v>827</v>
      </c>
      <c r="H183" t="s">
        <v>828</v>
      </c>
      <c r="I183" t="s">
        <v>829</v>
      </c>
      <c r="J183" t="s">
        <v>830</v>
      </c>
      <c r="K183" t="s">
        <v>19</v>
      </c>
      <c r="L183">
        <v>7</v>
      </c>
      <c r="M183" t="s">
        <v>1348</v>
      </c>
      <c r="N183">
        <v>11</v>
      </c>
      <c r="O183">
        <f t="shared" si="2"/>
        <v>1</v>
      </c>
    </row>
    <row r="184" spans="1:15">
      <c r="A184">
        <v>183</v>
      </c>
      <c r="B184" t="s">
        <v>460</v>
      </c>
      <c r="C184" t="s">
        <v>821</v>
      </c>
      <c r="D184" t="s">
        <v>25</v>
      </c>
      <c r="E184" t="s">
        <v>64</v>
      </c>
      <c r="F184" t="s">
        <v>831</v>
      </c>
      <c r="G184" t="s">
        <v>832</v>
      </c>
      <c r="H184" t="s">
        <v>833</v>
      </c>
      <c r="I184" t="s">
        <v>834</v>
      </c>
      <c r="J184" t="s">
        <v>835</v>
      </c>
      <c r="K184" t="s">
        <v>19</v>
      </c>
      <c r="L184">
        <v>8</v>
      </c>
      <c r="M184" t="s">
        <v>1348</v>
      </c>
      <c r="N184">
        <v>11</v>
      </c>
      <c r="O184">
        <f t="shared" si="2"/>
        <v>1</v>
      </c>
    </row>
    <row r="185" spans="1:15">
      <c r="A185">
        <v>184</v>
      </c>
      <c r="B185" t="s">
        <v>460</v>
      </c>
      <c r="C185" t="s">
        <v>821</v>
      </c>
      <c r="D185" t="s">
        <v>76</v>
      </c>
      <c r="E185" t="s">
        <v>77</v>
      </c>
      <c r="F185" t="s">
        <v>53</v>
      </c>
      <c r="G185" t="s">
        <v>836</v>
      </c>
      <c r="H185" t="s">
        <v>837</v>
      </c>
      <c r="I185" t="s">
        <v>838</v>
      </c>
      <c r="J185" t="s">
        <v>839</v>
      </c>
      <c r="K185" t="s">
        <v>19</v>
      </c>
      <c r="L185">
        <v>4</v>
      </c>
      <c r="M185" t="s">
        <v>1348</v>
      </c>
      <c r="O185">
        <f t="shared" si="2"/>
        <v>1</v>
      </c>
    </row>
    <row r="186" spans="1:15">
      <c r="A186">
        <v>185</v>
      </c>
      <c r="B186" t="s">
        <v>460</v>
      </c>
      <c r="C186" t="s">
        <v>821</v>
      </c>
      <c r="D186" t="s">
        <v>89</v>
      </c>
      <c r="E186" t="s">
        <v>90</v>
      </c>
      <c r="F186" t="s">
        <v>584</v>
      </c>
      <c r="G186" t="s">
        <v>822</v>
      </c>
      <c r="H186" t="s">
        <v>823</v>
      </c>
      <c r="I186" t="s">
        <v>840</v>
      </c>
      <c r="J186" t="s">
        <v>841</v>
      </c>
      <c r="K186" t="s">
        <v>19</v>
      </c>
      <c r="L186">
        <v>10</v>
      </c>
      <c r="M186" t="s">
        <v>1348</v>
      </c>
      <c r="N186">
        <v>11</v>
      </c>
      <c r="O186">
        <f t="shared" si="2"/>
        <v>1</v>
      </c>
    </row>
    <row r="187" spans="1:15">
      <c r="A187">
        <v>186</v>
      </c>
      <c r="B187" t="s">
        <v>460</v>
      </c>
      <c r="C187" t="s">
        <v>821</v>
      </c>
      <c r="D187" t="s">
        <v>102</v>
      </c>
      <c r="E187" t="s">
        <v>103</v>
      </c>
      <c r="F187" t="s">
        <v>842</v>
      </c>
      <c r="G187" t="s">
        <v>843</v>
      </c>
      <c r="H187" t="s">
        <v>844</v>
      </c>
      <c r="I187" t="s">
        <v>845</v>
      </c>
      <c r="J187" t="s">
        <v>846</v>
      </c>
      <c r="K187" t="s">
        <v>19</v>
      </c>
      <c r="L187">
        <v>8</v>
      </c>
      <c r="M187" t="s">
        <v>1348</v>
      </c>
      <c r="N187">
        <v>11</v>
      </c>
      <c r="O187">
        <f t="shared" si="2"/>
        <v>1</v>
      </c>
    </row>
    <row r="188" spans="1:15">
      <c r="A188">
        <v>187</v>
      </c>
      <c r="B188" t="s">
        <v>460</v>
      </c>
      <c r="C188" t="s">
        <v>821</v>
      </c>
      <c r="D188" t="s">
        <v>114</v>
      </c>
      <c r="E188" t="s">
        <v>115</v>
      </c>
      <c r="F188" t="s">
        <v>847</v>
      </c>
      <c r="G188" t="s">
        <v>848</v>
      </c>
      <c r="H188" t="s">
        <v>849</v>
      </c>
      <c r="I188" t="s">
        <v>850</v>
      </c>
      <c r="J188" t="s">
        <v>851</v>
      </c>
      <c r="K188" t="s">
        <v>19</v>
      </c>
      <c r="L188">
        <v>5</v>
      </c>
      <c r="M188" t="s">
        <v>1348</v>
      </c>
      <c r="O188">
        <f t="shared" si="2"/>
        <v>1</v>
      </c>
    </row>
    <row r="189" spans="1:15">
      <c r="A189">
        <v>188</v>
      </c>
      <c r="B189" t="s">
        <v>460</v>
      </c>
      <c r="C189" t="s">
        <v>821</v>
      </c>
      <c r="D189" t="s">
        <v>114</v>
      </c>
      <c r="E189" t="s">
        <v>121</v>
      </c>
      <c r="F189" t="s">
        <v>852</v>
      </c>
      <c r="G189" t="s">
        <v>157</v>
      </c>
      <c r="H189" t="s">
        <v>853</v>
      </c>
      <c r="I189" t="s">
        <v>854</v>
      </c>
      <c r="J189" t="s">
        <v>855</v>
      </c>
      <c r="K189" t="s">
        <v>19</v>
      </c>
      <c r="L189">
        <v>6</v>
      </c>
      <c r="M189" t="s">
        <v>1348</v>
      </c>
      <c r="O189">
        <f t="shared" si="2"/>
        <v>1</v>
      </c>
    </row>
    <row r="190" spans="1:15">
      <c r="A190">
        <v>189</v>
      </c>
      <c r="B190" t="s">
        <v>460</v>
      </c>
      <c r="C190" t="s">
        <v>856</v>
      </c>
      <c r="D190" t="s">
        <v>52</v>
      </c>
      <c r="E190" t="s">
        <v>52</v>
      </c>
      <c r="F190" t="s">
        <v>857</v>
      </c>
      <c r="G190" t="s">
        <v>858</v>
      </c>
      <c r="H190" t="s">
        <v>859</v>
      </c>
      <c r="I190" t="s">
        <v>860</v>
      </c>
      <c r="J190" t="s">
        <v>861</v>
      </c>
      <c r="K190" t="s">
        <v>19</v>
      </c>
      <c r="L190">
        <v>10</v>
      </c>
      <c r="M190" t="s">
        <v>1348</v>
      </c>
      <c r="O190">
        <f t="shared" si="2"/>
        <v>1</v>
      </c>
    </row>
    <row r="191" spans="1:15">
      <c r="A191">
        <v>190</v>
      </c>
      <c r="B191" t="s">
        <v>460</v>
      </c>
      <c r="C191" t="s">
        <v>856</v>
      </c>
      <c r="D191" t="s">
        <v>52</v>
      </c>
      <c r="E191" t="s">
        <v>58</v>
      </c>
      <c r="F191" t="s">
        <v>862</v>
      </c>
      <c r="G191" t="s">
        <v>172</v>
      </c>
      <c r="H191" t="s">
        <v>863</v>
      </c>
      <c r="I191" t="s">
        <v>864</v>
      </c>
      <c r="J191" t="s">
        <v>865</v>
      </c>
      <c r="K191" t="s">
        <v>19</v>
      </c>
      <c r="L191">
        <v>4</v>
      </c>
      <c r="M191" t="s">
        <v>1348</v>
      </c>
      <c r="O191">
        <f t="shared" si="2"/>
        <v>1</v>
      </c>
    </row>
    <row r="192" spans="1:15">
      <c r="A192">
        <v>191</v>
      </c>
      <c r="B192" t="s">
        <v>460</v>
      </c>
      <c r="C192" t="s">
        <v>856</v>
      </c>
      <c r="D192" t="s">
        <v>25</v>
      </c>
      <c r="E192" t="s">
        <v>64</v>
      </c>
      <c r="F192" t="s">
        <v>866</v>
      </c>
      <c r="G192" t="s">
        <v>867</v>
      </c>
      <c r="H192" t="s">
        <v>868</v>
      </c>
      <c r="I192" t="s">
        <v>869</v>
      </c>
      <c r="J192" t="s">
        <v>870</v>
      </c>
      <c r="K192" t="s">
        <v>19</v>
      </c>
      <c r="L192">
        <v>1</v>
      </c>
      <c r="M192" t="s">
        <v>1348</v>
      </c>
      <c r="O192">
        <f t="shared" si="2"/>
        <v>1</v>
      </c>
    </row>
    <row r="193" spans="1:15">
      <c r="A193">
        <v>192</v>
      </c>
      <c r="B193" t="s">
        <v>460</v>
      </c>
      <c r="C193" t="s">
        <v>856</v>
      </c>
      <c r="D193" t="s">
        <v>25</v>
      </c>
      <c r="E193" t="s">
        <v>70</v>
      </c>
      <c r="F193" t="s">
        <v>116</v>
      </c>
      <c r="G193" t="s">
        <v>871</v>
      </c>
      <c r="H193" t="s">
        <v>872</v>
      </c>
      <c r="I193" t="s">
        <v>873</v>
      </c>
      <c r="J193" t="s">
        <v>874</v>
      </c>
      <c r="K193" t="s">
        <v>19</v>
      </c>
      <c r="L193">
        <v>1</v>
      </c>
      <c r="M193" t="s">
        <v>1348</v>
      </c>
      <c r="O193">
        <f t="shared" si="2"/>
        <v>1</v>
      </c>
    </row>
    <row r="194" spans="1:15">
      <c r="A194">
        <v>193</v>
      </c>
      <c r="B194" t="s">
        <v>460</v>
      </c>
      <c r="C194" t="s">
        <v>856</v>
      </c>
      <c r="D194" t="s">
        <v>25</v>
      </c>
      <c r="E194" t="s">
        <v>70</v>
      </c>
      <c r="F194" t="s">
        <v>875</v>
      </c>
      <c r="G194" t="s">
        <v>721</v>
      </c>
      <c r="H194" t="s">
        <v>876</v>
      </c>
      <c r="I194" t="s">
        <v>877</v>
      </c>
      <c r="J194" t="s">
        <v>878</v>
      </c>
      <c r="K194" t="s">
        <v>19</v>
      </c>
      <c r="L194">
        <v>0</v>
      </c>
      <c r="M194" t="s">
        <v>1348</v>
      </c>
      <c r="O194">
        <f t="shared" si="2"/>
        <v>1</v>
      </c>
    </row>
    <row r="195" spans="1:15">
      <c r="A195">
        <v>194</v>
      </c>
      <c r="B195" t="s">
        <v>460</v>
      </c>
      <c r="C195" t="s">
        <v>856</v>
      </c>
      <c r="D195" t="s">
        <v>76</v>
      </c>
      <c r="E195" t="s">
        <v>77</v>
      </c>
      <c r="F195" t="s">
        <v>879</v>
      </c>
      <c r="G195" t="s">
        <v>880</v>
      </c>
      <c r="H195" t="s">
        <v>881</v>
      </c>
      <c r="I195" t="s">
        <v>882</v>
      </c>
      <c r="J195" t="s">
        <v>883</v>
      </c>
      <c r="K195" t="s">
        <v>19</v>
      </c>
      <c r="L195">
        <v>3</v>
      </c>
      <c r="M195" t="s">
        <v>1348</v>
      </c>
      <c r="O195">
        <f t="shared" ref="O195:O258" si="3">IF(N195=" ",0,1)</f>
        <v>1</v>
      </c>
    </row>
    <row r="196" spans="1:15">
      <c r="A196">
        <v>195</v>
      </c>
      <c r="B196" t="s">
        <v>460</v>
      </c>
      <c r="C196" t="s">
        <v>856</v>
      </c>
      <c r="D196" t="s">
        <v>76</v>
      </c>
      <c r="E196" t="s">
        <v>83</v>
      </c>
      <c r="F196" t="s">
        <v>674</v>
      </c>
      <c r="G196" t="s">
        <v>884</v>
      </c>
      <c r="H196" t="s">
        <v>885</v>
      </c>
      <c r="I196" t="s">
        <v>882</v>
      </c>
      <c r="J196" t="s">
        <v>886</v>
      </c>
      <c r="K196" t="s">
        <v>19</v>
      </c>
      <c r="L196">
        <v>0</v>
      </c>
      <c r="M196" t="s">
        <v>1348</v>
      </c>
      <c r="O196">
        <f t="shared" si="3"/>
        <v>1</v>
      </c>
    </row>
    <row r="197" spans="1:15">
      <c r="A197">
        <v>196</v>
      </c>
      <c r="B197" t="s">
        <v>460</v>
      </c>
      <c r="C197" t="s">
        <v>856</v>
      </c>
      <c r="D197" t="s">
        <v>89</v>
      </c>
      <c r="E197" t="s">
        <v>90</v>
      </c>
      <c r="F197" t="s">
        <v>887</v>
      </c>
      <c r="G197" t="s">
        <v>22</v>
      </c>
      <c r="H197" t="s">
        <v>888</v>
      </c>
      <c r="I197" t="s">
        <v>889</v>
      </c>
      <c r="J197" t="s">
        <v>890</v>
      </c>
      <c r="K197" t="s">
        <v>19</v>
      </c>
      <c r="L197">
        <v>10</v>
      </c>
      <c r="M197" t="s">
        <v>1348</v>
      </c>
      <c r="N197">
        <v>11</v>
      </c>
      <c r="O197">
        <f t="shared" si="3"/>
        <v>1</v>
      </c>
    </row>
    <row r="198" spans="1:15">
      <c r="A198">
        <v>197</v>
      </c>
      <c r="B198" t="s">
        <v>460</v>
      </c>
      <c r="C198" t="s">
        <v>856</v>
      </c>
      <c r="D198" t="s">
        <v>89</v>
      </c>
      <c r="E198" t="s">
        <v>96</v>
      </c>
      <c r="F198" t="s">
        <v>891</v>
      </c>
      <c r="G198" t="s">
        <v>223</v>
      </c>
      <c r="H198" t="s">
        <v>892</v>
      </c>
      <c r="I198" t="s">
        <v>893</v>
      </c>
      <c r="J198" t="s">
        <v>894</v>
      </c>
      <c r="K198" t="s">
        <v>19</v>
      </c>
      <c r="L198">
        <v>4</v>
      </c>
      <c r="M198" t="s">
        <v>1348</v>
      </c>
      <c r="N198">
        <v>11</v>
      </c>
      <c r="O198">
        <f t="shared" si="3"/>
        <v>1</v>
      </c>
    </row>
    <row r="199" spans="1:15">
      <c r="A199">
        <v>198</v>
      </c>
      <c r="B199" t="s">
        <v>460</v>
      </c>
      <c r="C199" t="s">
        <v>856</v>
      </c>
      <c r="D199" t="s">
        <v>102</v>
      </c>
      <c r="E199" t="s">
        <v>103</v>
      </c>
      <c r="F199" t="s">
        <v>895</v>
      </c>
      <c r="G199" t="s">
        <v>896</v>
      </c>
      <c r="H199" t="s">
        <v>897</v>
      </c>
      <c r="I199" t="s">
        <v>898</v>
      </c>
      <c r="J199" t="s">
        <v>899</v>
      </c>
      <c r="K199" t="s">
        <v>19</v>
      </c>
      <c r="L199">
        <v>2</v>
      </c>
      <c r="M199" t="s">
        <v>1348</v>
      </c>
      <c r="O199">
        <f t="shared" si="3"/>
        <v>1</v>
      </c>
    </row>
    <row r="200" spans="1:15">
      <c r="A200">
        <v>199</v>
      </c>
      <c r="B200" t="s">
        <v>460</v>
      </c>
      <c r="C200" t="s">
        <v>856</v>
      </c>
      <c r="D200" t="s">
        <v>102</v>
      </c>
      <c r="E200" t="s">
        <v>109</v>
      </c>
      <c r="F200" t="s">
        <v>900</v>
      </c>
      <c r="G200" t="s">
        <v>901</v>
      </c>
      <c r="H200" t="s">
        <v>902</v>
      </c>
      <c r="I200" t="s">
        <v>903</v>
      </c>
      <c r="J200" t="s">
        <v>904</v>
      </c>
      <c r="K200" t="s">
        <v>19</v>
      </c>
      <c r="L200">
        <v>0</v>
      </c>
      <c r="M200" t="s">
        <v>1348</v>
      </c>
      <c r="O200">
        <f t="shared" si="3"/>
        <v>1</v>
      </c>
    </row>
    <row r="201" spans="1:15">
      <c r="A201">
        <v>200</v>
      </c>
      <c r="B201" t="s">
        <v>460</v>
      </c>
      <c r="C201" t="s">
        <v>856</v>
      </c>
      <c r="D201" t="s">
        <v>114</v>
      </c>
      <c r="E201" t="s">
        <v>905</v>
      </c>
      <c r="F201" t="s">
        <v>906</v>
      </c>
      <c r="G201" t="s">
        <v>229</v>
      </c>
      <c r="H201" t="s">
        <v>907</v>
      </c>
      <c r="I201" t="s">
        <v>908</v>
      </c>
      <c r="J201" t="s">
        <v>909</v>
      </c>
      <c r="K201" t="s">
        <v>19</v>
      </c>
      <c r="L201">
        <v>4</v>
      </c>
      <c r="M201" t="s">
        <v>1348</v>
      </c>
      <c r="N201">
        <v>11</v>
      </c>
      <c r="O201">
        <f t="shared" si="3"/>
        <v>1</v>
      </c>
    </row>
    <row r="202" spans="1:15">
      <c r="A202">
        <v>201</v>
      </c>
      <c r="B202" t="s">
        <v>460</v>
      </c>
      <c r="C202" t="s">
        <v>856</v>
      </c>
      <c r="D202" t="s">
        <v>114</v>
      </c>
      <c r="E202" t="s">
        <v>121</v>
      </c>
      <c r="F202" t="s">
        <v>910</v>
      </c>
      <c r="G202" t="s">
        <v>911</v>
      </c>
      <c r="H202" t="s">
        <v>912</v>
      </c>
      <c r="I202" t="s">
        <v>913</v>
      </c>
      <c r="J202" t="s">
        <v>914</v>
      </c>
      <c r="K202" t="s">
        <v>19</v>
      </c>
      <c r="L202">
        <v>0</v>
      </c>
      <c r="M202" t="s">
        <v>1348</v>
      </c>
      <c r="O202">
        <f t="shared" si="3"/>
        <v>1</v>
      </c>
    </row>
    <row r="203" spans="1:15">
      <c r="A203">
        <v>202</v>
      </c>
      <c r="B203" t="s">
        <v>915</v>
      </c>
      <c r="C203" t="s">
        <v>12</v>
      </c>
      <c r="D203" t="s">
        <v>12</v>
      </c>
      <c r="E203" t="s">
        <v>13</v>
      </c>
      <c r="F203" t="s">
        <v>916</v>
      </c>
      <c r="G203" t="s">
        <v>917</v>
      </c>
      <c r="H203" t="s">
        <v>918</v>
      </c>
      <c r="I203" t="s">
        <v>919</v>
      </c>
      <c r="J203" t="s">
        <v>920</v>
      </c>
      <c r="K203" t="s">
        <v>19</v>
      </c>
      <c r="L203">
        <v>7</v>
      </c>
      <c r="M203" t="s">
        <v>1348</v>
      </c>
      <c r="O203">
        <f t="shared" si="3"/>
        <v>1</v>
      </c>
    </row>
    <row r="204" spans="1:15">
      <c r="A204">
        <v>203</v>
      </c>
      <c r="B204" t="s">
        <v>915</v>
      </c>
      <c r="C204" t="s">
        <v>12</v>
      </c>
      <c r="D204" t="s">
        <v>12</v>
      </c>
      <c r="E204" t="s">
        <v>20</v>
      </c>
      <c r="F204" t="s">
        <v>916</v>
      </c>
      <c r="G204" t="s">
        <v>917</v>
      </c>
      <c r="H204" t="s">
        <v>918</v>
      </c>
      <c r="I204" t="s">
        <v>919</v>
      </c>
      <c r="J204" t="s">
        <v>920</v>
      </c>
      <c r="K204" t="s">
        <v>19</v>
      </c>
      <c r="L204">
        <v>7</v>
      </c>
      <c r="M204" t="s">
        <v>1348</v>
      </c>
      <c r="O204">
        <f t="shared" si="3"/>
        <v>1</v>
      </c>
    </row>
    <row r="205" spans="1:15">
      <c r="A205">
        <v>204</v>
      </c>
      <c r="B205" t="s">
        <v>915</v>
      </c>
      <c r="C205" t="s">
        <v>12</v>
      </c>
      <c r="D205" t="s">
        <v>12</v>
      </c>
      <c r="E205" t="s">
        <v>25</v>
      </c>
      <c r="F205" t="s">
        <v>921</v>
      </c>
      <c r="G205" t="s">
        <v>922</v>
      </c>
      <c r="H205" t="s">
        <v>923</v>
      </c>
      <c r="I205" t="s">
        <v>924</v>
      </c>
      <c r="J205" t="s">
        <v>925</v>
      </c>
      <c r="K205" t="s">
        <v>19</v>
      </c>
      <c r="L205">
        <v>2</v>
      </c>
      <c r="M205" t="s">
        <v>1348</v>
      </c>
      <c r="O205">
        <f t="shared" si="3"/>
        <v>1</v>
      </c>
    </row>
    <row r="206" spans="1:15">
      <c r="A206">
        <v>205</v>
      </c>
      <c r="B206" t="s">
        <v>915</v>
      </c>
      <c r="C206" t="s">
        <v>12</v>
      </c>
      <c r="D206" t="s">
        <v>12</v>
      </c>
      <c r="E206" t="s">
        <v>30</v>
      </c>
      <c r="F206" t="s">
        <v>926</v>
      </c>
      <c r="G206" t="s">
        <v>927</v>
      </c>
      <c r="H206" t="s">
        <v>928</v>
      </c>
      <c r="I206" t="s">
        <v>929</v>
      </c>
      <c r="J206" t="s">
        <v>930</v>
      </c>
      <c r="K206" t="s">
        <v>19</v>
      </c>
      <c r="L206">
        <v>0</v>
      </c>
      <c r="M206" t="s">
        <v>1348</v>
      </c>
      <c r="O206">
        <f t="shared" si="3"/>
        <v>1</v>
      </c>
    </row>
    <row r="207" spans="1:15">
      <c r="A207">
        <v>206</v>
      </c>
      <c r="B207" t="s">
        <v>915</v>
      </c>
      <c r="C207" t="s">
        <v>12</v>
      </c>
      <c r="D207" t="s">
        <v>12</v>
      </c>
      <c r="E207" t="s">
        <v>76</v>
      </c>
      <c r="F207" t="s">
        <v>931</v>
      </c>
      <c r="G207" t="s">
        <v>932</v>
      </c>
      <c r="H207" t="s">
        <v>933</v>
      </c>
      <c r="I207" t="s">
        <v>934</v>
      </c>
      <c r="J207" t="s">
        <v>935</v>
      </c>
      <c r="K207" t="s">
        <v>19</v>
      </c>
      <c r="L207">
        <v>5</v>
      </c>
      <c r="M207" t="s">
        <v>1348</v>
      </c>
      <c r="O207">
        <f t="shared" si="3"/>
        <v>1</v>
      </c>
    </row>
    <row r="208" spans="1:15">
      <c r="A208">
        <v>207</v>
      </c>
      <c r="B208" t="s">
        <v>915</v>
      </c>
      <c r="C208" t="s">
        <v>12</v>
      </c>
      <c r="D208" t="s">
        <v>12</v>
      </c>
      <c r="E208" t="s">
        <v>478</v>
      </c>
      <c r="F208" t="s">
        <v>936</v>
      </c>
      <c r="G208" t="s">
        <v>937</v>
      </c>
      <c r="H208" t="s">
        <v>938</v>
      </c>
      <c r="I208" t="s">
        <v>939</v>
      </c>
      <c r="J208" t="s">
        <v>940</v>
      </c>
      <c r="K208" t="s">
        <v>19</v>
      </c>
      <c r="L208">
        <v>1</v>
      </c>
      <c r="M208" t="s">
        <v>1348</v>
      </c>
      <c r="O208">
        <f t="shared" si="3"/>
        <v>1</v>
      </c>
    </row>
    <row r="209" spans="1:15">
      <c r="A209">
        <v>208</v>
      </c>
      <c r="B209" t="s">
        <v>915</v>
      </c>
      <c r="C209" t="s">
        <v>12</v>
      </c>
      <c r="D209" t="s">
        <v>12</v>
      </c>
      <c r="E209" t="s">
        <v>36</v>
      </c>
      <c r="F209" t="s">
        <v>941</v>
      </c>
      <c r="G209" t="s">
        <v>942</v>
      </c>
      <c r="H209" t="s">
        <v>943</v>
      </c>
      <c r="I209" t="s">
        <v>944</v>
      </c>
      <c r="J209" t="s">
        <v>945</v>
      </c>
      <c r="K209" t="s">
        <v>19</v>
      </c>
      <c r="L209">
        <v>1</v>
      </c>
      <c r="M209" t="s">
        <v>1348</v>
      </c>
      <c r="O209">
        <f t="shared" si="3"/>
        <v>1</v>
      </c>
    </row>
    <row r="210" spans="1:15">
      <c r="A210">
        <v>209</v>
      </c>
      <c r="B210" t="s">
        <v>915</v>
      </c>
      <c r="C210" t="s">
        <v>12</v>
      </c>
      <c r="D210" t="s">
        <v>12</v>
      </c>
      <c r="E210" t="s">
        <v>946</v>
      </c>
      <c r="F210" t="s">
        <v>947</v>
      </c>
      <c r="G210" t="s">
        <v>948</v>
      </c>
      <c r="H210" t="s">
        <v>949</v>
      </c>
      <c r="I210" t="s">
        <v>950</v>
      </c>
      <c r="J210" t="s">
        <v>951</v>
      </c>
      <c r="K210" t="s">
        <v>19</v>
      </c>
      <c r="L210">
        <v>5</v>
      </c>
      <c r="M210" t="s">
        <v>1348</v>
      </c>
      <c r="O210">
        <f t="shared" si="3"/>
        <v>1</v>
      </c>
    </row>
    <row r="211" spans="1:15">
      <c r="A211">
        <v>210</v>
      </c>
      <c r="B211" t="s">
        <v>915</v>
      </c>
      <c r="C211" t="s">
        <v>12</v>
      </c>
      <c r="D211" t="s">
        <v>12</v>
      </c>
      <c r="E211" t="s">
        <v>952</v>
      </c>
      <c r="F211" t="s">
        <v>953</v>
      </c>
      <c r="G211" t="s">
        <v>954</v>
      </c>
      <c r="H211" t="s">
        <v>955</v>
      </c>
      <c r="I211" t="s">
        <v>956</v>
      </c>
      <c r="J211" t="s">
        <v>957</v>
      </c>
      <c r="K211" t="s">
        <v>19</v>
      </c>
      <c r="L211">
        <v>0</v>
      </c>
      <c r="M211" t="s">
        <v>1348</v>
      </c>
      <c r="O211">
        <f t="shared" si="3"/>
        <v>1</v>
      </c>
    </row>
    <row r="212" spans="1:15">
      <c r="A212">
        <v>211</v>
      </c>
      <c r="B212" t="s">
        <v>915</v>
      </c>
      <c r="C212" t="s">
        <v>958</v>
      </c>
      <c r="D212" t="s">
        <v>52</v>
      </c>
      <c r="E212" t="s">
        <v>52</v>
      </c>
      <c r="F212" t="s">
        <v>959</v>
      </c>
      <c r="G212" t="s">
        <v>960</v>
      </c>
      <c r="H212" t="s">
        <v>961</v>
      </c>
      <c r="I212" t="s">
        <v>962</v>
      </c>
      <c r="J212" t="s">
        <v>963</v>
      </c>
      <c r="K212" t="s">
        <v>19</v>
      </c>
      <c r="L212">
        <v>3</v>
      </c>
      <c r="M212" t="s">
        <v>1348</v>
      </c>
      <c r="O212">
        <f t="shared" si="3"/>
        <v>1</v>
      </c>
    </row>
    <row r="213" spans="1:15">
      <c r="A213">
        <v>212</v>
      </c>
      <c r="B213" t="s">
        <v>915</v>
      </c>
      <c r="C213" t="s">
        <v>958</v>
      </c>
      <c r="D213" t="s">
        <v>52</v>
      </c>
      <c r="E213" t="s">
        <v>58</v>
      </c>
      <c r="F213" t="s">
        <v>964</v>
      </c>
      <c r="G213" t="s">
        <v>22</v>
      </c>
      <c r="H213" t="s">
        <v>965</v>
      </c>
      <c r="I213" t="s">
        <v>966</v>
      </c>
      <c r="J213" t="s">
        <v>967</v>
      </c>
      <c r="K213" t="s">
        <v>19</v>
      </c>
      <c r="L213">
        <v>10</v>
      </c>
      <c r="M213" t="s">
        <v>1348</v>
      </c>
      <c r="N213">
        <v>11</v>
      </c>
      <c r="O213">
        <f t="shared" si="3"/>
        <v>1</v>
      </c>
    </row>
    <row r="214" spans="1:15">
      <c r="A214">
        <v>213</v>
      </c>
      <c r="B214" t="s">
        <v>915</v>
      </c>
      <c r="C214" t="s">
        <v>958</v>
      </c>
      <c r="D214" t="s">
        <v>25</v>
      </c>
      <c r="E214" t="s">
        <v>64</v>
      </c>
      <c r="F214" t="s">
        <v>968</v>
      </c>
      <c r="G214" t="s">
        <v>969</v>
      </c>
      <c r="H214" t="s">
        <v>970</v>
      </c>
      <c r="I214" t="s">
        <v>971</v>
      </c>
      <c r="J214" t="s">
        <v>972</v>
      </c>
      <c r="K214" t="s">
        <v>19</v>
      </c>
      <c r="L214">
        <v>8</v>
      </c>
      <c r="M214" t="s">
        <v>1348</v>
      </c>
      <c r="O214">
        <f t="shared" si="3"/>
        <v>1</v>
      </c>
    </row>
    <row r="215" spans="1:15">
      <c r="A215">
        <v>214</v>
      </c>
      <c r="B215" t="s">
        <v>915</v>
      </c>
      <c r="C215" t="s">
        <v>958</v>
      </c>
      <c r="D215" t="s">
        <v>25</v>
      </c>
      <c r="E215" t="s">
        <v>70</v>
      </c>
      <c r="F215" t="s">
        <v>973</v>
      </c>
      <c r="G215" t="s">
        <v>974</v>
      </c>
      <c r="H215" t="s">
        <v>975</v>
      </c>
      <c r="I215" t="s">
        <v>976</v>
      </c>
      <c r="J215" t="s">
        <v>977</v>
      </c>
      <c r="K215" t="s">
        <v>19</v>
      </c>
      <c r="L215">
        <v>4</v>
      </c>
      <c r="M215" t="s">
        <v>1348</v>
      </c>
      <c r="O215">
        <f t="shared" si="3"/>
        <v>1</v>
      </c>
    </row>
    <row r="216" spans="1:15">
      <c r="A216">
        <v>215</v>
      </c>
      <c r="B216" t="s">
        <v>915</v>
      </c>
      <c r="C216" t="s">
        <v>958</v>
      </c>
      <c r="D216" t="s">
        <v>76</v>
      </c>
      <c r="E216" t="s">
        <v>77</v>
      </c>
      <c r="F216" t="s">
        <v>978</v>
      </c>
      <c r="G216" t="s">
        <v>148</v>
      </c>
      <c r="H216" t="s">
        <v>979</v>
      </c>
      <c r="I216" t="s">
        <v>980</v>
      </c>
      <c r="J216" t="s">
        <v>981</v>
      </c>
      <c r="K216" t="s">
        <v>19</v>
      </c>
      <c r="L216">
        <v>0</v>
      </c>
      <c r="M216" t="s">
        <v>1348</v>
      </c>
      <c r="O216">
        <f t="shared" si="3"/>
        <v>1</v>
      </c>
    </row>
    <row r="217" spans="1:15">
      <c r="A217">
        <v>216</v>
      </c>
      <c r="B217" t="s">
        <v>915</v>
      </c>
      <c r="C217" t="s">
        <v>958</v>
      </c>
      <c r="D217" t="s">
        <v>76</v>
      </c>
      <c r="E217" t="s">
        <v>83</v>
      </c>
      <c r="F217" t="s">
        <v>982</v>
      </c>
      <c r="G217" t="s">
        <v>911</v>
      </c>
      <c r="H217" t="s">
        <v>983</v>
      </c>
      <c r="I217" t="s">
        <v>984</v>
      </c>
      <c r="J217" t="s">
        <v>985</v>
      </c>
      <c r="K217" t="s">
        <v>19</v>
      </c>
      <c r="L217">
        <v>6</v>
      </c>
      <c r="M217" t="s">
        <v>1348</v>
      </c>
      <c r="N217">
        <v>11</v>
      </c>
      <c r="O217">
        <f t="shared" si="3"/>
        <v>1</v>
      </c>
    </row>
    <row r="218" spans="1:15">
      <c r="A218">
        <v>217</v>
      </c>
      <c r="B218" t="s">
        <v>915</v>
      </c>
      <c r="C218" t="s">
        <v>958</v>
      </c>
      <c r="D218" t="s">
        <v>89</v>
      </c>
      <c r="E218" t="s">
        <v>90</v>
      </c>
      <c r="F218" t="s">
        <v>986</v>
      </c>
      <c r="G218" t="s">
        <v>987</v>
      </c>
      <c r="H218" t="s">
        <v>988</v>
      </c>
      <c r="I218" t="s">
        <v>989</v>
      </c>
      <c r="J218" t="s">
        <v>990</v>
      </c>
      <c r="K218" t="s">
        <v>19</v>
      </c>
      <c r="L218">
        <v>10</v>
      </c>
      <c r="M218" t="s">
        <v>1348</v>
      </c>
      <c r="N218">
        <v>11</v>
      </c>
      <c r="O218">
        <f t="shared" si="3"/>
        <v>1</v>
      </c>
    </row>
    <row r="219" spans="1:15">
      <c r="A219">
        <v>218</v>
      </c>
      <c r="B219" t="s">
        <v>915</v>
      </c>
      <c r="C219" t="s">
        <v>958</v>
      </c>
      <c r="D219" t="s">
        <v>89</v>
      </c>
      <c r="E219" t="s">
        <v>96</v>
      </c>
      <c r="F219" t="s">
        <v>991</v>
      </c>
      <c r="G219" t="s">
        <v>123</v>
      </c>
      <c r="H219" t="s">
        <v>992</v>
      </c>
      <c r="I219" t="s">
        <v>993</v>
      </c>
      <c r="J219" t="s">
        <v>994</v>
      </c>
      <c r="K219" t="s">
        <v>19</v>
      </c>
      <c r="L219">
        <v>2</v>
      </c>
      <c r="M219" t="s">
        <v>1348</v>
      </c>
      <c r="O219">
        <f t="shared" si="3"/>
        <v>1</v>
      </c>
    </row>
    <row r="220" spans="1:15">
      <c r="A220">
        <v>219</v>
      </c>
      <c r="B220" t="s">
        <v>915</v>
      </c>
      <c r="C220" t="s">
        <v>958</v>
      </c>
      <c r="D220" t="s">
        <v>102</v>
      </c>
      <c r="E220" t="s">
        <v>103</v>
      </c>
      <c r="F220" t="s">
        <v>964</v>
      </c>
      <c r="G220" t="s">
        <v>22</v>
      </c>
      <c r="H220" t="s">
        <v>965</v>
      </c>
      <c r="I220" t="s">
        <v>966</v>
      </c>
      <c r="J220" t="s">
        <v>967</v>
      </c>
      <c r="K220" t="s">
        <v>19</v>
      </c>
      <c r="L220">
        <v>10</v>
      </c>
      <c r="M220" t="s">
        <v>1348</v>
      </c>
      <c r="N220">
        <v>11</v>
      </c>
      <c r="O220">
        <f t="shared" si="3"/>
        <v>1</v>
      </c>
    </row>
    <row r="221" spans="1:15">
      <c r="A221">
        <v>220</v>
      </c>
      <c r="B221" t="s">
        <v>915</v>
      </c>
      <c r="C221" t="s">
        <v>958</v>
      </c>
      <c r="D221" t="s">
        <v>102</v>
      </c>
      <c r="E221" t="s">
        <v>109</v>
      </c>
      <c r="F221" t="s">
        <v>995</v>
      </c>
      <c r="G221" t="s">
        <v>996</v>
      </c>
      <c r="H221" t="s">
        <v>997</v>
      </c>
      <c r="I221" t="s">
        <v>998</v>
      </c>
      <c r="J221" t="s">
        <v>999</v>
      </c>
      <c r="K221" t="s">
        <v>19</v>
      </c>
      <c r="L221">
        <v>7</v>
      </c>
      <c r="M221" t="s">
        <v>1348</v>
      </c>
      <c r="N221">
        <v>11</v>
      </c>
      <c r="O221">
        <f t="shared" si="3"/>
        <v>1</v>
      </c>
    </row>
    <row r="222" spans="1:15">
      <c r="A222">
        <v>221</v>
      </c>
      <c r="B222" t="s">
        <v>915</v>
      </c>
      <c r="C222" t="s">
        <v>958</v>
      </c>
      <c r="D222" t="s">
        <v>114</v>
      </c>
      <c r="E222" t="s">
        <v>905</v>
      </c>
      <c r="F222" t="s">
        <v>1000</v>
      </c>
      <c r="G222" t="s">
        <v>1001</v>
      </c>
      <c r="H222" t="s">
        <v>1002</v>
      </c>
      <c r="I222" t="s">
        <v>1003</v>
      </c>
      <c r="J222" t="s">
        <v>1004</v>
      </c>
      <c r="K222" t="s">
        <v>19</v>
      </c>
      <c r="L222">
        <v>6</v>
      </c>
      <c r="M222" t="s">
        <v>1348</v>
      </c>
      <c r="N222">
        <v>11</v>
      </c>
      <c r="O222">
        <f t="shared" si="3"/>
        <v>1</v>
      </c>
    </row>
    <row r="223" spans="1:15">
      <c r="A223">
        <v>222</v>
      </c>
      <c r="B223" t="s">
        <v>915</v>
      </c>
      <c r="C223" t="s">
        <v>958</v>
      </c>
      <c r="D223" t="s">
        <v>114</v>
      </c>
      <c r="E223" t="s">
        <v>121</v>
      </c>
      <c r="F223" t="s">
        <v>1005</v>
      </c>
      <c r="G223" t="s">
        <v>1006</v>
      </c>
      <c r="H223" t="s">
        <v>1007</v>
      </c>
      <c r="I223" t="s">
        <v>1008</v>
      </c>
      <c r="J223" t="s">
        <v>1009</v>
      </c>
      <c r="K223" t="s">
        <v>19</v>
      </c>
      <c r="L223">
        <v>5</v>
      </c>
      <c r="M223" t="s">
        <v>1348</v>
      </c>
      <c r="O223">
        <f t="shared" si="3"/>
        <v>1</v>
      </c>
    </row>
    <row r="224" spans="1:15">
      <c r="A224">
        <v>223</v>
      </c>
      <c r="B224" t="s">
        <v>1010</v>
      </c>
      <c r="C224" t="s">
        <v>12</v>
      </c>
      <c r="D224" t="s">
        <v>12</v>
      </c>
      <c r="E224" t="s">
        <v>20</v>
      </c>
      <c r="F224" t="s">
        <v>1011</v>
      </c>
      <c r="G224" t="s">
        <v>172</v>
      </c>
      <c r="H224" t="s">
        <v>1012</v>
      </c>
      <c r="I224" t="s">
        <v>1013</v>
      </c>
      <c r="J224" t="s">
        <v>1014</v>
      </c>
      <c r="K224" t="s">
        <v>19</v>
      </c>
      <c r="L224">
        <v>5</v>
      </c>
      <c r="M224" t="s">
        <v>1348</v>
      </c>
      <c r="O224">
        <f t="shared" si="3"/>
        <v>1</v>
      </c>
    </row>
    <row r="225" spans="1:15">
      <c r="A225">
        <v>224</v>
      </c>
      <c r="B225" t="s">
        <v>1010</v>
      </c>
      <c r="C225" t="s">
        <v>12</v>
      </c>
      <c r="D225" t="s">
        <v>12</v>
      </c>
      <c r="E225" t="s">
        <v>25</v>
      </c>
      <c r="F225" t="s">
        <v>1015</v>
      </c>
      <c r="G225" t="s">
        <v>960</v>
      </c>
      <c r="H225" t="s">
        <v>1016</v>
      </c>
      <c r="I225" t="s">
        <v>1017</v>
      </c>
      <c r="J225" t="s">
        <v>1018</v>
      </c>
      <c r="K225" t="s">
        <v>19</v>
      </c>
      <c r="L225">
        <v>2</v>
      </c>
      <c r="M225" t="s">
        <v>1348</v>
      </c>
      <c r="O225">
        <f t="shared" si="3"/>
        <v>1</v>
      </c>
    </row>
    <row r="226" spans="1:15">
      <c r="A226">
        <v>225</v>
      </c>
      <c r="B226" t="s">
        <v>1010</v>
      </c>
      <c r="C226" t="s">
        <v>12</v>
      </c>
      <c r="D226" t="s">
        <v>12</v>
      </c>
      <c r="E226" t="s">
        <v>30</v>
      </c>
      <c r="F226" t="s">
        <v>1019</v>
      </c>
      <c r="G226" t="s">
        <v>22</v>
      </c>
      <c r="H226" t="s">
        <v>1020</v>
      </c>
      <c r="I226" t="s">
        <v>1021</v>
      </c>
      <c r="J226" t="s">
        <v>1022</v>
      </c>
      <c r="K226" t="s">
        <v>19</v>
      </c>
      <c r="L226">
        <v>0</v>
      </c>
      <c r="M226" t="s">
        <v>1348</v>
      </c>
      <c r="O226">
        <f t="shared" si="3"/>
        <v>1</v>
      </c>
    </row>
    <row r="227" spans="1:15">
      <c r="A227">
        <v>226</v>
      </c>
      <c r="B227" t="s">
        <v>1010</v>
      </c>
      <c r="C227" t="s">
        <v>12</v>
      </c>
      <c r="D227" t="s">
        <v>12</v>
      </c>
      <c r="E227" t="s">
        <v>478</v>
      </c>
      <c r="F227" t="s">
        <v>1023</v>
      </c>
      <c r="G227" t="s">
        <v>367</v>
      </c>
      <c r="H227" t="s">
        <v>1024</v>
      </c>
      <c r="I227" t="s">
        <v>1025</v>
      </c>
      <c r="J227" t="s">
        <v>1026</v>
      </c>
      <c r="K227" t="s">
        <v>19</v>
      </c>
      <c r="L227">
        <v>0</v>
      </c>
      <c r="M227" t="s">
        <v>1348</v>
      </c>
      <c r="O227">
        <f t="shared" si="3"/>
        <v>1</v>
      </c>
    </row>
    <row r="228" spans="1:15">
      <c r="A228">
        <v>227</v>
      </c>
      <c r="B228" t="s">
        <v>1010</v>
      </c>
      <c r="C228" t="s">
        <v>12</v>
      </c>
      <c r="D228" t="s">
        <v>12</v>
      </c>
      <c r="E228" t="s">
        <v>36</v>
      </c>
      <c r="F228" t="s">
        <v>1027</v>
      </c>
      <c r="G228" t="s">
        <v>1028</v>
      </c>
      <c r="H228" t="s">
        <v>1029</v>
      </c>
      <c r="I228" t="s">
        <v>1030</v>
      </c>
      <c r="J228" t="s">
        <v>1031</v>
      </c>
      <c r="K228" t="s">
        <v>19</v>
      </c>
      <c r="L228">
        <v>6</v>
      </c>
      <c r="M228" t="s">
        <v>1348</v>
      </c>
      <c r="N228">
        <v>11</v>
      </c>
      <c r="O228">
        <f t="shared" si="3"/>
        <v>1</v>
      </c>
    </row>
    <row r="229" spans="1:15">
      <c r="A229">
        <v>228</v>
      </c>
      <c r="B229" t="s">
        <v>1010</v>
      </c>
      <c r="C229" t="s">
        <v>12</v>
      </c>
      <c r="D229" t="s">
        <v>12</v>
      </c>
      <c r="E229" t="s">
        <v>40</v>
      </c>
      <c r="F229" t="s">
        <v>1032</v>
      </c>
      <c r="G229" t="s">
        <v>1033</v>
      </c>
      <c r="H229" t="s">
        <v>1034</v>
      </c>
      <c r="I229" t="s">
        <v>1035</v>
      </c>
      <c r="J229" t="s">
        <v>1036</v>
      </c>
      <c r="K229" t="s">
        <v>19</v>
      </c>
      <c r="L229">
        <v>0</v>
      </c>
      <c r="M229" t="s">
        <v>1348</v>
      </c>
      <c r="O229">
        <f t="shared" si="3"/>
        <v>1</v>
      </c>
    </row>
    <row r="230" spans="1:15">
      <c r="A230">
        <v>229</v>
      </c>
      <c r="B230" t="s">
        <v>1010</v>
      </c>
      <c r="C230" t="s">
        <v>1037</v>
      </c>
      <c r="D230" t="s">
        <v>52</v>
      </c>
      <c r="E230" t="s">
        <v>52</v>
      </c>
      <c r="F230" t="s">
        <v>1038</v>
      </c>
      <c r="G230" t="s">
        <v>392</v>
      </c>
      <c r="H230" t="s">
        <v>1039</v>
      </c>
      <c r="I230" t="s">
        <v>1040</v>
      </c>
      <c r="J230" t="s">
        <v>1041</v>
      </c>
      <c r="K230" t="s">
        <v>19</v>
      </c>
      <c r="L230">
        <v>10</v>
      </c>
      <c r="M230" t="s">
        <v>1348</v>
      </c>
      <c r="N230">
        <v>11</v>
      </c>
      <c r="O230">
        <f t="shared" si="3"/>
        <v>1</v>
      </c>
    </row>
    <row r="231" spans="1:15">
      <c r="A231">
        <v>230</v>
      </c>
      <c r="B231" t="s">
        <v>1010</v>
      </c>
      <c r="C231" t="s">
        <v>1037</v>
      </c>
      <c r="D231" t="s">
        <v>52</v>
      </c>
      <c r="E231" t="s">
        <v>58</v>
      </c>
      <c r="F231" t="s">
        <v>1042</v>
      </c>
      <c r="G231" t="s">
        <v>1043</v>
      </c>
      <c r="H231" t="s">
        <v>1044</v>
      </c>
      <c r="I231" t="s">
        <v>1045</v>
      </c>
      <c r="J231" t="s">
        <v>1046</v>
      </c>
      <c r="K231" t="s">
        <v>19</v>
      </c>
      <c r="L231">
        <v>1</v>
      </c>
      <c r="M231" t="s">
        <v>1348</v>
      </c>
      <c r="O231">
        <f t="shared" si="3"/>
        <v>1</v>
      </c>
    </row>
    <row r="232" spans="1:15">
      <c r="A232">
        <v>231</v>
      </c>
      <c r="B232" t="s">
        <v>1010</v>
      </c>
      <c r="C232" t="s">
        <v>1037</v>
      </c>
      <c r="D232" t="s">
        <v>25</v>
      </c>
      <c r="E232" t="s">
        <v>64</v>
      </c>
      <c r="F232" t="s">
        <v>1047</v>
      </c>
      <c r="G232" t="s">
        <v>1048</v>
      </c>
      <c r="H232" t="s">
        <v>1049</v>
      </c>
      <c r="I232" t="s">
        <v>1050</v>
      </c>
      <c r="J232" t="s">
        <v>1051</v>
      </c>
      <c r="K232" t="s">
        <v>19</v>
      </c>
      <c r="L232">
        <v>10</v>
      </c>
      <c r="M232" t="s">
        <v>1348</v>
      </c>
      <c r="N232">
        <v>11</v>
      </c>
      <c r="O232">
        <f t="shared" si="3"/>
        <v>1</v>
      </c>
    </row>
    <row r="233" spans="1:15">
      <c r="A233">
        <v>232</v>
      </c>
      <c r="B233" t="s">
        <v>1010</v>
      </c>
      <c r="C233" t="s">
        <v>1037</v>
      </c>
      <c r="D233" t="s">
        <v>25</v>
      </c>
      <c r="E233" t="s">
        <v>70</v>
      </c>
      <c r="F233" t="s">
        <v>1052</v>
      </c>
      <c r="G233" t="s">
        <v>1053</v>
      </c>
      <c r="H233" t="s">
        <v>1054</v>
      </c>
      <c r="I233" t="s">
        <v>1055</v>
      </c>
      <c r="J233" t="s">
        <v>1056</v>
      </c>
      <c r="K233" t="s">
        <v>19</v>
      </c>
      <c r="L233">
        <v>0</v>
      </c>
      <c r="M233" t="s">
        <v>1348</v>
      </c>
      <c r="O233">
        <f t="shared" si="3"/>
        <v>1</v>
      </c>
    </row>
    <row r="234" spans="1:15">
      <c r="A234">
        <v>233</v>
      </c>
      <c r="B234" t="s">
        <v>1010</v>
      </c>
      <c r="C234" t="s">
        <v>1037</v>
      </c>
      <c r="D234" t="s">
        <v>25</v>
      </c>
      <c r="E234" t="s">
        <v>70</v>
      </c>
      <c r="F234" t="s">
        <v>1057</v>
      </c>
      <c r="G234" t="s">
        <v>1058</v>
      </c>
      <c r="H234" t="s">
        <v>1059</v>
      </c>
      <c r="I234" t="s">
        <v>1060</v>
      </c>
      <c r="J234" t="s">
        <v>1061</v>
      </c>
      <c r="K234" t="s">
        <v>19</v>
      </c>
      <c r="L234">
        <v>6</v>
      </c>
      <c r="M234" t="s">
        <v>1348</v>
      </c>
      <c r="O234">
        <f t="shared" si="3"/>
        <v>1</v>
      </c>
    </row>
    <row r="235" spans="1:15">
      <c r="A235">
        <v>234</v>
      </c>
      <c r="B235" t="s">
        <v>1010</v>
      </c>
      <c r="C235" t="s">
        <v>1037</v>
      </c>
      <c r="D235" t="s">
        <v>76</v>
      </c>
      <c r="E235" t="s">
        <v>77</v>
      </c>
      <c r="F235" t="s">
        <v>1062</v>
      </c>
      <c r="G235" t="s">
        <v>969</v>
      </c>
      <c r="H235" t="s">
        <v>1063</v>
      </c>
      <c r="I235" t="s">
        <v>1064</v>
      </c>
      <c r="J235" t="s">
        <v>1065</v>
      </c>
      <c r="K235" t="s">
        <v>19</v>
      </c>
      <c r="L235">
        <v>6</v>
      </c>
      <c r="M235" t="s">
        <v>1348</v>
      </c>
      <c r="O235">
        <f t="shared" si="3"/>
        <v>1</v>
      </c>
    </row>
    <row r="236" spans="1:15">
      <c r="A236">
        <v>235</v>
      </c>
      <c r="B236" t="s">
        <v>1010</v>
      </c>
      <c r="C236" t="s">
        <v>1037</v>
      </c>
      <c r="D236" t="s">
        <v>76</v>
      </c>
      <c r="E236" t="s">
        <v>83</v>
      </c>
      <c r="F236" t="s">
        <v>982</v>
      </c>
      <c r="G236" t="s">
        <v>1066</v>
      </c>
      <c r="H236" t="s">
        <v>1067</v>
      </c>
      <c r="I236" t="s">
        <v>1068</v>
      </c>
      <c r="J236" t="s">
        <v>1069</v>
      </c>
      <c r="K236" t="s">
        <v>19</v>
      </c>
      <c r="L236">
        <v>1</v>
      </c>
      <c r="M236" t="s">
        <v>1348</v>
      </c>
      <c r="O236">
        <f t="shared" si="3"/>
        <v>1</v>
      </c>
    </row>
    <row r="237" spans="1:15">
      <c r="A237">
        <v>236</v>
      </c>
      <c r="B237" t="s">
        <v>1010</v>
      </c>
      <c r="C237" t="s">
        <v>1037</v>
      </c>
      <c r="D237" t="s">
        <v>89</v>
      </c>
      <c r="E237" t="s">
        <v>90</v>
      </c>
      <c r="F237" t="s">
        <v>1070</v>
      </c>
      <c r="G237" t="s">
        <v>1071</v>
      </c>
      <c r="H237" t="s">
        <v>1072</v>
      </c>
      <c r="I237" t="s">
        <v>1073</v>
      </c>
      <c r="J237" t="s">
        <v>1074</v>
      </c>
      <c r="K237" t="s">
        <v>19</v>
      </c>
      <c r="L237">
        <v>3</v>
      </c>
      <c r="M237" t="s">
        <v>1348</v>
      </c>
      <c r="O237">
        <f t="shared" si="3"/>
        <v>1</v>
      </c>
    </row>
    <row r="238" spans="1:15">
      <c r="A238">
        <v>237</v>
      </c>
      <c r="B238" t="s">
        <v>1010</v>
      </c>
      <c r="C238" t="s">
        <v>1037</v>
      </c>
      <c r="D238" t="s">
        <v>89</v>
      </c>
      <c r="E238" t="s">
        <v>96</v>
      </c>
      <c r="F238" t="s">
        <v>387</v>
      </c>
      <c r="G238" t="s">
        <v>948</v>
      </c>
      <c r="H238" t="s">
        <v>1075</v>
      </c>
      <c r="I238" t="s">
        <v>1076</v>
      </c>
      <c r="J238" t="s">
        <v>1077</v>
      </c>
      <c r="K238" t="s">
        <v>19</v>
      </c>
      <c r="L238">
        <v>2</v>
      </c>
      <c r="M238" t="s">
        <v>1348</v>
      </c>
      <c r="O238">
        <f t="shared" si="3"/>
        <v>1</v>
      </c>
    </row>
    <row r="239" spans="1:15">
      <c r="A239">
        <v>238</v>
      </c>
      <c r="B239" t="s">
        <v>1010</v>
      </c>
      <c r="C239" t="s">
        <v>1037</v>
      </c>
      <c r="D239" t="s">
        <v>89</v>
      </c>
      <c r="E239" t="s">
        <v>70</v>
      </c>
      <c r="F239" t="s">
        <v>1078</v>
      </c>
      <c r="G239" t="s">
        <v>1079</v>
      </c>
      <c r="H239" t="s">
        <v>1080</v>
      </c>
      <c r="I239" t="s">
        <v>1081</v>
      </c>
      <c r="J239" t="s">
        <v>1082</v>
      </c>
      <c r="K239" t="s">
        <v>19</v>
      </c>
      <c r="L239">
        <v>4</v>
      </c>
      <c r="M239" t="s">
        <v>1348</v>
      </c>
      <c r="O239">
        <f t="shared" si="3"/>
        <v>1</v>
      </c>
    </row>
    <row r="240" spans="1:15">
      <c r="A240">
        <v>239</v>
      </c>
      <c r="B240" t="s">
        <v>1010</v>
      </c>
      <c r="C240" t="s">
        <v>1037</v>
      </c>
      <c r="D240" t="s">
        <v>102</v>
      </c>
      <c r="E240" t="s">
        <v>103</v>
      </c>
      <c r="F240" t="s">
        <v>1083</v>
      </c>
      <c r="G240" t="s">
        <v>42</v>
      </c>
      <c r="H240" t="s">
        <v>1084</v>
      </c>
      <c r="I240" t="s">
        <v>1085</v>
      </c>
      <c r="J240" t="s">
        <v>1086</v>
      </c>
      <c r="K240" t="s">
        <v>19</v>
      </c>
      <c r="L240">
        <v>6</v>
      </c>
      <c r="M240" t="s">
        <v>1348</v>
      </c>
      <c r="N240">
        <v>11</v>
      </c>
      <c r="O240">
        <f t="shared" si="3"/>
        <v>1</v>
      </c>
    </row>
    <row r="241" spans="1:15">
      <c r="A241">
        <v>240</v>
      </c>
      <c r="B241" t="s">
        <v>1010</v>
      </c>
      <c r="C241" t="s">
        <v>1037</v>
      </c>
      <c r="D241" t="s">
        <v>102</v>
      </c>
      <c r="E241" t="s">
        <v>109</v>
      </c>
      <c r="F241" t="s">
        <v>1038</v>
      </c>
      <c r="G241" t="s">
        <v>392</v>
      </c>
      <c r="H241" t="s">
        <v>1039</v>
      </c>
      <c r="I241" t="s">
        <v>1040</v>
      </c>
      <c r="J241" t="s">
        <v>1041</v>
      </c>
      <c r="K241" t="s">
        <v>19</v>
      </c>
      <c r="L241">
        <v>10</v>
      </c>
      <c r="M241" t="s">
        <v>1348</v>
      </c>
      <c r="N241">
        <v>11</v>
      </c>
      <c r="O241">
        <f t="shared" si="3"/>
        <v>1</v>
      </c>
    </row>
    <row r="242" spans="1:15">
      <c r="A242">
        <v>241</v>
      </c>
      <c r="B242" t="s">
        <v>1010</v>
      </c>
      <c r="C242" t="s">
        <v>1037</v>
      </c>
      <c r="D242" t="s">
        <v>114</v>
      </c>
      <c r="E242" t="s">
        <v>905</v>
      </c>
      <c r="F242" t="s">
        <v>1087</v>
      </c>
      <c r="G242" t="s">
        <v>1088</v>
      </c>
      <c r="H242" t="s">
        <v>1089</v>
      </c>
      <c r="I242" t="s">
        <v>1090</v>
      </c>
      <c r="J242" t="s">
        <v>1091</v>
      </c>
      <c r="K242" t="s">
        <v>19</v>
      </c>
      <c r="L242">
        <v>0</v>
      </c>
      <c r="M242" t="s">
        <v>1348</v>
      </c>
      <c r="O242">
        <f t="shared" si="3"/>
        <v>1</v>
      </c>
    </row>
    <row r="243" spans="1:15">
      <c r="A243">
        <v>242</v>
      </c>
      <c r="B243" t="s">
        <v>1010</v>
      </c>
      <c r="C243" t="s">
        <v>1037</v>
      </c>
      <c r="D243" t="s">
        <v>114</v>
      </c>
      <c r="E243" t="s">
        <v>121</v>
      </c>
      <c r="F243" t="s">
        <v>1092</v>
      </c>
      <c r="G243" t="s">
        <v>1093</v>
      </c>
      <c r="H243" t="s">
        <v>1094</v>
      </c>
      <c r="I243" t="s">
        <v>1095</v>
      </c>
      <c r="J243" t="s">
        <v>1096</v>
      </c>
      <c r="K243" t="s">
        <v>19</v>
      </c>
      <c r="L243">
        <v>0</v>
      </c>
      <c r="M243" t="s">
        <v>1348</v>
      </c>
      <c r="O243">
        <f t="shared" si="3"/>
        <v>1</v>
      </c>
    </row>
    <row r="244" spans="1:15">
      <c r="A244">
        <v>243</v>
      </c>
      <c r="B244" t="s">
        <v>11</v>
      </c>
      <c r="C244" t="s">
        <v>12</v>
      </c>
      <c r="D244" t="s">
        <v>12</v>
      </c>
      <c r="E244" t="s">
        <v>25</v>
      </c>
      <c r="F244" t="s">
        <v>1097</v>
      </c>
      <c r="G244" t="s">
        <v>1098</v>
      </c>
      <c r="H244" t="s">
        <v>1099</v>
      </c>
      <c r="I244" t="s">
        <v>17</v>
      </c>
      <c r="J244" t="s">
        <v>1100</v>
      </c>
      <c r="K244" t="s">
        <v>19</v>
      </c>
      <c r="L244">
        <v>7</v>
      </c>
      <c r="M244" t="s">
        <v>1348</v>
      </c>
      <c r="O244">
        <f t="shared" si="3"/>
        <v>1</v>
      </c>
    </row>
    <row r="245" spans="1:15">
      <c r="A245">
        <v>244</v>
      </c>
      <c r="B245" t="s">
        <v>460</v>
      </c>
      <c r="C245" t="s">
        <v>702</v>
      </c>
      <c r="D245" t="s">
        <v>102</v>
      </c>
      <c r="E245" t="s">
        <v>109</v>
      </c>
      <c r="F245" t="s">
        <v>1101</v>
      </c>
      <c r="G245" t="s">
        <v>1102</v>
      </c>
      <c r="H245" t="s">
        <v>1103</v>
      </c>
      <c r="I245" t="s">
        <v>1104</v>
      </c>
      <c r="J245" t="s">
        <v>1105</v>
      </c>
      <c r="K245" t="s">
        <v>19</v>
      </c>
      <c r="L245">
        <v>8</v>
      </c>
      <c r="M245" t="s">
        <v>1348</v>
      </c>
      <c r="N245">
        <v>11</v>
      </c>
      <c r="O245">
        <f t="shared" si="3"/>
        <v>1</v>
      </c>
    </row>
    <row r="246" spans="1:15">
      <c r="A246">
        <v>245</v>
      </c>
      <c r="B246" t="s">
        <v>460</v>
      </c>
      <c r="C246" t="s">
        <v>821</v>
      </c>
      <c r="D246" t="s">
        <v>102</v>
      </c>
      <c r="E246" t="s">
        <v>109</v>
      </c>
      <c r="F246" t="s">
        <v>1106</v>
      </c>
      <c r="G246" t="s">
        <v>271</v>
      </c>
      <c r="H246" t="s">
        <v>1107</v>
      </c>
      <c r="I246" t="s">
        <v>1291</v>
      </c>
      <c r="J246" t="s">
        <v>1108</v>
      </c>
      <c r="K246" t="s">
        <v>19</v>
      </c>
      <c r="L246">
        <v>4</v>
      </c>
      <c r="M246" t="s">
        <v>1348</v>
      </c>
      <c r="O246">
        <f t="shared" si="3"/>
        <v>1</v>
      </c>
    </row>
    <row r="247" spans="1:15">
      <c r="A247">
        <v>246</v>
      </c>
      <c r="B247" t="s">
        <v>460</v>
      </c>
      <c r="C247" t="s">
        <v>821</v>
      </c>
      <c r="D247" t="s">
        <v>25</v>
      </c>
      <c r="E247" t="s">
        <v>70</v>
      </c>
      <c r="F247" t="s">
        <v>1109</v>
      </c>
      <c r="G247" t="s">
        <v>1110</v>
      </c>
      <c r="H247" t="s">
        <v>1111</v>
      </c>
      <c r="I247" t="s">
        <v>1112</v>
      </c>
      <c r="J247" t="s">
        <v>1113</v>
      </c>
      <c r="K247" t="s">
        <v>19</v>
      </c>
      <c r="L247">
        <v>9</v>
      </c>
      <c r="M247" t="s">
        <v>1348</v>
      </c>
      <c r="N247">
        <v>11</v>
      </c>
      <c r="O247">
        <f t="shared" si="3"/>
        <v>1</v>
      </c>
    </row>
    <row r="248" spans="1:15">
      <c r="A248">
        <v>247</v>
      </c>
      <c r="B248" t="s">
        <v>460</v>
      </c>
      <c r="C248" t="s">
        <v>821</v>
      </c>
      <c r="D248" t="s">
        <v>102</v>
      </c>
      <c r="E248" t="s">
        <v>109</v>
      </c>
      <c r="F248" t="s">
        <v>1114</v>
      </c>
      <c r="G248" t="s">
        <v>363</v>
      </c>
      <c r="H248" t="s">
        <v>1115</v>
      </c>
      <c r="I248" t="s">
        <v>1116</v>
      </c>
      <c r="J248" t="s">
        <v>1117</v>
      </c>
      <c r="K248" t="s">
        <v>19</v>
      </c>
      <c r="L248">
        <v>6</v>
      </c>
      <c r="M248" t="s">
        <v>1348</v>
      </c>
      <c r="O248">
        <f t="shared" si="3"/>
        <v>1</v>
      </c>
    </row>
    <row r="249" spans="1:15">
      <c r="A249">
        <v>248</v>
      </c>
      <c r="B249" t="s">
        <v>11</v>
      </c>
      <c r="C249" t="s">
        <v>186</v>
      </c>
      <c r="D249" t="s">
        <v>102</v>
      </c>
      <c r="E249" t="s">
        <v>109</v>
      </c>
      <c r="F249" t="s">
        <v>1119</v>
      </c>
      <c r="G249" t="s">
        <v>1120</v>
      </c>
      <c r="H249" t="s">
        <v>1121</v>
      </c>
      <c r="I249" t="s">
        <v>1122</v>
      </c>
      <c r="J249" t="s">
        <v>1123</v>
      </c>
      <c r="K249" t="s">
        <v>19</v>
      </c>
      <c r="L249">
        <v>1</v>
      </c>
      <c r="M249" t="s">
        <v>1348</v>
      </c>
      <c r="O249">
        <f t="shared" si="3"/>
        <v>1</v>
      </c>
    </row>
    <row r="250" spans="1:15">
      <c r="A250">
        <v>249</v>
      </c>
      <c r="B250" t="s">
        <v>11</v>
      </c>
      <c r="C250" t="s">
        <v>186</v>
      </c>
      <c r="D250" t="s">
        <v>102</v>
      </c>
      <c r="E250" t="s">
        <v>109</v>
      </c>
      <c r="F250" t="s">
        <v>1124</v>
      </c>
      <c r="G250" t="s">
        <v>1125</v>
      </c>
      <c r="H250" t="s">
        <v>1126</v>
      </c>
      <c r="I250" t="s">
        <v>1127</v>
      </c>
      <c r="J250" t="s">
        <v>1128</v>
      </c>
      <c r="K250" t="s">
        <v>19</v>
      </c>
      <c r="L250">
        <v>5</v>
      </c>
      <c r="M250" t="s">
        <v>1348</v>
      </c>
      <c r="N250">
        <v>11</v>
      </c>
      <c r="O250">
        <f t="shared" si="3"/>
        <v>1</v>
      </c>
    </row>
    <row r="251" spans="1:15">
      <c r="A251">
        <v>250</v>
      </c>
      <c r="B251" t="s">
        <v>460</v>
      </c>
      <c r="C251" t="s">
        <v>656</v>
      </c>
      <c r="D251" t="s">
        <v>76</v>
      </c>
      <c r="E251" t="s">
        <v>77</v>
      </c>
      <c r="F251" t="s">
        <v>1129</v>
      </c>
      <c r="G251" t="s">
        <v>1130</v>
      </c>
      <c r="H251" t="s">
        <v>1131</v>
      </c>
      <c r="I251" t="s">
        <v>1132</v>
      </c>
      <c r="J251" t="s">
        <v>1133</v>
      </c>
      <c r="K251" t="s">
        <v>19</v>
      </c>
      <c r="L251">
        <v>3</v>
      </c>
      <c r="M251" t="s">
        <v>1348</v>
      </c>
      <c r="N251">
        <v>11</v>
      </c>
      <c r="O251">
        <f t="shared" si="3"/>
        <v>1</v>
      </c>
    </row>
    <row r="252" spans="1:15">
      <c r="A252">
        <v>251</v>
      </c>
      <c r="B252" t="s">
        <v>460</v>
      </c>
      <c r="C252" t="s">
        <v>821</v>
      </c>
      <c r="D252" t="s">
        <v>76</v>
      </c>
      <c r="E252" t="s">
        <v>83</v>
      </c>
      <c r="F252" t="s">
        <v>1134</v>
      </c>
      <c r="G252" t="s">
        <v>1135</v>
      </c>
      <c r="H252" t="s">
        <v>1136</v>
      </c>
      <c r="I252" t="s">
        <v>1137</v>
      </c>
      <c r="J252" t="s">
        <v>1138</v>
      </c>
      <c r="K252" t="s">
        <v>19</v>
      </c>
      <c r="L252">
        <v>1</v>
      </c>
      <c r="M252" t="s">
        <v>1348</v>
      </c>
      <c r="O252">
        <f t="shared" si="3"/>
        <v>1</v>
      </c>
    </row>
    <row r="253" spans="1:15">
      <c r="A253">
        <v>252</v>
      </c>
      <c r="B253" t="s">
        <v>11</v>
      </c>
      <c r="C253" t="s">
        <v>12</v>
      </c>
      <c r="D253" t="s">
        <v>12</v>
      </c>
      <c r="E253" t="s">
        <v>13</v>
      </c>
      <c r="F253" t="s">
        <v>14</v>
      </c>
      <c r="G253" t="s">
        <v>15</v>
      </c>
      <c r="H253" t="s">
        <v>16</v>
      </c>
      <c r="I253" t="s">
        <v>17</v>
      </c>
      <c r="J253" t="s">
        <v>18</v>
      </c>
      <c r="K253" t="s">
        <v>19</v>
      </c>
      <c r="L253">
        <v>7</v>
      </c>
      <c r="M253" t="s">
        <v>1283</v>
      </c>
      <c r="N253">
        <v>10</v>
      </c>
      <c r="O253">
        <f t="shared" si="3"/>
        <v>1</v>
      </c>
    </row>
    <row r="254" spans="1:15">
      <c r="A254">
        <v>253</v>
      </c>
      <c r="B254" t="s">
        <v>11</v>
      </c>
      <c r="C254" t="s">
        <v>12</v>
      </c>
      <c r="D254" t="s">
        <v>12</v>
      </c>
      <c r="E254" t="s">
        <v>20</v>
      </c>
      <c r="F254" t="s">
        <v>21</v>
      </c>
      <c r="G254" t="s">
        <v>22</v>
      </c>
      <c r="H254" t="s">
        <v>23</v>
      </c>
      <c r="I254" t="s">
        <v>17</v>
      </c>
      <c r="J254" t="s">
        <v>24</v>
      </c>
      <c r="K254" t="s">
        <v>19</v>
      </c>
      <c r="L254">
        <v>7</v>
      </c>
      <c r="M254" t="s">
        <v>1283</v>
      </c>
      <c r="O254">
        <f t="shared" si="3"/>
        <v>1</v>
      </c>
    </row>
    <row r="255" spans="1:15">
      <c r="A255">
        <v>254</v>
      </c>
      <c r="B255" t="s">
        <v>11</v>
      </c>
      <c r="C255" t="s">
        <v>12</v>
      </c>
      <c r="D255" t="s">
        <v>12</v>
      </c>
      <c r="E255" t="s">
        <v>25</v>
      </c>
      <c r="F255" t="s">
        <v>26</v>
      </c>
      <c r="G255" t="s">
        <v>27</v>
      </c>
      <c r="H255" t="s">
        <v>28</v>
      </c>
      <c r="I255" t="s">
        <v>17</v>
      </c>
      <c r="J255" t="s">
        <v>29</v>
      </c>
      <c r="K255" t="s">
        <v>19</v>
      </c>
      <c r="L255">
        <v>7</v>
      </c>
      <c r="M255" t="s">
        <v>1283</v>
      </c>
      <c r="O255">
        <f t="shared" si="3"/>
        <v>1</v>
      </c>
    </row>
    <row r="256" spans="1:15">
      <c r="A256">
        <v>255</v>
      </c>
      <c r="B256" t="s">
        <v>11</v>
      </c>
      <c r="C256" t="s">
        <v>12</v>
      </c>
      <c r="D256" t="s">
        <v>12</v>
      </c>
      <c r="E256" t="s">
        <v>30</v>
      </c>
      <c r="F256" t="s">
        <v>31</v>
      </c>
      <c r="G256" t="s">
        <v>32</v>
      </c>
      <c r="H256" t="s">
        <v>33</v>
      </c>
      <c r="I256" t="s">
        <v>34</v>
      </c>
      <c r="J256" t="s">
        <v>35</v>
      </c>
      <c r="K256" t="s">
        <v>19</v>
      </c>
      <c r="L256">
        <v>6</v>
      </c>
      <c r="M256" t="s">
        <v>1283</v>
      </c>
      <c r="N256">
        <v>10</v>
      </c>
      <c r="O256">
        <f t="shared" si="3"/>
        <v>1</v>
      </c>
    </row>
    <row r="257" spans="1:15">
      <c r="A257">
        <v>256</v>
      </c>
      <c r="B257" t="s">
        <v>11</v>
      </c>
      <c r="C257" t="s">
        <v>12</v>
      </c>
      <c r="D257" t="s">
        <v>12</v>
      </c>
      <c r="E257" t="s">
        <v>36</v>
      </c>
      <c r="F257" t="s">
        <v>37</v>
      </c>
      <c r="G257" t="s">
        <v>38</v>
      </c>
      <c r="H257" t="s">
        <v>1285</v>
      </c>
      <c r="I257" t="s">
        <v>17</v>
      </c>
      <c r="J257" t="s">
        <v>39</v>
      </c>
      <c r="K257" t="s">
        <v>19</v>
      </c>
      <c r="L257">
        <v>0</v>
      </c>
      <c r="M257" t="s">
        <v>1283</v>
      </c>
      <c r="O257">
        <f t="shared" si="3"/>
        <v>1</v>
      </c>
    </row>
    <row r="258" spans="1:15">
      <c r="A258">
        <v>257</v>
      </c>
      <c r="B258" t="s">
        <v>11</v>
      </c>
      <c r="C258" t="s">
        <v>12</v>
      </c>
      <c r="D258" t="s">
        <v>12</v>
      </c>
      <c r="E258" t="s">
        <v>40</v>
      </c>
      <c r="F258" t="s">
        <v>41</v>
      </c>
      <c r="G258" t="s">
        <v>42</v>
      </c>
      <c r="H258" t="s">
        <v>43</v>
      </c>
      <c r="I258" t="s">
        <v>17</v>
      </c>
      <c r="J258" t="s">
        <v>44</v>
      </c>
      <c r="K258" t="s">
        <v>19</v>
      </c>
      <c r="L258">
        <v>0</v>
      </c>
      <c r="M258" t="s">
        <v>1283</v>
      </c>
      <c r="O258">
        <f t="shared" si="3"/>
        <v>1</v>
      </c>
    </row>
    <row r="259" spans="1:15">
      <c r="A259">
        <v>258</v>
      </c>
      <c r="B259" t="s">
        <v>11</v>
      </c>
      <c r="C259" t="s">
        <v>12</v>
      </c>
      <c r="D259" t="s">
        <v>12</v>
      </c>
      <c r="E259" t="s">
        <v>45</v>
      </c>
      <c r="F259" t="s">
        <v>46</v>
      </c>
      <c r="G259" t="s">
        <v>47</v>
      </c>
      <c r="H259" t="s">
        <v>48</v>
      </c>
      <c r="I259" t="s">
        <v>49</v>
      </c>
      <c r="J259" t="s">
        <v>50</v>
      </c>
      <c r="K259" t="s">
        <v>19</v>
      </c>
      <c r="L259">
        <v>4</v>
      </c>
      <c r="M259" t="s">
        <v>1283</v>
      </c>
      <c r="O259">
        <f t="shared" ref="O259:O322" si="4">IF(N259=" ",0,1)</f>
        <v>1</v>
      </c>
    </row>
    <row r="260" spans="1:15">
      <c r="A260">
        <v>259</v>
      </c>
      <c r="B260" t="s">
        <v>11</v>
      </c>
      <c r="C260" t="s">
        <v>51</v>
      </c>
      <c r="D260" t="s">
        <v>52</v>
      </c>
      <c r="E260" t="s">
        <v>52</v>
      </c>
      <c r="F260" t="s">
        <v>53</v>
      </c>
      <c r="G260" t="s">
        <v>54</v>
      </c>
      <c r="H260" t="s">
        <v>55</v>
      </c>
      <c r="I260" t="s">
        <v>56</v>
      </c>
      <c r="J260" t="s">
        <v>57</v>
      </c>
      <c r="K260" t="s">
        <v>19</v>
      </c>
      <c r="L260">
        <v>10</v>
      </c>
      <c r="M260" t="s">
        <v>1283</v>
      </c>
      <c r="N260">
        <v>10</v>
      </c>
      <c r="O260">
        <f t="shared" si="4"/>
        <v>1</v>
      </c>
    </row>
    <row r="261" spans="1:15">
      <c r="A261">
        <v>260</v>
      </c>
      <c r="B261" t="s">
        <v>11</v>
      </c>
      <c r="C261" t="s">
        <v>51</v>
      </c>
      <c r="D261" t="s">
        <v>52</v>
      </c>
      <c r="E261" t="s">
        <v>58</v>
      </c>
      <c r="F261" t="s">
        <v>59</v>
      </c>
      <c r="G261" t="s">
        <v>60</v>
      </c>
      <c r="H261" t="s">
        <v>61</v>
      </c>
      <c r="I261" t="s">
        <v>62</v>
      </c>
      <c r="J261" t="s">
        <v>63</v>
      </c>
      <c r="K261" t="s">
        <v>19</v>
      </c>
      <c r="L261">
        <v>1</v>
      </c>
      <c r="M261" t="s">
        <v>1283</v>
      </c>
      <c r="O261">
        <f t="shared" si="4"/>
        <v>1</v>
      </c>
    </row>
    <row r="262" spans="1:15">
      <c r="A262">
        <v>261</v>
      </c>
      <c r="B262" t="s">
        <v>11</v>
      </c>
      <c r="C262" t="s">
        <v>51</v>
      </c>
      <c r="D262" t="s">
        <v>25</v>
      </c>
      <c r="E262" t="s">
        <v>64</v>
      </c>
      <c r="F262" t="s">
        <v>65</v>
      </c>
      <c r="G262" t="s">
        <v>66</v>
      </c>
      <c r="H262" t="s">
        <v>67</v>
      </c>
      <c r="I262" t="s">
        <v>68</v>
      </c>
      <c r="J262" t="s">
        <v>69</v>
      </c>
      <c r="K262" t="s">
        <v>19</v>
      </c>
      <c r="L262">
        <v>8</v>
      </c>
      <c r="M262" t="s">
        <v>1283</v>
      </c>
      <c r="N262">
        <v>10</v>
      </c>
      <c r="O262">
        <f t="shared" si="4"/>
        <v>1</v>
      </c>
    </row>
    <row r="263" spans="1:15">
      <c r="A263">
        <v>262</v>
      </c>
      <c r="B263" t="s">
        <v>11</v>
      </c>
      <c r="C263" t="s">
        <v>51</v>
      </c>
      <c r="D263" t="s">
        <v>25</v>
      </c>
      <c r="E263" t="s">
        <v>70</v>
      </c>
      <c r="F263" t="s">
        <v>71</v>
      </c>
      <c r="G263" t="s">
        <v>72</v>
      </c>
      <c r="H263" t="s">
        <v>73</v>
      </c>
      <c r="I263" t="s">
        <v>74</v>
      </c>
      <c r="J263" t="s">
        <v>75</v>
      </c>
      <c r="K263" t="s">
        <v>19</v>
      </c>
      <c r="L263">
        <v>1</v>
      </c>
      <c r="M263" t="s">
        <v>1283</v>
      </c>
      <c r="O263">
        <f t="shared" si="4"/>
        <v>1</v>
      </c>
    </row>
    <row r="264" spans="1:15">
      <c r="A264">
        <v>263</v>
      </c>
      <c r="B264" t="s">
        <v>11</v>
      </c>
      <c r="C264" t="s">
        <v>51</v>
      </c>
      <c r="D264" t="s">
        <v>76</v>
      </c>
      <c r="E264" t="s">
        <v>77</v>
      </c>
      <c r="F264" t="s">
        <v>78</v>
      </c>
      <c r="G264" t="s">
        <v>79</v>
      </c>
      <c r="H264" t="s">
        <v>80</v>
      </c>
      <c r="I264" t="s">
        <v>81</v>
      </c>
      <c r="J264" t="s">
        <v>82</v>
      </c>
      <c r="K264" t="s">
        <v>19</v>
      </c>
      <c r="L264">
        <v>0</v>
      </c>
      <c r="M264" t="s">
        <v>1283</v>
      </c>
      <c r="O264">
        <f t="shared" si="4"/>
        <v>1</v>
      </c>
    </row>
    <row r="265" spans="1:15">
      <c r="A265">
        <v>264</v>
      </c>
      <c r="B265" t="s">
        <v>11</v>
      </c>
      <c r="C265" t="s">
        <v>51</v>
      </c>
      <c r="D265" t="s">
        <v>76</v>
      </c>
      <c r="E265" t="s">
        <v>83</v>
      </c>
      <c r="F265" t="s">
        <v>84</v>
      </c>
      <c r="G265" t="s">
        <v>85</v>
      </c>
      <c r="H265" t="s">
        <v>86</v>
      </c>
      <c r="I265" t="s">
        <v>87</v>
      </c>
      <c r="J265" t="s">
        <v>88</v>
      </c>
      <c r="K265" t="s">
        <v>19</v>
      </c>
      <c r="L265">
        <v>0</v>
      </c>
      <c r="M265" t="s">
        <v>1283</v>
      </c>
      <c r="O265">
        <f t="shared" si="4"/>
        <v>1</v>
      </c>
    </row>
    <row r="266" spans="1:15">
      <c r="A266">
        <v>265</v>
      </c>
      <c r="B266" t="s">
        <v>11</v>
      </c>
      <c r="C266" t="s">
        <v>51</v>
      </c>
      <c r="D266" t="s">
        <v>89</v>
      </c>
      <c r="E266" t="s">
        <v>90</v>
      </c>
      <c r="F266" t="s">
        <v>91</v>
      </c>
      <c r="G266" t="s">
        <v>92</v>
      </c>
      <c r="H266" t="s">
        <v>93</v>
      </c>
      <c r="I266" t="s">
        <v>94</v>
      </c>
      <c r="J266" t="s">
        <v>95</v>
      </c>
      <c r="K266" t="s">
        <v>19</v>
      </c>
      <c r="L266">
        <v>5</v>
      </c>
      <c r="M266" t="s">
        <v>1283</v>
      </c>
      <c r="N266">
        <v>10</v>
      </c>
      <c r="O266">
        <f t="shared" si="4"/>
        <v>1</v>
      </c>
    </row>
    <row r="267" spans="1:15">
      <c r="A267">
        <v>266</v>
      </c>
      <c r="B267" t="s">
        <v>11</v>
      </c>
      <c r="C267" t="s">
        <v>51</v>
      </c>
      <c r="D267" t="s">
        <v>89</v>
      </c>
      <c r="E267" t="s">
        <v>96</v>
      </c>
      <c r="F267" t="s">
        <v>97</v>
      </c>
      <c r="G267" t="s">
        <v>98</v>
      </c>
      <c r="H267" t="s">
        <v>99</v>
      </c>
      <c r="I267" t="s">
        <v>100</v>
      </c>
      <c r="J267" t="s">
        <v>101</v>
      </c>
      <c r="K267" t="s">
        <v>19</v>
      </c>
      <c r="L267">
        <v>0</v>
      </c>
      <c r="M267" t="s">
        <v>1283</v>
      </c>
      <c r="O267">
        <f t="shared" si="4"/>
        <v>1</v>
      </c>
    </row>
    <row r="268" spans="1:15">
      <c r="A268">
        <v>267</v>
      </c>
      <c r="B268" t="s">
        <v>11</v>
      </c>
      <c r="C268" t="s">
        <v>51</v>
      </c>
      <c r="D268" t="s">
        <v>102</v>
      </c>
      <c r="E268" t="s">
        <v>103</v>
      </c>
      <c r="F268" t="s">
        <v>104</v>
      </c>
      <c r="G268" t="s">
        <v>105</v>
      </c>
      <c r="H268" t="s">
        <v>106</v>
      </c>
      <c r="I268" t="s">
        <v>107</v>
      </c>
      <c r="J268" t="s">
        <v>108</v>
      </c>
      <c r="K268" t="s">
        <v>19</v>
      </c>
      <c r="L268">
        <v>2</v>
      </c>
      <c r="M268" t="s">
        <v>1283</v>
      </c>
      <c r="N268">
        <v>10</v>
      </c>
      <c r="O268">
        <f t="shared" si="4"/>
        <v>1</v>
      </c>
    </row>
    <row r="269" spans="1:15">
      <c r="A269">
        <v>268</v>
      </c>
      <c r="B269" t="s">
        <v>11</v>
      </c>
      <c r="C269" t="s">
        <v>51</v>
      </c>
      <c r="D269" t="s">
        <v>102</v>
      </c>
      <c r="E269" t="s">
        <v>109</v>
      </c>
      <c r="F269" t="s">
        <v>110</v>
      </c>
      <c r="G269" t="s">
        <v>105</v>
      </c>
      <c r="H269" t="s">
        <v>111</v>
      </c>
      <c r="I269" t="s">
        <v>112</v>
      </c>
      <c r="J269" t="s">
        <v>113</v>
      </c>
      <c r="K269" t="s">
        <v>19</v>
      </c>
      <c r="L269">
        <v>0</v>
      </c>
      <c r="M269" t="s">
        <v>1283</v>
      </c>
      <c r="O269">
        <f t="shared" si="4"/>
        <v>1</v>
      </c>
    </row>
    <row r="270" spans="1:15">
      <c r="A270">
        <v>269</v>
      </c>
      <c r="B270" t="s">
        <v>11</v>
      </c>
      <c r="C270" t="s">
        <v>51</v>
      </c>
      <c r="D270" t="s">
        <v>114</v>
      </c>
      <c r="E270" t="s">
        <v>115</v>
      </c>
      <c r="F270" t="s">
        <v>116</v>
      </c>
      <c r="G270" t="s">
        <v>117</v>
      </c>
      <c r="H270" t="s">
        <v>118</v>
      </c>
      <c r="I270" t="s">
        <v>119</v>
      </c>
      <c r="J270" t="s">
        <v>120</v>
      </c>
      <c r="K270" t="s">
        <v>19</v>
      </c>
      <c r="L270">
        <v>3</v>
      </c>
      <c r="M270" t="s">
        <v>1283</v>
      </c>
      <c r="N270">
        <v>10</v>
      </c>
      <c r="O270">
        <f t="shared" si="4"/>
        <v>1</v>
      </c>
    </row>
    <row r="271" spans="1:15">
      <c r="A271">
        <v>270</v>
      </c>
      <c r="B271" t="s">
        <v>11</v>
      </c>
      <c r="C271" t="s">
        <v>51</v>
      </c>
      <c r="D271" t="s">
        <v>114</v>
      </c>
      <c r="E271" t="s">
        <v>121</v>
      </c>
      <c r="F271" t="s">
        <v>122</v>
      </c>
      <c r="G271" t="s">
        <v>123</v>
      </c>
      <c r="H271" t="s">
        <v>124</v>
      </c>
      <c r="I271" t="s">
        <v>125</v>
      </c>
      <c r="J271" t="s">
        <v>126</v>
      </c>
      <c r="K271" t="s">
        <v>19</v>
      </c>
      <c r="L271">
        <v>3</v>
      </c>
      <c r="M271" t="s">
        <v>1283</v>
      </c>
      <c r="N271">
        <v>10</v>
      </c>
      <c r="O271">
        <f t="shared" si="4"/>
        <v>1</v>
      </c>
    </row>
    <row r="272" spans="1:15">
      <c r="A272">
        <v>271</v>
      </c>
      <c r="B272" t="s">
        <v>11</v>
      </c>
      <c r="C272" t="s">
        <v>127</v>
      </c>
      <c r="D272" t="s">
        <v>52</v>
      </c>
      <c r="E272" t="s">
        <v>52</v>
      </c>
      <c r="F272" t="s">
        <v>128</v>
      </c>
      <c r="G272" t="s">
        <v>129</v>
      </c>
      <c r="H272" t="s">
        <v>130</v>
      </c>
      <c r="I272" t="s">
        <v>131</v>
      </c>
      <c r="J272" t="s">
        <v>132</v>
      </c>
      <c r="K272" t="s">
        <v>19</v>
      </c>
      <c r="L272">
        <v>5</v>
      </c>
      <c r="M272" t="s">
        <v>1283</v>
      </c>
      <c r="N272">
        <v>10</v>
      </c>
      <c r="O272">
        <f t="shared" si="4"/>
        <v>1</v>
      </c>
    </row>
    <row r="273" spans="1:15">
      <c r="A273">
        <v>272</v>
      </c>
      <c r="B273" t="s">
        <v>11</v>
      </c>
      <c r="C273" t="s">
        <v>127</v>
      </c>
      <c r="D273" t="s">
        <v>52</v>
      </c>
      <c r="E273" t="s">
        <v>58</v>
      </c>
      <c r="F273" t="s">
        <v>133</v>
      </c>
      <c r="G273" t="s">
        <v>134</v>
      </c>
      <c r="H273" t="s">
        <v>135</v>
      </c>
      <c r="I273" t="s">
        <v>136</v>
      </c>
      <c r="J273" t="s">
        <v>137</v>
      </c>
      <c r="K273" t="s">
        <v>19</v>
      </c>
      <c r="L273">
        <v>0</v>
      </c>
      <c r="M273" t="s">
        <v>1283</v>
      </c>
      <c r="O273">
        <f t="shared" si="4"/>
        <v>1</v>
      </c>
    </row>
    <row r="274" spans="1:15">
      <c r="A274">
        <v>273</v>
      </c>
      <c r="B274" t="s">
        <v>11</v>
      </c>
      <c r="C274" t="s">
        <v>127</v>
      </c>
      <c r="D274" t="s">
        <v>25</v>
      </c>
      <c r="E274" t="s">
        <v>64</v>
      </c>
      <c r="F274" t="s">
        <v>138</v>
      </c>
      <c r="G274" t="s">
        <v>139</v>
      </c>
      <c r="H274" t="s">
        <v>140</v>
      </c>
      <c r="I274" t="s">
        <v>141</v>
      </c>
      <c r="J274" t="s">
        <v>142</v>
      </c>
      <c r="K274" t="s">
        <v>19</v>
      </c>
      <c r="L274">
        <v>11</v>
      </c>
      <c r="M274" t="s">
        <v>1283</v>
      </c>
      <c r="N274">
        <v>10</v>
      </c>
      <c r="O274">
        <f t="shared" si="4"/>
        <v>1</v>
      </c>
    </row>
    <row r="275" spans="1:15">
      <c r="A275">
        <v>274</v>
      </c>
      <c r="B275" t="s">
        <v>11</v>
      </c>
      <c r="C275" t="s">
        <v>127</v>
      </c>
      <c r="D275" t="s">
        <v>25</v>
      </c>
      <c r="E275" t="s">
        <v>70</v>
      </c>
      <c r="F275" t="s">
        <v>143</v>
      </c>
      <c r="G275" t="s">
        <v>144</v>
      </c>
      <c r="H275" t="s">
        <v>145</v>
      </c>
      <c r="I275" t="s">
        <v>146</v>
      </c>
      <c r="J275" t="s">
        <v>147</v>
      </c>
      <c r="K275" t="s">
        <v>19</v>
      </c>
      <c r="L275">
        <v>3</v>
      </c>
      <c r="M275" t="s">
        <v>1283</v>
      </c>
      <c r="O275">
        <f t="shared" si="4"/>
        <v>1</v>
      </c>
    </row>
    <row r="276" spans="1:15">
      <c r="A276">
        <v>275</v>
      </c>
      <c r="B276" t="s">
        <v>11</v>
      </c>
      <c r="C276" t="s">
        <v>127</v>
      </c>
      <c r="D276" t="s">
        <v>76</v>
      </c>
      <c r="E276" t="s">
        <v>77</v>
      </c>
      <c r="F276" t="s">
        <v>53</v>
      </c>
      <c r="G276" t="s">
        <v>148</v>
      </c>
      <c r="H276" t="s">
        <v>149</v>
      </c>
      <c r="I276" t="s">
        <v>150</v>
      </c>
      <c r="J276" t="s">
        <v>151</v>
      </c>
      <c r="K276" t="s">
        <v>19</v>
      </c>
      <c r="L276">
        <v>0</v>
      </c>
      <c r="M276" t="s">
        <v>1283</v>
      </c>
      <c r="O276">
        <f t="shared" si="4"/>
        <v>1</v>
      </c>
    </row>
    <row r="277" spans="1:15">
      <c r="A277">
        <v>276</v>
      </c>
      <c r="B277" t="s">
        <v>11</v>
      </c>
      <c r="C277" t="s">
        <v>127</v>
      </c>
      <c r="D277" t="s">
        <v>76</v>
      </c>
      <c r="E277" t="s">
        <v>83</v>
      </c>
      <c r="F277" t="s">
        <v>152</v>
      </c>
      <c r="G277" t="s">
        <v>153</v>
      </c>
      <c r="H277" t="s">
        <v>154</v>
      </c>
      <c r="I277" t="s">
        <v>150</v>
      </c>
      <c r="J277" t="s">
        <v>155</v>
      </c>
      <c r="K277" t="s">
        <v>19</v>
      </c>
      <c r="L277">
        <v>0</v>
      </c>
      <c r="M277" t="s">
        <v>1283</v>
      </c>
      <c r="O277">
        <f t="shared" si="4"/>
        <v>1</v>
      </c>
    </row>
    <row r="278" spans="1:15">
      <c r="A278">
        <v>277</v>
      </c>
      <c r="B278" t="s">
        <v>11</v>
      </c>
      <c r="C278" t="s">
        <v>127</v>
      </c>
      <c r="D278" t="s">
        <v>89</v>
      </c>
      <c r="E278" t="s">
        <v>90</v>
      </c>
      <c r="F278" t="s">
        <v>156</v>
      </c>
      <c r="G278" t="s">
        <v>157</v>
      </c>
      <c r="H278" t="s">
        <v>158</v>
      </c>
      <c r="I278" t="s">
        <v>159</v>
      </c>
      <c r="J278" t="s">
        <v>160</v>
      </c>
      <c r="K278" t="s">
        <v>19</v>
      </c>
      <c r="L278">
        <v>0</v>
      </c>
      <c r="M278" t="s">
        <v>1283</v>
      </c>
      <c r="O278">
        <f t="shared" si="4"/>
        <v>1</v>
      </c>
    </row>
    <row r="279" spans="1:15">
      <c r="A279">
        <v>278</v>
      </c>
      <c r="B279" t="s">
        <v>11</v>
      </c>
      <c r="C279" t="s">
        <v>127</v>
      </c>
      <c r="D279" t="s">
        <v>89</v>
      </c>
      <c r="E279" t="s">
        <v>96</v>
      </c>
      <c r="F279" t="s">
        <v>161</v>
      </c>
      <c r="G279" t="s">
        <v>162</v>
      </c>
      <c r="H279" t="s">
        <v>163</v>
      </c>
      <c r="I279" t="s">
        <v>164</v>
      </c>
      <c r="J279" t="s">
        <v>165</v>
      </c>
      <c r="K279" t="s">
        <v>19</v>
      </c>
      <c r="L279">
        <v>1</v>
      </c>
      <c r="M279" t="s">
        <v>1283</v>
      </c>
      <c r="O279">
        <f t="shared" si="4"/>
        <v>1</v>
      </c>
    </row>
    <row r="280" spans="1:15">
      <c r="A280">
        <v>279</v>
      </c>
      <c r="B280" t="s">
        <v>11</v>
      </c>
      <c r="C280" t="s">
        <v>127</v>
      </c>
      <c r="D280" t="s">
        <v>102</v>
      </c>
      <c r="E280" t="s">
        <v>103</v>
      </c>
      <c r="F280" t="s">
        <v>166</v>
      </c>
      <c r="G280" t="s">
        <v>167</v>
      </c>
      <c r="H280" t="s">
        <v>168</v>
      </c>
      <c r="I280" t="s">
        <v>169</v>
      </c>
      <c r="J280" t="s">
        <v>170</v>
      </c>
      <c r="K280" t="s">
        <v>19</v>
      </c>
      <c r="L280">
        <v>5</v>
      </c>
      <c r="M280" t="s">
        <v>1283</v>
      </c>
      <c r="O280">
        <f t="shared" si="4"/>
        <v>1</v>
      </c>
    </row>
    <row r="281" spans="1:15">
      <c r="A281">
        <v>280</v>
      </c>
      <c r="B281" t="s">
        <v>11</v>
      </c>
      <c r="C281" t="s">
        <v>127</v>
      </c>
      <c r="D281" t="s">
        <v>102</v>
      </c>
      <c r="E281" t="s">
        <v>109</v>
      </c>
      <c r="F281" t="s">
        <v>171</v>
      </c>
      <c r="G281" t="s">
        <v>172</v>
      </c>
      <c r="H281" t="s">
        <v>173</v>
      </c>
      <c r="I281" t="s">
        <v>174</v>
      </c>
      <c r="J281" t="s">
        <v>175</v>
      </c>
      <c r="K281" t="s">
        <v>19</v>
      </c>
      <c r="L281">
        <v>5</v>
      </c>
      <c r="M281" t="s">
        <v>1283</v>
      </c>
      <c r="N281">
        <v>10</v>
      </c>
      <c r="O281">
        <f t="shared" si="4"/>
        <v>1</v>
      </c>
    </row>
    <row r="282" spans="1:15">
      <c r="A282">
        <v>281</v>
      </c>
      <c r="B282" t="s">
        <v>11</v>
      </c>
      <c r="C282" t="s">
        <v>127</v>
      </c>
      <c r="D282" t="s">
        <v>114</v>
      </c>
      <c r="E282" t="s">
        <v>115</v>
      </c>
      <c r="F282" t="s">
        <v>176</v>
      </c>
      <c r="G282" t="s">
        <v>177</v>
      </c>
      <c r="H282" t="s">
        <v>178</v>
      </c>
      <c r="I282" t="s">
        <v>179</v>
      </c>
      <c r="J282" t="s">
        <v>180</v>
      </c>
      <c r="K282" t="s">
        <v>19</v>
      </c>
      <c r="L282">
        <v>2</v>
      </c>
      <c r="M282" t="s">
        <v>1283</v>
      </c>
      <c r="N282">
        <v>10</v>
      </c>
      <c r="O282">
        <f t="shared" si="4"/>
        <v>1</v>
      </c>
    </row>
    <row r="283" spans="1:15">
      <c r="A283">
        <v>282</v>
      </c>
      <c r="B283" t="s">
        <v>11</v>
      </c>
      <c r="C283" t="s">
        <v>127</v>
      </c>
      <c r="D283" t="s">
        <v>114</v>
      </c>
      <c r="E283" t="s">
        <v>121</v>
      </c>
      <c r="F283" t="s">
        <v>181</v>
      </c>
      <c r="G283" t="s">
        <v>182</v>
      </c>
      <c r="H283" t="s">
        <v>183</v>
      </c>
      <c r="I283" t="s">
        <v>184</v>
      </c>
      <c r="J283" t="s">
        <v>185</v>
      </c>
      <c r="K283" t="s">
        <v>19</v>
      </c>
      <c r="L283">
        <v>1</v>
      </c>
      <c r="M283" t="s">
        <v>1283</v>
      </c>
      <c r="O283">
        <f t="shared" si="4"/>
        <v>1</v>
      </c>
    </row>
    <row r="284" spans="1:15">
      <c r="A284">
        <v>283</v>
      </c>
      <c r="B284" t="s">
        <v>11</v>
      </c>
      <c r="C284" t="s">
        <v>186</v>
      </c>
      <c r="D284" t="s">
        <v>52</v>
      </c>
      <c r="E284" t="s">
        <v>52</v>
      </c>
      <c r="F284" t="s">
        <v>187</v>
      </c>
      <c r="G284" t="s">
        <v>188</v>
      </c>
      <c r="H284" t="s">
        <v>189</v>
      </c>
      <c r="I284" t="s">
        <v>190</v>
      </c>
      <c r="J284" t="s">
        <v>191</v>
      </c>
      <c r="K284" t="s">
        <v>19</v>
      </c>
      <c r="L284">
        <v>3</v>
      </c>
      <c r="M284" t="s">
        <v>1283</v>
      </c>
      <c r="O284">
        <f t="shared" si="4"/>
        <v>1</v>
      </c>
    </row>
    <row r="285" spans="1:15">
      <c r="A285">
        <v>284</v>
      </c>
      <c r="B285" t="s">
        <v>11</v>
      </c>
      <c r="C285" t="s">
        <v>186</v>
      </c>
      <c r="D285" t="s">
        <v>52</v>
      </c>
      <c r="E285" t="s">
        <v>58</v>
      </c>
      <c r="F285" t="s">
        <v>192</v>
      </c>
      <c r="G285" t="s">
        <v>193</v>
      </c>
      <c r="H285" t="s">
        <v>194</v>
      </c>
      <c r="I285" t="s">
        <v>195</v>
      </c>
      <c r="J285" t="s">
        <v>196</v>
      </c>
      <c r="K285" t="s">
        <v>19</v>
      </c>
      <c r="L285">
        <v>5</v>
      </c>
      <c r="M285" t="s">
        <v>1283</v>
      </c>
      <c r="O285">
        <f t="shared" si="4"/>
        <v>1</v>
      </c>
    </row>
    <row r="286" spans="1:15">
      <c r="A286">
        <v>285</v>
      </c>
      <c r="B286" t="s">
        <v>11</v>
      </c>
      <c r="C286" t="s">
        <v>186</v>
      </c>
      <c r="D286" t="s">
        <v>25</v>
      </c>
      <c r="E286" t="s">
        <v>64</v>
      </c>
      <c r="F286" t="s">
        <v>197</v>
      </c>
      <c r="G286" t="s">
        <v>198</v>
      </c>
      <c r="H286" t="s">
        <v>199</v>
      </c>
      <c r="I286" t="s">
        <v>200</v>
      </c>
      <c r="J286" t="s">
        <v>201</v>
      </c>
      <c r="K286" t="s">
        <v>19</v>
      </c>
      <c r="L286">
        <v>5</v>
      </c>
      <c r="M286" t="s">
        <v>1283</v>
      </c>
      <c r="N286">
        <v>10</v>
      </c>
      <c r="O286">
        <f t="shared" si="4"/>
        <v>1</v>
      </c>
    </row>
    <row r="287" spans="1:15">
      <c r="A287">
        <v>286</v>
      </c>
      <c r="B287" t="s">
        <v>11</v>
      </c>
      <c r="C287" t="s">
        <v>186</v>
      </c>
      <c r="D287" t="s">
        <v>25</v>
      </c>
      <c r="E287" t="s">
        <v>70</v>
      </c>
      <c r="F287" t="s">
        <v>202</v>
      </c>
      <c r="G287" t="s">
        <v>203</v>
      </c>
      <c r="H287" t="s">
        <v>204</v>
      </c>
      <c r="I287" t="s">
        <v>205</v>
      </c>
      <c r="J287" t="s">
        <v>206</v>
      </c>
      <c r="K287" t="s">
        <v>19</v>
      </c>
      <c r="L287">
        <v>0</v>
      </c>
      <c r="M287" t="s">
        <v>1283</v>
      </c>
      <c r="O287">
        <f t="shared" si="4"/>
        <v>1</v>
      </c>
    </row>
    <row r="288" spans="1:15">
      <c r="A288">
        <v>287</v>
      </c>
      <c r="B288" t="s">
        <v>11</v>
      </c>
      <c r="C288" t="s">
        <v>186</v>
      </c>
      <c r="D288" t="s">
        <v>76</v>
      </c>
      <c r="E288" t="s">
        <v>77</v>
      </c>
      <c r="F288" t="s">
        <v>207</v>
      </c>
      <c r="G288" t="s">
        <v>208</v>
      </c>
      <c r="H288" t="s">
        <v>209</v>
      </c>
      <c r="I288" t="s">
        <v>210</v>
      </c>
      <c r="J288" t="s">
        <v>211</v>
      </c>
      <c r="K288" t="s">
        <v>19</v>
      </c>
      <c r="L288">
        <v>2</v>
      </c>
      <c r="M288" t="s">
        <v>1283</v>
      </c>
      <c r="O288">
        <f t="shared" si="4"/>
        <v>1</v>
      </c>
    </row>
    <row r="289" spans="1:15">
      <c r="A289">
        <v>288</v>
      </c>
      <c r="B289" t="s">
        <v>11</v>
      </c>
      <c r="C289" t="s">
        <v>186</v>
      </c>
      <c r="D289" t="s">
        <v>76</v>
      </c>
      <c r="E289" t="s">
        <v>83</v>
      </c>
      <c r="F289" t="s">
        <v>212</v>
      </c>
      <c r="G289" t="s">
        <v>213</v>
      </c>
      <c r="H289" t="s">
        <v>214</v>
      </c>
      <c r="I289" t="s">
        <v>215</v>
      </c>
      <c r="J289" t="s">
        <v>216</v>
      </c>
      <c r="K289" t="s">
        <v>19</v>
      </c>
      <c r="L289">
        <v>1</v>
      </c>
      <c r="M289" t="s">
        <v>1283</v>
      </c>
      <c r="N289">
        <v>10</v>
      </c>
      <c r="O289">
        <f t="shared" si="4"/>
        <v>1</v>
      </c>
    </row>
    <row r="290" spans="1:15">
      <c r="A290">
        <v>289</v>
      </c>
      <c r="B290" t="s">
        <v>11</v>
      </c>
      <c r="C290" t="s">
        <v>186</v>
      </c>
      <c r="D290" t="s">
        <v>89</v>
      </c>
      <c r="E290" t="s">
        <v>90</v>
      </c>
      <c r="F290" t="s">
        <v>217</v>
      </c>
      <c r="G290" t="s">
        <v>218</v>
      </c>
      <c r="H290" t="s">
        <v>219</v>
      </c>
      <c r="I290" t="s">
        <v>220</v>
      </c>
      <c r="J290" t="s">
        <v>221</v>
      </c>
      <c r="K290" t="s">
        <v>19</v>
      </c>
      <c r="L290">
        <v>4</v>
      </c>
      <c r="M290" t="s">
        <v>1283</v>
      </c>
      <c r="O290">
        <f t="shared" si="4"/>
        <v>1</v>
      </c>
    </row>
    <row r="291" spans="1:15">
      <c r="A291">
        <v>290</v>
      </c>
      <c r="B291" t="s">
        <v>11</v>
      </c>
      <c r="C291" t="s">
        <v>186</v>
      </c>
      <c r="D291" t="s">
        <v>89</v>
      </c>
      <c r="E291" t="s">
        <v>96</v>
      </c>
      <c r="F291" t="s">
        <v>222</v>
      </c>
      <c r="G291" t="s">
        <v>223</v>
      </c>
      <c r="H291" t="s">
        <v>224</v>
      </c>
      <c r="I291" t="s">
        <v>225</v>
      </c>
      <c r="J291" t="s">
        <v>226</v>
      </c>
      <c r="K291" t="s">
        <v>19</v>
      </c>
      <c r="L291">
        <v>8</v>
      </c>
      <c r="M291" t="s">
        <v>1283</v>
      </c>
      <c r="N291">
        <v>10</v>
      </c>
      <c r="O291">
        <f t="shared" si="4"/>
        <v>1</v>
      </c>
    </row>
    <row r="292" spans="1:15">
      <c r="A292">
        <v>291</v>
      </c>
      <c r="B292" t="s">
        <v>11</v>
      </c>
      <c r="C292" t="s">
        <v>186</v>
      </c>
      <c r="D292" t="s">
        <v>102</v>
      </c>
      <c r="E292" t="s">
        <v>103</v>
      </c>
      <c r="F292" t="s">
        <v>187</v>
      </c>
      <c r="G292" t="s">
        <v>188</v>
      </c>
      <c r="H292" t="s">
        <v>189</v>
      </c>
      <c r="I292" t="s">
        <v>227</v>
      </c>
      <c r="J292" t="s">
        <v>191</v>
      </c>
      <c r="K292" t="s">
        <v>19</v>
      </c>
      <c r="L292">
        <v>3</v>
      </c>
      <c r="M292" t="s">
        <v>1283</v>
      </c>
      <c r="O292">
        <f t="shared" si="4"/>
        <v>1</v>
      </c>
    </row>
    <row r="293" spans="1:15">
      <c r="A293">
        <v>292</v>
      </c>
      <c r="B293" t="s">
        <v>11</v>
      </c>
      <c r="C293" t="s">
        <v>186</v>
      </c>
      <c r="D293" t="s">
        <v>102</v>
      </c>
      <c r="E293" t="s">
        <v>109</v>
      </c>
      <c r="F293" t="s">
        <v>192</v>
      </c>
      <c r="G293" t="s">
        <v>193</v>
      </c>
      <c r="H293" t="s">
        <v>194</v>
      </c>
      <c r="I293" t="s">
        <v>195</v>
      </c>
      <c r="J293" t="s">
        <v>196</v>
      </c>
      <c r="K293" t="s">
        <v>19</v>
      </c>
      <c r="L293">
        <v>5</v>
      </c>
      <c r="M293" t="s">
        <v>1283</v>
      </c>
      <c r="O293">
        <f t="shared" si="4"/>
        <v>1</v>
      </c>
    </row>
    <row r="294" spans="1:15">
      <c r="A294">
        <v>293</v>
      </c>
      <c r="B294" t="s">
        <v>11</v>
      </c>
      <c r="C294" t="s">
        <v>186</v>
      </c>
      <c r="D294" t="s">
        <v>114</v>
      </c>
      <c r="E294" t="s">
        <v>115</v>
      </c>
      <c r="F294" t="s">
        <v>228</v>
      </c>
      <c r="G294" t="s">
        <v>229</v>
      </c>
      <c r="H294" t="s">
        <v>230</v>
      </c>
      <c r="I294" t="s">
        <v>231</v>
      </c>
      <c r="J294" t="s">
        <v>232</v>
      </c>
      <c r="K294" t="s">
        <v>19</v>
      </c>
      <c r="L294">
        <v>6</v>
      </c>
      <c r="M294" t="s">
        <v>1283</v>
      </c>
      <c r="N294">
        <v>10</v>
      </c>
      <c r="O294">
        <f t="shared" si="4"/>
        <v>1</v>
      </c>
    </row>
    <row r="295" spans="1:15">
      <c r="A295">
        <v>294</v>
      </c>
      <c r="B295" t="s">
        <v>11</v>
      </c>
      <c r="C295" t="s">
        <v>186</v>
      </c>
      <c r="D295" t="s">
        <v>114</v>
      </c>
      <c r="E295" t="s">
        <v>121</v>
      </c>
      <c r="F295" t="s">
        <v>233</v>
      </c>
      <c r="G295" t="s">
        <v>234</v>
      </c>
      <c r="H295" t="s">
        <v>235</v>
      </c>
      <c r="I295" t="s">
        <v>236</v>
      </c>
      <c r="J295" t="s">
        <v>237</v>
      </c>
      <c r="K295" t="s">
        <v>19</v>
      </c>
      <c r="L295">
        <v>0</v>
      </c>
      <c r="M295" t="s">
        <v>1283</v>
      </c>
      <c r="O295">
        <f t="shared" si="4"/>
        <v>1</v>
      </c>
    </row>
    <row r="296" spans="1:15">
      <c r="A296">
        <v>295</v>
      </c>
      <c r="B296" t="s">
        <v>11</v>
      </c>
      <c r="C296" t="s">
        <v>238</v>
      </c>
      <c r="D296" t="s">
        <v>52</v>
      </c>
      <c r="E296" t="s">
        <v>52</v>
      </c>
      <c r="F296" t="s">
        <v>239</v>
      </c>
      <c r="G296" t="s">
        <v>172</v>
      </c>
      <c r="H296" t="s">
        <v>240</v>
      </c>
      <c r="I296" t="s">
        <v>241</v>
      </c>
      <c r="J296" t="s">
        <v>242</v>
      </c>
      <c r="K296" t="s">
        <v>19</v>
      </c>
      <c r="L296">
        <v>2</v>
      </c>
      <c r="M296" t="s">
        <v>1283</v>
      </c>
      <c r="O296">
        <f t="shared" si="4"/>
        <v>1</v>
      </c>
    </row>
    <row r="297" spans="1:15">
      <c r="A297">
        <v>296</v>
      </c>
      <c r="B297" t="s">
        <v>11</v>
      </c>
      <c r="C297" t="s">
        <v>238</v>
      </c>
      <c r="D297" t="s">
        <v>52</v>
      </c>
      <c r="E297" t="s">
        <v>58</v>
      </c>
      <c r="F297" t="s">
        <v>243</v>
      </c>
      <c r="G297" t="s">
        <v>244</v>
      </c>
      <c r="H297" t="s">
        <v>245</v>
      </c>
      <c r="I297" t="s">
        <v>246</v>
      </c>
      <c r="J297" t="s">
        <v>247</v>
      </c>
      <c r="K297" t="s">
        <v>19</v>
      </c>
      <c r="L297">
        <v>1</v>
      </c>
      <c r="M297" t="s">
        <v>1283</v>
      </c>
      <c r="O297">
        <f t="shared" si="4"/>
        <v>1</v>
      </c>
    </row>
    <row r="298" spans="1:15">
      <c r="A298">
        <v>297</v>
      </c>
      <c r="B298" t="s">
        <v>11</v>
      </c>
      <c r="C298" t="s">
        <v>238</v>
      </c>
      <c r="D298" t="s">
        <v>25</v>
      </c>
      <c r="E298" t="s">
        <v>64</v>
      </c>
      <c r="F298" t="s">
        <v>248</v>
      </c>
      <c r="G298" t="s">
        <v>172</v>
      </c>
      <c r="H298" t="s">
        <v>249</v>
      </c>
      <c r="I298" t="s">
        <v>250</v>
      </c>
      <c r="J298" t="s">
        <v>251</v>
      </c>
      <c r="K298" t="s">
        <v>19</v>
      </c>
      <c r="L298">
        <v>3</v>
      </c>
      <c r="M298" t="s">
        <v>1283</v>
      </c>
      <c r="O298">
        <f t="shared" si="4"/>
        <v>1</v>
      </c>
    </row>
    <row r="299" spans="1:15">
      <c r="A299">
        <v>298</v>
      </c>
      <c r="B299" t="s">
        <v>11</v>
      </c>
      <c r="C299" t="s">
        <v>238</v>
      </c>
      <c r="D299" t="s">
        <v>25</v>
      </c>
      <c r="E299" t="s">
        <v>70</v>
      </c>
      <c r="F299" t="s">
        <v>252</v>
      </c>
      <c r="G299" t="s">
        <v>253</v>
      </c>
      <c r="H299" t="s">
        <v>254</v>
      </c>
      <c r="I299" t="s">
        <v>255</v>
      </c>
      <c r="J299" t="s">
        <v>256</v>
      </c>
      <c r="K299" t="s">
        <v>19</v>
      </c>
      <c r="L299">
        <v>3</v>
      </c>
      <c r="M299" t="s">
        <v>1283</v>
      </c>
      <c r="O299">
        <f t="shared" si="4"/>
        <v>1</v>
      </c>
    </row>
    <row r="300" spans="1:15">
      <c r="A300">
        <v>299</v>
      </c>
      <c r="B300" t="s">
        <v>11</v>
      </c>
      <c r="C300" t="s">
        <v>238</v>
      </c>
      <c r="D300" t="s">
        <v>76</v>
      </c>
      <c r="E300" t="s">
        <v>77</v>
      </c>
      <c r="F300" t="s">
        <v>257</v>
      </c>
      <c r="G300" t="s">
        <v>258</v>
      </c>
      <c r="H300" t="s">
        <v>259</v>
      </c>
      <c r="I300" t="s">
        <v>260</v>
      </c>
      <c r="J300" t="s">
        <v>261</v>
      </c>
      <c r="K300" t="s">
        <v>19</v>
      </c>
      <c r="L300">
        <v>1</v>
      </c>
      <c r="M300" t="s">
        <v>1283</v>
      </c>
      <c r="O300">
        <f t="shared" si="4"/>
        <v>1</v>
      </c>
    </row>
    <row r="301" spans="1:15">
      <c r="A301">
        <v>300</v>
      </c>
      <c r="B301" t="s">
        <v>11</v>
      </c>
      <c r="C301" t="s">
        <v>238</v>
      </c>
      <c r="D301" t="s">
        <v>76</v>
      </c>
      <c r="E301" t="s">
        <v>77</v>
      </c>
      <c r="F301" t="s">
        <v>262</v>
      </c>
      <c r="G301" t="s">
        <v>172</v>
      </c>
      <c r="H301" t="s">
        <v>263</v>
      </c>
      <c r="I301" t="s">
        <v>264</v>
      </c>
      <c r="J301" t="s">
        <v>265</v>
      </c>
      <c r="K301" t="s">
        <v>19</v>
      </c>
      <c r="L301">
        <v>5</v>
      </c>
      <c r="M301" t="s">
        <v>1283</v>
      </c>
      <c r="N301">
        <v>10</v>
      </c>
      <c r="O301">
        <f t="shared" si="4"/>
        <v>1</v>
      </c>
    </row>
    <row r="302" spans="1:15">
      <c r="A302">
        <v>301</v>
      </c>
      <c r="B302" t="s">
        <v>11</v>
      </c>
      <c r="C302" t="s">
        <v>238</v>
      </c>
      <c r="D302" t="s">
        <v>76</v>
      </c>
      <c r="E302" t="s">
        <v>83</v>
      </c>
      <c r="F302" t="s">
        <v>266</v>
      </c>
      <c r="G302" t="s">
        <v>229</v>
      </c>
      <c r="H302" t="s">
        <v>267</v>
      </c>
      <c r="I302" t="s">
        <v>268</v>
      </c>
      <c r="J302" t="s">
        <v>269</v>
      </c>
      <c r="K302" t="s">
        <v>19</v>
      </c>
      <c r="L302">
        <v>1</v>
      </c>
      <c r="M302" t="s">
        <v>1283</v>
      </c>
      <c r="O302">
        <f t="shared" si="4"/>
        <v>1</v>
      </c>
    </row>
    <row r="303" spans="1:15">
      <c r="A303">
        <v>302</v>
      </c>
      <c r="B303" t="s">
        <v>11</v>
      </c>
      <c r="C303" t="s">
        <v>238</v>
      </c>
      <c r="D303" t="s">
        <v>76</v>
      </c>
      <c r="E303" t="s">
        <v>83</v>
      </c>
      <c r="F303" t="s">
        <v>270</v>
      </c>
      <c r="G303" t="s">
        <v>271</v>
      </c>
      <c r="H303" t="s">
        <v>272</v>
      </c>
      <c r="I303" t="s">
        <v>273</v>
      </c>
      <c r="J303" t="s">
        <v>274</v>
      </c>
      <c r="K303" t="s">
        <v>19</v>
      </c>
      <c r="L303">
        <v>0</v>
      </c>
      <c r="M303" t="s">
        <v>1283</v>
      </c>
      <c r="O303">
        <f t="shared" si="4"/>
        <v>1</v>
      </c>
    </row>
    <row r="304" spans="1:15">
      <c r="A304">
        <v>303</v>
      </c>
      <c r="B304" t="s">
        <v>11</v>
      </c>
      <c r="C304" t="s">
        <v>238</v>
      </c>
      <c r="D304" t="s">
        <v>89</v>
      </c>
      <c r="E304" t="s">
        <v>90</v>
      </c>
      <c r="F304" t="s">
        <v>275</v>
      </c>
      <c r="G304" t="s">
        <v>276</v>
      </c>
      <c r="H304" t="s">
        <v>277</v>
      </c>
      <c r="I304" t="s">
        <v>278</v>
      </c>
      <c r="J304" t="s">
        <v>279</v>
      </c>
      <c r="K304" t="s">
        <v>19</v>
      </c>
      <c r="L304">
        <v>5</v>
      </c>
      <c r="M304" t="s">
        <v>1283</v>
      </c>
      <c r="N304">
        <v>10</v>
      </c>
      <c r="O304">
        <f t="shared" si="4"/>
        <v>1</v>
      </c>
    </row>
    <row r="305" spans="1:15">
      <c r="A305">
        <v>304</v>
      </c>
      <c r="B305" t="s">
        <v>11</v>
      </c>
      <c r="C305" t="s">
        <v>238</v>
      </c>
      <c r="D305" t="s">
        <v>89</v>
      </c>
      <c r="E305" t="s">
        <v>96</v>
      </c>
      <c r="F305" t="s">
        <v>280</v>
      </c>
      <c r="G305" t="s">
        <v>105</v>
      </c>
      <c r="H305" t="s">
        <v>281</v>
      </c>
      <c r="I305" t="s">
        <v>282</v>
      </c>
      <c r="J305" t="s">
        <v>283</v>
      </c>
      <c r="K305" t="s">
        <v>19</v>
      </c>
      <c r="L305">
        <v>1</v>
      </c>
      <c r="M305" t="s">
        <v>1283</v>
      </c>
      <c r="O305">
        <f t="shared" si="4"/>
        <v>1</v>
      </c>
    </row>
    <row r="306" spans="1:15">
      <c r="A306">
        <v>305</v>
      </c>
      <c r="B306" t="s">
        <v>11</v>
      </c>
      <c r="C306" t="s">
        <v>238</v>
      </c>
      <c r="D306" t="s">
        <v>102</v>
      </c>
      <c r="E306" t="s">
        <v>103</v>
      </c>
      <c r="F306" t="s">
        <v>284</v>
      </c>
      <c r="G306" t="s">
        <v>285</v>
      </c>
      <c r="H306" t="s">
        <v>286</v>
      </c>
      <c r="I306" t="s">
        <v>287</v>
      </c>
      <c r="J306" t="s">
        <v>288</v>
      </c>
      <c r="K306" t="s">
        <v>19</v>
      </c>
      <c r="L306">
        <v>11</v>
      </c>
      <c r="M306" t="s">
        <v>1283</v>
      </c>
      <c r="N306">
        <v>10</v>
      </c>
      <c r="O306">
        <f t="shared" si="4"/>
        <v>1</v>
      </c>
    </row>
    <row r="307" spans="1:15">
      <c r="A307">
        <v>306</v>
      </c>
      <c r="B307" t="s">
        <v>11</v>
      </c>
      <c r="C307" t="s">
        <v>238</v>
      </c>
      <c r="D307" t="s">
        <v>102</v>
      </c>
      <c r="E307" t="s">
        <v>109</v>
      </c>
      <c r="F307" t="s">
        <v>289</v>
      </c>
      <c r="G307" t="s">
        <v>290</v>
      </c>
      <c r="H307" t="s">
        <v>291</v>
      </c>
      <c r="I307" t="s">
        <v>292</v>
      </c>
      <c r="J307" t="s">
        <v>293</v>
      </c>
      <c r="K307" t="s">
        <v>19</v>
      </c>
      <c r="L307">
        <v>4</v>
      </c>
      <c r="M307" t="s">
        <v>1283</v>
      </c>
      <c r="O307">
        <f t="shared" si="4"/>
        <v>1</v>
      </c>
    </row>
    <row r="308" spans="1:15">
      <c r="A308">
        <v>307</v>
      </c>
      <c r="B308" t="s">
        <v>11</v>
      </c>
      <c r="C308" t="s">
        <v>238</v>
      </c>
      <c r="D308" t="s">
        <v>114</v>
      </c>
      <c r="E308" t="s">
        <v>115</v>
      </c>
      <c r="F308" t="s">
        <v>294</v>
      </c>
      <c r="G308" t="s">
        <v>295</v>
      </c>
      <c r="H308" t="s">
        <v>296</v>
      </c>
      <c r="I308" t="s">
        <v>297</v>
      </c>
      <c r="J308" t="s">
        <v>298</v>
      </c>
      <c r="K308" t="s">
        <v>19</v>
      </c>
      <c r="L308">
        <v>8</v>
      </c>
      <c r="M308" t="s">
        <v>1283</v>
      </c>
      <c r="N308">
        <v>10</v>
      </c>
      <c r="O308">
        <f t="shared" si="4"/>
        <v>1</v>
      </c>
    </row>
    <row r="309" spans="1:15">
      <c r="A309">
        <v>308</v>
      </c>
      <c r="B309" t="s">
        <v>11</v>
      </c>
      <c r="C309" t="s">
        <v>238</v>
      </c>
      <c r="D309" t="s">
        <v>114</v>
      </c>
      <c r="E309" t="s">
        <v>121</v>
      </c>
      <c r="F309" t="s">
        <v>299</v>
      </c>
      <c r="G309" t="s">
        <v>300</v>
      </c>
      <c r="H309" t="s">
        <v>301</v>
      </c>
      <c r="I309" t="s">
        <v>297</v>
      </c>
      <c r="J309" t="s">
        <v>302</v>
      </c>
      <c r="K309" t="s">
        <v>19</v>
      </c>
      <c r="L309">
        <v>1</v>
      </c>
      <c r="M309" t="s">
        <v>1283</v>
      </c>
      <c r="N309">
        <v>10</v>
      </c>
      <c r="O309">
        <f t="shared" si="4"/>
        <v>1</v>
      </c>
    </row>
    <row r="310" spans="1:15">
      <c r="A310">
        <v>309</v>
      </c>
      <c r="B310" t="s">
        <v>11</v>
      </c>
      <c r="C310" t="s">
        <v>303</v>
      </c>
      <c r="D310" t="s">
        <v>52</v>
      </c>
      <c r="E310" t="s">
        <v>52</v>
      </c>
      <c r="F310" t="s">
        <v>304</v>
      </c>
      <c r="G310" t="s">
        <v>305</v>
      </c>
      <c r="H310" t="s">
        <v>306</v>
      </c>
      <c r="I310" t="s">
        <v>307</v>
      </c>
      <c r="J310" t="s">
        <v>308</v>
      </c>
      <c r="K310" t="s">
        <v>19</v>
      </c>
      <c r="L310">
        <v>10</v>
      </c>
      <c r="M310" t="s">
        <v>1283</v>
      </c>
      <c r="N310">
        <v>10</v>
      </c>
      <c r="O310">
        <f t="shared" si="4"/>
        <v>1</v>
      </c>
    </row>
    <row r="311" spans="1:15">
      <c r="A311">
        <v>310</v>
      </c>
      <c r="B311" t="s">
        <v>11</v>
      </c>
      <c r="C311" t="s">
        <v>303</v>
      </c>
      <c r="D311" t="s">
        <v>52</v>
      </c>
      <c r="E311" t="s">
        <v>58</v>
      </c>
      <c r="F311" t="s">
        <v>309</v>
      </c>
      <c r="G311" t="s">
        <v>310</v>
      </c>
      <c r="H311" t="s">
        <v>311</v>
      </c>
      <c r="I311" t="s">
        <v>312</v>
      </c>
      <c r="J311" t="s">
        <v>313</v>
      </c>
      <c r="K311" t="s">
        <v>19</v>
      </c>
      <c r="L311">
        <v>5</v>
      </c>
      <c r="M311" t="s">
        <v>1283</v>
      </c>
      <c r="O311">
        <f t="shared" si="4"/>
        <v>1</v>
      </c>
    </row>
    <row r="312" spans="1:15">
      <c r="A312">
        <v>311</v>
      </c>
      <c r="B312" t="s">
        <v>11</v>
      </c>
      <c r="C312" t="s">
        <v>303</v>
      </c>
      <c r="D312" t="s">
        <v>25</v>
      </c>
      <c r="E312" t="s">
        <v>64</v>
      </c>
      <c r="F312" t="s">
        <v>309</v>
      </c>
      <c r="G312" t="s">
        <v>310</v>
      </c>
      <c r="H312" t="s">
        <v>311</v>
      </c>
      <c r="I312" t="s">
        <v>312</v>
      </c>
      <c r="J312" t="s">
        <v>313</v>
      </c>
      <c r="K312" t="s">
        <v>19</v>
      </c>
      <c r="L312">
        <v>5</v>
      </c>
      <c r="M312" t="s">
        <v>1283</v>
      </c>
      <c r="O312">
        <f t="shared" si="4"/>
        <v>1</v>
      </c>
    </row>
    <row r="313" spans="1:15">
      <c r="A313">
        <v>312</v>
      </c>
      <c r="B313" t="s">
        <v>11</v>
      </c>
      <c r="C313" t="s">
        <v>303</v>
      </c>
      <c r="D313" t="s">
        <v>25</v>
      </c>
      <c r="E313" t="s">
        <v>70</v>
      </c>
      <c r="F313" t="s">
        <v>304</v>
      </c>
      <c r="G313" t="s">
        <v>305</v>
      </c>
      <c r="H313" t="s">
        <v>306</v>
      </c>
      <c r="I313" t="s">
        <v>307</v>
      </c>
      <c r="J313" t="s">
        <v>308</v>
      </c>
      <c r="K313" t="s">
        <v>19</v>
      </c>
      <c r="L313">
        <v>10</v>
      </c>
      <c r="M313" t="s">
        <v>1283</v>
      </c>
      <c r="N313">
        <v>10</v>
      </c>
      <c r="O313">
        <f t="shared" si="4"/>
        <v>1</v>
      </c>
    </row>
    <row r="314" spans="1:15">
      <c r="A314">
        <v>313</v>
      </c>
      <c r="B314" t="s">
        <v>11</v>
      </c>
      <c r="C314" t="s">
        <v>303</v>
      </c>
      <c r="D314" t="s">
        <v>76</v>
      </c>
      <c r="E314" t="s">
        <v>77</v>
      </c>
      <c r="F314" t="s">
        <v>84</v>
      </c>
      <c r="G314" t="s">
        <v>314</v>
      </c>
      <c r="H314" t="s">
        <v>315</v>
      </c>
      <c r="I314" t="s">
        <v>316</v>
      </c>
      <c r="J314" t="s">
        <v>317</v>
      </c>
      <c r="K314" t="s">
        <v>19</v>
      </c>
      <c r="L314">
        <v>1</v>
      </c>
      <c r="M314" t="s">
        <v>1283</v>
      </c>
      <c r="O314">
        <f t="shared" si="4"/>
        <v>1</v>
      </c>
    </row>
    <row r="315" spans="1:15">
      <c r="A315">
        <v>314</v>
      </c>
      <c r="B315" t="s">
        <v>11</v>
      </c>
      <c r="C315" t="s">
        <v>303</v>
      </c>
      <c r="D315" t="s">
        <v>76</v>
      </c>
      <c r="E315" t="s">
        <v>83</v>
      </c>
      <c r="F315" t="s">
        <v>318</v>
      </c>
      <c r="G315" t="s">
        <v>319</v>
      </c>
      <c r="H315" t="s">
        <v>320</v>
      </c>
      <c r="I315" t="s">
        <v>321</v>
      </c>
      <c r="J315" t="s">
        <v>322</v>
      </c>
      <c r="K315" t="s">
        <v>19</v>
      </c>
      <c r="L315">
        <v>0</v>
      </c>
      <c r="M315" t="s">
        <v>1283</v>
      </c>
      <c r="O315">
        <f t="shared" si="4"/>
        <v>1</v>
      </c>
    </row>
    <row r="316" spans="1:15">
      <c r="A316">
        <v>315</v>
      </c>
      <c r="B316" t="s">
        <v>11</v>
      </c>
      <c r="C316" t="s">
        <v>303</v>
      </c>
      <c r="D316" t="s">
        <v>89</v>
      </c>
      <c r="E316" t="s">
        <v>90</v>
      </c>
      <c r="F316" t="s">
        <v>323</v>
      </c>
      <c r="G316" t="s">
        <v>172</v>
      </c>
      <c r="H316" t="s">
        <v>324</v>
      </c>
      <c r="I316" t="s">
        <v>325</v>
      </c>
      <c r="J316" t="s">
        <v>326</v>
      </c>
      <c r="K316" t="s">
        <v>19</v>
      </c>
      <c r="L316">
        <v>1</v>
      </c>
      <c r="M316" t="s">
        <v>1283</v>
      </c>
      <c r="O316">
        <f t="shared" si="4"/>
        <v>1</v>
      </c>
    </row>
    <row r="317" spans="1:15">
      <c r="A317">
        <v>316</v>
      </c>
      <c r="B317" t="s">
        <v>11</v>
      </c>
      <c r="C317" t="s">
        <v>303</v>
      </c>
      <c r="D317" t="s">
        <v>89</v>
      </c>
      <c r="E317" t="s">
        <v>96</v>
      </c>
      <c r="F317" t="s">
        <v>327</v>
      </c>
      <c r="G317" t="s">
        <v>328</v>
      </c>
      <c r="H317" t="s">
        <v>329</v>
      </c>
      <c r="I317" t="s">
        <v>325</v>
      </c>
      <c r="J317" t="s">
        <v>330</v>
      </c>
      <c r="K317" t="s">
        <v>19</v>
      </c>
      <c r="L317">
        <v>9</v>
      </c>
      <c r="M317" t="s">
        <v>1283</v>
      </c>
      <c r="N317">
        <v>10</v>
      </c>
      <c r="O317">
        <f t="shared" si="4"/>
        <v>1</v>
      </c>
    </row>
    <row r="318" spans="1:15">
      <c r="A318">
        <v>317</v>
      </c>
      <c r="B318" t="s">
        <v>11</v>
      </c>
      <c r="C318" t="s">
        <v>303</v>
      </c>
      <c r="D318" t="s">
        <v>102</v>
      </c>
      <c r="E318" t="s">
        <v>103</v>
      </c>
      <c r="F318" t="s">
        <v>331</v>
      </c>
      <c r="G318" t="s">
        <v>244</v>
      </c>
      <c r="H318" t="s">
        <v>332</v>
      </c>
      <c r="I318" t="s">
        <v>333</v>
      </c>
      <c r="J318" t="s">
        <v>334</v>
      </c>
      <c r="K318" t="s">
        <v>19</v>
      </c>
      <c r="L318">
        <v>1</v>
      </c>
      <c r="M318" t="s">
        <v>1283</v>
      </c>
      <c r="O318">
        <f t="shared" si="4"/>
        <v>1</v>
      </c>
    </row>
    <row r="319" spans="1:15">
      <c r="A319">
        <v>318</v>
      </c>
      <c r="B319" t="s">
        <v>11</v>
      </c>
      <c r="C319" t="s">
        <v>303</v>
      </c>
      <c r="D319" t="s">
        <v>102</v>
      </c>
      <c r="E319" t="s">
        <v>109</v>
      </c>
      <c r="F319" t="s">
        <v>335</v>
      </c>
      <c r="G319" t="s">
        <v>336</v>
      </c>
      <c r="H319" t="s">
        <v>337</v>
      </c>
      <c r="I319" t="s">
        <v>333</v>
      </c>
      <c r="J319" t="s">
        <v>338</v>
      </c>
      <c r="K319" t="s">
        <v>19</v>
      </c>
      <c r="L319">
        <v>2</v>
      </c>
      <c r="M319" t="s">
        <v>1283</v>
      </c>
      <c r="O319">
        <f t="shared" si="4"/>
        <v>1</v>
      </c>
    </row>
    <row r="320" spans="1:15">
      <c r="A320">
        <v>319</v>
      </c>
      <c r="B320" t="s">
        <v>11</v>
      </c>
      <c r="C320" t="s">
        <v>303</v>
      </c>
      <c r="D320" t="s">
        <v>114</v>
      </c>
      <c r="E320" t="s">
        <v>115</v>
      </c>
      <c r="F320" t="s">
        <v>339</v>
      </c>
      <c r="G320" t="s">
        <v>22</v>
      </c>
      <c r="H320" t="s">
        <v>340</v>
      </c>
      <c r="I320" t="s">
        <v>341</v>
      </c>
      <c r="J320" t="s">
        <v>342</v>
      </c>
      <c r="K320" t="s">
        <v>19</v>
      </c>
      <c r="L320">
        <v>5</v>
      </c>
      <c r="M320" t="s">
        <v>1283</v>
      </c>
      <c r="O320">
        <f t="shared" si="4"/>
        <v>1</v>
      </c>
    </row>
    <row r="321" spans="1:15">
      <c r="A321">
        <v>320</v>
      </c>
      <c r="B321" t="s">
        <v>11</v>
      </c>
      <c r="C321" t="s">
        <v>303</v>
      </c>
      <c r="D321" t="s">
        <v>114</v>
      </c>
      <c r="E321" t="s">
        <v>121</v>
      </c>
      <c r="F321" t="s">
        <v>343</v>
      </c>
      <c r="G321" t="s">
        <v>344</v>
      </c>
      <c r="H321" t="s">
        <v>345</v>
      </c>
      <c r="I321" t="s">
        <v>346</v>
      </c>
      <c r="J321" t="s">
        <v>347</v>
      </c>
      <c r="K321" t="s">
        <v>19</v>
      </c>
      <c r="L321">
        <v>1</v>
      </c>
      <c r="M321" t="s">
        <v>1283</v>
      </c>
      <c r="O321">
        <f t="shared" si="4"/>
        <v>1</v>
      </c>
    </row>
    <row r="322" spans="1:15">
      <c r="A322">
        <v>321</v>
      </c>
      <c r="B322" t="s">
        <v>11</v>
      </c>
      <c r="C322" t="s">
        <v>348</v>
      </c>
      <c r="D322" t="s">
        <v>52</v>
      </c>
      <c r="E322" t="s">
        <v>52</v>
      </c>
      <c r="F322" t="s">
        <v>349</v>
      </c>
      <c r="G322" t="s">
        <v>153</v>
      </c>
      <c r="H322" t="s">
        <v>350</v>
      </c>
      <c r="I322" t="s">
        <v>351</v>
      </c>
      <c r="J322" t="s">
        <v>352</v>
      </c>
      <c r="K322" t="s">
        <v>19</v>
      </c>
      <c r="L322">
        <v>7</v>
      </c>
      <c r="M322" t="s">
        <v>1283</v>
      </c>
      <c r="N322">
        <v>10</v>
      </c>
      <c r="O322">
        <f t="shared" si="4"/>
        <v>1</v>
      </c>
    </row>
    <row r="323" spans="1:15">
      <c r="A323">
        <v>322</v>
      </c>
      <c r="B323" t="s">
        <v>11</v>
      </c>
      <c r="C323" t="s">
        <v>348</v>
      </c>
      <c r="D323" t="s">
        <v>52</v>
      </c>
      <c r="E323" t="s">
        <v>58</v>
      </c>
      <c r="F323" t="s">
        <v>353</v>
      </c>
      <c r="G323" t="s">
        <v>354</v>
      </c>
      <c r="H323" t="s">
        <v>355</v>
      </c>
      <c r="I323" t="s">
        <v>356</v>
      </c>
      <c r="J323" t="s">
        <v>357</v>
      </c>
      <c r="K323" t="s">
        <v>19</v>
      </c>
      <c r="L323">
        <v>8</v>
      </c>
      <c r="M323" t="s">
        <v>1283</v>
      </c>
      <c r="N323">
        <v>10</v>
      </c>
      <c r="O323">
        <f t="shared" ref="O323:O386" si="5">IF(N323=" ",0,1)</f>
        <v>1</v>
      </c>
    </row>
    <row r="324" spans="1:15">
      <c r="A324">
        <v>323</v>
      </c>
      <c r="B324" t="s">
        <v>11</v>
      </c>
      <c r="C324" t="s">
        <v>348</v>
      </c>
      <c r="D324" t="s">
        <v>25</v>
      </c>
      <c r="E324" t="s">
        <v>64</v>
      </c>
      <c r="F324" t="s">
        <v>358</v>
      </c>
      <c r="G324" t="s">
        <v>223</v>
      </c>
      <c r="H324" t="s">
        <v>359</v>
      </c>
      <c r="I324" t="s">
        <v>360</v>
      </c>
      <c r="J324" t="s">
        <v>361</v>
      </c>
      <c r="K324" t="s">
        <v>19</v>
      </c>
      <c r="L324">
        <v>8</v>
      </c>
      <c r="M324" t="s">
        <v>1283</v>
      </c>
      <c r="N324">
        <v>10</v>
      </c>
      <c r="O324">
        <f t="shared" si="5"/>
        <v>1</v>
      </c>
    </row>
    <row r="325" spans="1:15">
      <c r="A325">
        <v>324</v>
      </c>
      <c r="B325" t="s">
        <v>11</v>
      </c>
      <c r="C325" t="s">
        <v>348</v>
      </c>
      <c r="D325" t="s">
        <v>25</v>
      </c>
      <c r="E325" t="s">
        <v>70</v>
      </c>
      <c r="F325" t="s">
        <v>362</v>
      </c>
      <c r="G325" t="s">
        <v>363</v>
      </c>
      <c r="H325" t="s">
        <v>364</v>
      </c>
      <c r="I325" t="s">
        <v>365</v>
      </c>
      <c r="J325" t="s">
        <v>366</v>
      </c>
      <c r="K325" t="s">
        <v>19</v>
      </c>
      <c r="L325">
        <v>8</v>
      </c>
      <c r="M325" t="s">
        <v>1283</v>
      </c>
      <c r="O325">
        <f t="shared" si="5"/>
        <v>1</v>
      </c>
    </row>
    <row r="326" spans="1:15">
      <c r="A326">
        <v>325</v>
      </c>
      <c r="B326" t="s">
        <v>11</v>
      </c>
      <c r="C326" t="s">
        <v>348</v>
      </c>
      <c r="D326" t="s">
        <v>25</v>
      </c>
      <c r="E326" t="s">
        <v>70</v>
      </c>
      <c r="F326" t="s">
        <v>275</v>
      </c>
      <c r="G326" t="s">
        <v>367</v>
      </c>
      <c r="H326" t="s">
        <v>368</v>
      </c>
      <c r="I326" t="s">
        <v>369</v>
      </c>
      <c r="J326" t="s">
        <v>370</v>
      </c>
      <c r="K326" t="s">
        <v>19</v>
      </c>
      <c r="L326">
        <v>0</v>
      </c>
      <c r="M326" t="s">
        <v>1283</v>
      </c>
      <c r="O326">
        <f t="shared" si="5"/>
        <v>1</v>
      </c>
    </row>
    <row r="327" spans="1:15">
      <c r="A327">
        <v>326</v>
      </c>
      <c r="B327" t="s">
        <v>11</v>
      </c>
      <c r="C327" t="s">
        <v>348</v>
      </c>
      <c r="D327" t="s">
        <v>76</v>
      </c>
      <c r="E327" t="s">
        <v>77</v>
      </c>
      <c r="F327" t="s">
        <v>371</v>
      </c>
      <c r="G327" t="s">
        <v>372</v>
      </c>
      <c r="H327" t="s">
        <v>373</v>
      </c>
      <c r="I327" t="s">
        <v>374</v>
      </c>
      <c r="J327" t="s">
        <v>375</v>
      </c>
      <c r="K327" t="s">
        <v>19</v>
      </c>
      <c r="L327">
        <v>0</v>
      </c>
      <c r="M327" t="s">
        <v>1283</v>
      </c>
      <c r="O327">
        <f t="shared" si="5"/>
        <v>1</v>
      </c>
    </row>
    <row r="328" spans="1:15">
      <c r="A328">
        <v>327</v>
      </c>
      <c r="B328" t="s">
        <v>11</v>
      </c>
      <c r="C328" t="s">
        <v>348</v>
      </c>
      <c r="D328" t="s">
        <v>76</v>
      </c>
      <c r="E328" t="s">
        <v>83</v>
      </c>
      <c r="F328" t="s">
        <v>71</v>
      </c>
      <c r="G328" t="s">
        <v>376</v>
      </c>
      <c r="H328" t="s">
        <v>377</v>
      </c>
      <c r="I328" t="s">
        <v>378</v>
      </c>
      <c r="J328" t="s">
        <v>379</v>
      </c>
      <c r="K328" t="s">
        <v>19</v>
      </c>
      <c r="L328">
        <v>0</v>
      </c>
      <c r="M328" t="s">
        <v>1283</v>
      </c>
      <c r="O328">
        <f t="shared" si="5"/>
        <v>1</v>
      </c>
    </row>
    <row r="329" spans="1:15">
      <c r="A329">
        <v>328</v>
      </c>
      <c r="B329" t="s">
        <v>11</v>
      </c>
      <c r="C329" t="s">
        <v>348</v>
      </c>
      <c r="D329" t="s">
        <v>89</v>
      </c>
      <c r="E329" t="s">
        <v>90</v>
      </c>
      <c r="F329" t="s">
        <v>349</v>
      </c>
      <c r="G329" t="s">
        <v>153</v>
      </c>
      <c r="H329" t="s">
        <v>350</v>
      </c>
      <c r="I329" t="s">
        <v>351</v>
      </c>
      <c r="J329" t="s">
        <v>352</v>
      </c>
      <c r="K329" t="s">
        <v>19</v>
      </c>
      <c r="L329">
        <v>7</v>
      </c>
      <c r="M329" t="s">
        <v>1283</v>
      </c>
      <c r="N329">
        <v>10</v>
      </c>
      <c r="O329">
        <f t="shared" si="5"/>
        <v>1</v>
      </c>
    </row>
    <row r="330" spans="1:15">
      <c r="A330">
        <v>329</v>
      </c>
      <c r="B330" t="s">
        <v>11</v>
      </c>
      <c r="C330" t="s">
        <v>348</v>
      </c>
      <c r="D330" t="s">
        <v>89</v>
      </c>
      <c r="E330" t="s">
        <v>96</v>
      </c>
      <c r="F330" t="s">
        <v>380</v>
      </c>
      <c r="G330" t="s">
        <v>381</v>
      </c>
      <c r="H330" t="s">
        <v>382</v>
      </c>
      <c r="I330" t="s">
        <v>383</v>
      </c>
      <c r="J330" t="s">
        <v>384</v>
      </c>
      <c r="K330" t="s">
        <v>19</v>
      </c>
      <c r="L330">
        <v>6</v>
      </c>
      <c r="M330" t="s">
        <v>1283</v>
      </c>
      <c r="O330">
        <f t="shared" si="5"/>
        <v>1</v>
      </c>
    </row>
    <row r="331" spans="1:15">
      <c r="A331">
        <v>330</v>
      </c>
      <c r="B331" t="s">
        <v>11</v>
      </c>
      <c r="C331" t="s">
        <v>348</v>
      </c>
      <c r="D331" t="s">
        <v>102</v>
      </c>
      <c r="E331" t="s">
        <v>103</v>
      </c>
      <c r="F331" t="s">
        <v>353</v>
      </c>
      <c r="G331" t="s">
        <v>354</v>
      </c>
      <c r="H331" t="s">
        <v>385</v>
      </c>
      <c r="I331" t="s">
        <v>356</v>
      </c>
      <c r="J331" t="s">
        <v>357</v>
      </c>
      <c r="K331" t="s">
        <v>19</v>
      </c>
      <c r="L331">
        <v>8</v>
      </c>
      <c r="M331" t="s">
        <v>1283</v>
      </c>
      <c r="N331">
        <v>10</v>
      </c>
      <c r="O331">
        <f t="shared" si="5"/>
        <v>1</v>
      </c>
    </row>
    <row r="332" spans="1:15">
      <c r="A332">
        <v>331</v>
      </c>
      <c r="B332" t="s">
        <v>11</v>
      </c>
      <c r="C332" t="s">
        <v>348</v>
      </c>
      <c r="D332" t="s">
        <v>102</v>
      </c>
      <c r="E332" t="s">
        <v>109</v>
      </c>
      <c r="F332" t="s">
        <v>386</v>
      </c>
      <c r="G332" t="s">
        <v>387</v>
      </c>
      <c r="H332" t="s">
        <v>388</v>
      </c>
      <c r="I332" t="s">
        <v>389</v>
      </c>
      <c r="J332" t="s">
        <v>390</v>
      </c>
      <c r="K332" t="s">
        <v>19</v>
      </c>
      <c r="L332">
        <v>7</v>
      </c>
      <c r="M332" t="s">
        <v>1283</v>
      </c>
      <c r="O332">
        <f t="shared" si="5"/>
        <v>1</v>
      </c>
    </row>
    <row r="333" spans="1:15">
      <c r="A333">
        <v>332</v>
      </c>
      <c r="B333" t="s">
        <v>11</v>
      </c>
      <c r="C333" t="s">
        <v>348</v>
      </c>
      <c r="D333" t="s">
        <v>114</v>
      </c>
      <c r="E333" t="s">
        <v>115</v>
      </c>
      <c r="F333" t="s">
        <v>391</v>
      </c>
      <c r="G333" t="s">
        <v>392</v>
      </c>
      <c r="H333" t="s">
        <v>393</v>
      </c>
      <c r="I333" t="s">
        <v>394</v>
      </c>
      <c r="J333" t="s">
        <v>395</v>
      </c>
      <c r="K333" t="s">
        <v>19</v>
      </c>
      <c r="L333">
        <v>1</v>
      </c>
      <c r="M333" t="s">
        <v>1283</v>
      </c>
      <c r="O333">
        <f t="shared" si="5"/>
        <v>1</v>
      </c>
    </row>
    <row r="334" spans="1:15">
      <c r="A334">
        <v>333</v>
      </c>
      <c r="B334" t="s">
        <v>11</v>
      </c>
      <c r="C334" t="s">
        <v>348</v>
      </c>
      <c r="D334" t="s">
        <v>114</v>
      </c>
      <c r="E334" t="s">
        <v>121</v>
      </c>
      <c r="F334" t="s">
        <v>396</v>
      </c>
      <c r="G334" t="s">
        <v>397</v>
      </c>
      <c r="H334" t="s">
        <v>398</v>
      </c>
      <c r="I334" t="s">
        <v>399</v>
      </c>
      <c r="J334" t="s">
        <v>400</v>
      </c>
      <c r="K334" t="s">
        <v>19</v>
      </c>
      <c r="L334">
        <v>0</v>
      </c>
      <c r="M334" t="s">
        <v>1283</v>
      </c>
      <c r="O334">
        <f t="shared" si="5"/>
        <v>1</v>
      </c>
    </row>
    <row r="335" spans="1:15">
      <c r="A335">
        <v>334</v>
      </c>
      <c r="B335" t="s">
        <v>11</v>
      </c>
      <c r="C335" t="s">
        <v>401</v>
      </c>
      <c r="D335" t="s">
        <v>52</v>
      </c>
      <c r="E335" t="s">
        <v>52</v>
      </c>
      <c r="F335" t="s">
        <v>402</v>
      </c>
      <c r="G335" t="s">
        <v>403</v>
      </c>
      <c r="H335" t="s">
        <v>404</v>
      </c>
      <c r="I335" t="s">
        <v>405</v>
      </c>
      <c r="J335" t="s">
        <v>406</v>
      </c>
      <c r="K335" t="s">
        <v>19</v>
      </c>
      <c r="L335">
        <v>7</v>
      </c>
      <c r="M335" t="s">
        <v>1283</v>
      </c>
      <c r="N335">
        <v>10</v>
      </c>
      <c r="O335">
        <f t="shared" si="5"/>
        <v>1</v>
      </c>
    </row>
    <row r="336" spans="1:15">
      <c r="A336">
        <v>335</v>
      </c>
      <c r="B336" t="s">
        <v>11</v>
      </c>
      <c r="C336" t="s">
        <v>401</v>
      </c>
      <c r="D336" t="s">
        <v>52</v>
      </c>
      <c r="E336" t="s">
        <v>58</v>
      </c>
      <c r="F336" t="s">
        <v>407</v>
      </c>
      <c r="G336" t="s">
        <v>367</v>
      </c>
      <c r="H336" t="s">
        <v>408</v>
      </c>
      <c r="I336" t="s">
        <v>409</v>
      </c>
      <c r="J336" t="s">
        <v>410</v>
      </c>
      <c r="K336" t="s">
        <v>19</v>
      </c>
      <c r="L336">
        <v>2</v>
      </c>
      <c r="M336" t="s">
        <v>1283</v>
      </c>
      <c r="O336">
        <f t="shared" si="5"/>
        <v>1</v>
      </c>
    </row>
    <row r="337" spans="1:15">
      <c r="A337">
        <v>336</v>
      </c>
      <c r="B337" t="s">
        <v>11</v>
      </c>
      <c r="C337" t="s">
        <v>401</v>
      </c>
      <c r="D337" t="s">
        <v>25</v>
      </c>
      <c r="E337" t="s">
        <v>64</v>
      </c>
      <c r="F337" t="s">
        <v>411</v>
      </c>
      <c r="G337" t="s">
        <v>22</v>
      </c>
      <c r="H337" t="s">
        <v>412</v>
      </c>
      <c r="I337" t="s">
        <v>413</v>
      </c>
      <c r="J337" t="s">
        <v>414</v>
      </c>
      <c r="K337" t="s">
        <v>19</v>
      </c>
      <c r="L337">
        <v>6</v>
      </c>
      <c r="M337" t="s">
        <v>1283</v>
      </c>
      <c r="N337">
        <v>10</v>
      </c>
      <c r="O337">
        <f t="shared" si="5"/>
        <v>1</v>
      </c>
    </row>
    <row r="338" spans="1:15">
      <c r="A338">
        <v>337</v>
      </c>
      <c r="B338" t="s">
        <v>11</v>
      </c>
      <c r="C338" t="s">
        <v>401</v>
      </c>
      <c r="D338" t="s">
        <v>25</v>
      </c>
      <c r="E338" t="s">
        <v>70</v>
      </c>
      <c r="F338" t="s">
        <v>415</v>
      </c>
      <c r="G338" t="s">
        <v>367</v>
      </c>
      <c r="H338" t="s">
        <v>416</v>
      </c>
      <c r="I338" t="s">
        <v>417</v>
      </c>
      <c r="J338" t="s">
        <v>418</v>
      </c>
      <c r="K338" t="s">
        <v>19</v>
      </c>
      <c r="L338">
        <v>6</v>
      </c>
      <c r="M338" t="s">
        <v>1283</v>
      </c>
      <c r="O338">
        <f t="shared" si="5"/>
        <v>1</v>
      </c>
    </row>
    <row r="339" spans="1:15">
      <c r="A339">
        <v>338</v>
      </c>
      <c r="B339" t="s">
        <v>11</v>
      </c>
      <c r="C339" t="s">
        <v>401</v>
      </c>
      <c r="D339" t="s">
        <v>25</v>
      </c>
      <c r="E339" t="s">
        <v>70</v>
      </c>
      <c r="F339" t="s">
        <v>419</v>
      </c>
      <c r="G339" t="s">
        <v>172</v>
      </c>
      <c r="H339" t="s">
        <v>420</v>
      </c>
      <c r="I339" t="s">
        <v>421</v>
      </c>
      <c r="J339" t="s">
        <v>422</v>
      </c>
      <c r="K339" t="s">
        <v>19</v>
      </c>
      <c r="L339">
        <v>2</v>
      </c>
      <c r="M339" t="s">
        <v>1283</v>
      </c>
      <c r="N339">
        <v>10</v>
      </c>
      <c r="O339">
        <f t="shared" si="5"/>
        <v>1</v>
      </c>
    </row>
    <row r="340" spans="1:15">
      <c r="A340">
        <v>339</v>
      </c>
      <c r="B340" t="s">
        <v>11</v>
      </c>
      <c r="C340" t="s">
        <v>401</v>
      </c>
      <c r="D340" t="s">
        <v>76</v>
      </c>
      <c r="E340" t="s">
        <v>77</v>
      </c>
      <c r="F340" t="s">
        <v>423</v>
      </c>
      <c r="G340" t="s">
        <v>424</v>
      </c>
      <c r="H340" t="s">
        <v>425</v>
      </c>
      <c r="I340" t="s">
        <v>426</v>
      </c>
      <c r="J340" t="s">
        <v>427</v>
      </c>
      <c r="K340" t="s">
        <v>19</v>
      </c>
      <c r="L340">
        <v>0</v>
      </c>
      <c r="M340" t="s">
        <v>1283</v>
      </c>
      <c r="O340">
        <f t="shared" si="5"/>
        <v>1</v>
      </c>
    </row>
    <row r="341" spans="1:15">
      <c r="A341">
        <v>340</v>
      </c>
      <c r="B341" t="s">
        <v>11</v>
      </c>
      <c r="C341" t="s">
        <v>401</v>
      </c>
      <c r="D341" t="s">
        <v>76</v>
      </c>
      <c r="E341" t="s">
        <v>83</v>
      </c>
      <c r="F341" t="s">
        <v>428</v>
      </c>
      <c r="G341" t="s">
        <v>429</v>
      </c>
      <c r="H341" t="s">
        <v>430</v>
      </c>
      <c r="I341" t="s">
        <v>431</v>
      </c>
      <c r="J341" t="s">
        <v>432</v>
      </c>
      <c r="K341" t="s">
        <v>19</v>
      </c>
      <c r="L341">
        <v>0</v>
      </c>
      <c r="M341" t="s">
        <v>1283</v>
      </c>
      <c r="O341">
        <f t="shared" si="5"/>
        <v>1</v>
      </c>
    </row>
    <row r="342" spans="1:15">
      <c r="A342">
        <v>341</v>
      </c>
      <c r="B342" t="s">
        <v>11</v>
      </c>
      <c r="C342" t="s">
        <v>401</v>
      </c>
      <c r="D342" t="s">
        <v>89</v>
      </c>
      <c r="E342" t="s">
        <v>90</v>
      </c>
      <c r="F342" t="s">
        <v>433</v>
      </c>
      <c r="G342" t="s">
        <v>223</v>
      </c>
      <c r="H342" t="s">
        <v>434</v>
      </c>
      <c r="I342" t="s">
        <v>435</v>
      </c>
      <c r="J342" t="s">
        <v>436</v>
      </c>
      <c r="K342" t="s">
        <v>19</v>
      </c>
      <c r="L342">
        <v>5</v>
      </c>
      <c r="M342" t="s">
        <v>1283</v>
      </c>
      <c r="N342">
        <v>10</v>
      </c>
      <c r="O342">
        <f t="shared" si="5"/>
        <v>1</v>
      </c>
    </row>
    <row r="343" spans="1:15">
      <c r="A343">
        <v>342</v>
      </c>
      <c r="B343" t="s">
        <v>11</v>
      </c>
      <c r="C343" t="s">
        <v>401</v>
      </c>
      <c r="D343" t="s">
        <v>89</v>
      </c>
      <c r="E343" t="s">
        <v>96</v>
      </c>
      <c r="F343" t="s">
        <v>437</v>
      </c>
      <c r="G343" t="s">
        <v>438</v>
      </c>
      <c r="H343" t="s">
        <v>439</v>
      </c>
      <c r="I343" t="s">
        <v>440</v>
      </c>
      <c r="J343" t="s">
        <v>441</v>
      </c>
      <c r="K343" t="s">
        <v>19</v>
      </c>
      <c r="L343">
        <v>10</v>
      </c>
      <c r="M343" t="s">
        <v>1283</v>
      </c>
      <c r="N343">
        <v>10</v>
      </c>
      <c r="O343">
        <f t="shared" si="5"/>
        <v>1</v>
      </c>
    </row>
    <row r="344" spans="1:15">
      <c r="A344">
        <v>343</v>
      </c>
      <c r="B344" t="s">
        <v>11</v>
      </c>
      <c r="C344" t="s">
        <v>401</v>
      </c>
      <c r="D344" t="s">
        <v>102</v>
      </c>
      <c r="E344" t="s">
        <v>103</v>
      </c>
      <c r="F344" t="s">
        <v>442</v>
      </c>
      <c r="G344" t="s">
        <v>443</v>
      </c>
      <c r="H344" t="s">
        <v>444</v>
      </c>
      <c r="I344" t="s">
        <v>445</v>
      </c>
      <c r="J344" t="s">
        <v>446</v>
      </c>
      <c r="K344" t="s">
        <v>19</v>
      </c>
      <c r="L344">
        <v>9</v>
      </c>
      <c r="M344" t="s">
        <v>1283</v>
      </c>
      <c r="N344">
        <v>10</v>
      </c>
      <c r="O344">
        <f t="shared" si="5"/>
        <v>1</v>
      </c>
    </row>
    <row r="345" spans="1:15">
      <c r="A345">
        <v>344</v>
      </c>
      <c r="B345" t="s">
        <v>11</v>
      </c>
      <c r="C345" t="s">
        <v>401</v>
      </c>
      <c r="D345" t="s">
        <v>102</v>
      </c>
      <c r="E345" t="s">
        <v>109</v>
      </c>
      <c r="F345" t="s">
        <v>156</v>
      </c>
      <c r="G345" t="s">
        <v>447</v>
      </c>
      <c r="H345" t="s">
        <v>448</v>
      </c>
      <c r="I345" t="s">
        <v>449</v>
      </c>
      <c r="J345" t="s">
        <v>450</v>
      </c>
      <c r="K345" t="s">
        <v>19</v>
      </c>
      <c r="L345">
        <v>6</v>
      </c>
      <c r="M345" t="s">
        <v>1283</v>
      </c>
      <c r="N345">
        <v>10</v>
      </c>
      <c r="O345">
        <f t="shared" si="5"/>
        <v>1</v>
      </c>
    </row>
    <row r="346" spans="1:15">
      <c r="A346">
        <v>345</v>
      </c>
      <c r="B346" t="s">
        <v>11</v>
      </c>
      <c r="C346" t="s">
        <v>401</v>
      </c>
      <c r="D346" t="s">
        <v>114</v>
      </c>
      <c r="E346" t="s">
        <v>115</v>
      </c>
      <c r="F346" t="s">
        <v>451</v>
      </c>
      <c r="G346" t="s">
        <v>1286</v>
      </c>
      <c r="H346" t="s">
        <v>452</v>
      </c>
      <c r="I346" t="s">
        <v>453</v>
      </c>
      <c r="J346" t="s">
        <v>454</v>
      </c>
      <c r="K346" t="s">
        <v>19</v>
      </c>
      <c r="L346">
        <v>2</v>
      </c>
      <c r="M346" t="s">
        <v>1283</v>
      </c>
      <c r="N346">
        <v>10</v>
      </c>
      <c r="O346">
        <f t="shared" si="5"/>
        <v>1</v>
      </c>
    </row>
    <row r="347" spans="1:15">
      <c r="A347">
        <v>346</v>
      </c>
      <c r="B347" t="s">
        <v>11</v>
      </c>
      <c r="C347" t="s">
        <v>401</v>
      </c>
      <c r="D347" t="s">
        <v>114</v>
      </c>
      <c r="E347" t="s">
        <v>121</v>
      </c>
      <c r="F347" t="s">
        <v>455</v>
      </c>
      <c r="G347" t="s">
        <v>456</v>
      </c>
      <c r="H347" t="s">
        <v>457</v>
      </c>
      <c r="I347" t="s">
        <v>458</v>
      </c>
      <c r="J347" t="s">
        <v>459</v>
      </c>
      <c r="K347" t="s">
        <v>19</v>
      </c>
      <c r="L347">
        <v>1</v>
      </c>
      <c r="M347" t="s">
        <v>1283</v>
      </c>
      <c r="O347">
        <f t="shared" si="5"/>
        <v>1</v>
      </c>
    </row>
    <row r="348" spans="1:15">
      <c r="A348">
        <v>347</v>
      </c>
      <c r="B348" t="s">
        <v>460</v>
      </c>
      <c r="C348" t="s">
        <v>12</v>
      </c>
      <c r="D348" t="s">
        <v>12</v>
      </c>
      <c r="E348" t="s">
        <v>13</v>
      </c>
      <c r="F348" t="s">
        <v>461</v>
      </c>
      <c r="G348" t="s">
        <v>172</v>
      </c>
      <c r="H348" t="s">
        <v>462</v>
      </c>
      <c r="I348" t="s">
        <v>463</v>
      </c>
      <c r="J348" t="s">
        <v>464</v>
      </c>
      <c r="K348" t="s">
        <v>19</v>
      </c>
      <c r="L348">
        <v>8</v>
      </c>
      <c r="M348" t="s">
        <v>1283</v>
      </c>
      <c r="O348">
        <f t="shared" si="5"/>
        <v>1</v>
      </c>
    </row>
    <row r="349" spans="1:15">
      <c r="A349">
        <v>348</v>
      </c>
      <c r="B349" t="s">
        <v>460</v>
      </c>
      <c r="C349" t="s">
        <v>12</v>
      </c>
      <c r="D349" t="s">
        <v>12</v>
      </c>
      <c r="E349" t="s">
        <v>20</v>
      </c>
      <c r="F349" t="s">
        <v>465</v>
      </c>
      <c r="G349" t="s">
        <v>466</v>
      </c>
      <c r="H349" t="s">
        <v>467</v>
      </c>
      <c r="I349" t="s">
        <v>468</v>
      </c>
      <c r="J349" t="s">
        <v>469</v>
      </c>
      <c r="K349" t="s">
        <v>19</v>
      </c>
      <c r="L349">
        <v>5</v>
      </c>
      <c r="M349" t="s">
        <v>1283</v>
      </c>
      <c r="N349">
        <v>10</v>
      </c>
      <c r="O349">
        <f t="shared" si="5"/>
        <v>1</v>
      </c>
    </row>
    <row r="350" spans="1:15">
      <c r="A350">
        <v>349</v>
      </c>
      <c r="B350" t="s">
        <v>460</v>
      </c>
      <c r="C350" t="s">
        <v>12</v>
      </c>
      <c r="D350" t="s">
        <v>12</v>
      </c>
      <c r="E350" t="s">
        <v>25</v>
      </c>
      <c r="F350" t="s">
        <v>470</v>
      </c>
      <c r="G350" t="s">
        <v>244</v>
      </c>
      <c r="H350" t="s">
        <v>471</v>
      </c>
      <c r="I350" t="s">
        <v>472</v>
      </c>
      <c r="J350" t="s">
        <v>473</v>
      </c>
      <c r="K350" t="s">
        <v>19</v>
      </c>
      <c r="L350">
        <v>6</v>
      </c>
      <c r="M350" t="s">
        <v>1283</v>
      </c>
      <c r="O350">
        <f t="shared" si="5"/>
        <v>1</v>
      </c>
    </row>
    <row r="351" spans="1:15">
      <c r="A351">
        <v>350</v>
      </c>
      <c r="B351" t="s">
        <v>460</v>
      </c>
      <c r="C351" t="s">
        <v>12</v>
      </c>
      <c r="D351" t="s">
        <v>12</v>
      </c>
      <c r="E351" t="s">
        <v>30</v>
      </c>
      <c r="F351" t="s">
        <v>461</v>
      </c>
      <c r="G351" t="s">
        <v>172</v>
      </c>
      <c r="H351" t="s">
        <v>462</v>
      </c>
      <c r="I351" t="s">
        <v>463</v>
      </c>
      <c r="J351" t="s">
        <v>464</v>
      </c>
      <c r="K351" t="s">
        <v>19</v>
      </c>
      <c r="L351">
        <v>8</v>
      </c>
      <c r="M351" t="s">
        <v>1283</v>
      </c>
      <c r="O351">
        <f t="shared" si="5"/>
        <v>1</v>
      </c>
    </row>
    <row r="352" spans="1:15">
      <c r="A352">
        <v>351</v>
      </c>
      <c r="B352" t="s">
        <v>460</v>
      </c>
      <c r="C352" t="s">
        <v>12</v>
      </c>
      <c r="D352" t="s">
        <v>12</v>
      </c>
      <c r="E352" t="s">
        <v>76</v>
      </c>
      <c r="F352" t="s">
        <v>474</v>
      </c>
      <c r="G352" t="s">
        <v>354</v>
      </c>
      <c r="H352" t="s">
        <v>475</v>
      </c>
      <c r="I352" t="s">
        <v>476</v>
      </c>
      <c r="J352" t="s">
        <v>477</v>
      </c>
      <c r="K352" t="s">
        <v>19</v>
      </c>
      <c r="L352">
        <v>1</v>
      </c>
      <c r="M352" t="s">
        <v>1283</v>
      </c>
      <c r="O352">
        <f t="shared" si="5"/>
        <v>1</v>
      </c>
    </row>
    <row r="353" spans="1:15">
      <c r="A353">
        <v>352</v>
      </c>
      <c r="B353" t="s">
        <v>460</v>
      </c>
      <c r="C353" t="s">
        <v>12</v>
      </c>
      <c r="D353" t="s">
        <v>12</v>
      </c>
      <c r="E353" t="s">
        <v>478</v>
      </c>
      <c r="F353" t="s">
        <v>479</v>
      </c>
      <c r="G353" t="s">
        <v>480</v>
      </c>
      <c r="H353" t="s">
        <v>481</v>
      </c>
      <c r="I353" t="s">
        <v>482</v>
      </c>
      <c r="J353" t="s">
        <v>483</v>
      </c>
      <c r="K353" t="s">
        <v>19</v>
      </c>
      <c r="L353">
        <v>8</v>
      </c>
      <c r="M353" t="s">
        <v>1283</v>
      </c>
      <c r="N353">
        <v>10</v>
      </c>
      <c r="O353">
        <f t="shared" si="5"/>
        <v>1</v>
      </c>
    </row>
    <row r="354" spans="1:15">
      <c r="A354">
        <v>353</v>
      </c>
      <c r="B354" t="s">
        <v>460</v>
      </c>
      <c r="C354" t="s">
        <v>12</v>
      </c>
      <c r="D354" t="s">
        <v>12</v>
      </c>
      <c r="E354" t="s">
        <v>36</v>
      </c>
      <c r="F354" t="s">
        <v>484</v>
      </c>
      <c r="G354" t="s">
        <v>485</v>
      </c>
      <c r="H354" t="s">
        <v>486</v>
      </c>
      <c r="I354" t="s">
        <v>487</v>
      </c>
      <c r="J354" t="s">
        <v>488</v>
      </c>
      <c r="K354" t="s">
        <v>19</v>
      </c>
      <c r="L354">
        <v>0</v>
      </c>
      <c r="M354" t="s">
        <v>1283</v>
      </c>
      <c r="O354">
        <f t="shared" si="5"/>
        <v>1</v>
      </c>
    </row>
    <row r="355" spans="1:15">
      <c r="A355">
        <v>354</v>
      </c>
      <c r="B355" t="s">
        <v>460</v>
      </c>
      <c r="C355" t="s">
        <v>12</v>
      </c>
      <c r="D355" t="s">
        <v>12</v>
      </c>
      <c r="E355" t="s">
        <v>40</v>
      </c>
      <c r="F355" t="s">
        <v>489</v>
      </c>
      <c r="G355" t="s">
        <v>314</v>
      </c>
      <c r="H355" t="s">
        <v>490</v>
      </c>
      <c r="I355" t="s">
        <v>491</v>
      </c>
      <c r="J355" t="s">
        <v>492</v>
      </c>
      <c r="K355" t="s">
        <v>19</v>
      </c>
      <c r="L355">
        <v>5</v>
      </c>
      <c r="M355" t="s">
        <v>1283</v>
      </c>
      <c r="O355">
        <f t="shared" si="5"/>
        <v>1</v>
      </c>
    </row>
    <row r="356" spans="1:15">
      <c r="A356">
        <v>355</v>
      </c>
      <c r="B356" t="s">
        <v>460</v>
      </c>
      <c r="C356" t="s">
        <v>12</v>
      </c>
      <c r="D356" t="s">
        <v>12</v>
      </c>
      <c r="E356" t="s">
        <v>493</v>
      </c>
      <c r="F356" t="s">
        <v>494</v>
      </c>
      <c r="G356" t="s">
        <v>495</v>
      </c>
      <c r="H356" t="s">
        <v>496</v>
      </c>
      <c r="I356" t="s">
        <v>497</v>
      </c>
      <c r="J356" t="s">
        <v>498</v>
      </c>
      <c r="K356" t="s">
        <v>19</v>
      </c>
      <c r="L356">
        <v>0</v>
      </c>
      <c r="M356" t="s">
        <v>1283</v>
      </c>
      <c r="O356">
        <f t="shared" si="5"/>
        <v>1</v>
      </c>
    </row>
    <row r="357" spans="1:15">
      <c r="A357">
        <v>356</v>
      </c>
      <c r="B357" t="s">
        <v>460</v>
      </c>
      <c r="C357" t="s">
        <v>12</v>
      </c>
      <c r="D357" t="s">
        <v>12</v>
      </c>
      <c r="E357" t="s">
        <v>499</v>
      </c>
      <c r="F357" t="s">
        <v>500</v>
      </c>
      <c r="G357" t="s">
        <v>501</v>
      </c>
      <c r="H357" t="s">
        <v>502</v>
      </c>
      <c r="I357" t="s">
        <v>503</v>
      </c>
      <c r="J357" t="s">
        <v>504</v>
      </c>
      <c r="K357" t="s">
        <v>19</v>
      </c>
      <c r="L357">
        <v>1</v>
      </c>
      <c r="M357" t="s">
        <v>1283</v>
      </c>
      <c r="O357">
        <f t="shared" si="5"/>
        <v>1</v>
      </c>
    </row>
    <row r="358" spans="1:15">
      <c r="A358">
        <v>357</v>
      </c>
      <c r="B358" t="s">
        <v>460</v>
      </c>
      <c r="C358" t="s">
        <v>505</v>
      </c>
      <c r="D358" t="s">
        <v>52</v>
      </c>
      <c r="E358" t="s">
        <v>52</v>
      </c>
      <c r="F358" t="s">
        <v>506</v>
      </c>
      <c r="G358" t="s">
        <v>507</v>
      </c>
      <c r="H358" t="s">
        <v>508</v>
      </c>
      <c r="I358" t="s">
        <v>509</v>
      </c>
      <c r="J358" t="s">
        <v>510</v>
      </c>
      <c r="K358" t="s">
        <v>19</v>
      </c>
      <c r="L358">
        <v>8</v>
      </c>
      <c r="M358" t="s">
        <v>1283</v>
      </c>
      <c r="N358">
        <v>10</v>
      </c>
      <c r="O358">
        <f t="shared" si="5"/>
        <v>1</v>
      </c>
    </row>
    <row r="359" spans="1:15">
      <c r="A359">
        <v>358</v>
      </c>
      <c r="B359" t="s">
        <v>460</v>
      </c>
      <c r="C359" t="s">
        <v>505</v>
      </c>
      <c r="D359" t="s">
        <v>52</v>
      </c>
      <c r="E359" t="s">
        <v>58</v>
      </c>
      <c r="F359" t="s">
        <v>511</v>
      </c>
      <c r="G359" t="s">
        <v>512</v>
      </c>
      <c r="H359" t="s">
        <v>513</v>
      </c>
      <c r="I359" t="s">
        <v>514</v>
      </c>
      <c r="J359" t="s">
        <v>515</v>
      </c>
      <c r="K359" t="s">
        <v>19</v>
      </c>
      <c r="L359">
        <v>8</v>
      </c>
      <c r="M359" t="s">
        <v>1283</v>
      </c>
      <c r="N359">
        <v>10</v>
      </c>
      <c r="O359">
        <f t="shared" si="5"/>
        <v>1</v>
      </c>
    </row>
    <row r="360" spans="1:15">
      <c r="A360">
        <v>359</v>
      </c>
      <c r="B360" t="s">
        <v>460</v>
      </c>
      <c r="C360" t="s">
        <v>505</v>
      </c>
      <c r="D360" t="s">
        <v>25</v>
      </c>
      <c r="E360" t="s">
        <v>64</v>
      </c>
      <c r="F360" t="s">
        <v>128</v>
      </c>
      <c r="G360" t="s">
        <v>354</v>
      </c>
      <c r="H360" t="s">
        <v>516</v>
      </c>
      <c r="I360" t="s">
        <v>517</v>
      </c>
      <c r="J360" t="s">
        <v>518</v>
      </c>
      <c r="K360" t="s">
        <v>19</v>
      </c>
      <c r="L360">
        <v>10</v>
      </c>
      <c r="M360" t="s">
        <v>1283</v>
      </c>
      <c r="O360">
        <f t="shared" si="5"/>
        <v>1</v>
      </c>
    </row>
    <row r="361" spans="1:15">
      <c r="A361">
        <v>360</v>
      </c>
      <c r="B361" t="s">
        <v>460</v>
      </c>
      <c r="C361" t="s">
        <v>505</v>
      </c>
      <c r="D361" t="s">
        <v>25</v>
      </c>
      <c r="E361" t="s">
        <v>70</v>
      </c>
      <c r="F361" t="s">
        <v>519</v>
      </c>
      <c r="G361" t="s">
        <v>367</v>
      </c>
      <c r="H361" t="s">
        <v>520</v>
      </c>
      <c r="I361" t="s">
        <v>521</v>
      </c>
      <c r="J361" t="s">
        <v>522</v>
      </c>
      <c r="K361" t="s">
        <v>19</v>
      </c>
      <c r="L361">
        <v>1</v>
      </c>
      <c r="M361" t="s">
        <v>1283</v>
      </c>
      <c r="O361">
        <f t="shared" si="5"/>
        <v>1</v>
      </c>
    </row>
    <row r="362" spans="1:15">
      <c r="A362">
        <v>361</v>
      </c>
      <c r="B362" t="s">
        <v>460</v>
      </c>
      <c r="C362" t="s">
        <v>505</v>
      </c>
      <c r="D362" t="s">
        <v>76</v>
      </c>
      <c r="E362" t="s">
        <v>77</v>
      </c>
      <c r="F362" t="s">
        <v>523</v>
      </c>
      <c r="G362" t="s">
        <v>524</v>
      </c>
      <c r="H362" t="s">
        <v>525</v>
      </c>
      <c r="I362" t="s">
        <v>526</v>
      </c>
      <c r="J362" t="s">
        <v>527</v>
      </c>
      <c r="K362" t="s">
        <v>19</v>
      </c>
      <c r="L362">
        <v>9</v>
      </c>
      <c r="M362" t="s">
        <v>1283</v>
      </c>
      <c r="N362">
        <v>10</v>
      </c>
      <c r="O362">
        <f t="shared" si="5"/>
        <v>1</v>
      </c>
    </row>
    <row r="363" spans="1:15">
      <c r="A363">
        <v>362</v>
      </c>
      <c r="B363" t="s">
        <v>460</v>
      </c>
      <c r="C363" t="s">
        <v>505</v>
      </c>
      <c r="D363" t="s">
        <v>76</v>
      </c>
      <c r="E363" t="s">
        <v>83</v>
      </c>
      <c r="F363" t="s">
        <v>529</v>
      </c>
      <c r="G363" t="s">
        <v>528</v>
      </c>
      <c r="H363" t="s">
        <v>530</v>
      </c>
      <c r="I363" t="s">
        <v>531</v>
      </c>
      <c r="J363" t="s">
        <v>1287</v>
      </c>
      <c r="K363" t="s">
        <v>19</v>
      </c>
      <c r="L363">
        <v>0</v>
      </c>
      <c r="M363" t="s">
        <v>1283</v>
      </c>
      <c r="O363">
        <f t="shared" si="5"/>
        <v>1</v>
      </c>
    </row>
    <row r="364" spans="1:15">
      <c r="A364">
        <v>363</v>
      </c>
      <c r="B364" t="s">
        <v>460</v>
      </c>
      <c r="C364" t="s">
        <v>505</v>
      </c>
      <c r="D364" t="s">
        <v>89</v>
      </c>
      <c r="E364" t="s">
        <v>90</v>
      </c>
      <c r="F364" t="s">
        <v>532</v>
      </c>
      <c r="G364" t="s">
        <v>1288</v>
      </c>
      <c r="H364" t="s">
        <v>533</v>
      </c>
      <c r="I364" t="s">
        <v>534</v>
      </c>
      <c r="J364" t="s">
        <v>535</v>
      </c>
      <c r="K364" t="s">
        <v>19</v>
      </c>
      <c r="L364">
        <v>4</v>
      </c>
      <c r="M364" t="s">
        <v>1283</v>
      </c>
      <c r="O364">
        <f t="shared" si="5"/>
        <v>1</v>
      </c>
    </row>
    <row r="365" spans="1:15">
      <c r="A365">
        <v>364</v>
      </c>
      <c r="B365" t="s">
        <v>460</v>
      </c>
      <c r="C365" t="s">
        <v>505</v>
      </c>
      <c r="D365" t="s">
        <v>89</v>
      </c>
      <c r="E365" t="s">
        <v>96</v>
      </c>
      <c r="F365" t="s">
        <v>536</v>
      </c>
      <c r="G365" t="s">
        <v>537</v>
      </c>
      <c r="H365" t="s">
        <v>538</v>
      </c>
      <c r="I365" t="s">
        <v>534</v>
      </c>
      <c r="J365" t="s">
        <v>539</v>
      </c>
      <c r="K365" t="s">
        <v>19</v>
      </c>
      <c r="L365">
        <v>7</v>
      </c>
      <c r="M365" t="s">
        <v>1283</v>
      </c>
      <c r="N365">
        <v>10</v>
      </c>
      <c r="O365">
        <f t="shared" si="5"/>
        <v>1</v>
      </c>
    </row>
    <row r="366" spans="1:15">
      <c r="A366">
        <v>365</v>
      </c>
      <c r="B366" t="s">
        <v>460</v>
      </c>
      <c r="C366" t="s">
        <v>505</v>
      </c>
      <c r="D366" t="s">
        <v>102</v>
      </c>
      <c r="E366" t="s">
        <v>103</v>
      </c>
      <c r="F366" t="s">
        <v>511</v>
      </c>
      <c r="G366" t="s">
        <v>512</v>
      </c>
      <c r="H366" t="s">
        <v>513</v>
      </c>
      <c r="I366" t="s">
        <v>514</v>
      </c>
      <c r="J366" t="s">
        <v>515</v>
      </c>
      <c r="K366" t="s">
        <v>19</v>
      </c>
      <c r="L366">
        <v>8</v>
      </c>
      <c r="M366" t="s">
        <v>1283</v>
      </c>
      <c r="N366">
        <v>10</v>
      </c>
      <c r="O366">
        <f t="shared" si="5"/>
        <v>1</v>
      </c>
    </row>
    <row r="367" spans="1:15">
      <c r="A367">
        <v>366</v>
      </c>
      <c r="B367" t="s">
        <v>460</v>
      </c>
      <c r="C367" t="s">
        <v>505</v>
      </c>
      <c r="D367" t="s">
        <v>102</v>
      </c>
      <c r="E367" t="s">
        <v>109</v>
      </c>
      <c r="F367" t="s">
        <v>506</v>
      </c>
      <c r="G367" t="s">
        <v>507</v>
      </c>
      <c r="H367" t="s">
        <v>508</v>
      </c>
      <c r="I367" t="s">
        <v>509</v>
      </c>
      <c r="J367" t="s">
        <v>510</v>
      </c>
      <c r="K367" t="s">
        <v>19</v>
      </c>
      <c r="L367">
        <v>8</v>
      </c>
      <c r="M367" t="s">
        <v>1283</v>
      </c>
      <c r="N367">
        <v>10</v>
      </c>
      <c r="O367">
        <f t="shared" si="5"/>
        <v>1</v>
      </c>
    </row>
    <row r="368" spans="1:15">
      <c r="A368">
        <v>367</v>
      </c>
      <c r="B368" t="s">
        <v>460</v>
      </c>
      <c r="C368" t="s">
        <v>505</v>
      </c>
      <c r="D368" t="s">
        <v>114</v>
      </c>
      <c r="E368" t="s">
        <v>115</v>
      </c>
      <c r="F368" t="s">
        <v>540</v>
      </c>
      <c r="G368" t="s">
        <v>258</v>
      </c>
      <c r="H368" t="s">
        <v>541</v>
      </c>
      <c r="I368" t="s">
        <v>542</v>
      </c>
      <c r="J368" t="s">
        <v>543</v>
      </c>
      <c r="K368" t="s">
        <v>19</v>
      </c>
      <c r="L368">
        <v>2</v>
      </c>
      <c r="M368" t="s">
        <v>1283</v>
      </c>
      <c r="O368">
        <f t="shared" si="5"/>
        <v>1</v>
      </c>
    </row>
    <row r="369" spans="1:15">
      <c r="A369">
        <v>368</v>
      </c>
      <c r="B369" t="s">
        <v>460</v>
      </c>
      <c r="C369" t="s">
        <v>505</v>
      </c>
      <c r="D369" t="s">
        <v>114</v>
      </c>
      <c r="E369" t="s">
        <v>121</v>
      </c>
      <c r="F369" t="s">
        <v>544</v>
      </c>
      <c r="G369" t="s">
        <v>545</v>
      </c>
      <c r="H369" t="s">
        <v>546</v>
      </c>
      <c r="I369" t="s">
        <v>547</v>
      </c>
      <c r="J369" t="s">
        <v>548</v>
      </c>
      <c r="K369" t="s">
        <v>19</v>
      </c>
      <c r="L369">
        <v>2</v>
      </c>
      <c r="M369" t="s">
        <v>1283</v>
      </c>
      <c r="O369">
        <f t="shared" si="5"/>
        <v>1</v>
      </c>
    </row>
    <row r="370" spans="1:15">
      <c r="A370">
        <v>369</v>
      </c>
      <c r="B370" t="s">
        <v>460</v>
      </c>
      <c r="C370" t="s">
        <v>549</v>
      </c>
      <c r="D370" t="s">
        <v>52</v>
      </c>
      <c r="E370" t="s">
        <v>52</v>
      </c>
      <c r="F370" t="s">
        <v>550</v>
      </c>
      <c r="G370" t="s">
        <v>551</v>
      </c>
      <c r="H370" t="s">
        <v>552</v>
      </c>
      <c r="I370" t="s">
        <v>553</v>
      </c>
      <c r="J370" t="s">
        <v>554</v>
      </c>
      <c r="K370" t="s">
        <v>19</v>
      </c>
      <c r="L370">
        <v>6</v>
      </c>
      <c r="M370" t="s">
        <v>1283</v>
      </c>
      <c r="N370">
        <v>10</v>
      </c>
      <c r="O370">
        <f t="shared" si="5"/>
        <v>1</v>
      </c>
    </row>
    <row r="371" spans="1:15">
      <c r="A371">
        <v>370</v>
      </c>
      <c r="B371" t="s">
        <v>460</v>
      </c>
      <c r="C371" t="s">
        <v>549</v>
      </c>
      <c r="D371" t="s">
        <v>52</v>
      </c>
      <c r="E371" t="s">
        <v>58</v>
      </c>
      <c r="F371" t="s">
        <v>555</v>
      </c>
      <c r="G371" t="s">
        <v>556</v>
      </c>
      <c r="H371" t="s">
        <v>557</v>
      </c>
      <c r="I371" t="s">
        <v>558</v>
      </c>
      <c r="J371" t="s">
        <v>559</v>
      </c>
      <c r="K371" t="s">
        <v>19</v>
      </c>
      <c r="L371">
        <v>9</v>
      </c>
      <c r="M371" t="s">
        <v>1283</v>
      </c>
      <c r="O371">
        <f t="shared" si="5"/>
        <v>1</v>
      </c>
    </row>
    <row r="372" spans="1:15">
      <c r="A372">
        <v>371</v>
      </c>
      <c r="B372" t="s">
        <v>460</v>
      </c>
      <c r="C372" t="s">
        <v>549</v>
      </c>
      <c r="D372" t="s">
        <v>25</v>
      </c>
      <c r="E372" t="s">
        <v>64</v>
      </c>
      <c r="F372" t="s">
        <v>550</v>
      </c>
      <c r="G372" t="s">
        <v>551</v>
      </c>
      <c r="H372" t="s">
        <v>552</v>
      </c>
      <c r="I372" t="s">
        <v>553</v>
      </c>
      <c r="J372" t="s">
        <v>554</v>
      </c>
      <c r="K372" t="s">
        <v>19</v>
      </c>
      <c r="L372">
        <v>6</v>
      </c>
      <c r="M372" t="s">
        <v>1283</v>
      </c>
      <c r="N372">
        <v>10</v>
      </c>
      <c r="O372">
        <f t="shared" si="5"/>
        <v>1</v>
      </c>
    </row>
    <row r="373" spans="1:15">
      <c r="A373">
        <v>372</v>
      </c>
      <c r="B373" t="s">
        <v>460</v>
      </c>
      <c r="C373" t="s">
        <v>549</v>
      </c>
      <c r="D373" t="s">
        <v>25</v>
      </c>
      <c r="E373" t="s">
        <v>70</v>
      </c>
      <c r="F373" t="s">
        <v>560</v>
      </c>
      <c r="G373" t="s">
        <v>561</v>
      </c>
      <c r="H373" t="s">
        <v>562</v>
      </c>
      <c r="I373" t="s">
        <v>563</v>
      </c>
      <c r="J373" t="s">
        <v>564</v>
      </c>
      <c r="K373" t="s">
        <v>19</v>
      </c>
      <c r="L373">
        <v>2</v>
      </c>
      <c r="M373" t="s">
        <v>1283</v>
      </c>
      <c r="O373">
        <f t="shared" si="5"/>
        <v>1</v>
      </c>
    </row>
    <row r="374" spans="1:15">
      <c r="A374">
        <v>373</v>
      </c>
      <c r="B374" t="s">
        <v>460</v>
      </c>
      <c r="C374" t="s">
        <v>549</v>
      </c>
      <c r="D374" t="s">
        <v>76</v>
      </c>
      <c r="E374" t="s">
        <v>77</v>
      </c>
      <c r="F374" t="s">
        <v>565</v>
      </c>
      <c r="G374" t="s">
        <v>22</v>
      </c>
      <c r="H374" t="s">
        <v>566</v>
      </c>
      <c r="I374" t="s">
        <v>567</v>
      </c>
      <c r="J374" t="s">
        <v>568</v>
      </c>
      <c r="K374" t="s">
        <v>19</v>
      </c>
      <c r="L374">
        <v>6</v>
      </c>
      <c r="M374" t="s">
        <v>1283</v>
      </c>
      <c r="O374">
        <f t="shared" si="5"/>
        <v>1</v>
      </c>
    </row>
    <row r="375" spans="1:15">
      <c r="A375">
        <v>374</v>
      </c>
      <c r="B375" t="s">
        <v>460</v>
      </c>
      <c r="C375" t="s">
        <v>549</v>
      </c>
      <c r="D375" t="s">
        <v>76</v>
      </c>
      <c r="E375" t="s">
        <v>83</v>
      </c>
      <c r="F375" t="s">
        <v>569</v>
      </c>
      <c r="G375" t="s">
        <v>570</v>
      </c>
      <c r="H375" t="s">
        <v>571</v>
      </c>
      <c r="I375" t="s">
        <v>572</v>
      </c>
      <c r="J375" t="s">
        <v>573</v>
      </c>
      <c r="K375" t="s">
        <v>19</v>
      </c>
      <c r="L375">
        <v>8</v>
      </c>
      <c r="M375" t="s">
        <v>1283</v>
      </c>
      <c r="O375">
        <f t="shared" si="5"/>
        <v>1</v>
      </c>
    </row>
    <row r="376" spans="1:15">
      <c r="A376">
        <v>375</v>
      </c>
      <c r="B376" t="s">
        <v>460</v>
      </c>
      <c r="C376" t="s">
        <v>549</v>
      </c>
      <c r="D376" t="s">
        <v>89</v>
      </c>
      <c r="E376" t="s">
        <v>90</v>
      </c>
      <c r="F376" t="s">
        <v>574</v>
      </c>
      <c r="G376" t="s">
        <v>575</v>
      </c>
      <c r="H376" t="s">
        <v>576</v>
      </c>
      <c r="I376" t="s">
        <v>577</v>
      </c>
      <c r="J376" t="s">
        <v>578</v>
      </c>
      <c r="K376" t="s">
        <v>19</v>
      </c>
      <c r="L376">
        <v>7</v>
      </c>
      <c r="M376" t="s">
        <v>1283</v>
      </c>
      <c r="O376">
        <f t="shared" si="5"/>
        <v>1</v>
      </c>
    </row>
    <row r="377" spans="1:15">
      <c r="A377">
        <v>376</v>
      </c>
      <c r="B377" t="s">
        <v>460</v>
      </c>
      <c r="C377" t="s">
        <v>549</v>
      </c>
      <c r="D377" t="s">
        <v>89</v>
      </c>
      <c r="E377" t="s">
        <v>96</v>
      </c>
      <c r="F377" t="s">
        <v>579</v>
      </c>
      <c r="G377" t="s">
        <v>580</v>
      </c>
      <c r="H377" t="s">
        <v>581</v>
      </c>
      <c r="I377" t="s">
        <v>582</v>
      </c>
      <c r="J377" t="s">
        <v>583</v>
      </c>
      <c r="K377" t="s">
        <v>19</v>
      </c>
      <c r="L377">
        <v>1</v>
      </c>
      <c r="M377" t="s">
        <v>1283</v>
      </c>
      <c r="O377">
        <f t="shared" si="5"/>
        <v>1</v>
      </c>
    </row>
    <row r="378" spans="1:15">
      <c r="A378">
        <v>377</v>
      </c>
      <c r="B378" t="s">
        <v>460</v>
      </c>
      <c r="C378" t="s">
        <v>549</v>
      </c>
      <c r="D378" t="s">
        <v>102</v>
      </c>
      <c r="E378" t="s">
        <v>103</v>
      </c>
      <c r="F378" t="s">
        <v>584</v>
      </c>
      <c r="G378" t="s">
        <v>585</v>
      </c>
      <c r="H378" t="s">
        <v>586</v>
      </c>
      <c r="I378" t="s">
        <v>587</v>
      </c>
      <c r="J378" t="s">
        <v>588</v>
      </c>
      <c r="K378" t="s">
        <v>19</v>
      </c>
      <c r="L378">
        <v>9</v>
      </c>
      <c r="M378" t="s">
        <v>1283</v>
      </c>
      <c r="N378">
        <v>10</v>
      </c>
      <c r="O378">
        <f t="shared" si="5"/>
        <v>1</v>
      </c>
    </row>
    <row r="379" spans="1:15">
      <c r="A379">
        <v>378</v>
      </c>
      <c r="B379" t="s">
        <v>460</v>
      </c>
      <c r="C379" t="s">
        <v>549</v>
      </c>
      <c r="D379" t="s">
        <v>102</v>
      </c>
      <c r="E379" t="s">
        <v>109</v>
      </c>
      <c r="F379" t="s">
        <v>589</v>
      </c>
      <c r="G379" t="s">
        <v>590</v>
      </c>
      <c r="H379" t="s">
        <v>591</v>
      </c>
      <c r="I379" t="s">
        <v>592</v>
      </c>
      <c r="J379" t="s">
        <v>593</v>
      </c>
      <c r="K379" t="s">
        <v>19</v>
      </c>
      <c r="L379">
        <v>2</v>
      </c>
      <c r="M379" t="s">
        <v>1283</v>
      </c>
      <c r="O379">
        <f t="shared" si="5"/>
        <v>1</v>
      </c>
    </row>
    <row r="380" spans="1:15">
      <c r="A380">
        <v>379</v>
      </c>
      <c r="B380" t="s">
        <v>460</v>
      </c>
      <c r="C380" t="s">
        <v>549</v>
      </c>
      <c r="D380" t="s">
        <v>114</v>
      </c>
      <c r="E380" t="s">
        <v>115</v>
      </c>
      <c r="F380" t="s">
        <v>594</v>
      </c>
      <c r="G380" t="s">
        <v>123</v>
      </c>
      <c r="H380" t="s">
        <v>595</v>
      </c>
      <c r="I380" t="s">
        <v>596</v>
      </c>
      <c r="J380" t="s">
        <v>597</v>
      </c>
      <c r="K380" t="s">
        <v>19</v>
      </c>
      <c r="L380">
        <v>0</v>
      </c>
      <c r="M380" t="s">
        <v>1283</v>
      </c>
      <c r="O380">
        <f t="shared" si="5"/>
        <v>1</v>
      </c>
    </row>
    <row r="381" spans="1:15">
      <c r="A381">
        <v>380</v>
      </c>
      <c r="B381" t="s">
        <v>460</v>
      </c>
      <c r="C381" t="s">
        <v>549</v>
      </c>
      <c r="D381" t="s">
        <v>114</v>
      </c>
      <c r="E381" t="s">
        <v>121</v>
      </c>
      <c r="F381" t="s">
        <v>598</v>
      </c>
      <c r="G381" t="s">
        <v>599</v>
      </c>
      <c r="H381" t="s">
        <v>600</v>
      </c>
      <c r="I381" t="s">
        <v>601</v>
      </c>
      <c r="J381" t="s">
        <v>602</v>
      </c>
      <c r="K381" t="s">
        <v>19</v>
      </c>
      <c r="L381">
        <v>1</v>
      </c>
      <c r="M381" t="s">
        <v>1283</v>
      </c>
      <c r="O381">
        <f t="shared" si="5"/>
        <v>1</v>
      </c>
    </row>
    <row r="382" spans="1:15">
      <c r="A382">
        <v>381</v>
      </c>
      <c r="B382" t="s">
        <v>460</v>
      </c>
      <c r="C382" t="s">
        <v>603</v>
      </c>
      <c r="D382" t="s">
        <v>52</v>
      </c>
      <c r="E382" t="s">
        <v>52</v>
      </c>
      <c r="F382" t="s">
        <v>604</v>
      </c>
      <c r="G382" t="s">
        <v>605</v>
      </c>
      <c r="H382" t="s">
        <v>606</v>
      </c>
      <c r="I382" t="s">
        <v>607</v>
      </c>
      <c r="J382" t="s">
        <v>608</v>
      </c>
      <c r="K382" t="s">
        <v>19</v>
      </c>
      <c r="L382">
        <v>1</v>
      </c>
      <c r="M382" t="s">
        <v>1283</v>
      </c>
      <c r="O382">
        <f t="shared" si="5"/>
        <v>1</v>
      </c>
    </row>
    <row r="383" spans="1:15">
      <c r="A383">
        <v>382</v>
      </c>
      <c r="B383" t="s">
        <v>460</v>
      </c>
      <c r="C383" t="s">
        <v>603</v>
      </c>
      <c r="D383" t="s">
        <v>52</v>
      </c>
      <c r="E383" t="s">
        <v>58</v>
      </c>
      <c r="F383" t="s">
        <v>609</v>
      </c>
      <c r="G383" t="s">
        <v>610</v>
      </c>
      <c r="H383" t="s">
        <v>611</v>
      </c>
      <c r="I383" t="s">
        <v>607</v>
      </c>
      <c r="J383" t="s">
        <v>612</v>
      </c>
      <c r="K383" t="s">
        <v>19</v>
      </c>
      <c r="L383">
        <v>5</v>
      </c>
      <c r="M383" t="s">
        <v>1283</v>
      </c>
      <c r="O383">
        <f t="shared" si="5"/>
        <v>1</v>
      </c>
    </row>
    <row r="384" spans="1:15">
      <c r="A384">
        <v>383</v>
      </c>
      <c r="B384" t="s">
        <v>460</v>
      </c>
      <c r="C384" t="s">
        <v>603</v>
      </c>
      <c r="D384" t="s">
        <v>25</v>
      </c>
      <c r="E384" t="s">
        <v>64</v>
      </c>
      <c r="F384" t="s">
        <v>613</v>
      </c>
      <c r="G384" t="s">
        <v>354</v>
      </c>
      <c r="H384" t="s">
        <v>614</v>
      </c>
      <c r="I384" t="s">
        <v>615</v>
      </c>
      <c r="J384" t="s">
        <v>616</v>
      </c>
      <c r="K384" t="s">
        <v>19</v>
      </c>
      <c r="L384">
        <v>2</v>
      </c>
      <c r="M384" t="s">
        <v>1283</v>
      </c>
      <c r="O384">
        <f t="shared" si="5"/>
        <v>1</v>
      </c>
    </row>
    <row r="385" spans="1:15">
      <c r="A385">
        <v>384</v>
      </c>
      <c r="B385" t="s">
        <v>460</v>
      </c>
      <c r="C385" t="s">
        <v>603</v>
      </c>
      <c r="D385" t="s">
        <v>25</v>
      </c>
      <c r="E385" t="s">
        <v>70</v>
      </c>
      <c r="F385" t="s">
        <v>617</v>
      </c>
      <c r="G385" t="s">
        <v>253</v>
      </c>
      <c r="H385" t="s">
        <v>618</v>
      </c>
      <c r="I385" t="s">
        <v>619</v>
      </c>
      <c r="J385" t="s">
        <v>620</v>
      </c>
      <c r="K385" t="s">
        <v>19</v>
      </c>
      <c r="L385">
        <v>3</v>
      </c>
      <c r="M385" t="s">
        <v>1283</v>
      </c>
      <c r="N385">
        <v>10</v>
      </c>
      <c r="O385">
        <f t="shared" si="5"/>
        <v>1</v>
      </c>
    </row>
    <row r="386" spans="1:15">
      <c r="A386">
        <v>385</v>
      </c>
      <c r="B386" t="s">
        <v>460</v>
      </c>
      <c r="C386" t="s">
        <v>603</v>
      </c>
      <c r="D386" t="s">
        <v>76</v>
      </c>
      <c r="E386" t="s">
        <v>77</v>
      </c>
      <c r="F386" t="s">
        <v>621</v>
      </c>
      <c r="G386" t="s">
        <v>622</v>
      </c>
      <c r="H386" t="s">
        <v>623</v>
      </c>
      <c r="I386" t="s">
        <v>624</v>
      </c>
      <c r="J386" t="s">
        <v>625</v>
      </c>
      <c r="K386" t="s">
        <v>19</v>
      </c>
      <c r="L386">
        <v>3</v>
      </c>
      <c r="M386" t="s">
        <v>1283</v>
      </c>
      <c r="N386">
        <v>10</v>
      </c>
      <c r="O386">
        <f t="shared" si="5"/>
        <v>1</v>
      </c>
    </row>
    <row r="387" spans="1:15">
      <c r="A387">
        <v>386</v>
      </c>
      <c r="B387" t="s">
        <v>460</v>
      </c>
      <c r="C387" t="s">
        <v>603</v>
      </c>
      <c r="D387" t="s">
        <v>76</v>
      </c>
      <c r="E387" t="s">
        <v>83</v>
      </c>
      <c r="F387" t="s">
        <v>626</v>
      </c>
      <c r="G387" t="s">
        <v>627</v>
      </c>
      <c r="H387" t="s">
        <v>628</v>
      </c>
      <c r="I387" t="s">
        <v>624</v>
      </c>
      <c r="J387" t="s">
        <v>629</v>
      </c>
      <c r="K387" t="s">
        <v>19</v>
      </c>
      <c r="L387">
        <v>0</v>
      </c>
      <c r="M387" t="s">
        <v>1283</v>
      </c>
      <c r="O387">
        <f t="shared" ref="O387:O450" si="6">IF(N387=" ",0,1)</f>
        <v>1</v>
      </c>
    </row>
    <row r="388" spans="1:15">
      <c r="A388">
        <v>387</v>
      </c>
      <c r="B388" t="s">
        <v>460</v>
      </c>
      <c r="C388" t="s">
        <v>603</v>
      </c>
      <c r="D388" t="s">
        <v>89</v>
      </c>
      <c r="E388" t="s">
        <v>90</v>
      </c>
      <c r="F388" t="s">
        <v>156</v>
      </c>
      <c r="G388" t="s">
        <v>85</v>
      </c>
      <c r="H388" t="s">
        <v>630</v>
      </c>
      <c r="I388" t="s">
        <v>631</v>
      </c>
      <c r="J388" t="s">
        <v>632</v>
      </c>
      <c r="K388" t="s">
        <v>19</v>
      </c>
      <c r="L388">
        <v>4</v>
      </c>
      <c r="M388" t="s">
        <v>1283</v>
      </c>
      <c r="N388">
        <v>10</v>
      </c>
      <c r="O388">
        <f t="shared" si="6"/>
        <v>1</v>
      </c>
    </row>
    <row r="389" spans="1:15">
      <c r="A389">
        <v>388</v>
      </c>
      <c r="B389" t="s">
        <v>460</v>
      </c>
      <c r="C389" t="s">
        <v>603</v>
      </c>
      <c r="D389" t="s">
        <v>89</v>
      </c>
      <c r="E389" t="s">
        <v>96</v>
      </c>
      <c r="F389" t="s">
        <v>633</v>
      </c>
      <c r="G389" t="s">
        <v>634</v>
      </c>
      <c r="H389" t="s">
        <v>635</v>
      </c>
      <c r="I389" t="s">
        <v>636</v>
      </c>
      <c r="J389" t="s">
        <v>637</v>
      </c>
      <c r="K389" t="s">
        <v>19</v>
      </c>
      <c r="L389">
        <v>1</v>
      </c>
      <c r="M389" t="s">
        <v>1283</v>
      </c>
      <c r="O389">
        <f t="shared" si="6"/>
        <v>1</v>
      </c>
    </row>
    <row r="390" spans="1:15">
      <c r="A390">
        <v>389</v>
      </c>
      <c r="B390" t="s">
        <v>460</v>
      </c>
      <c r="C390" t="s">
        <v>603</v>
      </c>
      <c r="D390" t="s">
        <v>102</v>
      </c>
      <c r="E390" t="s">
        <v>103</v>
      </c>
      <c r="F390" t="s">
        <v>638</v>
      </c>
      <c r="G390" t="s">
        <v>639</v>
      </c>
      <c r="H390" t="s">
        <v>640</v>
      </c>
      <c r="I390" t="s">
        <v>641</v>
      </c>
      <c r="J390" t="s">
        <v>642</v>
      </c>
      <c r="K390" t="s">
        <v>19</v>
      </c>
      <c r="L390">
        <v>3</v>
      </c>
      <c r="M390" t="s">
        <v>1283</v>
      </c>
      <c r="O390">
        <f t="shared" si="6"/>
        <v>1</v>
      </c>
    </row>
    <row r="391" spans="1:15">
      <c r="A391">
        <v>390</v>
      </c>
      <c r="B391" t="s">
        <v>460</v>
      </c>
      <c r="C391" t="s">
        <v>603</v>
      </c>
      <c r="D391" t="s">
        <v>102</v>
      </c>
      <c r="E391" t="s">
        <v>109</v>
      </c>
      <c r="F391" t="s">
        <v>643</v>
      </c>
      <c r="G391" t="s">
        <v>258</v>
      </c>
      <c r="H391" t="s">
        <v>644</v>
      </c>
      <c r="I391" t="s">
        <v>645</v>
      </c>
      <c r="J391" t="s">
        <v>646</v>
      </c>
      <c r="K391" t="s">
        <v>19</v>
      </c>
      <c r="L391">
        <v>9</v>
      </c>
      <c r="M391" t="s">
        <v>1283</v>
      </c>
      <c r="N391">
        <v>10</v>
      </c>
      <c r="O391">
        <f t="shared" si="6"/>
        <v>1</v>
      </c>
    </row>
    <row r="392" spans="1:15">
      <c r="A392">
        <v>391</v>
      </c>
      <c r="B392" t="s">
        <v>460</v>
      </c>
      <c r="C392" t="s">
        <v>603</v>
      </c>
      <c r="D392" t="s">
        <v>114</v>
      </c>
      <c r="E392" t="s">
        <v>115</v>
      </c>
      <c r="F392" t="s">
        <v>647</v>
      </c>
      <c r="G392" t="s">
        <v>229</v>
      </c>
      <c r="H392" t="s">
        <v>648</v>
      </c>
      <c r="I392" t="s">
        <v>649</v>
      </c>
      <c r="J392" t="s">
        <v>650</v>
      </c>
      <c r="K392" t="s">
        <v>19</v>
      </c>
      <c r="L392">
        <v>4</v>
      </c>
      <c r="M392" t="s">
        <v>1283</v>
      </c>
      <c r="N392">
        <v>10</v>
      </c>
      <c r="O392">
        <f t="shared" si="6"/>
        <v>1</v>
      </c>
    </row>
    <row r="393" spans="1:15">
      <c r="A393">
        <v>392</v>
      </c>
      <c r="B393" t="s">
        <v>460</v>
      </c>
      <c r="C393" t="s">
        <v>603</v>
      </c>
      <c r="D393" t="s">
        <v>114</v>
      </c>
      <c r="E393" t="s">
        <v>121</v>
      </c>
      <c r="F393" t="s">
        <v>651</v>
      </c>
      <c r="G393" t="s">
        <v>652</v>
      </c>
      <c r="H393" t="s">
        <v>653</v>
      </c>
      <c r="I393" t="s">
        <v>654</v>
      </c>
      <c r="J393" t="s">
        <v>655</v>
      </c>
      <c r="K393" t="s">
        <v>19</v>
      </c>
      <c r="L393">
        <v>1</v>
      </c>
      <c r="M393" t="s">
        <v>1283</v>
      </c>
      <c r="N393">
        <v>10</v>
      </c>
      <c r="O393">
        <f t="shared" si="6"/>
        <v>1</v>
      </c>
    </row>
    <row r="394" spans="1:15">
      <c r="A394">
        <v>393</v>
      </c>
      <c r="B394" t="s">
        <v>460</v>
      </c>
      <c r="C394" t="s">
        <v>656</v>
      </c>
      <c r="D394" t="s">
        <v>52</v>
      </c>
      <c r="E394" t="s">
        <v>52</v>
      </c>
      <c r="F394" t="s">
        <v>657</v>
      </c>
      <c r="G394" t="s">
        <v>561</v>
      </c>
      <c r="H394" t="s">
        <v>658</v>
      </c>
      <c r="I394" t="s">
        <v>1289</v>
      </c>
      <c r="J394" t="s">
        <v>659</v>
      </c>
      <c r="K394" t="s">
        <v>19</v>
      </c>
      <c r="L394">
        <v>8</v>
      </c>
      <c r="M394" t="s">
        <v>1283</v>
      </c>
      <c r="O394">
        <f t="shared" si="6"/>
        <v>1</v>
      </c>
    </row>
    <row r="395" spans="1:15">
      <c r="A395">
        <v>394</v>
      </c>
      <c r="B395" t="s">
        <v>460</v>
      </c>
      <c r="C395" t="s">
        <v>656</v>
      </c>
      <c r="D395" t="s">
        <v>52</v>
      </c>
      <c r="E395" t="s">
        <v>58</v>
      </c>
      <c r="F395" t="s">
        <v>660</v>
      </c>
      <c r="G395" t="s">
        <v>661</v>
      </c>
      <c r="H395" t="s">
        <v>662</v>
      </c>
      <c r="I395" t="s">
        <v>663</v>
      </c>
      <c r="J395" t="s">
        <v>664</v>
      </c>
      <c r="K395" t="s">
        <v>19</v>
      </c>
      <c r="L395">
        <v>5</v>
      </c>
      <c r="M395" t="s">
        <v>1283</v>
      </c>
      <c r="O395">
        <f t="shared" si="6"/>
        <v>1</v>
      </c>
    </row>
    <row r="396" spans="1:15">
      <c r="A396">
        <v>395</v>
      </c>
      <c r="B396" t="s">
        <v>460</v>
      </c>
      <c r="C396" t="s">
        <v>656</v>
      </c>
      <c r="D396" t="s">
        <v>25</v>
      </c>
      <c r="E396" t="s">
        <v>64</v>
      </c>
      <c r="F396" t="s">
        <v>657</v>
      </c>
      <c r="G396" t="s">
        <v>561</v>
      </c>
      <c r="H396" t="s">
        <v>658</v>
      </c>
      <c r="I396" t="s">
        <v>1289</v>
      </c>
      <c r="J396" t="s">
        <v>659</v>
      </c>
      <c r="K396" t="s">
        <v>19</v>
      </c>
      <c r="L396">
        <v>8</v>
      </c>
      <c r="M396" t="s">
        <v>1283</v>
      </c>
      <c r="O396">
        <f t="shared" si="6"/>
        <v>1</v>
      </c>
    </row>
    <row r="397" spans="1:15">
      <c r="A397">
        <v>396</v>
      </c>
      <c r="B397" t="s">
        <v>460</v>
      </c>
      <c r="C397" t="s">
        <v>656</v>
      </c>
      <c r="D397" t="s">
        <v>25</v>
      </c>
      <c r="E397" t="s">
        <v>70</v>
      </c>
      <c r="F397" t="s">
        <v>116</v>
      </c>
      <c r="G397" t="s">
        <v>665</v>
      </c>
      <c r="H397" t="s">
        <v>666</v>
      </c>
      <c r="I397" t="s">
        <v>667</v>
      </c>
      <c r="J397" t="s">
        <v>668</v>
      </c>
      <c r="K397" t="s">
        <v>19</v>
      </c>
      <c r="L397">
        <v>4</v>
      </c>
      <c r="M397" t="s">
        <v>1283</v>
      </c>
      <c r="O397">
        <f t="shared" si="6"/>
        <v>1</v>
      </c>
    </row>
    <row r="398" spans="1:15">
      <c r="A398">
        <v>397</v>
      </c>
      <c r="B398" t="s">
        <v>460</v>
      </c>
      <c r="C398" t="s">
        <v>656</v>
      </c>
      <c r="D398" t="s">
        <v>76</v>
      </c>
      <c r="E398" t="s">
        <v>83</v>
      </c>
      <c r="F398" t="s">
        <v>669</v>
      </c>
      <c r="G398" t="s">
        <v>670</v>
      </c>
      <c r="H398" t="s">
        <v>671</v>
      </c>
      <c r="I398" t="s">
        <v>672</v>
      </c>
      <c r="J398" t="s">
        <v>673</v>
      </c>
      <c r="K398" t="s">
        <v>19</v>
      </c>
      <c r="L398">
        <v>2</v>
      </c>
      <c r="M398" t="s">
        <v>1283</v>
      </c>
      <c r="O398">
        <f t="shared" si="6"/>
        <v>1</v>
      </c>
    </row>
    <row r="399" spans="1:15">
      <c r="A399">
        <v>398</v>
      </c>
      <c r="B399" t="s">
        <v>460</v>
      </c>
      <c r="C399" t="s">
        <v>656</v>
      </c>
      <c r="D399" t="s">
        <v>76</v>
      </c>
      <c r="E399" t="s">
        <v>83</v>
      </c>
      <c r="F399" t="s">
        <v>674</v>
      </c>
      <c r="G399" t="s">
        <v>675</v>
      </c>
      <c r="H399" t="s">
        <v>676</v>
      </c>
      <c r="I399" t="s">
        <v>677</v>
      </c>
      <c r="J399" t="s">
        <v>678</v>
      </c>
      <c r="K399" t="s">
        <v>19</v>
      </c>
      <c r="L399">
        <v>1</v>
      </c>
      <c r="M399" t="s">
        <v>1283</v>
      </c>
      <c r="N399">
        <v>10</v>
      </c>
      <c r="O399">
        <f t="shared" si="6"/>
        <v>1</v>
      </c>
    </row>
    <row r="400" spans="1:15">
      <c r="A400">
        <v>399</v>
      </c>
      <c r="B400" t="s">
        <v>460</v>
      </c>
      <c r="C400" t="s">
        <v>656</v>
      </c>
      <c r="D400" t="s">
        <v>89</v>
      </c>
      <c r="E400" t="s">
        <v>90</v>
      </c>
      <c r="F400" t="s">
        <v>679</v>
      </c>
      <c r="G400" t="s">
        <v>680</v>
      </c>
      <c r="H400" t="s">
        <v>681</v>
      </c>
      <c r="I400" t="s">
        <v>682</v>
      </c>
      <c r="J400" t="s">
        <v>683</v>
      </c>
      <c r="K400" t="s">
        <v>19</v>
      </c>
      <c r="L400">
        <v>9</v>
      </c>
      <c r="M400" t="s">
        <v>1283</v>
      </c>
      <c r="O400">
        <f t="shared" si="6"/>
        <v>1</v>
      </c>
    </row>
    <row r="401" spans="1:15">
      <c r="A401">
        <v>400</v>
      </c>
      <c r="B401" t="s">
        <v>460</v>
      </c>
      <c r="C401" t="s">
        <v>656</v>
      </c>
      <c r="D401" t="s">
        <v>89</v>
      </c>
      <c r="E401" t="s">
        <v>96</v>
      </c>
      <c r="F401" t="s">
        <v>660</v>
      </c>
      <c r="G401" t="s">
        <v>661</v>
      </c>
      <c r="H401" t="s">
        <v>662</v>
      </c>
      <c r="I401" t="s">
        <v>663</v>
      </c>
      <c r="J401" t="s">
        <v>664</v>
      </c>
      <c r="K401" t="s">
        <v>19</v>
      </c>
      <c r="L401">
        <v>5</v>
      </c>
      <c r="M401" t="s">
        <v>1283</v>
      </c>
      <c r="O401">
        <f t="shared" si="6"/>
        <v>1</v>
      </c>
    </row>
    <row r="402" spans="1:15">
      <c r="A402">
        <v>401</v>
      </c>
      <c r="B402" t="s">
        <v>460</v>
      </c>
      <c r="C402" t="s">
        <v>656</v>
      </c>
      <c r="D402" t="s">
        <v>102</v>
      </c>
      <c r="E402" t="s">
        <v>103</v>
      </c>
      <c r="F402" t="s">
        <v>402</v>
      </c>
      <c r="G402" t="s">
        <v>684</v>
      </c>
      <c r="H402" t="s">
        <v>685</v>
      </c>
      <c r="I402" t="s">
        <v>686</v>
      </c>
      <c r="J402" t="s">
        <v>687</v>
      </c>
      <c r="K402" t="s">
        <v>19</v>
      </c>
      <c r="L402">
        <v>11</v>
      </c>
      <c r="M402" t="s">
        <v>1283</v>
      </c>
      <c r="N402">
        <v>10</v>
      </c>
      <c r="O402">
        <f t="shared" si="6"/>
        <v>1</v>
      </c>
    </row>
    <row r="403" spans="1:15">
      <c r="A403">
        <v>402</v>
      </c>
      <c r="B403" t="s">
        <v>460</v>
      </c>
      <c r="C403" t="s">
        <v>656</v>
      </c>
      <c r="D403" t="s">
        <v>102</v>
      </c>
      <c r="E403" t="s">
        <v>109</v>
      </c>
      <c r="F403" t="s">
        <v>688</v>
      </c>
      <c r="G403" t="s">
        <v>689</v>
      </c>
      <c r="H403" t="s">
        <v>690</v>
      </c>
      <c r="I403" t="s">
        <v>691</v>
      </c>
      <c r="J403" t="s">
        <v>692</v>
      </c>
      <c r="K403" t="s">
        <v>19</v>
      </c>
      <c r="L403">
        <v>1</v>
      </c>
      <c r="M403" t="s">
        <v>1283</v>
      </c>
      <c r="O403">
        <f t="shared" si="6"/>
        <v>1</v>
      </c>
    </row>
    <row r="404" spans="1:15">
      <c r="A404">
        <v>403</v>
      </c>
      <c r="B404" t="s">
        <v>460</v>
      </c>
      <c r="C404" t="s">
        <v>656</v>
      </c>
      <c r="D404" t="s">
        <v>114</v>
      </c>
      <c r="E404" t="s">
        <v>115</v>
      </c>
      <c r="F404" t="s">
        <v>693</v>
      </c>
      <c r="G404" t="s">
        <v>694</v>
      </c>
      <c r="H404" t="s">
        <v>695</v>
      </c>
      <c r="I404" t="s">
        <v>696</v>
      </c>
      <c r="J404" t="s">
        <v>697</v>
      </c>
      <c r="K404" t="s">
        <v>19</v>
      </c>
      <c r="L404">
        <v>3</v>
      </c>
      <c r="M404" t="s">
        <v>1283</v>
      </c>
      <c r="O404">
        <f t="shared" si="6"/>
        <v>1</v>
      </c>
    </row>
    <row r="405" spans="1:15">
      <c r="A405">
        <v>404</v>
      </c>
      <c r="B405" t="s">
        <v>460</v>
      </c>
      <c r="C405" t="s">
        <v>656</v>
      </c>
      <c r="D405" t="s">
        <v>114</v>
      </c>
      <c r="E405" t="s">
        <v>121</v>
      </c>
      <c r="F405" t="s">
        <v>698</v>
      </c>
      <c r="G405" t="s">
        <v>367</v>
      </c>
      <c r="H405" t="s">
        <v>699</v>
      </c>
      <c r="I405" t="s">
        <v>700</v>
      </c>
      <c r="J405" t="s">
        <v>701</v>
      </c>
      <c r="K405" t="s">
        <v>19</v>
      </c>
      <c r="L405">
        <v>0</v>
      </c>
      <c r="M405" t="s">
        <v>1283</v>
      </c>
      <c r="O405">
        <f t="shared" si="6"/>
        <v>1</v>
      </c>
    </row>
    <row r="406" spans="1:15">
      <c r="A406">
        <v>405</v>
      </c>
      <c r="B406" t="s">
        <v>460</v>
      </c>
      <c r="C406" t="s">
        <v>702</v>
      </c>
      <c r="D406" t="s">
        <v>52</v>
      </c>
      <c r="E406" t="s">
        <v>52</v>
      </c>
      <c r="F406" t="s">
        <v>703</v>
      </c>
      <c r="G406" t="s">
        <v>229</v>
      </c>
      <c r="H406" t="s">
        <v>704</v>
      </c>
      <c r="I406" t="s">
        <v>705</v>
      </c>
      <c r="J406" t="s">
        <v>706</v>
      </c>
      <c r="K406" t="s">
        <v>19</v>
      </c>
      <c r="L406">
        <v>8</v>
      </c>
      <c r="M406" t="s">
        <v>1283</v>
      </c>
      <c r="N406">
        <v>10</v>
      </c>
      <c r="O406">
        <f t="shared" si="6"/>
        <v>1</v>
      </c>
    </row>
    <row r="407" spans="1:15">
      <c r="A407">
        <v>406</v>
      </c>
      <c r="B407" t="s">
        <v>460</v>
      </c>
      <c r="C407" t="s">
        <v>702</v>
      </c>
      <c r="D407" t="s">
        <v>52</v>
      </c>
      <c r="E407" t="s">
        <v>58</v>
      </c>
      <c r="F407" t="s">
        <v>707</v>
      </c>
      <c r="G407" t="s">
        <v>344</v>
      </c>
      <c r="H407" t="s">
        <v>708</v>
      </c>
      <c r="I407" t="s">
        <v>709</v>
      </c>
      <c r="J407" t="s">
        <v>710</v>
      </c>
      <c r="K407" t="s">
        <v>19</v>
      </c>
      <c r="L407">
        <v>7</v>
      </c>
      <c r="M407" t="s">
        <v>1283</v>
      </c>
      <c r="O407">
        <f t="shared" si="6"/>
        <v>1</v>
      </c>
    </row>
    <row r="408" spans="1:15">
      <c r="A408">
        <v>407</v>
      </c>
      <c r="B408" t="s">
        <v>460</v>
      </c>
      <c r="C408" t="s">
        <v>702</v>
      </c>
      <c r="D408" t="s">
        <v>25</v>
      </c>
      <c r="E408" t="s">
        <v>64</v>
      </c>
      <c r="F408" t="s">
        <v>711</v>
      </c>
      <c r="G408" t="s">
        <v>354</v>
      </c>
      <c r="H408" t="s">
        <v>712</v>
      </c>
      <c r="I408" t="s">
        <v>713</v>
      </c>
      <c r="J408" t="s">
        <v>714</v>
      </c>
      <c r="K408" t="s">
        <v>19</v>
      </c>
      <c r="L408">
        <v>11</v>
      </c>
      <c r="M408" t="s">
        <v>1283</v>
      </c>
      <c r="N408">
        <v>10</v>
      </c>
      <c r="O408">
        <f t="shared" si="6"/>
        <v>1</v>
      </c>
    </row>
    <row r="409" spans="1:15">
      <c r="A409">
        <v>408</v>
      </c>
      <c r="B409" t="s">
        <v>460</v>
      </c>
      <c r="C409" t="s">
        <v>702</v>
      </c>
      <c r="D409" t="s">
        <v>25</v>
      </c>
      <c r="E409" t="s">
        <v>70</v>
      </c>
      <c r="F409" t="s">
        <v>715</v>
      </c>
      <c r="G409" t="s">
        <v>716</v>
      </c>
      <c r="H409" t="s">
        <v>717</v>
      </c>
      <c r="I409" t="s">
        <v>718</v>
      </c>
      <c r="J409" t="s">
        <v>719</v>
      </c>
      <c r="K409" t="s">
        <v>19</v>
      </c>
      <c r="L409">
        <v>0</v>
      </c>
      <c r="M409" t="s">
        <v>1283</v>
      </c>
      <c r="O409">
        <f t="shared" si="6"/>
        <v>1</v>
      </c>
    </row>
    <row r="410" spans="1:15">
      <c r="A410">
        <v>409</v>
      </c>
      <c r="B410" t="s">
        <v>460</v>
      </c>
      <c r="C410" t="s">
        <v>702</v>
      </c>
      <c r="D410" t="s">
        <v>76</v>
      </c>
      <c r="E410" t="s">
        <v>77</v>
      </c>
      <c r="F410" t="s">
        <v>720</v>
      </c>
      <c r="G410" t="s">
        <v>721</v>
      </c>
      <c r="H410" t="s">
        <v>722</v>
      </c>
      <c r="I410" t="s">
        <v>723</v>
      </c>
      <c r="J410" t="s">
        <v>724</v>
      </c>
      <c r="K410" t="s">
        <v>19</v>
      </c>
      <c r="L410">
        <v>7</v>
      </c>
      <c r="M410" t="s">
        <v>1283</v>
      </c>
      <c r="N410">
        <v>10</v>
      </c>
      <c r="O410">
        <f t="shared" si="6"/>
        <v>1</v>
      </c>
    </row>
    <row r="411" spans="1:15">
      <c r="A411">
        <v>410</v>
      </c>
      <c r="B411" t="s">
        <v>460</v>
      </c>
      <c r="C411" t="s">
        <v>702</v>
      </c>
      <c r="D411" t="s">
        <v>76</v>
      </c>
      <c r="E411" t="s">
        <v>83</v>
      </c>
      <c r="F411" t="s">
        <v>15</v>
      </c>
      <c r="G411" t="s">
        <v>725</v>
      </c>
      <c r="H411" t="s">
        <v>726</v>
      </c>
      <c r="I411" t="s">
        <v>723</v>
      </c>
      <c r="J411" t="s">
        <v>727</v>
      </c>
      <c r="K411" t="s">
        <v>19</v>
      </c>
      <c r="L411">
        <v>0</v>
      </c>
      <c r="M411" t="s">
        <v>1283</v>
      </c>
      <c r="O411">
        <f t="shared" si="6"/>
        <v>1</v>
      </c>
    </row>
    <row r="412" spans="1:15">
      <c r="A412">
        <v>411</v>
      </c>
      <c r="B412" t="s">
        <v>460</v>
      </c>
      <c r="C412" t="s">
        <v>702</v>
      </c>
      <c r="D412" t="s">
        <v>89</v>
      </c>
      <c r="E412" t="s">
        <v>90</v>
      </c>
      <c r="F412" t="s">
        <v>37</v>
      </c>
      <c r="G412" t="s">
        <v>42</v>
      </c>
      <c r="H412" t="s">
        <v>728</v>
      </c>
      <c r="I412" t="s">
        <v>729</v>
      </c>
      <c r="J412" t="s">
        <v>730</v>
      </c>
      <c r="K412" t="s">
        <v>19</v>
      </c>
      <c r="L412">
        <v>5</v>
      </c>
      <c r="M412" t="s">
        <v>1283</v>
      </c>
      <c r="N412">
        <v>10</v>
      </c>
      <c r="O412">
        <f t="shared" si="6"/>
        <v>1</v>
      </c>
    </row>
    <row r="413" spans="1:15">
      <c r="A413">
        <v>412</v>
      </c>
      <c r="B413" t="s">
        <v>460</v>
      </c>
      <c r="C413" t="s">
        <v>702</v>
      </c>
      <c r="D413" t="s">
        <v>89</v>
      </c>
      <c r="E413" t="s">
        <v>96</v>
      </c>
      <c r="F413" t="s">
        <v>715</v>
      </c>
      <c r="G413" t="s">
        <v>716</v>
      </c>
      <c r="H413" t="s">
        <v>717</v>
      </c>
      <c r="I413" t="s">
        <v>718</v>
      </c>
      <c r="J413" t="s">
        <v>719</v>
      </c>
      <c r="K413" t="s">
        <v>19</v>
      </c>
      <c r="L413">
        <v>0</v>
      </c>
      <c r="M413" t="s">
        <v>1283</v>
      </c>
      <c r="O413">
        <f t="shared" si="6"/>
        <v>1</v>
      </c>
    </row>
    <row r="414" spans="1:15">
      <c r="A414">
        <v>413</v>
      </c>
      <c r="B414" t="s">
        <v>460</v>
      </c>
      <c r="C414" t="s">
        <v>702</v>
      </c>
      <c r="D414" t="s">
        <v>102</v>
      </c>
      <c r="E414" t="s">
        <v>103</v>
      </c>
      <c r="F414" t="s">
        <v>731</v>
      </c>
      <c r="G414" t="s">
        <v>229</v>
      </c>
      <c r="H414" t="s">
        <v>732</v>
      </c>
      <c r="I414" t="s">
        <v>733</v>
      </c>
      <c r="J414" t="s">
        <v>734</v>
      </c>
      <c r="K414" t="s">
        <v>19</v>
      </c>
      <c r="L414">
        <v>6</v>
      </c>
      <c r="M414" t="s">
        <v>1283</v>
      </c>
      <c r="O414">
        <f t="shared" si="6"/>
        <v>1</v>
      </c>
    </row>
    <row r="415" spans="1:15">
      <c r="A415">
        <v>414</v>
      </c>
      <c r="B415" t="s">
        <v>460</v>
      </c>
      <c r="C415" t="s">
        <v>702</v>
      </c>
      <c r="D415" t="s">
        <v>102</v>
      </c>
      <c r="E415" t="s">
        <v>109</v>
      </c>
      <c r="F415" t="s">
        <v>735</v>
      </c>
      <c r="G415" t="s">
        <v>736</v>
      </c>
      <c r="H415" t="s">
        <v>737</v>
      </c>
      <c r="I415" t="s">
        <v>738</v>
      </c>
      <c r="J415" t="s">
        <v>739</v>
      </c>
      <c r="K415" t="s">
        <v>19</v>
      </c>
      <c r="L415">
        <v>2</v>
      </c>
      <c r="M415" t="s">
        <v>1283</v>
      </c>
      <c r="O415">
        <f t="shared" si="6"/>
        <v>1</v>
      </c>
    </row>
    <row r="416" spans="1:15">
      <c r="A416">
        <v>415</v>
      </c>
      <c r="B416" t="s">
        <v>460</v>
      </c>
      <c r="C416" t="s">
        <v>702</v>
      </c>
      <c r="D416" t="s">
        <v>114</v>
      </c>
      <c r="E416" t="s">
        <v>115</v>
      </c>
      <c r="F416" t="s">
        <v>740</v>
      </c>
      <c r="G416" t="s">
        <v>741</v>
      </c>
      <c r="H416" t="s">
        <v>742</v>
      </c>
      <c r="I416" t="s">
        <v>743</v>
      </c>
      <c r="J416" t="s">
        <v>744</v>
      </c>
      <c r="K416" t="s">
        <v>19</v>
      </c>
      <c r="L416">
        <v>1</v>
      </c>
      <c r="M416" t="s">
        <v>1283</v>
      </c>
      <c r="O416">
        <f t="shared" si="6"/>
        <v>1</v>
      </c>
    </row>
    <row r="417" spans="1:15">
      <c r="A417">
        <v>416</v>
      </c>
      <c r="B417" t="s">
        <v>460</v>
      </c>
      <c r="C417" t="s">
        <v>702</v>
      </c>
      <c r="D417" t="s">
        <v>114</v>
      </c>
      <c r="E417" t="s">
        <v>121</v>
      </c>
      <c r="F417" t="s">
        <v>745</v>
      </c>
      <c r="G417" t="s">
        <v>746</v>
      </c>
      <c r="H417" t="s">
        <v>747</v>
      </c>
      <c r="I417" t="s">
        <v>748</v>
      </c>
      <c r="J417" t="s">
        <v>749</v>
      </c>
      <c r="K417" t="s">
        <v>19</v>
      </c>
      <c r="L417">
        <v>9</v>
      </c>
      <c r="M417" t="s">
        <v>1283</v>
      </c>
      <c r="N417">
        <v>10</v>
      </c>
      <c r="O417">
        <f t="shared" si="6"/>
        <v>1</v>
      </c>
    </row>
    <row r="418" spans="1:15">
      <c r="A418">
        <v>417</v>
      </c>
      <c r="B418" t="s">
        <v>460</v>
      </c>
      <c r="C418" t="s">
        <v>750</v>
      </c>
      <c r="D418" t="s">
        <v>52</v>
      </c>
      <c r="E418" t="s">
        <v>52</v>
      </c>
      <c r="F418" t="s">
        <v>751</v>
      </c>
      <c r="G418" t="s">
        <v>258</v>
      </c>
      <c r="H418" t="s">
        <v>752</v>
      </c>
      <c r="I418" t="s">
        <v>753</v>
      </c>
      <c r="J418" t="s">
        <v>754</v>
      </c>
      <c r="K418" t="s">
        <v>19</v>
      </c>
      <c r="L418">
        <v>9</v>
      </c>
      <c r="M418" t="s">
        <v>1283</v>
      </c>
      <c r="O418">
        <f t="shared" si="6"/>
        <v>1</v>
      </c>
    </row>
    <row r="419" spans="1:15">
      <c r="A419">
        <v>418</v>
      </c>
      <c r="B419" t="s">
        <v>460</v>
      </c>
      <c r="C419" t="s">
        <v>750</v>
      </c>
      <c r="D419" t="s">
        <v>52</v>
      </c>
      <c r="E419" t="s">
        <v>58</v>
      </c>
      <c r="F419" t="s">
        <v>755</v>
      </c>
      <c r="G419" t="s">
        <v>580</v>
      </c>
      <c r="H419" t="s">
        <v>756</v>
      </c>
      <c r="I419" t="s">
        <v>757</v>
      </c>
      <c r="J419" t="s">
        <v>758</v>
      </c>
      <c r="K419" t="s">
        <v>19</v>
      </c>
      <c r="L419">
        <v>9</v>
      </c>
      <c r="M419" t="s">
        <v>1283</v>
      </c>
      <c r="N419">
        <v>10</v>
      </c>
      <c r="O419">
        <f t="shared" si="6"/>
        <v>1</v>
      </c>
    </row>
    <row r="420" spans="1:15">
      <c r="A420">
        <v>419</v>
      </c>
      <c r="B420" t="s">
        <v>460</v>
      </c>
      <c r="C420" t="s">
        <v>750</v>
      </c>
      <c r="D420" t="s">
        <v>25</v>
      </c>
      <c r="E420" t="s">
        <v>64</v>
      </c>
      <c r="F420" t="s">
        <v>759</v>
      </c>
      <c r="G420" t="s">
        <v>760</v>
      </c>
      <c r="H420" t="s">
        <v>761</v>
      </c>
      <c r="I420" t="s">
        <v>762</v>
      </c>
      <c r="J420" t="s">
        <v>763</v>
      </c>
      <c r="K420" t="s">
        <v>19</v>
      </c>
      <c r="L420">
        <v>7</v>
      </c>
      <c r="M420" t="s">
        <v>1283</v>
      </c>
      <c r="O420">
        <f t="shared" si="6"/>
        <v>1</v>
      </c>
    </row>
    <row r="421" spans="1:15">
      <c r="A421">
        <v>420</v>
      </c>
      <c r="B421" t="s">
        <v>460</v>
      </c>
      <c r="C421" t="s">
        <v>750</v>
      </c>
      <c r="D421" t="s">
        <v>25</v>
      </c>
      <c r="E421" t="s">
        <v>70</v>
      </c>
      <c r="F421" t="s">
        <v>764</v>
      </c>
      <c r="G421" t="s">
        <v>765</v>
      </c>
      <c r="H421" t="s">
        <v>766</v>
      </c>
      <c r="I421" t="s">
        <v>767</v>
      </c>
      <c r="J421" t="s">
        <v>768</v>
      </c>
      <c r="K421" t="s">
        <v>19</v>
      </c>
      <c r="L421">
        <v>7</v>
      </c>
      <c r="M421" t="s">
        <v>1283</v>
      </c>
      <c r="O421">
        <f t="shared" si="6"/>
        <v>1</v>
      </c>
    </row>
    <row r="422" spans="1:15">
      <c r="A422">
        <v>421</v>
      </c>
      <c r="B422" t="s">
        <v>460</v>
      </c>
      <c r="C422" t="s">
        <v>750</v>
      </c>
      <c r="D422" t="s">
        <v>25</v>
      </c>
      <c r="E422" t="s">
        <v>70</v>
      </c>
      <c r="F422" t="s">
        <v>769</v>
      </c>
      <c r="G422" t="s">
        <v>770</v>
      </c>
      <c r="H422" t="s">
        <v>771</v>
      </c>
      <c r="I422" t="s">
        <v>772</v>
      </c>
      <c r="J422" t="s">
        <v>773</v>
      </c>
      <c r="K422" t="s">
        <v>19</v>
      </c>
      <c r="L422">
        <v>2</v>
      </c>
      <c r="M422" t="s">
        <v>1283</v>
      </c>
      <c r="O422">
        <f t="shared" si="6"/>
        <v>1</v>
      </c>
    </row>
    <row r="423" spans="1:15">
      <c r="A423">
        <v>422</v>
      </c>
      <c r="B423" t="s">
        <v>460</v>
      </c>
      <c r="C423" t="s">
        <v>750</v>
      </c>
      <c r="D423" t="s">
        <v>25</v>
      </c>
      <c r="E423" t="s">
        <v>70</v>
      </c>
      <c r="F423" t="s">
        <v>774</v>
      </c>
      <c r="G423" t="s">
        <v>775</v>
      </c>
      <c r="H423" t="s">
        <v>776</v>
      </c>
      <c r="I423" t="s">
        <v>777</v>
      </c>
      <c r="J423" t="s">
        <v>778</v>
      </c>
      <c r="K423" t="s">
        <v>19</v>
      </c>
      <c r="L423">
        <v>1</v>
      </c>
      <c r="M423" t="s">
        <v>1283</v>
      </c>
      <c r="O423">
        <f t="shared" si="6"/>
        <v>1</v>
      </c>
    </row>
    <row r="424" spans="1:15">
      <c r="A424">
        <v>423</v>
      </c>
      <c r="B424" t="s">
        <v>460</v>
      </c>
      <c r="C424" t="s">
        <v>750</v>
      </c>
      <c r="D424" t="s">
        <v>76</v>
      </c>
      <c r="E424" t="s">
        <v>77</v>
      </c>
      <c r="F424" t="s">
        <v>779</v>
      </c>
      <c r="G424" t="s">
        <v>780</v>
      </c>
      <c r="H424" t="s">
        <v>781</v>
      </c>
      <c r="I424" t="s">
        <v>782</v>
      </c>
      <c r="J424" t="s">
        <v>783</v>
      </c>
      <c r="K424" t="s">
        <v>19</v>
      </c>
      <c r="L424">
        <v>3</v>
      </c>
      <c r="M424" t="s">
        <v>1283</v>
      </c>
      <c r="N424">
        <v>10</v>
      </c>
      <c r="O424">
        <f t="shared" si="6"/>
        <v>1</v>
      </c>
    </row>
    <row r="425" spans="1:15">
      <c r="A425">
        <v>424</v>
      </c>
      <c r="B425" t="s">
        <v>460</v>
      </c>
      <c r="C425" t="s">
        <v>750</v>
      </c>
      <c r="D425" t="s">
        <v>76</v>
      </c>
      <c r="E425" t="s">
        <v>83</v>
      </c>
      <c r="F425" t="s">
        <v>784</v>
      </c>
      <c r="G425" t="s">
        <v>785</v>
      </c>
      <c r="H425" t="s">
        <v>786</v>
      </c>
      <c r="I425" t="s">
        <v>787</v>
      </c>
      <c r="J425" t="s">
        <v>788</v>
      </c>
      <c r="K425" t="s">
        <v>19</v>
      </c>
      <c r="L425">
        <v>3</v>
      </c>
      <c r="M425" t="s">
        <v>1283</v>
      </c>
      <c r="O425">
        <f t="shared" si="6"/>
        <v>1</v>
      </c>
    </row>
    <row r="426" spans="1:15">
      <c r="A426">
        <v>425</v>
      </c>
      <c r="B426" t="s">
        <v>460</v>
      </c>
      <c r="C426" t="s">
        <v>750</v>
      </c>
      <c r="D426" t="s">
        <v>89</v>
      </c>
      <c r="E426" t="s">
        <v>789</v>
      </c>
      <c r="F426" t="s">
        <v>790</v>
      </c>
      <c r="G426" t="s">
        <v>791</v>
      </c>
      <c r="H426" t="s">
        <v>792</v>
      </c>
      <c r="I426" t="s">
        <v>793</v>
      </c>
      <c r="J426" t="s">
        <v>794</v>
      </c>
      <c r="K426" t="s">
        <v>19</v>
      </c>
      <c r="L426">
        <v>4</v>
      </c>
      <c r="M426" t="s">
        <v>1283</v>
      </c>
      <c r="O426">
        <f t="shared" si="6"/>
        <v>1</v>
      </c>
    </row>
    <row r="427" spans="1:15">
      <c r="A427">
        <v>426</v>
      </c>
      <c r="B427" t="s">
        <v>460</v>
      </c>
      <c r="C427" t="s">
        <v>750</v>
      </c>
      <c r="D427" t="s">
        <v>89</v>
      </c>
      <c r="E427" t="s">
        <v>96</v>
      </c>
      <c r="F427" t="s">
        <v>795</v>
      </c>
      <c r="G427" t="s">
        <v>229</v>
      </c>
      <c r="H427" t="s">
        <v>796</v>
      </c>
      <c r="I427" t="s">
        <v>797</v>
      </c>
      <c r="J427" t="s">
        <v>798</v>
      </c>
      <c r="K427" t="s">
        <v>19</v>
      </c>
      <c r="L427">
        <v>6</v>
      </c>
      <c r="M427" t="s">
        <v>1283</v>
      </c>
      <c r="N427">
        <v>10</v>
      </c>
      <c r="O427">
        <f t="shared" si="6"/>
        <v>1</v>
      </c>
    </row>
    <row r="428" spans="1:15">
      <c r="A428">
        <v>427</v>
      </c>
      <c r="B428" t="s">
        <v>460</v>
      </c>
      <c r="C428" t="s">
        <v>750</v>
      </c>
      <c r="D428" t="s">
        <v>89</v>
      </c>
      <c r="E428" t="s">
        <v>96</v>
      </c>
      <c r="F428" t="s">
        <v>799</v>
      </c>
      <c r="G428" t="s">
        <v>800</v>
      </c>
      <c r="H428" t="s">
        <v>801</v>
      </c>
      <c r="I428" t="s">
        <v>802</v>
      </c>
      <c r="J428" t="s">
        <v>803</v>
      </c>
      <c r="K428" t="s">
        <v>19</v>
      </c>
      <c r="L428">
        <v>1</v>
      </c>
      <c r="M428" t="s">
        <v>1283</v>
      </c>
      <c r="O428">
        <f t="shared" si="6"/>
        <v>1</v>
      </c>
    </row>
    <row r="429" spans="1:15">
      <c r="A429">
        <v>428</v>
      </c>
      <c r="B429" t="s">
        <v>460</v>
      </c>
      <c r="C429" t="s">
        <v>750</v>
      </c>
      <c r="D429" t="s">
        <v>102</v>
      </c>
      <c r="E429" t="s">
        <v>103</v>
      </c>
      <c r="F429" t="s">
        <v>589</v>
      </c>
      <c r="G429" t="s">
        <v>804</v>
      </c>
      <c r="H429" t="s">
        <v>805</v>
      </c>
      <c r="I429" t="s">
        <v>806</v>
      </c>
      <c r="J429" t="s">
        <v>807</v>
      </c>
      <c r="K429" t="s">
        <v>19</v>
      </c>
      <c r="L429">
        <v>5</v>
      </c>
      <c r="M429" t="s">
        <v>1283</v>
      </c>
      <c r="N429">
        <v>10</v>
      </c>
      <c r="O429">
        <f t="shared" si="6"/>
        <v>1</v>
      </c>
    </row>
    <row r="430" spans="1:15">
      <c r="A430">
        <v>429</v>
      </c>
      <c r="B430" t="s">
        <v>460</v>
      </c>
      <c r="C430" t="s">
        <v>750</v>
      </c>
      <c r="D430" t="s">
        <v>102</v>
      </c>
      <c r="E430" t="s">
        <v>109</v>
      </c>
      <c r="F430" t="s">
        <v>808</v>
      </c>
      <c r="G430" t="s">
        <v>314</v>
      </c>
      <c r="H430" t="s">
        <v>809</v>
      </c>
      <c r="I430" t="s">
        <v>810</v>
      </c>
      <c r="J430" t="s">
        <v>811</v>
      </c>
      <c r="K430" t="s">
        <v>19</v>
      </c>
      <c r="L430">
        <v>0</v>
      </c>
      <c r="M430" t="s">
        <v>1283</v>
      </c>
      <c r="O430">
        <f t="shared" si="6"/>
        <v>1</v>
      </c>
    </row>
    <row r="431" spans="1:15">
      <c r="A431">
        <v>430</v>
      </c>
      <c r="B431" t="s">
        <v>460</v>
      </c>
      <c r="C431" t="s">
        <v>750</v>
      </c>
      <c r="D431" t="s">
        <v>114</v>
      </c>
      <c r="E431" t="s">
        <v>115</v>
      </c>
      <c r="F431" t="s">
        <v>812</v>
      </c>
      <c r="G431" t="s">
        <v>22</v>
      </c>
      <c r="H431" t="s">
        <v>813</v>
      </c>
      <c r="I431" t="s">
        <v>814</v>
      </c>
      <c r="J431" t="s">
        <v>815</v>
      </c>
      <c r="K431" t="s">
        <v>19</v>
      </c>
      <c r="L431">
        <v>3</v>
      </c>
      <c r="M431" t="s">
        <v>1283</v>
      </c>
      <c r="O431">
        <f t="shared" si="6"/>
        <v>1</v>
      </c>
    </row>
    <row r="432" spans="1:15">
      <c r="A432">
        <v>431</v>
      </c>
      <c r="B432" t="s">
        <v>460</v>
      </c>
      <c r="C432" t="s">
        <v>750</v>
      </c>
      <c r="D432" t="s">
        <v>114</v>
      </c>
      <c r="E432" t="s">
        <v>121</v>
      </c>
      <c r="F432" t="s">
        <v>816</v>
      </c>
      <c r="G432" t="s">
        <v>817</v>
      </c>
      <c r="H432" t="s">
        <v>818</v>
      </c>
      <c r="I432" t="s">
        <v>819</v>
      </c>
      <c r="J432" t="s">
        <v>820</v>
      </c>
      <c r="K432" t="s">
        <v>19</v>
      </c>
      <c r="L432">
        <v>0</v>
      </c>
      <c r="M432" t="s">
        <v>1283</v>
      </c>
      <c r="O432">
        <f t="shared" si="6"/>
        <v>1</v>
      </c>
    </row>
    <row r="433" spans="1:15">
      <c r="A433">
        <v>432</v>
      </c>
      <c r="B433" t="s">
        <v>460</v>
      </c>
      <c r="C433" t="s">
        <v>821</v>
      </c>
      <c r="D433" t="s">
        <v>52</v>
      </c>
      <c r="E433" t="s">
        <v>52</v>
      </c>
      <c r="F433" t="s">
        <v>584</v>
      </c>
      <c r="G433" t="s">
        <v>822</v>
      </c>
      <c r="H433" t="s">
        <v>823</v>
      </c>
      <c r="I433" t="s">
        <v>824</v>
      </c>
      <c r="J433" t="s">
        <v>825</v>
      </c>
      <c r="K433" t="s">
        <v>19</v>
      </c>
      <c r="L433">
        <v>10</v>
      </c>
      <c r="M433" t="s">
        <v>1283</v>
      </c>
      <c r="N433">
        <v>10</v>
      </c>
      <c r="O433">
        <f t="shared" si="6"/>
        <v>1</v>
      </c>
    </row>
    <row r="434" spans="1:15">
      <c r="A434">
        <v>433</v>
      </c>
      <c r="B434" t="s">
        <v>460</v>
      </c>
      <c r="C434" t="s">
        <v>821</v>
      </c>
      <c r="D434" t="s">
        <v>52</v>
      </c>
      <c r="E434" t="s">
        <v>58</v>
      </c>
      <c r="F434" t="s">
        <v>826</v>
      </c>
      <c r="G434" t="s">
        <v>827</v>
      </c>
      <c r="H434" t="s">
        <v>828</v>
      </c>
      <c r="I434" t="s">
        <v>829</v>
      </c>
      <c r="J434" t="s">
        <v>830</v>
      </c>
      <c r="K434" t="s">
        <v>19</v>
      </c>
      <c r="L434">
        <v>7</v>
      </c>
      <c r="M434" t="s">
        <v>1283</v>
      </c>
      <c r="N434">
        <v>10</v>
      </c>
      <c r="O434">
        <f t="shared" si="6"/>
        <v>1</v>
      </c>
    </row>
    <row r="435" spans="1:15">
      <c r="A435">
        <v>434</v>
      </c>
      <c r="B435" t="s">
        <v>460</v>
      </c>
      <c r="C435" t="s">
        <v>821</v>
      </c>
      <c r="D435" t="s">
        <v>25</v>
      </c>
      <c r="E435" t="s">
        <v>64</v>
      </c>
      <c r="F435" t="s">
        <v>831</v>
      </c>
      <c r="G435" t="s">
        <v>832</v>
      </c>
      <c r="H435" t="s">
        <v>833</v>
      </c>
      <c r="I435" t="s">
        <v>834</v>
      </c>
      <c r="J435" t="s">
        <v>835</v>
      </c>
      <c r="K435" t="s">
        <v>19</v>
      </c>
      <c r="L435">
        <v>8</v>
      </c>
      <c r="M435" t="s">
        <v>1283</v>
      </c>
      <c r="O435">
        <f t="shared" si="6"/>
        <v>1</v>
      </c>
    </row>
    <row r="436" spans="1:15">
      <c r="A436">
        <v>435</v>
      </c>
      <c r="B436" t="s">
        <v>460</v>
      </c>
      <c r="C436" t="s">
        <v>821</v>
      </c>
      <c r="D436" t="s">
        <v>76</v>
      </c>
      <c r="E436" t="s">
        <v>77</v>
      </c>
      <c r="F436" t="s">
        <v>53</v>
      </c>
      <c r="G436" t="s">
        <v>836</v>
      </c>
      <c r="H436" t="s">
        <v>837</v>
      </c>
      <c r="I436" t="s">
        <v>838</v>
      </c>
      <c r="J436" t="s">
        <v>839</v>
      </c>
      <c r="K436" t="s">
        <v>19</v>
      </c>
      <c r="L436">
        <v>4</v>
      </c>
      <c r="M436" t="s">
        <v>1283</v>
      </c>
      <c r="N436">
        <v>10</v>
      </c>
      <c r="O436">
        <f t="shared" si="6"/>
        <v>1</v>
      </c>
    </row>
    <row r="437" spans="1:15">
      <c r="A437">
        <v>436</v>
      </c>
      <c r="B437" t="s">
        <v>460</v>
      </c>
      <c r="C437" t="s">
        <v>821</v>
      </c>
      <c r="D437" t="s">
        <v>89</v>
      </c>
      <c r="E437" t="s">
        <v>90</v>
      </c>
      <c r="F437" t="s">
        <v>584</v>
      </c>
      <c r="G437" t="s">
        <v>822</v>
      </c>
      <c r="H437" t="s">
        <v>823</v>
      </c>
      <c r="I437" t="s">
        <v>840</v>
      </c>
      <c r="J437" t="s">
        <v>841</v>
      </c>
      <c r="K437" t="s">
        <v>19</v>
      </c>
      <c r="L437">
        <v>10</v>
      </c>
      <c r="M437" t="s">
        <v>1283</v>
      </c>
      <c r="N437">
        <v>10</v>
      </c>
      <c r="O437">
        <f t="shared" si="6"/>
        <v>1</v>
      </c>
    </row>
    <row r="438" spans="1:15">
      <c r="A438">
        <v>437</v>
      </c>
      <c r="B438" t="s">
        <v>460</v>
      </c>
      <c r="C438" t="s">
        <v>821</v>
      </c>
      <c r="D438" t="s">
        <v>102</v>
      </c>
      <c r="E438" t="s">
        <v>103</v>
      </c>
      <c r="F438" t="s">
        <v>842</v>
      </c>
      <c r="G438" t="s">
        <v>843</v>
      </c>
      <c r="H438" t="s">
        <v>844</v>
      </c>
      <c r="I438" t="s">
        <v>845</v>
      </c>
      <c r="J438" t="s">
        <v>846</v>
      </c>
      <c r="K438" t="s">
        <v>19</v>
      </c>
      <c r="L438">
        <v>8</v>
      </c>
      <c r="M438" t="s">
        <v>1283</v>
      </c>
      <c r="O438">
        <f t="shared" si="6"/>
        <v>1</v>
      </c>
    </row>
    <row r="439" spans="1:15">
      <c r="A439">
        <v>438</v>
      </c>
      <c r="B439" t="s">
        <v>460</v>
      </c>
      <c r="C439" t="s">
        <v>821</v>
      </c>
      <c r="D439" t="s">
        <v>114</v>
      </c>
      <c r="E439" t="s">
        <v>115</v>
      </c>
      <c r="F439" t="s">
        <v>847</v>
      </c>
      <c r="G439" t="s">
        <v>848</v>
      </c>
      <c r="H439" t="s">
        <v>849</v>
      </c>
      <c r="I439" t="s">
        <v>850</v>
      </c>
      <c r="J439" t="s">
        <v>851</v>
      </c>
      <c r="K439" t="s">
        <v>19</v>
      </c>
      <c r="L439">
        <v>5</v>
      </c>
      <c r="M439" t="s">
        <v>1283</v>
      </c>
      <c r="N439">
        <v>10</v>
      </c>
      <c r="O439">
        <f t="shared" si="6"/>
        <v>1</v>
      </c>
    </row>
    <row r="440" spans="1:15">
      <c r="A440">
        <v>439</v>
      </c>
      <c r="B440" t="s">
        <v>460</v>
      </c>
      <c r="C440" t="s">
        <v>821</v>
      </c>
      <c r="D440" t="s">
        <v>114</v>
      </c>
      <c r="E440" t="s">
        <v>121</v>
      </c>
      <c r="F440" t="s">
        <v>852</v>
      </c>
      <c r="G440" t="s">
        <v>157</v>
      </c>
      <c r="H440" t="s">
        <v>853</v>
      </c>
      <c r="I440" t="s">
        <v>854</v>
      </c>
      <c r="J440" t="s">
        <v>855</v>
      </c>
      <c r="K440" t="s">
        <v>19</v>
      </c>
      <c r="L440">
        <v>6</v>
      </c>
      <c r="M440" t="s">
        <v>1283</v>
      </c>
      <c r="N440">
        <v>10</v>
      </c>
      <c r="O440">
        <f t="shared" si="6"/>
        <v>1</v>
      </c>
    </row>
    <row r="441" spans="1:15">
      <c r="A441">
        <v>440</v>
      </c>
      <c r="B441" t="s">
        <v>460</v>
      </c>
      <c r="C441" t="s">
        <v>856</v>
      </c>
      <c r="D441" t="s">
        <v>52</v>
      </c>
      <c r="E441" t="s">
        <v>52</v>
      </c>
      <c r="F441" t="s">
        <v>857</v>
      </c>
      <c r="G441" t="s">
        <v>858</v>
      </c>
      <c r="H441" t="s">
        <v>859</v>
      </c>
      <c r="I441" t="s">
        <v>860</v>
      </c>
      <c r="J441" t="s">
        <v>861</v>
      </c>
      <c r="K441" t="s">
        <v>19</v>
      </c>
      <c r="L441">
        <v>10</v>
      </c>
      <c r="M441" t="s">
        <v>1283</v>
      </c>
      <c r="N441">
        <v>10</v>
      </c>
      <c r="O441">
        <f t="shared" si="6"/>
        <v>1</v>
      </c>
    </row>
    <row r="442" spans="1:15">
      <c r="A442">
        <v>441</v>
      </c>
      <c r="B442" t="s">
        <v>460</v>
      </c>
      <c r="C442" t="s">
        <v>856</v>
      </c>
      <c r="D442" t="s">
        <v>52</v>
      </c>
      <c r="E442" t="s">
        <v>58</v>
      </c>
      <c r="F442" t="s">
        <v>862</v>
      </c>
      <c r="G442" t="s">
        <v>172</v>
      </c>
      <c r="H442" t="s">
        <v>863</v>
      </c>
      <c r="I442" t="s">
        <v>864</v>
      </c>
      <c r="J442" t="s">
        <v>865</v>
      </c>
      <c r="K442" t="s">
        <v>19</v>
      </c>
      <c r="L442">
        <v>4</v>
      </c>
      <c r="M442" t="s">
        <v>1283</v>
      </c>
      <c r="N442">
        <v>10</v>
      </c>
      <c r="O442">
        <f t="shared" si="6"/>
        <v>1</v>
      </c>
    </row>
    <row r="443" spans="1:15">
      <c r="A443">
        <v>442</v>
      </c>
      <c r="B443" t="s">
        <v>460</v>
      </c>
      <c r="C443" t="s">
        <v>856</v>
      </c>
      <c r="D443" t="s">
        <v>25</v>
      </c>
      <c r="E443" t="s">
        <v>64</v>
      </c>
      <c r="F443" t="s">
        <v>866</v>
      </c>
      <c r="G443" t="s">
        <v>867</v>
      </c>
      <c r="H443" t="s">
        <v>868</v>
      </c>
      <c r="I443" t="s">
        <v>869</v>
      </c>
      <c r="J443" t="s">
        <v>870</v>
      </c>
      <c r="K443" t="s">
        <v>19</v>
      </c>
      <c r="L443">
        <v>1</v>
      </c>
      <c r="M443" t="s">
        <v>1283</v>
      </c>
      <c r="O443">
        <f t="shared" si="6"/>
        <v>1</v>
      </c>
    </row>
    <row r="444" spans="1:15">
      <c r="A444">
        <v>443</v>
      </c>
      <c r="B444" t="s">
        <v>460</v>
      </c>
      <c r="C444" t="s">
        <v>856</v>
      </c>
      <c r="D444" t="s">
        <v>25</v>
      </c>
      <c r="E444" t="s">
        <v>70</v>
      </c>
      <c r="F444" t="s">
        <v>116</v>
      </c>
      <c r="G444" t="s">
        <v>871</v>
      </c>
      <c r="H444" t="s">
        <v>872</v>
      </c>
      <c r="I444" t="s">
        <v>873</v>
      </c>
      <c r="J444" t="s">
        <v>874</v>
      </c>
      <c r="K444" t="s">
        <v>19</v>
      </c>
      <c r="L444">
        <v>1</v>
      </c>
      <c r="M444" t="s">
        <v>1283</v>
      </c>
      <c r="O444">
        <f t="shared" si="6"/>
        <v>1</v>
      </c>
    </row>
    <row r="445" spans="1:15">
      <c r="A445">
        <v>444</v>
      </c>
      <c r="B445" t="s">
        <v>460</v>
      </c>
      <c r="C445" t="s">
        <v>856</v>
      </c>
      <c r="D445" t="s">
        <v>25</v>
      </c>
      <c r="E445" t="s">
        <v>70</v>
      </c>
      <c r="F445" t="s">
        <v>875</v>
      </c>
      <c r="G445" t="s">
        <v>721</v>
      </c>
      <c r="H445" t="s">
        <v>876</v>
      </c>
      <c r="I445" t="s">
        <v>877</v>
      </c>
      <c r="J445" t="s">
        <v>878</v>
      </c>
      <c r="K445" t="s">
        <v>19</v>
      </c>
      <c r="L445">
        <v>0</v>
      </c>
      <c r="M445" t="s">
        <v>1283</v>
      </c>
      <c r="O445">
        <f t="shared" si="6"/>
        <v>1</v>
      </c>
    </row>
    <row r="446" spans="1:15">
      <c r="A446">
        <v>445</v>
      </c>
      <c r="B446" t="s">
        <v>460</v>
      </c>
      <c r="C446" t="s">
        <v>856</v>
      </c>
      <c r="D446" t="s">
        <v>76</v>
      </c>
      <c r="E446" t="s">
        <v>77</v>
      </c>
      <c r="F446" t="s">
        <v>879</v>
      </c>
      <c r="G446" t="s">
        <v>880</v>
      </c>
      <c r="H446" t="s">
        <v>881</v>
      </c>
      <c r="I446" t="s">
        <v>882</v>
      </c>
      <c r="J446" t="s">
        <v>883</v>
      </c>
      <c r="K446" t="s">
        <v>19</v>
      </c>
      <c r="L446">
        <v>3</v>
      </c>
      <c r="M446" t="s">
        <v>1283</v>
      </c>
      <c r="O446">
        <f t="shared" si="6"/>
        <v>1</v>
      </c>
    </row>
    <row r="447" spans="1:15">
      <c r="A447">
        <v>446</v>
      </c>
      <c r="B447" t="s">
        <v>460</v>
      </c>
      <c r="C447" t="s">
        <v>856</v>
      </c>
      <c r="D447" t="s">
        <v>76</v>
      </c>
      <c r="E447" t="s">
        <v>83</v>
      </c>
      <c r="F447" t="s">
        <v>674</v>
      </c>
      <c r="G447" t="s">
        <v>884</v>
      </c>
      <c r="H447" t="s">
        <v>885</v>
      </c>
      <c r="I447" t="s">
        <v>882</v>
      </c>
      <c r="J447" t="s">
        <v>886</v>
      </c>
      <c r="K447" t="s">
        <v>19</v>
      </c>
      <c r="L447">
        <v>0</v>
      </c>
      <c r="M447" t="s">
        <v>1283</v>
      </c>
      <c r="O447">
        <f t="shared" si="6"/>
        <v>1</v>
      </c>
    </row>
    <row r="448" spans="1:15">
      <c r="A448">
        <v>447</v>
      </c>
      <c r="B448" t="s">
        <v>460</v>
      </c>
      <c r="C448" t="s">
        <v>856</v>
      </c>
      <c r="D448" t="s">
        <v>89</v>
      </c>
      <c r="E448" t="s">
        <v>90</v>
      </c>
      <c r="F448" t="s">
        <v>887</v>
      </c>
      <c r="G448" t="s">
        <v>22</v>
      </c>
      <c r="H448" t="s">
        <v>888</v>
      </c>
      <c r="I448" t="s">
        <v>889</v>
      </c>
      <c r="J448" t="s">
        <v>890</v>
      </c>
      <c r="K448" t="s">
        <v>19</v>
      </c>
      <c r="L448">
        <v>10</v>
      </c>
      <c r="M448" t="s">
        <v>1283</v>
      </c>
      <c r="N448">
        <v>10</v>
      </c>
      <c r="O448">
        <f t="shared" si="6"/>
        <v>1</v>
      </c>
    </row>
    <row r="449" spans="1:15">
      <c r="A449">
        <v>448</v>
      </c>
      <c r="B449" t="s">
        <v>460</v>
      </c>
      <c r="C449" t="s">
        <v>856</v>
      </c>
      <c r="D449" t="s">
        <v>89</v>
      </c>
      <c r="E449" t="s">
        <v>96</v>
      </c>
      <c r="F449" t="s">
        <v>891</v>
      </c>
      <c r="G449" t="s">
        <v>223</v>
      </c>
      <c r="H449" t="s">
        <v>892</v>
      </c>
      <c r="I449" t="s">
        <v>893</v>
      </c>
      <c r="J449" t="s">
        <v>894</v>
      </c>
      <c r="K449" t="s">
        <v>19</v>
      </c>
      <c r="L449">
        <v>4</v>
      </c>
      <c r="M449" t="s">
        <v>1283</v>
      </c>
      <c r="O449">
        <f t="shared" si="6"/>
        <v>1</v>
      </c>
    </row>
    <row r="450" spans="1:15">
      <c r="A450">
        <v>449</v>
      </c>
      <c r="B450" t="s">
        <v>460</v>
      </c>
      <c r="C450" t="s">
        <v>856</v>
      </c>
      <c r="D450" t="s">
        <v>102</v>
      </c>
      <c r="E450" t="s">
        <v>103</v>
      </c>
      <c r="F450" t="s">
        <v>895</v>
      </c>
      <c r="G450" t="s">
        <v>896</v>
      </c>
      <c r="H450" t="s">
        <v>897</v>
      </c>
      <c r="I450" t="s">
        <v>898</v>
      </c>
      <c r="J450" t="s">
        <v>899</v>
      </c>
      <c r="K450" t="s">
        <v>19</v>
      </c>
      <c r="L450">
        <v>2</v>
      </c>
      <c r="M450" t="s">
        <v>1283</v>
      </c>
      <c r="O450">
        <f t="shared" si="6"/>
        <v>1</v>
      </c>
    </row>
    <row r="451" spans="1:15">
      <c r="A451">
        <v>450</v>
      </c>
      <c r="B451" t="s">
        <v>460</v>
      </c>
      <c r="C451" t="s">
        <v>856</v>
      </c>
      <c r="D451" t="s">
        <v>102</v>
      </c>
      <c r="E451" t="s">
        <v>109</v>
      </c>
      <c r="F451" t="s">
        <v>900</v>
      </c>
      <c r="G451" t="s">
        <v>901</v>
      </c>
      <c r="H451" t="s">
        <v>902</v>
      </c>
      <c r="I451" t="s">
        <v>903</v>
      </c>
      <c r="J451" t="s">
        <v>904</v>
      </c>
      <c r="K451" t="s">
        <v>19</v>
      </c>
      <c r="L451">
        <v>0</v>
      </c>
      <c r="M451" t="s">
        <v>1283</v>
      </c>
      <c r="O451">
        <f t="shared" ref="O451:O514" si="7">IF(N451=" ",0,1)</f>
        <v>1</v>
      </c>
    </row>
    <row r="452" spans="1:15">
      <c r="A452">
        <v>451</v>
      </c>
      <c r="B452" t="s">
        <v>460</v>
      </c>
      <c r="C452" t="s">
        <v>856</v>
      </c>
      <c r="D452" t="s">
        <v>114</v>
      </c>
      <c r="E452" t="s">
        <v>905</v>
      </c>
      <c r="F452" t="s">
        <v>906</v>
      </c>
      <c r="G452" t="s">
        <v>229</v>
      </c>
      <c r="H452" t="s">
        <v>907</v>
      </c>
      <c r="I452" t="s">
        <v>908</v>
      </c>
      <c r="J452" t="s">
        <v>909</v>
      </c>
      <c r="K452" t="s">
        <v>19</v>
      </c>
      <c r="L452">
        <v>4</v>
      </c>
      <c r="M452" t="s">
        <v>1283</v>
      </c>
      <c r="O452">
        <f t="shared" si="7"/>
        <v>1</v>
      </c>
    </row>
    <row r="453" spans="1:15">
      <c r="A453">
        <v>452</v>
      </c>
      <c r="B453" t="s">
        <v>460</v>
      </c>
      <c r="C453" t="s">
        <v>856</v>
      </c>
      <c r="D453" t="s">
        <v>114</v>
      </c>
      <c r="E453" t="s">
        <v>121</v>
      </c>
      <c r="F453" t="s">
        <v>910</v>
      </c>
      <c r="G453" t="s">
        <v>911</v>
      </c>
      <c r="H453" t="s">
        <v>912</v>
      </c>
      <c r="I453" t="s">
        <v>913</v>
      </c>
      <c r="J453" t="s">
        <v>914</v>
      </c>
      <c r="K453" t="s">
        <v>19</v>
      </c>
      <c r="L453">
        <v>0</v>
      </c>
      <c r="M453" t="s">
        <v>1283</v>
      </c>
      <c r="O453">
        <f t="shared" si="7"/>
        <v>1</v>
      </c>
    </row>
    <row r="454" spans="1:15">
      <c r="A454">
        <v>453</v>
      </c>
      <c r="B454" t="s">
        <v>915</v>
      </c>
      <c r="C454" t="s">
        <v>12</v>
      </c>
      <c r="D454" t="s">
        <v>12</v>
      </c>
      <c r="E454" t="s">
        <v>13</v>
      </c>
      <c r="F454" t="s">
        <v>916</v>
      </c>
      <c r="G454" t="s">
        <v>917</v>
      </c>
      <c r="H454" t="s">
        <v>918</v>
      </c>
      <c r="I454" t="s">
        <v>919</v>
      </c>
      <c r="J454" t="s">
        <v>920</v>
      </c>
      <c r="K454" t="s">
        <v>19</v>
      </c>
      <c r="L454">
        <v>7</v>
      </c>
      <c r="M454" t="s">
        <v>1283</v>
      </c>
      <c r="O454">
        <f t="shared" si="7"/>
        <v>1</v>
      </c>
    </row>
    <row r="455" spans="1:15">
      <c r="A455">
        <v>454</v>
      </c>
      <c r="B455" t="s">
        <v>915</v>
      </c>
      <c r="C455" t="s">
        <v>12</v>
      </c>
      <c r="D455" t="s">
        <v>12</v>
      </c>
      <c r="E455" t="s">
        <v>20</v>
      </c>
      <c r="F455" t="s">
        <v>916</v>
      </c>
      <c r="G455" t="s">
        <v>917</v>
      </c>
      <c r="H455" t="s">
        <v>918</v>
      </c>
      <c r="I455" t="s">
        <v>919</v>
      </c>
      <c r="J455" t="s">
        <v>920</v>
      </c>
      <c r="K455" t="s">
        <v>19</v>
      </c>
      <c r="L455">
        <v>7</v>
      </c>
      <c r="M455" t="s">
        <v>1283</v>
      </c>
      <c r="O455">
        <f t="shared" si="7"/>
        <v>1</v>
      </c>
    </row>
    <row r="456" spans="1:15">
      <c r="A456">
        <v>455</v>
      </c>
      <c r="B456" t="s">
        <v>915</v>
      </c>
      <c r="C456" t="s">
        <v>12</v>
      </c>
      <c r="D456" t="s">
        <v>12</v>
      </c>
      <c r="E456" t="s">
        <v>25</v>
      </c>
      <c r="F456" t="s">
        <v>921</v>
      </c>
      <c r="G456" t="s">
        <v>922</v>
      </c>
      <c r="H456" t="s">
        <v>923</v>
      </c>
      <c r="I456" t="s">
        <v>924</v>
      </c>
      <c r="J456" t="s">
        <v>925</v>
      </c>
      <c r="K456" t="s">
        <v>19</v>
      </c>
      <c r="L456">
        <v>2</v>
      </c>
      <c r="M456" t="s">
        <v>1283</v>
      </c>
      <c r="O456">
        <f t="shared" si="7"/>
        <v>1</v>
      </c>
    </row>
    <row r="457" spans="1:15">
      <c r="A457">
        <v>456</v>
      </c>
      <c r="B457" t="s">
        <v>915</v>
      </c>
      <c r="C457" t="s">
        <v>12</v>
      </c>
      <c r="D457" t="s">
        <v>12</v>
      </c>
      <c r="E457" t="s">
        <v>30</v>
      </c>
      <c r="F457" t="s">
        <v>926</v>
      </c>
      <c r="G457" t="s">
        <v>927</v>
      </c>
      <c r="H457" t="s">
        <v>928</v>
      </c>
      <c r="I457" t="s">
        <v>929</v>
      </c>
      <c r="J457" t="s">
        <v>930</v>
      </c>
      <c r="K457" t="s">
        <v>19</v>
      </c>
      <c r="L457">
        <v>0</v>
      </c>
      <c r="M457" t="s">
        <v>1283</v>
      </c>
      <c r="O457">
        <f t="shared" si="7"/>
        <v>1</v>
      </c>
    </row>
    <row r="458" spans="1:15">
      <c r="A458">
        <v>457</v>
      </c>
      <c r="B458" t="s">
        <v>915</v>
      </c>
      <c r="C458" t="s">
        <v>12</v>
      </c>
      <c r="D458" t="s">
        <v>12</v>
      </c>
      <c r="E458" t="s">
        <v>76</v>
      </c>
      <c r="F458" t="s">
        <v>931</v>
      </c>
      <c r="G458" t="s">
        <v>932</v>
      </c>
      <c r="H458" t="s">
        <v>933</v>
      </c>
      <c r="I458" t="s">
        <v>934</v>
      </c>
      <c r="J458" t="s">
        <v>935</v>
      </c>
      <c r="K458" t="s">
        <v>19</v>
      </c>
      <c r="L458">
        <v>5</v>
      </c>
      <c r="M458" t="s">
        <v>1283</v>
      </c>
      <c r="O458">
        <f t="shared" si="7"/>
        <v>1</v>
      </c>
    </row>
    <row r="459" spans="1:15">
      <c r="A459">
        <v>458</v>
      </c>
      <c r="B459" t="s">
        <v>915</v>
      </c>
      <c r="C459" t="s">
        <v>12</v>
      </c>
      <c r="D459" t="s">
        <v>12</v>
      </c>
      <c r="E459" t="s">
        <v>478</v>
      </c>
      <c r="F459" t="s">
        <v>936</v>
      </c>
      <c r="G459" t="s">
        <v>937</v>
      </c>
      <c r="H459" t="s">
        <v>938</v>
      </c>
      <c r="I459" t="s">
        <v>939</v>
      </c>
      <c r="J459" t="s">
        <v>940</v>
      </c>
      <c r="K459" t="s">
        <v>19</v>
      </c>
      <c r="L459">
        <v>1</v>
      </c>
      <c r="M459" t="s">
        <v>1283</v>
      </c>
      <c r="O459">
        <f t="shared" si="7"/>
        <v>1</v>
      </c>
    </row>
    <row r="460" spans="1:15">
      <c r="A460">
        <v>459</v>
      </c>
      <c r="B460" t="s">
        <v>915</v>
      </c>
      <c r="C460" t="s">
        <v>12</v>
      </c>
      <c r="D460" t="s">
        <v>12</v>
      </c>
      <c r="E460" t="s">
        <v>36</v>
      </c>
      <c r="F460" t="s">
        <v>941</v>
      </c>
      <c r="G460" t="s">
        <v>942</v>
      </c>
      <c r="H460" t="s">
        <v>943</v>
      </c>
      <c r="I460" t="s">
        <v>944</v>
      </c>
      <c r="J460" t="s">
        <v>945</v>
      </c>
      <c r="K460" t="s">
        <v>19</v>
      </c>
      <c r="L460">
        <v>1</v>
      </c>
      <c r="M460" t="s">
        <v>1283</v>
      </c>
      <c r="O460">
        <f t="shared" si="7"/>
        <v>1</v>
      </c>
    </row>
    <row r="461" spans="1:15">
      <c r="A461">
        <v>460</v>
      </c>
      <c r="B461" t="s">
        <v>915</v>
      </c>
      <c r="C461" t="s">
        <v>12</v>
      </c>
      <c r="D461" t="s">
        <v>12</v>
      </c>
      <c r="E461" t="s">
        <v>946</v>
      </c>
      <c r="F461" t="s">
        <v>947</v>
      </c>
      <c r="G461" t="s">
        <v>948</v>
      </c>
      <c r="H461" t="s">
        <v>949</v>
      </c>
      <c r="I461" t="s">
        <v>950</v>
      </c>
      <c r="J461" t="s">
        <v>951</v>
      </c>
      <c r="K461" t="s">
        <v>19</v>
      </c>
      <c r="L461">
        <v>5</v>
      </c>
      <c r="M461" t="s">
        <v>1283</v>
      </c>
      <c r="N461">
        <v>10</v>
      </c>
      <c r="O461">
        <f t="shared" si="7"/>
        <v>1</v>
      </c>
    </row>
    <row r="462" spans="1:15">
      <c r="A462">
        <v>461</v>
      </c>
      <c r="B462" t="s">
        <v>915</v>
      </c>
      <c r="C462" t="s">
        <v>12</v>
      </c>
      <c r="D462" t="s">
        <v>12</v>
      </c>
      <c r="E462" t="s">
        <v>952</v>
      </c>
      <c r="F462" t="s">
        <v>953</v>
      </c>
      <c r="G462" t="s">
        <v>954</v>
      </c>
      <c r="H462" t="s">
        <v>955</v>
      </c>
      <c r="I462" t="s">
        <v>956</v>
      </c>
      <c r="J462" t="s">
        <v>957</v>
      </c>
      <c r="K462" t="s">
        <v>19</v>
      </c>
      <c r="L462">
        <v>0</v>
      </c>
      <c r="M462" t="s">
        <v>1283</v>
      </c>
      <c r="O462">
        <f t="shared" si="7"/>
        <v>1</v>
      </c>
    </row>
    <row r="463" spans="1:15">
      <c r="A463">
        <v>462</v>
      </c>
      <c r="B463" t="s">
        <v>915</v>
      </c>
      <c r="C463" t="s">
        <v>958</v>
      </c>
      <c r="D463" t="s">
        <v>52</v>
      </c>
      <c r="E463" t="s">
        <v>52</v>
      </c>
      <c r="F463" t="s">
        <v>959</v>
      </c>
      <c r="G463" t="s">
        <v>960</v>
      </c>
      <c r="H463" t="s">
        <v>961</v>
      </c>
      <c r="I463" t="s">
        <v>962</v>
      </c>
      <c r="J463" t="s">
        <v>963</v>
      </c>
      <c r="K463" t="s">
        <v>19</v>
      </c>
      <c r="L463">
        <v>3</v>
      </c>
      <c r="M463" t="s">
        <v>1283</v>
      </c>
      <c r="O463">
        <f t="shared" si="7"/>
        <v>1</v>
      </c>
    </row>
    <row r="464" spans="1:15">
      <c r="A464">
        <v>463</v>
      </c>
      <c r="B464" t="s">
        <v>915</v>
      </c>
      <c r="C464" t="s">
        <v>958</v>
      </c>
      <c r="D464" t="s">
        <v>52</v>
      </c>
      <c r="E464" t="s">
        <v>58</v>
      </c>
      <c r="F464" t="s">
        <v>964</v>
      </c>
      <c r="G464" t="s">
        <v>22</v>
      </c>
      <c r="H464" t="s">
        <v>965</v>
      </c>
      <c r="I464" t="s">
        <v>966</v>
      </c>
      <c r="J464" t="s">
        <v>967</v>
      </c>
      <c r="K464" t="s">
        <v>19</v>
      </c>
      <c r="L464">
        <v>10</v>
      </c>
      <c r="M464" t="s">
        <v>1283</v>
      </c>
      <c r="N464">
        <v>10</v>
      </c>
      <c r="O464">
        <f t="shared" si="7"/>
        <v>1</v>
      </c>
    </row>
    <row r="465" spans="1:15">
      <c r="A465">
        <v>464</v>
      </c>
      <c r="B465" t="s">
        <v>915</v>
      </c>
      <c r="C465" t="s">
        <v>958</v>
      </c>
      <c r="D465" t="s">
        <v>25</v>
      </c>
      <c r="E465" t="s">
        <v>64</v>
      </c>
      <c r="F465" t="s">
        <v>968</v>
      </c>
      <c r="G465" t="s">
        <v>969</v>
      </c>
      <c r="H465" t="s">
        <v>970</v>
      </c>
      <c r="I465" t="s">
        <v>971</v>
      </c>
      <c r="J465" t="s">
        <v>972</v>
      </c>
      <c r="K465" t="s">
        <v>19</v>
      </c>
      <c r="L465">
        <v>8</v>
      </c>
      <c r="M465" t="s">
        <v>1283</v>
      </c>
      <c r="N465">
        <v>10</v>
      </c>
      <c r="O465">
        <f t="shared" si="7"/>
        <v>1</v>
      </c>
    </row>
    <row r="466" spans="1:15">
      <c r="A466">
        <v>465</v>
      </c>
      <c r="B466" t="s">
        <v>915</v>
      </c>
      <c r="C466" t="s">
        <v>958</v>
      </c>
      <c r="D466" t="s">
        <v>25</v>
      </c>
      <c r="E466" t="s">
        <v>70</v>
      </c>
      <c r="F466" t="s">
        <v>973</v>
      </c>
      <c r="G466" t="s">
        <v>974</v>
      </c>
      <c r="H466" t="s">
        <v>975</v>
      </c>
      <c r="I466" t="s">
        <v>976</v>
      </c>
      <c r="J466" t="s">
        <v>977</v>
      </c>
      <c r="K466" t="s">
        <v>19</v>
      </c>
      <c r="L466">
        <v>4</v>
      </c>
      <c r="M466" t="s">
        <v>1283</v>
      </c>
      <c r="O466">
        <f t="shared" si="7"/>
        <v>1</v>
      </c>
    </row>
    <row r="467" spans="1:15">
      <c r="A467">
        <v>466</v>
      </c>
      <c r="B467" t="s">
        <v>915</v>
      </c>
      <c r="C467" t="s">
        <v>958</v>
      </c>
      <c r="D467" t="s">
        <v>76</v>
      </c>
      <c r="E467" t="s">
        <v>77</v>
      </c>
      <c r="F467" t="s">
        <v>978</v>
      </c>
      <c r="G467" t="s">
        <v>148</v>
      </c>
      <c r="H467" t="s">
        <v>979</v>
      </c>
      <c r="I467" t="s">
        <v>980</v>
      </c>
      <c r="J467" t="s">
        <v>981</v>
      </c>
      <c r="K467" t="s">
        <v>19</v>
      </c>
      <c r="L467">
        <v>0</v>
      </c>
      <c r="M467" t="s">
        <v>1283</v>
      </c>
      <c r="O467">
        <f t="shared" si="7"/>
        <v>1</v>
      </c>
    </row>
    <row r="468" spans="1:15">
      <c r="A468">
        <v>467</v>
      </c>
      <c r="B468" t="s">
        <v>915</v>
      </c>
      <c r="C468" t="s">
        <v>958</v>
      </c>
      <c r="D468" t="s">
        <v>76</v>
      </c>
      <c r="E468" t="s">
        <v>83</v>
      </c>
      <c r="F468" t="s">
        <v>982</v>
      </c>
      <c r="G468" t="s">
        <v>911</v>
      </c>
      <c r="H468" t="s">
        <v>983</v>
      </c>
      <c r="I468" t="s">
        <v>984</v>
      </c>
      <c r="J468" t="s">
        <v>985</v>
      </c>
      <c r="K468" t="s">
        <v>19</v>
      </c>
      <c r="L468">
        <v>6</v>
      </c>
      <c r="M468" t="s">
        <v>1283</v>
      </c>
      <c r="N468">
        <v>10</v>
      </c>
      <c r="O468">
        <f t="shared" si="7"/>
        <v>1</v>
      </c>
    </row>
    <row r="469" spans="1:15">
      <c r="A469">
        <v>468</v>
      </c>
      <c r="B469" t="s">
        <v>915</v>
      </c>
      <c r="C469" t="s">
        <v>958</v>
      </c>
      <c r="D469" t="s">
        <v>89</v>
      </c>
      <c r="E469" t="s">
        <v>90</v>
      </c>
      <c r="F469" t="s">
        <v>986</v>
      </c>
      <c r="G469" t="s">
        <v>987</v>
      </c>
      <c r="H469" t="s">
        <v>988</v>
      </c>
      <c r="I469" t="s">
        <v>989</v>
      </c>
      <c r="J469" t="s">
        <v>990</v>
      </c>
      <c r="K469" t="s">
        <v>19</v>
      </c>
      <c r="L469">
        <v>10</v>
      </c>
      <c r="M469" t="s">
        <v>1283</v>
      </c>
      <c r="N469">
        <v>10</v>
      </c>
      <c r="O469">
        <f t="shared" si="7"/>
        <v>1</v>
      </c>
    </row>
    <row r="470" spans="1:15">
      <c r="A470">
        <v>469</v>
      </c>
      <c r="B470" t="s">
        <v>915</v>
      </c>
      <c r="C470" t="s">
        <v>958</v>
      </c>
      <c r="D470" t="s">
        <v>89</v>
      </c>
      <c r="E470" t="s">
        <v>96</v>
      </c>
      <c r="F470" t="s">
        <v>991</v>
      </c>
      <c r="G470" t="s">
        <v>123</v>
      </c>
      <c r="H470" t="s">
        <v>992</v>
      </c>
      <c r="I470" t="s">
        <v>993</v>
      </c>
      <c r="J470" t="s">
        <v>994</v>
      </c>
      <c r="K470" t="s">
        <v>19</v>
      </c>
      <c r="L470">
        <v>2</v>
      </c>
      <c r="M470" t="s">
        <v>1283</v>
      </c>
      <c r="O470">
        <f t="shared" si="7"/>
        <v>1</v>
      </c>
    </row>
    <row r="471" spans="1:15">
      <c r="A471">
        <v>470</v>
      </c>
      <c r="B471" t="s">
        <v>915</v>
      </c>
      <c r="C471" t="s">
        <v>958</v>
      </c>
      <c r="D471" t="s">
        <v>102</v>
      </c>
      <c r="E471" t="s">
        <v>103</v>
      </c>
      <c r="F471" t="s">
        <v>964</v>
      </c>
      <c r="G471" t="s">
        <v>22</v>
      </c>
      <c r="H471" t="s">
        <v>965</v>
      </c>
      <c r="I471" t="s">
        <v>966</v>
      </c>
      <c r="J471" t="s">
        <v>967</v>
      </c>
      <c r="K471" t="s">
        <v>19</v>
      </c>
      <c r="L471">
        <v>10</v>
      </c>
      <c r="M471" t="s">
        <v>1283</v>
      </c>
      <c r="N471">
        <v>10</v>
      </c>
      <c r="O471">
        <f t="shared" si="7"/>
        <v>1</v>
      </c>
    </row>
    <row r="472" spans="1:15">
      <c r="A472">
        <v>471</v>
      </c>
      <c r="B472" t="s">
        <v>915</v>
      </c>
      <c r="C472" t="s">
        <v>958</v>
      </c>
      <c r="D472" t="s">
        <v>102</v>
      </c>
      <c r="E472" t="s">
        <v>109</v>
      </c>
      <c r="F472" t="s">
        <v>995</v>
      </c>
      <c r="G472" t="s">
        <v>996</v>
      </c>
      <c r="H472" t="s">
        <v>997</v>
      </c>
      <c r="I472" t="s">
        <v>998</v>
      </c>
      <c r="J472" t="s">
        <v>999</v>
      </c>
      <c r="K472" t="s">
        <v>19</v>
      </c>
      <c r="L472">
        <v>7</v>
      </c>
      <c r="M472" t="s">
        <v>1283</v>
      </c>
      <c r="O472">
        <f t="shared" si="7"/>
        <v>1</v>
      </c>
    </row>
    <row r="473" spans="1:15">
      <c r="A473">
        <v>472</v>
      </c>
      <c r="B473" t="s">
        <v>915</v>
      </c>
      <c r="C473" t="s">
        <v>958</v>
      </c>
      <c r="D473" t="s">
        <v>114</v>
      </c>
      <c r="E473" t="s">
        <v>905</v>
      </c>
      <c r="F473" t="s">
        <v>1000</v>
      </c>
      <c r="G473" t="s">
        <v>1001</v>
      </c>
      <c r="H473" t="s">
        <v>1002</v>
      </c>
      <c r="I473" t="s">
        <v>1003</v>
      </c>
      <c r="J473" t="s">
        <v>1004</v>
      </c>
      <c r="K473" t="s">
        <v>19</v>
      </c>
      <c r="L473">
        <v>6</v>
      </c>
      <c r="M473" t="s">
        <v>1283</v>
      </c>
      <c r="O473">
        <f t="shared" si="7"/>
        <v>1</v>
      </c>
    </row>
    <row r="474" spans="1:15">
      <c r="A474">
        <v>473</v>
      </c>
      <c r="B474" t="s">
        <v>915</v>
      </c>
      <c r="C474" t="s">
        <v>958</v>
      </c>
      <c r="D474" t="s">
        <v>114</v>
      </c>
      <c r="E474" t="s">
        <v>121</v>
      </c>
      <c r="F474" t="s">
        <v>1005</v>
      </c>
      <c r="G474" t="s">
        <v>1006</v>
      </c>
      <c r="H474" t="s">
        <v>1007</v>
      </c>
      <c r="I474" t="s">
        <v>1008</v>
      </c>
      <c r="J474" t="s">
        <v>1009</v>
      </c>
      <c r="K474" t="s">
        <v>19</v>
      </c>
      <c r="L474">
        <v>5</v>
      </c>
      <c r="M474" t="s">
        <v>1283</v>
      </c>
      <c r="O474">
        <f t="shared" si="7"/>
        <v>1</v>
      </c>
    </row>
    <row r="475" spans="1:15">
      <c r="A475">
        <v>474</v>
      </c>
      <c r="B475" t="s">
        <v>1010</v>
      </c>
      <c r="C475" t="s">
        <v>12</v>
      </c>
      <c r="D475" t="s">
        <v>12</v>
      </c>
      <c r="E475" t="s">
        <v>20</v>
      </c>
      <c r="F475" t="s">
        <v>1011</v>
      </c>
      <c r="G475" t="s">
        <v>172</v>
      </c>
      <c r="H475" t="s">
        <v>1012</v>
      </c>
      <c r="I475" t="s">
        <v>1013</v>
      </c>
      <c r="J475" t="s">
        <v>1014</v>
      </c>
      <c r="K475" t="s">
        <v>19</v>
      </c>
      <c r="L475">
        <v>5</v>
      </c>
      <c r="M475" t="s">
        <v>1283</v>
      </c>
      <c r="O475">
        <f t="shared" si="7"/>
        <v>1</v>
      </c>
    </row>
    <row r="476" spans="1:15">
      <c r="A476">
        <v>475</v>
      </c>
      <c r="B476" t="s">
        <v>1010</v>
      </c>
      <c r="C476" t="s">
        <v>12</v>
      </c>
      <c r="D476" t="s">
        <v>12</v>
      </c>
      <c r="E476" t="s">
        <v>25</v>
      </c>
      <c r="F476" t="s">
        <v>1015</v>
      </c>
      <c r="G476" t="s">
        <v>960</v>
      </c>
      <c r="H476" t="s">
        <v>1016</v>
      </c>
      <c r="I476" t="s">
        <v>1017</v>
      </c>
      <c r="J476" t="s">
        <v>1018</v>
      </c>
      <c r="K476" t="s">
        <v>19</v>
      </c>
      <c r="L476">
        <v>2</v>
      </c>
      <c r="M476" t="s">
        <v>1283</v>
      </c>
      <c r="O476">
        <f t="shared" si="7"/>
        <v>1</v>
      </c>
    </row>
    <row r="477" spans="1:15">
      <c r="A477">
        <v>476</v>
      </c>
      <c r="B477" t="s">
        <v>1010</v>
      </c>
      <c r="C477" t="s">
        <v>12</v>
      </c>
      <c r="D477" t="s">
        <v>12</v>
      </c>
      <c r="E477" t="s">
        <v>30</v>
      </c>
      <c r="F477" t="s">
        <v>1019</v>
      </c>
      <c r="G477" t="s">
        <v>22</v>
      </c>
      <c r="H477" t="s">
        <v>1020</v>
      </c>
      <c r="I477" t="s">
        <v>1021</v>
      </c>
      <c r="J477" t="s">
        <v>1022</v>
      </c>
      <c r="K477" t="s">
        <v>19</v>
      </c>
      <c r="L477">
        <v>0</v>
      </c>
      <c r="M477" t="s">
        <v>1283</v>
      </c>
      <c r="O477">
        <f t="shared" si="7"/>
        <v>1</v>
      </c>
    </row>
    <row r="478" spans="1:15">
      <c r="A478">
        <v>477</v>
      </c>
      <c r="B478" t="s">
        <v>1010</v>
      </c>
      <c r="C478" t="s">
        <v>12</v>
      </c>
      <c r="D478" t="s">
        <v>12</v>
      </c>
      <c r="E478" t="s">
        <v>478</v>
      </c>
      <c r="F478" t="s">
        <v>1023</v>
      </c>
      <c r="G478" t="s">
        <v>367</v>
      </c>
      <c r="H478" t="s">
        <v>1024</v>
      </c>
      <c r="I478" t="s">
        <v>1025</v>
      </c>
      <c r="J478" t="s">
        <v>1026</v>
      </c>
      <c r="K478" t="s">
        <v>19</v>
      </c>
      <c r="L478">
        <v>0</v>
      </c>
      <c r="M478" t="s">
        <v>1283</v>
      </c>
      <c r="O478">
        <f t="shared" si="7"/>
        <v>1</v>
      </c>
    </row>
    <row r="479" spans="1:15">
      <c r="A479">
        <v>478</v>
      </c>
      <c r="B479" t="s">
        <v>1010</v>
      </c>
      <c r="C479" t="s">
        <v>12</v>
      </c>
      <c r="D479" t="s">
        <v>12</v>
      </c>
      <c r="E479" t="s">
        <v>36</v>
      </c>
      <c r="F479" t="s">
        <v>1027</v>
      </c>
      <c r="G479" t="s">
        <v>1028</v>
      </c>
      <c r="H479" t="s">
        <v>1029</v>
      </c>
      <c r="I479" t="s">
        <v>1030</v>
      </c>
      <c r="J479" t="s">
        <v>1031</v>
      </c>
      <c r="K479" t="s">
        <v>19</v>
      </c>
      <c r="L479">
        <v>6</v>
      </c>
      <c r="M479" t="s">
        <v>1283</v>
      </c>
      <c r="O479">
        <f t="shared" si="7"/>
        <v>1</v>
      </c>
    </row>
    <row r="480" spans="1:15">
      <c r="A480">
        <v>479</v>
      </c>
      <c r="B480" t="s">
        <v>1010</v>
      </c>
      <c r="C480" t="s">
        <v>12</v>
      </c>
      <c r="D480" t="s">
        <v>12</v>
      </c>
      <c r="E480" t="s">
        <v>40</v>
      </c>
      <c r="F480" t="s">
        <v>1032</v>
      </c>
      <c r="G480" t="s">
        <v>1033</v>
      </c>
      <c r="H480" t="s">
        <v>1034</v>
      </c>
      <c r="I480" t="s">
        <v>1035</v>
      </c>
      <c r="J480" t="s">
        <v>1036</v>
      </c>
      <c r="K480" t="s">
        <v>19</v>
      </c>
      <c r="L480">
        <v>0</v>
      </c>
      <c r="M480" t="s">
        <v>1283</v>
      </c>
      <c r="O480">
        <f t="shared" si="7"/>
        <v>1</v>
      </c>
    </row>
    <row r="481" spans="1:15">
      <c r="A481">
        <v>480</v>
      </c>
      <c r="B481" t="s">
        <v>1010</v>
      </c>
      <c r="C481" t="s">
        <v>1037</v>
      </c>
      <c r="D481" t="s">
        <v>52</v>
      </c>
      <c r="E481" t="s">
        <v>52</v>
      </c>
      <c r="F481" t="s">
        <v>1038</v>
      </c>
      <c r="G481" t="s">
        <v>392</v>
      </c>
      <c r="H481" t="s">
        <v>1039</v>
      </c>
      <c r="I481" t="s">
        <v>1040</v>
      </c>
      <c r="J481" t="s">
        <v>1041</v>
      </c>
      <c r="K481" t="s">
        <v>19</v>
      </c>
      <c r="L481">
        <v>10</v>
      </c>
      <c r="M481" t="s">
        <v>1283</v>
      </c>
      <c r="N481">
        <v>10</v>
      </c>
      <c r="O481">
        <f t="shared" si="7"/>
        <v>1</v>
      </c>
    </row>
    <row r="482" spans="1:15">
      <c r="A482">
        <v>481</v>
      </c>
      <c r="B482" t="s">
        <v>1010</v>
      </c>
      <c r="C482" t="s">
        <v>1037</v>
      </c>
      <c r="D482" t="s">
        <v>52</v>
      </c>
      <c r="E482" t="s">
        <v>58</v>
      </c>
      <c r="F482" t="s">
        <v>1042</v>
      </c>
      <c r="G482" t="s">
        <v>1043</v>
      </c>
      <c r="H482" t="s">
        <v>1044</v>
      </c>
      <c r="I482" t="s">
        <v>1045</v>
      </c>
      <c r="J482" t="s">
        <v>1046</v>
      </c>
      <c r="K482" t="s">
        <v>19</v>
      </c>
      <c r="L482">
        <v>1</v>
      </c>
      <c r="M482" t="s">
        <v>1283</v>
      </c>
      <c r="O482">
        <f t="shared" si="7"/>
        <v>1</v>
      </c>
    </row>
    <row r="483" spans="1:15">
      <c r="A483">
        <v>482</v>
      </c>
      <c r="B483" t="s">
        <v>1010</v>
      </c>
      <c r="C483" t="s">
        <v>1037</v>
      </c>
      <c r="D483" t="s">
        <v>25</v>
      </c>
      <c r="E483" t="s">
        <v>64</v>
      </c>
      <c r="F483" t="s">
        <v>1047</v>
      </c>
      <c r="G483" t="s">
        <v>1048</v>
      </c>
      <c r="H483" t="s">
        <v>1049</v>
      </c>
      <c r="I483" t="s">
        <v>1050</v>
      </c>
      <c r="J483" t="s">
        <v>1051</v>
      </c>
      <c r="K483" t="s">
        <v>19</v>
      </c>
      <c r="L483">
        <v>10</v>
      </c>
      <c r="M483" t="s">
        <v>1283</v>
      </c>
      <c r="N483">
        <v>10</v>
      </c>
      <c r="O483">
        <f t="shared" si="7"/>
        <v>1</v>
      </c>
    </row>
    <row r="484" spans="1:15">
      <c r="A484">
        <v>483</v>
      </c>
      <c r="B484" t="s">
        <v>1010</v>
      </c>
      <c r="C484" t="s">
        <v>1037</v>
      </c>
      <c r="D484" t="s">
        <v>25</v>
      </c>
      <c r="E484" t="s">
        <v>70</v>
      </c>
      <c r="F484" t="s">
        <v>1052</v>
      </c>
      <c r="G484" t="s">
        <v>1053</v>
      </c>
      <c r="H484" t="s">
        <v>1054</v>
      </c>
      <c r="I484" t="s">
        <v>1055</v>
      </c>
      <c r="J484" t="s">
        <v>1056</v>
      </c>
      <c r="K484" t="s">
        <v>19</v>
      </c>
      <c r="L484">
        <v>0</v>
      </c>
      <c r="M484" t="s">
        <v>1283</v>
      </c>
      <c r="O484">
        <f t="shared" si="7"/>
        <v>1</v>
      </c>
    </row>
    <row r="485" spans="1:15">
      <c r="A485">
        <v>484</v>
      </c>
      <c r="B485" t="s">
        <v>1010</v>
      </c>
      <c r="C485" t="s">
        <v>1037</v>
      </c>
      <c r="D485" t="s">
        <v>25</v>
      </c>
      <c r="E485" t="s">
        <v>70</v>
      </c>
      <c r="F485" t="s">
        <v>1057</v>
      </c>
      <c r="G485" t="s">
        <v>1058</v>
      </c>
      <c r="H485" t="s">
        <v>1059</v>
      </c>
      <c r="I485" t="s">
        <v>1060</v>
      </c>
      <c r="J485" t="s">
        <v>1061</v>
      </c>
      <c r="K485" t="s">
        <v>19</v>
      </c>
      <c r="L485">
        <v>6</v>
      </c>
      <c r="M485" t="s">
        <v>1283</v>
      </c>
      <c r="N485">
        <v>10</v>
      </c>
      <c r="O485">
        <f t="shared" si="7"/>
        <v>1</v>
      </c>
    </row>
    <row r="486" spans="1:15">
      <c r="A486">
        <v>485</v>
      </c>
      <c r="B486" t="s">
        <v>1010</v>
      </c>
      <c r="C486" t="s">
        <v>1037</v>
      </c>
      <c r="D486" t="s">
        <v>76</v>
      </c>
      <c r="E486" t="s">
        <v>77</v>
      </c>
      <c r="F486" t="s">
        <v>1062</v>
      </c>
      <c r="G486" t="s">
        <v>969</v>
      </c>
      <c r="H486" t="s">
        <v>1063</v>
      </c>
      <c r="I486" t="s">
        <v>1064</v>
      </c>
      <c r="J486" t="s">
        <v>1065</v>
      </c>
      <c r="K486" t="s">
        <v>19</v>
      </c>
      <c r="L486">
        <v>6</v>
      </c>
      <c r="M486" t="s">
        <v>1283</v>
      </c>
      <c r="N486">
        <v>10</v>
      </c>
      <c r="O486">
        <f t="shared" si="7"/>
        <v>1</v>
      </c>
    </row>
    <row r="487" spans="1:15">
      <c r="A487">
        <v>486</v>
      </c>
      <c r="B487" t="s">
        <v>1010</v>
      </c>
      <c r="C487" t="s">
        <v>1037</v>
      </c>
      <c r="D487" t="s">
        <v>76</v>
      </c>
      <c r="E487" t="s">
        <v>83</v>
      </c>
      <c r="F487" t="s">
        <v>982</v>
      </c>
      <c r="G487" t="s">
        <v>1066</v>
      </c>
      <c r="H487" t="s">
        <v>1067</v>
      </c>
      <c r="I487" t="s">
        <v>1068</v>
      </c>
      <c r="J487" t="s">
        <v>1069</v>
      </c>
      <c r="K487" t="s">
        <v>19</v>
      </c>
      <c r="L487">
        <v>1</v>
      </c>
      <c r="M487" t="s">
        <v>1283</v>
      </c>
      <c r="O487">
        <f t="shared" si="7"/>
        <v>1</v>
      </c>
    </row>
    <row r="488" spans="1:15">
      <c r="A488">
        <v>487</v>
      </c>
      <c r="B488" t="s">
        <v>1010</v>
      </c>
      <c r="C488" t="s">
        <v>1037</v>
      </c>
      <c r="D488" t="s">
        <v>89</v>
      </c>
      <c r="E488" t="s">
        <v>90</v>
      </c>
      <c r="F488" t="s">
        <v>1070</v>
      </c>
      <c r="G488" t="s">
        <v>1071</v>
      </c>
      <c r="H488" t="s">
        <v>1072</v>
      </c>
      <c r="I488" t="s">
        <v>1073</v>
      </c>
      <c r="J488" t="s">
        <v>1074</v>
      </c>
      <c r="K488" t="s">
        <v>19</v>
      </c>
      <c r="L488">
        <v>3</v>
      </c>
      <c r="M488" t="s">
        <v>1283</v>
      </c>
      <c r="N488">
        <v>10</v>
      </c>
      <c r="O488">
        <f t="shared" si="7"/>
        <v>1</v>
      </c>
    </row>
    <row r="489" spans="1:15">
      <c r="A489">
        <v>488</v>
      </c>
      <c r="B489" t="s">
        <v>1010</v>
      </c>
      <c r="C489" t="s">
        <v>1037</v>
      </c>
      <c r="D489" t="s">
        <v>89</v>
      </c>
      <c r="E489" t="s">
        <v>96</v>
      </c>
      <c r="F489" t="s">
        <v>387</v>
      </c>
      <c r="G489" t="s">
        <v>948</v>
      </c>
      <c r="H489" t="s">
        <v>1075</v>
      </c>
      <c r="I489" t="s">
        <v>1076</v>
      </c>
      <c r="J489" t="s">
        <v>1077</v>
      </c>
      <c r="K489" t="s">
        <v>19</v>
      </c>
      <c r="L489">
        <v>2</v>
      </c>
      <c r="M489" t="s">
        <v>1283</v>
      </c>
      <c r="O489">
        <f t="shared" si="7"/>
        <v>1</v>
      </c>
    </row>
    <row r="490" spans="1:15">
      <c r="A490">
        <v>489</v>
      </c>
      <c r="B490" t="s">
        <v>1010</v>
      </c>
      <c r="C490" t="s">
        <v>1037</v>
      </c>
      <c r="D490" t="s">
        <v>89</v>
      </c>
      <c r="E490" t="s">
        <v>70</v>
      </c>
      <c r="F490" t="s">
        <v>1078</v>
      </c>
      <c r="G490" t="s">
        <v>1079</v>
      </c>
      <c r="H490" t="s">
        <v>1080</v>
      </c>
      <c r="I490" t="s">
        <v>1081</v>
      </c>
      <c r="J490" t="s">
        <v>1082</v>
      </c>
      <c r="K490" t="s">
        <v>19</v>
      </c>
      <c r="L490">
        <v>4</v>
      </c>
      <c r="M490" t="s">
        <v>1283</v>
      </c>
      <c r="O490">
        <f t="shared" si="7"/>
        <v>1</v>
      </c>
    </row>
    <row r="491" spans="1:15">
      <c r="A491">
        <v>490</v>
      </c>
      <c r="B491" t="s">
        <v>1010</v>
      </c>
      <c r="C491" t="s">
        <v>1037</v>
      </c>
      <c r="D491" t="s">
        <v>102</v>
      </c>
      <c r="E491" t="s">
        <v>103</v>
      </c>
      <c r="F491" t="s">
        <v>1083</v>
      </c>
      <c r="G491" t="s">
        <v>42</v>
      </c>
      <c r="H491" t="s">
        <v>1084</v>
      </c>
      <c r="I491" t="s">
        <v>1085</v>
      </c>
      <c r="J491" t="s">
        <v>1086</v>
      </c>
      <c r="K491" t="s">
        <v>19</v>
      </c>
      <c r="L491">
        <v>6</v>
      </c>
      <c r="M491" t="s">
        <v>1283</v>
      </c>
      <c r="N491">
        <v>10</v>
      </c>
      <c r="O491">
        <f t="shared" si="7"/>
        <v>1</v>
      </c>
    </row>
    <row r="492" spans="1:15">
      <c r="A492">
        <v>491</v>
      </c>
      <c r="B492" t="s">
        <v>1010</v>
      </c>
      <c r="C492" t="s">
        <v>1037</v>
      </c>
      <c r="D492" t="s">
        <v>102</v>
      </c>
      <c r="E492" t="s">
        <v>109</v>
      </c>
      <c r="F492" t="s">
        <v>1038</v>
      </c>
      <c r="G492" t="s">
        <v>392</v>
      </c>
      <c r="H492" t="s">
        <v>1039</v>
      </c>
      <c r="I492" t="s">
        <v>1040</v>
      </c>
      <c r="J492" t="s">
        <v>1041</v>
      </c>
      <c r="K492" t="s">
        <v>19</v>
      </c>
      <c r="L492">
        <v>10</v>
      </c>
      <c r="M492" t="s">
        <v>1283</v>
      </c>
      <c r="N492">
        <v>10</v>
      </c>
      <c r="O492">
        <f t="shared" si="7"/>
        <v>1</v>
      </c>
    </row>
    <row r="493" spans="1:15">
      <c r="A493">
        <v>492</v>
      </c>
      <c r="B493" t="s">
        <v>1010</v>
      </c>
      <c r="C493" t="s">
        <v>1037</v>
      </c>
      <c r="D493" t="s">
        <v>114</v>
      </c>
      <c r="E493" t="s">
        <v>905</v>
      </c>
      <c r="F493" t="s">
        <v>1087</v>
      </c>
      <c r="G493" t="s">
        <v>1088</v>
      </c>
      <c r="H493" t="s">
        <v>1089</v>
      </c>
      <c r="I493" t="s">
        <v>1090</v>
      </c>
      <c r="J493" t="s">
        <v>1091</v>
      </c>
      <c r="K493" t="s">
        <v>19</v>
      </c>
      <c r="L493">
        <v>0</v>
      </c>
      <c r="M493" t="s">
        <v>1283</v>
      </c>
      <c r="O493">
        <f t="shared" si="7"/>
        <v>1</v>
      </c>
    </row>
    <row r="494" spans="1:15">
      <c r="A494">
        <v>493</v>
      </c>
      <c r="B494" t="s">
        <v>1010</v>
      </c>
      <c r="C494" t="s">
        <v>1037</v>
      </c>
      <c r="D494" t="s">
        <v>114</v>
      </c>
      <c r="E494" t="s">
        <v>121</v>
      </c>
      <c r="F494" t="s">
        <v>1092</v>
      </c>
      <c r="G494" t="s">
        <v>1093</v>
      </c>
      <c r="H494" t="s">
        <v>1094</v>
      </c>
      <c r="I494" t="s">
        <v>1095</v>
      </c>
      <c r="J494" t="s">
        <v>1096</v>
      </c>
      <c r="K494" t="s">
        <v>19</v>
      </c>
      <c r="L494">
        <v>0</v>
      </c>
      <c r="M494" t="s">
        <v>1283</v>
      </c>
      <c r="O494">
        <f t="shared" si="7"/>
        <v>1</v>
      </c>
    </row>
    <row r="495" spans="1:15">
      <c r="A495">
        <v>494</v>
      </c>
      <c r="B495" t="s">
        <v>11</v>
      </c>
      <c r="C495" t="s">
        <v>12</v>
      </c>
      <c r="D495" t="s">
        <v>12</v>
      </c>
      <c r="E495" t="s">
        <v>25</v>
      </c>
      <c r="F495" t="s">
        <v>1097</v>
      </c>
      <c r="G495" t="s">
        <v>1098</v>
      </c>
      <c r="H495" t="s">
        <v>1099</v>
      </c>
      <c r="I495" t="s">
        <v>17</v>
      </c>
      <c r="J495" t="s">
        <v>1100</v>
      </c>
      <c r="K495" t="s">
        <v>19</v>
      </c>
      <c r="L495">
        <v>7</v>
      </c>
      <c r="M495" t="s">
        <v>1283</v>
      </c>
      <c r="O495">
        <f t="shared" si="7"/>
        <v>1</v>
      </c>
    </row>
    <row r="496" spans="1:15">
      <c r="A496">
        <v>495</v>
      </c>
      <c r="B496" t="s">
        <v>460</v>
      </c>
      <c r="C496" t="s">
        <v>702</v>
      </c>
      <c r="D496" t="s">
        <v>102</v>
      </c>
      <c r="E496" t="s">
        <v>109</v>
      </c>
      <c r="F496" t="s">
        <v>1101</v>
      </c>
      <c r="G496" t="s">
        <v>1102</v>
      </c>
      <c r="H496" t="s">
        <v>1103</v>
      </c>
      <c r="I496" t="s">
        <v>1104</v>
      </c>
      <c r="J496" t="s">
        <v>1105</v>
      </c>
      <c r="K496" t="s">
        <v>19</v>
      </c>
      <c r="L496">
        <v>8</v>
      </c>
      <c r="M496" t="s">
        <v>1283</v>
      </c>
      <c r="N496">
        <v>10</v>
      </c>
      <c r="O496">
        <f t="shared" si="7"/>
        <v>1</v>
      </c>
    </row>
    <row r="497" spans="1:15">
      <c r="A497">
        <v>496</v>
      </c>
      <c r="B497" t="s">
        <v>460</v>
      </c>
      <c r="C497" t="s">
        <v>821</v>
      </c>
      <c r="D497" t="s">
        <v>102</v>
      </c>
      <c r="E497" t="s">
        <v>109</v>
      </c>
      <c r="F497" t="s">
        <v>1106</v>
      </c>
      <c r="G497" t="s">
        <v>271</v>
      </c>
      <c r="H497" t="s">
        <v>1107</v>
      </c>
      <c r="I497" t="s">
        <v>1291</v>
      </c>
      <c r="J497" t="s">
        <v>1108</v>
      </c>
      <c r="K497" t="s">
        <v>19</v>
      </c>
      <c r="L497">
        <v>4</v>
      </c>
      <c r="M497" t="s">
        <v>1283</v>
      </c>
      <c r="O497">
        <f t="shared" si="7"/>
        <v>1</v>
      </c>
    </row>
    <row r="498" spans="1:15">
      <c r="A498">
        <v>497</v>
      </c>
      <c r="B498" t="s">
        <v>460</v>
      </c>
      <c r="C498" t="s">
        <v>821</v>
      </c>
      <c r="D498" t="s">
        <v>25</v>
      </c>
      <c r="E498" t="s">
        <v>70</v>
      </c>
      <c r="F498" t="s">
        <v>1109</v>
      </c>
      <c r="G498" t="s">
        <v>1110</v>
      </c>
      <c r="H498" t="s">
        <v>1111</v>
      </c>
      <c r="I498" t="s">
        <v>1112</v>
      </c>
      <c r="J498" t="s">
        <v>1113</v>
      </c>
      <c r="K498" t="s">
        <v>19</v>
      </c>
      <c r="L498">
        <v>9</v>
      </c>
      <c r="M498" t="s">
        <v>1283</v>
      </c>
      <c r="N498">
        <v>10</v>
      </c>
      <c r="O498">
        <f t="shared" si="7"/>
        <v>1</v>
      </c>
    </row>
    <row r="499" spans="1:15">
      <c r="A499">
        <v>498</v>
      </c>
      <c r="B499" t="s">
        <v>460</v>
      </c>
      <c r="C499" t="s">
        <v>821</v>
      </c>
      <c r="D499" t="s">
        <v>102</v>
      </c>
      <c r="E499" t="s">
        <v>109</v>
      </c>
      <c r="F499" t="s">
        <v>1114</v>
      </c>
      <c r="G499" t="s">
        <v>363</v>
      </c>
      <c r="H499" t="s">
        <v>1115</v>
      </c>
      <c r="I499" t="s">
        <v>1116</v>
      </c>
      <c r="J499" t="s">
        <v>1117</v>
      </c>
      <c r="K499" t="s">
        <v>19</v>
      </c>
      <c r="L499">
        <v>6</v>
      </c>
      <c r="M499" t="s">
        <v>1283</v>
      </c>
      <c r="O499">
        <f t="shared" si="7"/>
        <v>1</v>
      </c>
    </row>
    <row r="500" spans="1:15">
      <c r="A500">
        <v>499</v>
      </c>
      <c r="B500" t="s">
        <v>11</v>
      </c>
      <c r="C500" t="s">
        <v>186</v>
      </c>
      <c r="D500" t="s">
        <v>102</v>
      </c>
      <c r="E500" t="s">
        <v>109</v>
      </c>
      <c r="F500" t="s">
        <v>1119</v>
      </c>
      <c r="G500" t="s">
        <v>1120</v>
      </c>
      <c r="H500" t="s">
        <v>1121</v>
      </c>
      <c r="I500" t="s">
        <v>1122</v>
      </c>
      <c r="J500" t="s">
        <v>1123</v>
      </c>
      <c r="K500" t="s">
        <v>19</v>
      </c>
      <c r="L500">
        <v>1</v>
      </c>
      <c r="M500" t="s">
        <v>1283</v>
      </c>
      <c r="O500">
        <f t="shared" si="7"/>
        <v>1</v>
      </c>
    </row>
    <row r="501" spans="1:15">
      <c r="A501">
        <v>500</v>
      </c>
      <c r="B501" t="s">
        <v>11</v>
      </c>
      <c r="C501" t="s">
        <v>186</v>
      </c>
      <c r="D501" t="s">
        <v>102</v>
      </c>
      <c r="E501" t="s">
        <v>109</v>
      </c>
      <c r="F501" t="s">
        <v>1124</v>
      </c>
      <c r="G501" t="s">
        <v>1125</v>
      </c>
      <c r="H501" t="s">
        <v>1126</v>
      </c>
      <c r="I501" t="s">
        <v>1127</v>
      </c>
      <c r="J501" t="s">
        <v>1128</v>
      </c>
      <c r="K501" t="s">
        <v>19</v>
      </c>
      <c r="L501">
        <v>5</v>
      </c>
      <c r="M501" t="s">
        <v>1283</v>
      </c>
      <c r="N501">
        <v>10</v>
      </c>
      <c r="O501">
        <f t="shared" si="7"/>
        <v>1</v>
      </c>
    </row>
    <row r="502" spans="1:15">
      <c r="A502">
        <v>501</v>
      </c>
      <c r="B502" t="s">
        <v>460</v>
      </c>
      <c r="C502" t="s">
        <v>656</v>
      </c>
      <c r="D502" t="s">
        <v>76</v>
      </c>
      <c r="E502" t="s">
        <v>77</v>
      </c>
      <c r="F502" t="s">
        <v>1129</v>
      </c>
      <c r="G502" t="s">
        <v>1130</v>
      </c>
      <c r="H502" t="s">
        <v>1131</v>
      </c>
      <c r="I502" t="s">
        <v>1132</v>
      </c>
      <c r="J502" t="s">
        <v>1133</v>
      </c>
      <c r="K502" t="s">
        <v>19</v>
      </c>
      <c r="L502">
        <v>3</v>
      </c>
      <c r="M502" t="s">
        <v>1283</v>
      </c>
      <c r="N502">
        <v>10</v>
      </c>
      <c r="O502">
        <f t="shared" si="7"/>
        <v>1</v>
      </c>
    </row>
    <row r="503" spans="1:15">
      <c r="A503">
        <v>502</v>
      </c>
      <c r="B503" t="s">
        <v>460</v>
      </c>
      <c r="C503" t="s">
        <v>821</v>
      </c>
      <c r="D503" t="s">
        <v>76</v>
      </c>
      <c r="E503" t="s">
        <v>83</v>
      </c>
      <c r="F503" t="s">
        <v>1134</v>
      </c>
      <c r="G503" t="s">
        <v>1135</v>
      </c>
      <c r="H503" t="s">
        <v>1136</v>
      </c>
      <c r="I503" t="s">
        <v>1137</v>
      </c>
      <c r="J503" t="s">
        <v>1138</v>
      </c>
      <c r="K503" t="s">
        <v>19</v>
      </c>
      <c r="L503">
        <v>1</v>
      </c>
      <c r="M503" t="s">
        <v>1283</v>
      </c>
      <c r="N503">
        <v>10</v>
      </c>
      <c r="O503">
        <f t="shared" si="7"/>
        <v>1</v>
      </c>
    </row>
    <row r="504" spans="1:15">
      <c r="A504">
        <v>503</v>
      </c>
      <c r="B504" t="s">
        <v>11</v>
      </c>
      <c r="C504" t="s">
        <v>12</v>
      </c>
      <c r="D504" t="s">
        <v>12</v>
      </c>
      <c r="E504" t="s">
        <v>13</v>
      </c>
      <c r="F504" t="s">
        <v>14</v>
      </c>
      <c r="G504" t="s">
        <v>15</v>
      </c>
      <c r="H504" t="s">
        <v>16</v>
      </c>
      <c r="I504" t="s">
        <v>17</v>
      </c>
      <c r="J504" t="s">
        <v>18</v>
      </c>
      <c r="K504" t="s">
        <v>19</v>
      </c>
      <c r="L504">
        <v>7</v>
      </c>
      <c r="M504" t="s">
        <v>1282</v>
      </c>
      <c r="O504">
        <f t="shared" si="7"/>
        <v>1</v>
      </c>
    </row>
    <row r="505" spans="1:15">
      <c r="A505">
        <v>504</v>
      </c>
      <c r="B505" t="s">
        <v>11</v>
      </c>
      <c r="C505" t="s">
        <v>12</v>
      </c>
      <c r="D505" t="s">
        <v>12</v>
      </c>
      <c r="E505" t="s">
        <v>20</v>
      </c>
      <c r="F505" t="s">
        <v>21</v>
      </c>
      <c r="G505" t="s">
        <v>22</v>
      </c>
      <c r="H505" t="s">
        <v>23</v>
      </c>
      <c r="I505" t="s">
        <v>17</v>
      </c>
      <c r="J505" t="s">
        <v>24</v>
      </c>
      <c r="K505" t="s">
        <v>19</v>
      </c>
      <c r="L505">
        <v>7</v>
      </c>
      <c r="M505" t="s">
        <v>1282</v>
      </c>
      <c r="N505">
        <v>9</v>
      </c>
      <c r="O505">
        <f t="shared" si="7"/>
        <v>1</v>
      </c>
    </row>
    <row r="506" spans="1:15">
      <c r="A506">
        <v>505</v>
      </c>
      <c r="B506" t="s">
        <v>11</v>
      </c>
      <c r="C506" t="s">
        <v>12</v>
      </c>
      <c r="D506" t="s">
        <v>12</v>
      </c>
      <c r="E506" t="s">
        <v>25</v>
      </c>
      <c r="F506" t="s">
        <v>26</v>
      </c>
      <c r="G506" t="s">
        <v>27</v>
      </c>
      <c r="H506" t="s">
        <v>28</v>
      </c>
      <c r="I506" t="s">
        <v>17</v>
      </c>
      <c r="J506" t="s">
        <v>29</v>
      </c>
      <c r="K506" t="s">
        <v>19</v>
      </c>
      <c r="L506">
        <v>7</v>
      </c>
      <c r="M506" t="s">
        <v>1282</v>
      </c>
      <c r="O506">
        <f t="shared" si="7"/>
        <v>1</v>
      </c>
    </row>
    <row r="507" spans="1:15">
      <c r="A507">
        <v>506</v>
      </c>
      <c r="B507" t="s">
        <v>11</v>
      </c>
      <c r="C507" t="s">
        <v>12</v>
      </c>
      <c r="D507" t="s">
        <v>12</v>
      </c>
      <c r="E507" t="s">
        <v>30</v>
      </c>
      <c r="F507" t="s">
        <v>31</v>
      </c>
      <c r="G507" t="s">
        <v>32</v>
      </c>
      <c r="H507" t="s">
        <v>33</v>
      </c>
      <c r="I507" t="s">
        <v>34</v>
      </c>
      <c r="J507" t="s">
        <v>35</v>
      </c>
      <c r="K507" t="s">
        <v>19</v>
      </c>
      <c r="L507">
        <v>6</v>
      </c>
      <c r="M507" t="s">
        <v>1282</v>
      </c>
      <c r="O507">
        <f t="shared" si="7"/>
        <v>1</v>
      </c>
    </row>
    <row r="508" spans="1:15">
      <c r="A508">
        <v>507</v>
      </c>
      <c r="B508" t="s">
        <v>11</v>
      </c>
      <c r="C508" t="s">
        <v>12</v>
      </c>
      <c r="D508" t="s">
        <v>12</v>
      </c>
      <c r="E508" t="s">
        <v>36</v>
      </c>
      <c r="F508" t="s">
        <v>37</v>
      </c>
      <c r="G508" t="s">
        <v>38</v>
      </c>
      <c r="H508" t="s">
        <v>1285</v>
      </c>
      <c r="I508" t="s">
        <v>17</v>
      </c>
      <c r="J508" t="s">
        <v>39</v>
      </c>
      <c r="K508" t="s">
        <v>19</v>
      </c>
      <c r="L508">
        <v>0</v>
      </c>
      <c r="M508" t="s">
        <v>1282</v>
      </c>
      <c r="O508">
        <f t="shared" si="7"/>
        <v>1</v>
      </c>
    </row>
    <row r="509" spans="1:15">
      <c r="A509">
        <v>508</v>
      </c>
      <c r="B509" t="s">
        <v>11</v>
      </c>
      <c r="C509" t="s">
        <v>12</v>
      </c>
      <c r="D509" t="s">
        <v>12</v>
      </c>
      <c r="E509" t="s">
        <v>40</v>
      </c>
      <c r="F509" t="s">
        <v>41</v>
      </c>
      <c r="G509" t="s">
        <v>42</v>
      </c>
      <c r="H509" t="s">
        <v>43</v>
      </c>
      <c r="I509" t="s">
        <v>17</v>
      </c>
      <c r="J509" t="s">
        <v>44</v>
      </c>
      <c r="K509" t="s">
        <v>19</v>
      </c>
      <c r="L509">
        <v>0</v>
      </c>
      <c r="M509" t="s">
        <v>1282</v>
      </c>
      <c r="O509">
        <f t="shared" si="7"/>
        <v>1</v>
      </c>
    </row>
    <row r="510" spans="1:15">
      <c r="A510">
        <v>509</v>
      </c>
      <c r="B510" t="s">
        <v>11</v>
      </c>
      <c r="C510" t="s">
        <v>12</v>
      </c>
      <c r="D510" t="s">
        <v>12</v>
      </c>
      <c r="E510" t="s">
        <v>45</v>
      </c>
      <c r="F510" t="s">
        <v>46</v>
      </c>
      <c r="G510" t="s">
        <v>47</v>
      </c>
      <c r="H510" t="s">
        <v>48</v>
      </c>
      <c r="I510" t="s">
        <v>49</v>
      </c>
      <c r="J510" t="s">
        <v>50</v>
      </c>
      <c r="K510" t="s">
        <v>19</v>
      </c>
      <c r="L510">
        <v>4</v>
      </c>
      <c r="M510" t="s">
        <v>1282</v>
      </c>
      <c r="N510">
        <v>9</v>
      </c>
      <c r="O510">
        <f t="shared" si="7"/>
        <v>1</v>
      </c>
    </row>
    <row r="511" spans="1:15">
      <c r="A511">
        <v>510</v>
      </c>
      <c r="B511" t="s">
        <v>11</v>
      </c>
      <c r="C511" t="s">
        <v>51</v>
      </c>
      <c r="D511" t="s">
        <v>52</v>
      </c>
      <c r="E511" t="s">
        <v>52</v>
      </c>
      <c r="F511" t="s">
        <v>53</v>
      </c>
      <c r="G511" t="s">
        <v>54</v>
      </c>
      <c r="H511" t="s">
        <v>55</v>
      </c>
      <c r="I511" t="s">
        <v>56</v>
      </c>
      <c r="J511" t="s">
        <v>57</v>
      </c>
      <c r="K511" t="s">
        <v>19</v>
      </c>
      <c r="L511">
        <v>10</v>
      </c>
      <c r="M511" t="s">
        <v>1282</v>
      </c>
      <c r="N511">
        <v>9</v>
      </c>
      <c r="O511">
        <f t="shared" si="7"/>
        <v>1</v>
      </c>
    </row>
    <row r="512" spans="1:15">
      <c r="A512">
        <v>511</v>
      </c>
      <c r="B512" t="s">
        <v>11</v>
      </c>
      <c r="C512" t="s">
        <v>51</v>
      </c>
      <c r="D512" t="s">
        <v>52</v>
      </c>
      <c r="E512" t="s">
        <v>58</v>
      </c>
      <c r="F512" t="s">
        <v>59</v>
      </c>
      <c r="G512" t="s">
        <v>60</v>
      </c>
      <c r="H512" t="s">
        <v>61</v>
      </c>
      <c r="I512" t="s">
        <v>62</v>
      </c>
      <c r="J512" t="s">
        <v>63</v>
      </c>
      <c r="K512" t="s">
        <v>19</v>
      </c>
      <c r="L512">
        <v>1</v>
      </c>
      <c r="M512" t="s">
        <v>1282</v>
      </c>
      <c r="N512">
        <v>9</v>
      </c>
      <c r="O512">
        <f t="shared" si="7"/>
        <v>1</v>
      </c>
    </row>
    <row r="513" spans="1:15">
      <c r="A513">
        <v>512</v>
      </c>
      <c r="B513" t="s">
        <v>11</v>
      </c>
      <c r="C513" t="s">
        <v>51</v>
      </c>
      <c r="D513" t="s">
        <v>25</v>
      </c>
      <c r="E513" t="s">
        <v>64</v>
      </c>
      <c r="F513" t="s">
        <v>65</v>
      </c>
      <c r="G513" t="s">
        <v>66</v>
      </c>
      <c r="H513" t="s">
        <v>67</v>
      </c>
      <c r="I513" t="s">
        <v>68</v>
      </c>
      <c r="J513" t="s">
        <v>69</v>
      </c>
      <c r="K513" t="s">
        <v>19</v>
      </c>
      <c r="L513">
        <v>8</v>
      </c>
      <c r="M513" t="s">
        <v>1282</v>
      </c>
      <c r="N513">
        <v>9</v>
      </c>
      <c r="O513">
        <f t="shared" si="7"/>
        <v>1</v>
      </c>
    </row>
    <row r="514" spans="1:15">
      <c r="A514">
        <v>513</v>
      </c>
      <c r="B514" t="s">
        <v>11</v>
      </c>
      <c r="C514" t="s">
        <v>51</v>
      </c>
      <c r="D514" t="s">
        <v>25</v>
      </c>
      <c r="E514" t="s">
        <v>70</v>
      </c>
      <c r="F514" t="s">
        <v>71</v>
      </c>
      <c r="G514" t="s">
        <v>72</v>
      </c>
      <c r="H514" t="s">
        <v>73</v>
      </c>
      <c r="I514" t="s">
        <v>74</v>
      </c>
      <c r="J514" t="s">
        <v>75</v>
      </c>
      <c r="K514" t="s">
        <v>19</v>
      </c>
      <c r="L514">
        <v>1</v>
      </c>
      <c r="M514" t="s">
        <v>1282</v>
      </c>
      <c r="O514">
        <f t="shared" si="7"/>
        <v>1</v>
      </c>
    </row>
    <row r="515" spans="1:15">
      <c r="A515">
        <v>514</v>
      </c>
      <c r="B515" t="s">
        <v>11</v>
      </c>
      <c r="C515" t="s">
        <v>51</v>
      </c>
      <c r="D515" t="s">
        <v>76</v>
      </c>
      <c r="E515" t="s">
        <v>77</v>
      </c>
      <c r="F515" t="s">
        <v>78</v>
      </c>
      <c r="G515" t="s">
        <v>79</v>
      </c>
      <c r="H515" t="s">
        <v>80</v>
      </c>
      <c r="I515" t="s">
        <v>81</v>
      </c>
      <c r="J515" t="s">
        <v>82</v>
      </c>
      <c r="K515" t="s">
        <v>19</v>
      </c>
      <c r="L515">
        <v>0</v>
      </c>
      <c r="M515" t="s">
        <v>1282</v>
      </c>
      <c r="O515">
        <f t="shared" ref="O515:O578" si="8">IF(N515=" ",0,1)</f>
        <v>1</v>
      </c>
    </row>
    <row r="516" spans="1:15">
      <c r="A516">
        <v>515</v>
      </c>
      <c r="B516" t="s">
        <v>11</v>
      </c>
      <c r="C516" t="s">
        <v>51</v>
      </c>
      <c r="D516" t="s">
        <v>76</v>
      </c>
      <c r="E516" t="s">
        <v>83</v>
      </c>
      <c r="F516" t="s">
        <v>84</v>
      </c>
      <c r="G516" t="s">
        <v>85</v>
      </c>
      <c r="H516" t="s">
        <v>86</v>
      </c>
      <c r="I516" t="s">
        <v>87</v>
      </c>
      <c r="J516" t="s">
        <v>88</v>
      </c>
      <c r="K516" t="s">
        <v>19</v>
      </c>
      <c r="L516">
        <v>0</v>
      </c>
      <c r="M516" t="s">
        <v>1282</v>
      </c>
      <c r="O516">
        <f t="shared" si="8"/>
        <v>1</v>
      </c>
    </row>
    <row r="517" spans="1:15">
      <c r="A517">
        <v>516</v>
      </c>
      <c r="B517" t="s">
        <v>11</v>
      </c>
      <c r="C517" t="s">
        <v>51</v>
      </c>
      <c r="D517" t="s">
        <v>89</v>
      </c>
      <c r="E517" t="s">
        <v>90</v>
      </c>
      <c r="F517" t="s">
        <v>91</v>
      </c>
      <c r="G517" t="s">
        <v>92</v>
      </c>
      <c r="H517" t="s">
        <v>93</v>
      </c>
      <c r="I517" t="s">
        <v>94</v>
      </c>
      <c r="J517" t="s">
        <v>95</v>
      </c>
      <c r="K517" t="s">
        <v>19</v>
      </c>
      <c r="L517">
        <v>5</v>
      </c>
      <c r="M517" t="s">
        <v>1282</v>
      </c>
      <c r="O517">
        <f t="shared" si="8"/>
        <v>1</v>
      </c>
    </row>
    <row r="518" spans="1:15">
      <c r="A518">
        <v>517</v>
      </c>
      <c r="B518" t="s">
        <v>11</v>
      </c>
      <c r="C518" t="s">
        <v>51</v>
      </c>
      <c r="D518" t="s">
        <v>89</v>
      </c>
      <c r="E518" t="s">
        <v>96</v>
      </c>
      <c r="F518" t="s">
        <v>97</v>
      </c>
      <c r="G518" t="s">
        <v>98</v>
      </c>
      <c r="H518" t="s">
        <v>99</v>
      </c>
      <c r="I518" t="s">
        <v>100</v>
      </c>
      <c r="J518" t="s">
        <v>101</v>
      </c>
      <c r="K518" t="s">
        <v>19</v>
      </c>
      <c r="L518">
        <v>0</v>
      </c>
      <c r="M518" t="s">
        <v>1282</v>
      </c>
      <c r="O518">
        <f t="shared" si="8"/>
        <v>1</v>
      </c>
    </row>
    <row r="519" spans="1:15">
      <c r="A519">
        <v>518</v>
      </c>
      <c r="B519" t="s">
        <v>11</v>
      </c>
      <c r="C519" t="s">
        <v>51</v>
      </c>
      <c r="D519" t="s">
        <v>102</v>
      </c>
      <c r="E519" t="s">
        <v>103</v>
      </c>
      <c r="F519" t="s">
        <v>104</v>
      </c>
      <c r="G519" t="s">
        <v>105</v>
      </c>
      <c r="H519" t="s">
        <v>106</v>
      </c>
      <c r="I519" t="s">
        <v>107</v>
      </c>
      <c r="J519" t="s">
        <v>108</v>
      </c>
      <c r="K519" t="s">
        <v>19</v>
      </c>
      <c r="L519">
        <v>2</v>
      </c>
      <c r="M519" t="s">
        <v>1282</v>
      </c>
      <c r="O519">
        <f t="shared" si="8"/>
        <v>1</v>
      </c>
    </row>
    <row r="520" spans="1:15">
      <c r="A520">
        <v>519</v>
      </c>
      <c r="B520" t="s">
        <v>11</v>
      </c>
      <c r="C520" t="s">
        <v>51</v>
      </c>
      <c r="D520" t="s">
        <v>102</v>
      </c>
      <c r="E520" t="s">
        <v>109</v>
      </c>
      <c r="F520" t="s">
        <v>110</v>
      </c>
      <c r="G520" t="s">
        <v>105</v>
      </c>
      <c r="H520" t="s">
        <v>111</v>
      </c>
      <c r="I520" t="s">
        <v>112</v>
      </c>
      <c r="J520" t="s">
        <v>113</v>
      </c>
      <c r="K520" t="s">
        <v>19</v>
      </c>
      <c r="L520">
        <v>0</v>
      </c>
      <c r="M520" t="s">
        <v>1282</v>
      </c>
      <c r="O520">
        <f t="shared" si="8"/>
        <v>1</v>
      </c>
    </row>
    <row r="521" spans="1:15">
      <c r="A521">
        <v>520</v>
      </c>
      <c r="B521" t="s">
        <v>11</v>
      </c>
      <c r="C521" t="s">
        <v>51</v>
      </c>
      <c r="D521" t="s">
        <v>114</v>
      </c>
      <c r="E521" t="s">
        <v>115</v>
      </c>
      <c r="F521" t="s">
        <v>116</v>
      </c>
      <c r="G521" t="s">
        <v>117</v>
      </c>
      <c r="H521" t="s">
        <v>118</v>
      </c>
      <c r="I521" t="s">
        <v>119</v>
      </c>
      <c r="J521" t="s">
        <v>120</v>
      </c>
      <c r="K521" t="s">
        <v>19</v>
      </c>
      <c r="L521">
        <v>3</v>
      </c>
      <c r="M521" t="s">
        <v>1282</v>
      </c>
      <c r="O521">
        <f t="shared" si="8"/>
        <v>1</v>
      </c>
    </row>
    <row r="522" spans="1:15">
      <c r="A522">
        <v>521</v>
      </c>
      <c r="B522" t="s">
        <v>11</v>
      </c>
      <c r="C522" t="s">
        <v>51</v>
      </c>
      <c r="D522" t="s">
        <v>114</v>
      </c>
      <c r="E522" t="s">
        <v>121</v>
      </c>
      <c r="F522" t="s">
        <v>122</v>
      </c>
      <c r="G522" t="s">
        <v>123</v>
      </c>
      <c r="H522" t="s">
        <v>124</v>
      </c>
      <c r="I522" t="s">
        <v>125</v>
      </c>
      <c r="J522" t="s">
        <v>126</v>
      </c>
      <c r="K522" t="s">
        <v>19</v>
      </c>
      <c r="L522">
        <v>3</v>
      </c>
      <c r="M522" t="s">
        <v>1282</v>
      </c>
      <c r="O522">
        <f t="shared" si="8"/>
        <v>1</v>
      </c>
    </row>
    <row r="523" spans="1:15">
      <c r="A523">
        <v>522</v>
      </c>
      <c r="B523" t="s">
        <v>11</v>
      </c>
      <c r="C523" t="s">
        <v>127</v>
      </c>
      <c r="D523" t="s">
        <v>52</v>
      </c>
      <c r="E523" t="s">
        <v>52</v>
      </c>
      <c r="F523" t="s">
        <v>128</v>
      </c>
      <c r="G523" t="s">
        <v>129</v>
      </c>
      <c r="H523" t="s">
        <v>130</v>
      </c>
      <c r="I523" t="s">
        <v>131</v>
      </c>
      <c r="J523" t="s">
        <v>132</v>
      </c>
      <c r="K523" t="s">
        <v>19</v>
      </c>
      <c r="L523">
        <v>5</v>
      </c>
      <c r="M523" t="s">
        <v>1282</v>
      </c>
      <c r="O523">
        <f t="shared" si="8"/>
        <v>1</v>
      </c>
    </row>
    <row r="524" spans="1:15">
      <c r="A524">
        <v>523</v>
      </c>
      <c r="B524" t="s">
        <v>11</v>
      </c>
      <c r="C524" t="s">
        <v>127</v>
      </c>
      <c r="D524" t="s">
        <v>52</v>
      </c>
      <c r="E524" t="s">
        <v>58</v>
      </c>
      <c r="F524" t="s">
        <v>133</v>
      </c>
      <c r="G524" t="s">
        <v>134</v>
      </c>
      <c r="H524" t="s">
        <v>135</v>
      </c>
      <c r="I524" t="s">
        <v>136</v>
      </c>
      <c r="J524" t="s">
        <v>137</v>
      </c>
      <c r="K524" t="s">
        <v>19</v>
      </c>
      <c r="L524">
        <v>0</v>
      </c>
      <c r="M524" t="s">
        <v>1282</v>
      </c>
      <c r="O524">
        <f t="shared" si="8"/>
        <v>1</v>
      </c>
    </row>
    <row r="525" spans="1:15">
      <c r="A525">
        <v>524</v>
      </c>
      <c r="B525" t="s">
        <v>11</v>
      </c>
      <c r="C525" t="s">
        <v>127</v>
      </c>
      <c r="D525" t="s">
        <v>25</v>
      </c>
      <c r="E525" t="s">
        <v>64</v>
      </c>
      <c r="F525" t="s">
        <v>138</v>
      </c>
      <c r="G525" t="s">
        <v>139</v>
      </c>
      <c r="H525" t="s">
        <v>140</v>
      </c>
      <c r="I525" t="s">
        <v>141</v>
      </c>
      <c r="J525" t="s">
        <v>142</v>
      </c>
      <c r="K525" t="s">
        <v>19</v>
      </c>
      <c r="L525">
        <v>11</v>
      </c>
      <c r="M525" t="s">
        <v>1282</v>
      </c>
      <c r="N525">
        <v>9</v>
      </c>
      <c r="O525">
        <f t="shared" si="8"/>
        <v>1</v>
      </c>
    </row>
    <row r="526" spans="1:15">
      <c r="A526">
        <v>525</v>
      </c>
      <c r="B526" t="s">
        <v>11</v>
      </c>
      <c r="C526" t="s">
        <v>127</v>
      </c>
      <c r="D526" t="s">
        <v>25</v>
      </c>
      <c r="E526" t="s">
        <v>70</v>
      </c>
      <c r="F526" t="s">
        <v>143</v>
      </c>
      <c r="G526" t="s">
        <v>144</v>
      </c>
      <c r="H526" t="s">
        <v>145</v>
      </c>
      <c r="I526" t="s">
        <v>146</v>
      </c>
      <c r="J526" t="s">
        <v>147</v>
      </c>
      <c r="K526" t="s">
        <v>19</v>
      </c>
      <c r="L526">
        <v>3</v>
      </c>
      <c r="M526" t="s">
        <v>1282</v>
      </c>
      <c r="O526">
        <f t="shared" si="8"/>
        <v>1</v>
      </c>
    </row>
    <row r="527" spans="1:15">
      <c r="A527">
        <v>526</v>
      </c>
      <c r="B527" t="s">
        <v>11</v>
      </c>
      <c r="C527" t="s">
        <v>127</v>
      </c>
      <c r="D527" t="s">
        <v>76</v>
      </c>
      <c r="E527" t="s">
        <v>77</v>
      </c>
      <c r="F527" t="s">
        <v>53</v>
      </c>
      <c r="G527" t="s">
        <v>148</v>
      </c>
      <c r="H527" t="s">
        <v>149</v>
      </c>
      <c r="I527" t="s">
        <v>150</v>
      </c>
      <c r="J527" t="s">
        <v>151</v>
      </c>
      <c r="K527" t="s">
        <v>19</v>
      </c>
      <c r="L527">
        <v>0</v>
      </c>
      <c r="M527" t="s">
        <v>1282</v>
      </c>
      <c r="O527">
        <f t="shared" si="8"/>
        <v>1</v>
      </c>
    </row>
    <row r="528" spans="1:15">
      <c r="A528">
        <v>527</v>
      </c>
      <c r="B528" t="s">
        <v>11</v>
      </c>
      <c r="C528" t="s">
        <v>127</v>
      </c>
      <c r="D528" t="s">
        <v>76</v>
      </c>
      <c r="E528" t="s">
        <v>83</v>
      </c>
      <c r="F528" t="s">
        <v>152</v>
      </c>
      <c r="G528" t="s">
        <v>153</v>
      </c>
      <c r="H528" t="s">
        <v>154</v>
      </c>
      <c r="I528" t="s">
        <v>150</v>
      </c>
      <c r="J528" t="s">
        <v>155</v>
      </c>
      <c r="K528" t="s">
        <v>19</v>
      </c>
      <c r="L528">
        <v>0</v>
      </c>
      <c r="M528" t="s">
        <v>1282</v>
      </c>
      <c r="O528">
        <f t="shared" si="8"/>
        <v>1</v>
      </c>
    </row>
    <row r="529" spans="1:15">
      <c r="A529">
        <v>528</v>
      </c>
      <c r="B529" t="s">
        <v>11</v>
      </c>
      <c r="C529" t="s">
        <v>127</v>
      </c>
      <c r="D529" t="s">
        <v>89</v>
      </c>
      <c r="E529" t="s">
        <v>90</v>
      </c>
      <c r="F529" t="s">
        <v>156</v>
      </c>
      <c r="G529" t="s">
        <v>157</v>
      </c>
      <c r="H529" t="s">
        <v>158</v>
      </c>
      <c r="I529" t="s">
        <v>159</v>
      </c>
      <c r="J529" t="s">
        <v>160</v>
      </c>
      <c r="K529" t="s">
        <v>19</v>
      </c>
      <c r="L529">
        <v>0</v>
      </c>
      <c r="M529" t="s">
        <v>1282</v>
      </c>
      <c r="O529">
        <f t="shared" si="8"/>
        <v>1</v>
      </c>
    </row>
    <row r="530" spans="1:15">
      <c r="A530">
        <v>529</v>
      </c>
      <c r="B530" t="s">
        <v>11</v>
      </c>
      <c r="C530" t="s">
        <v>127</v>
      </c>
      <c r="D530" t="s">
        <v>89</v>
      </c>
      <c r="E530" t="s">
        <v>96</v>
      </c>
      <c r="F530" t="s">
        <v>161</v>
      </c>
      <c r="G530" t="s">
        <v>162</v>
      </c>
      <c r="H530" t="s">
        <v>163</v>
      </c>
      <c r="I530" t="s">
        <v>164</v>
      </c>
      <c r="J530" t="s">
        <v>165</v>
      </c>
      <c r="K530" t="s">
        <v>19</v>
      </c>
      <c r="L530">
        <v>1</v>
      </c>
      <c r="M530" t="s">
        <v>1282</v>
      </c>
      <c r="O530">
        <f t="shared" si="8"/>
        <v>1</v>
      </c>
    </row>
    <row r="531" spans="1:15">
      <c r="A531">
        <v>530</v>
      </c>
      <c r="B531" t="s">
        <v>11</v>
      </c>
      <c r="C531" t="s">
        <v>127</v>
      </c>
      <c r="D531" t="s">
        <v>102</v>
      </c>
      <c r="E531" t="s">
        <v>103</v>
      </c>
      <c r="F531" t="s">
        <v>166</v>
      </c>
      <c r="G531" t="s">
        <v>167</v>
      </c>
      <c r="H531" t="s">
        <v>168</v>
      </c>
      <c r="I531" t="s">
        <v>169</v>
      </c>
      <c r="J531" t="s">
        <v>170</v>
      </c>
      <c r="K531" t="s">
        <v>19</v>
      </c>
      <c r="L531">
        <v>5</v>
      </c>
      <c r="M531" t="s">
        <v>1282</v>
      </c>
      <c r="N531">
        <v>9</v>
      </c>
      <c r="O531">
        <f t="shared" si="8"/>
        <v>1</v>
      </c>
    </row>
    <row r="532" spans="1:15">
      <c r="A532">
        <v>531</v>
      </c>
      <c r="B532" t="s">
        <v>11</v>
      </c>
      <c r="C532" t="s">
        <v>127</v>
      </c>
      <c r="D532" t="s">
        <v>102</v>
      </c>
      <c r="E532" t="s">
        <v>109</v>
      </c>
      <c r="F532" t="s">
        <v>171</v>
      </c>
      <c r="G532" t="s">
        <v>172</v>
      </c>
      <c r="H532" t="s">
        <v>173</v>
      </c>
      <c r="I532" t="s">
        <v>174</v>
      </c>
      <c r="J532" t="s">
        <v>175</v>
      </c>
      <c r="K532" t="s">
        <v>19</v>
      </c>
      <c r="L532">
        <v>5</v>
      </c>
      <c r="M532" t="s">
        <v>1282</v>
      </c>
      <c r="O532">
        <f t="shared" si="8"/>
        <v>1</v>
      </c>
    </row>
    <row r="533" spans="1:15">
      <c r="A533">
        <v>532</v>
      </c>
      <c r="B533" t="s">
        <v>11</v>
      </c>
      <c r="C533" t="s">
        <v>127</v>
      </c>
      <c r="D533" t="s">
        <v>114</v>
      </c>
      <c r="E533" t="s">
        <v>115</v>
      </c>
      <c r="F533" t="s">
        <v>176</v>
      </c>
      <c r="G533" t="s">
        <v>177</v>
      </c>
      <c r="H533" t="s">
        <v>178</v>
      </c>
      <c r="I533" t="s">
        <v>179</v>
      </c>
      <c r="J533" t="s">
        <v>180</v>
      </c>
      <c r="K533" t="s">
        <v>19</v>
      </c>
      <c r="L533">
        <v>2</v>
      </c>
      <c r="M533" t="s">
        <v>1282</v>
      </c>
      <c r="O533">
        <f t="shared" si="8"/>
        <v>1</v>
      </c>
    </row>
    <row r="534" spans="1:15">
      <c r="A534">
        <v>533</v>
      </c>
      <c r="B534" t="s">
        <v>11</v>
      </c>
      <c r="C534" t="s">
        <v>127</v>
      </c>
      <c r="D534" t="s">
        <v>114</v>
      </c>
      <c r="E534" t="s">
        <v>121</v>
      </c>
      <c r="F534" t="s">
        <v>181</v>
      </c>
      <c r="G534" t="s">
        <v>182</v>
      </c>
      <c r="H534" t="s">
        <v>183</v>
      </c>
      <c r="I534" t="s">
        <v>184</v>
      </c>
      <c r="J534" t="s">
        <v>185</v>
      </c>
      <c r="K534" t="s">
        <v>19</v>
      </c>
      <c r="L534">
        <v>1</v>
      </c>
      <c r="M534" t="s">
        <v>1282</v>
      </c>
      <c r="O534">
        <f t="shared" si="8"/>
        <v>1</v>
      </c>
    </row>
    <row r="535" spans="1:15">
      <c r="A535">
        <v>534</v>
      </c>
      <c r="B535" t="s">
        <v>11</v>
      </c>
      <c r="C535" t="s">
        <v>186</v>
      </c>
      <c r="D535" t="s">
        <v>52</v>
      </c>
      <c r="E535" t="s">
        <v>52</v>
      </c>
      <c r="F535" t="s">
        <v>187</v>
      </c>
      <c r="G535" t="s">
        <v>188</v>
      </c>
      <c r="H535" t="s">
        <v>189</v>
      </c>
      <c r="I535" t="s">
        <v>190</v>
      </c>
      <c r="J535" t="s">
        <v>191</v>
      </c>
      <c r="K535" t="s">
        <v>19</v>
      </c>
      <c r="L535">
        <v>3</v>
      </c>
      <c r="M535" t="s">
        <v>1282</v>
      </c>
      <c r="N535">
        <v>9</v>
      </c>
      <c r="O535">
        <f t="shared" si="8"/>
        <v>1</v>
      </c>
    </row>
    <row r="536" spans="1:15">
      <c r="A536">
        <v>535</v>
      </c>
      <c r="B536" t="s">
        <v>11</v>
      </c>
      <c r="C536" t="s">
        <v>186</v>
      </c>
      <c r="D536" t="s">
        <v>52</v>
      </c>
      <c r="E536" t="s">
        <v>58</v>
      </c>
      <c r="F536" t="s">
        <v>192</v>
      </c>
      <c r="G536" t="s">
        <v>193</v>
      </c>
      <c r="H536" t="s">
        <v>194</v>
      </c>
      <c r="I536" t="s">
        <v>195</v>
      </c>
      <c r="J536" t="s">
        <v>196</v>
      </c>
      <c r="K536" t="s">
        <v>19</v>
      </c>
      <c r="L536">
        <v>5</v>
      </c>
      <c r="M536" t="s">
        <v>1282</v>
      </c>
      <c r="N536">
        <v>9</v>
      </c>
      <c r="O536">
        <f t="shared" si="8"/>
        <v>1</v>
      </c>
    </row>
    <row r="537" spans="1:15">
      <c r="A537">
        <v>536</v>
      </c>
      <c r="B537" t="s">
        <v>11</v>
      </c>
      <c r="C537" t="s">
        <v>186</v>
      </c>
      <c r="D537" t="s">
        <v>25</v>
      </c>
      <c r="E537" t="s">
        <v>64</v>
      </c>
      <c r="F537" t="s">
        <v>197</v>
      </c>
      <c r="G537" t="s">
        <v>198</v>
      </c>
      <c r="H537" t="s">
        <v>199</v>
      </c>
      <c r="I537" t="s">
        <v>200</v>
      </c>
      <c r="J537" t="s">
        <v>201</v>
      </c>
      <c r="K537" t="s">
        <v>19</v>
      </c>
      <c r="L537">
        <v>5</v>
      </c>
      <c r="M537" t="s">
        <v>1282</v>
      </c>
      <c r="N537">
        <v>9</v>
      </c>
      <c r="O537">
        <f t="shared" si="8"/>
        <v>1</v>
      </c>
    </row>
    <row r="538" spans="1:15">
      <c r="A538">
        <v>537</v>
      </c>
      <c r="B538" t="s">
        <v>11</v>
      </c>
      <c r="C538" t="s">
        <v>186</v>
      </c>
      <c r="D538" t="s">
        <v>25</v>
      </c>
      <c r="E538" t="s">
        <v>70</v>
      </c>
      <c r="F538" t="s">
        <v>202</v>
      </c>
      <c r="G538" t="s">
        <v>203</v>
      </c>
      <c r="H538" t="s">
        <v>204</v>
      </c>
      <c r="I538" t="s">
        <v>205</v>
      </c>
      <c r="J538" t="s">
        <v>206</v>
      </c>
      <c r="K538" t="s">
        <v>19</v>
      </c>
      <c r="L538">
        <v>0</v>
      </c>
      <c r="M538" t="s">
        <v>1282</v>
      </c>
      <c r="O538">
        <f t="shared" si="8"/>
        <v>1</v>
      </c>
    </row>
    <row r="539" spans="1:15">
      <c r="A539">
        <v>538</v>
      </c>
      <c r="B539" t="s">
        <v>11</v>
      </c>
      <c r="C539" t="s">
        <v>186</v>
      </c>
      <c r="D539" t="s">
        <v>76</v>
      </c>
      <c r="E539" t="s">
        <v>77</v>
      </c>
      <c r="F539" t="s">
        <v>207</v>
      </c>
      <c r="G539" t="s">
        <v>208</v>
      </c>
      <c r="H539" t="s">
        <v>209</v>
      </c>
      <c r="I539" t="s">
        <v>210</v>
      </c>
      <c r="J539" t="s">
        <v>211</v>
      </c>
      <c r="K539" t="s">
        <v>19</v>
      </c>
      <c r="L539">
        <v>2</v>
      </c>
      <c r="M539" t="s">
        <v>1282</v>
      </c>
      <c r="O539">
        <f t="shared" si="8"/>
        <v>1</v>
      </c>
    </row>
    <row r="540" spans="1:15">
      <c r="A540">
        <v>539</v>
      </c>
      <c r="B540" t="s">
        <v>11</v>
      </c>
      <c r="C540" t="s">
        <v>186</v>
      </c>
      <c r="D540" t="s">
        <v>76</v>
      </c>
      <c r="E540" t="s">
        <v>83</v>
      </c>
      <c r="F540" t="s">
        <v>212</v>
      </c>
      <c r="G540" t="s">
        <v>213</v>
      </c>
      <c r="H540" t="s">
        <v>214</v>
      </c>
      <c r="I540" t="s">
        <v>215</v>
      </c>
      <c r="J540" t="s">
        <v>216</v>
      </c>
      <c r="K540" t="s">
        <v>19</v>
      </c>
      <c r="L540">
        <v>1</v>
      </c>
      <c r="M540" t="s">
        <v>1282</v>
      </c>
      <c r="O540">
        <f t="shared" si="8"/>
        <v>1</v>
      </c>
    </row>
    <row r="541" spans="1:15">
      <c r="A541">
        <v>540</v>
      </c>
      <c r="B541" t="s">
        <v>11</v>
      </c>
      <c r="C541" t="s">
        <v>186</v>
      </c>
      <c r="D541" t="s">
        <v>89</v>
      </c>
      <c r="E541" t="s">
        <v>90</v>
      </c>
      <c r="F541" t="s">
        <v>217</v>
      </c>
      <c r="G541" t="s">
        <v>218</v>
      </c>
      <c r="H541" t="s">
        <v>219</v>
      </c>
      <c r="I541" t="s">
        <v>220</v>
      </c>
      <c r="J541" t="s">
        <v>221</v>
      </c>
      <c r="K541" t="s">
        <v>19</v>
      </c>
      <c r="L541">
        <v>4</v>
      </c>
      <c r="M541" t="s">
        <v>1282</v>
      </c>
      <c r="N541">
        <v>9</v>
      </c>
      <c r="O541">
        <f t="shared" si="8"/>
        <v>1</v>
      </c>
    </row>
    <row r="542" spans="1:15">
      <c r="A542">
        <v>541</v>
      </c>
      <c r="B542" t="s">
        <v>11</v>
      </c>
      <c r="C542" t="s">
        <v>186</v>
      </c>
      <c r="D542" t="s">
        <v>89</v>
      </c>
      <c r="E542" t="s">
        <v>96</v>
      </c>
      <c r="F542" t="s">
        <v>222</v>
      </c>
      <c r="G542" t="s">
        <v>223</v>
      </c>
      <c r="H542" t="s">
        <v>224</v>
      </c>
      <c r="I542" t="s">
        <v>225</v>
      </c>
      <c r="J542" t="s">
        <v>226</v>
      </c>
      <c r="K542" t="s">
        <v>19</v>
      </c>
      <c r="L542">
        <v>8</v>
      </c>
      <c r="M542" t="s">
        <v>1282</v>
      </c>
      <c r="N542">
        <v>9</v>
      </c>
      <c r="O542">
        <f t="shared" si="8"/>
        <v>1</v>
      </c>
    </row>
    <row r="543" spans="1:15">
      <c r="A543">
        <v>542</v>
      </c>
      <c r="B543" t="s">
        <v>11</v>
      </c>
      <c r="C543" t="s">
        <v>186</v>
      </c>
      <c r="D543" t="s">
        <v>102</v>
      </c>
      <c r="E543" t="s">
        <v>103</v>
      </c>
      <c r="F543" t="s">
        <v>187</v>
      </c>
      <c r="G543" t="s">
        <v>188</v>
      </c>
      <c r="H543" t="s">
        <v>189</v>
      </c>
      <c r="I543" t="s">
        <v>227</v>
      </c>
      <c r="J543" t="s">
        <v>191</v>
      </c>
      <c r="K543" t="s">
        <v>19</v>
      </c>
      <c r="L543">
        <v>3</v>
      </c>
      <c r="M543" t="s">
        <v>1282</v>
      </c>
      <c r="N543">
        <v>9</v>
      </c>
      <c r="O543">
        <f t="shared" si="8"/>
        <v>1</v>
      </c>
    </row>
    <row r="544" spans="1:15">
      <c r="A544">
        <v>543</v>
      </c>
      <c r="B544" t="s">
        <v>11</v>
      </c>
      <c r="C544" t="s">
        <v>186</v>
      </c>
      <c r="D544" t="s">
        <v>102</v>
      </c>
      <c r="E544" t="s">
        <v>109</v>
      </c>
      <c r="F544" t="s">
        <v>192</v>
      </c>
      <c r="G544" t="s">
        <v>193</v>
      </c>
      <c r="H544" t="s">
        <v>194</v>
      </c>
      <c r="I544" t="s">
        <v>195</v>
      </c>
      <c r="J544" t="s">
        <v>196</v>
      </c>
      <c r="K544" t="s">
        <v>19</v>
      </c>
      <c r="L544">
        <v>5</v>
      </c>
      <c r="M544" t="s">
        <v>1282</v>
      </c>
      <c r="N544">
        <v>9</v>
      </c>
      <c r="O544">
        <f t="shared" si="8"/>
        <v>1</v>
      </c>
    </row>
    <row r="545" spans="1:15">
      <c r="A545">
        <v>544</v>
      </c>
      <c r="B545" t="s">
        <v>11</v>
      </c>
      <c r="C545" t="s">
        <v>186</v>
      </c>
      <c r="D545" t="s">
        <v>114</v>
      </c>
      <c r="E545" t="s">
        <v>115</v>
      </c>
      <c r="F545" t="s">
        <v>228</v>
      </c>
      <c r="G545" t="s">
        <v>229</v>
      </c>
      <c r="H545" t="s">
        <v>230</v>
      </c>
      <c r="I545" t="s">
        <v>231</v>
      </c>
      <c r="J545" t="s">
        <v>232</v>
      </c>
      <c r="K545" t="s">
        <v>19</v>
      </c>
      <c r="L545">
        <v>6</v>
      </c>
      <c r="M545" t="s">
        <v>1282</v>
      </c>
      <c r="O545">
        <f t="shared" si="8"/>
        <v>1</v>
      </c>
    </row>
    <row r="546" spans="1:15">
      <c r="A546">
        <v>545</v>
      </c>
      <c r="B546" t="s">
        <v>11</v>
      </c>
      <c r="C546" t="s">
        <v>186</v>
      </c>
      <c r="D546" t="s">
        <v>114</v>
      </c>
      <c r="E546" t="s">
        <v>121</v>
      </c>
      <c r="F546" t="s">
        <v>233</v>
      </c>
      <c r="G546" t="s">
        <v>234</v>
      </c>
      <c r="H546" t="s">
        <v>235</v>
      </c>
      <c r="I546" t="s">
        <v>236</v>
      </c>
      <c r="J546" t="s">
        <v>237</v>
      </c>
      <c r="K546" t="s">
        <v>19</v>
      </c>
      <c r="L546">
        <v>0</v>
      </c>
      <c r="M546" t="s">
        <v>1282</v>
      </c>
      <c r="O546">
        <f t="shared" si="8"/>
        <v>1</v>
      </c>
    </row>
    <row r="547" spans="1:15">
      <c r="A547">
        <v>546</v>
      </c>
      <c r="B547" t="s">
        <v>11</v>
      </c>
      <c r="C547" t="s">
        <v>238</v>
      </c>
      <c r="D547" t="s">
        <v>52</v>
      </c>
      <c r="E547" t="s">
        <v>52</v>
      </c>
      <c r="F547" t="s">
        <v>239</v>
      </c>
      <c r="G547" t="s">
        <v>172</v>
      </c>
      <c r="H547" t="s">
        <v>240</v>
      </c>
      <c r="I547" t="s">
        <v>241</v>
      </c>
      <c r="J547" t="s">
        <v>242</v>
      </c>
      <c r="K547" t="s">
        <v>19</v>
      </c>
      <c r="L547">
        <v>2</v>
      </c>
      <c r="M547" t="s">
        <v>1282</v>
      </c>
      <c r="O547">
        <f t="shared" si="8"/>
        <v>1</v>
      </c>
    </row>
    <row r="548" spans="1:15">
      <c r="A548">
        <v>547</v>
      </c>
      <c r="B548" t="s">
        <v>11</v>
      </c>
      <c r="C548" t="s">
        <v>238</v>
      </c>
      <c r="D548" t="s">
        <v>52</v>
      </c>
      <c r="E548" t="s">
        <v>58</v>
      </c>
      <c r="F548" t="s">
        <v>243</v>
      </c>
      <c r="G548" t="s">
        <v>244</v>
      </c>
      <c r="H548" t="s">
        <v>245</v>
      </c>
      <c r="I548" t="s">
        <v>246</v>
      </c>
      <c r="J548" t="s">
        <v>247</v>
      </c>
      <c r="K548" t="s">
        <v>19</v>
      </c>
      <c r="L548">
        <v>1</v>
      </c>
      <c r="M548" t="s">
        <v>1282</v>
      </c>
      <c r="O548">
        <f t="shared" si="8"/>
        <v>1</v>
      </c>
    </row>
    <row r="549" spans="1:15">
      <c r="A549">
        <v>548</v>
      </c>
      <c r="B549" t="s">
        <v>11</v>
      </c>
      <c r="C549" t="s">
        <v>238</v>
      </c>
      <c r="D549" t="s">
        <v>25</v>
      </c>
      <c r="E549" t="s">
        <v>64</v>
      </c>
      <c r="F549" t="s">
        <v>248</v>
      </c>
      <c r="G549" t="s">
        <v>172</v>
      </c>
      <c r="H549" t="s">
        <v>249</v>
      </c>
      <c r="I549" t="s">
        <v>250</v>
      </c>
      <c r="J549" t="s">
        <v>251</v>
      </c>
      <c r="K549" t="s">
        <v>19</v>
      </c>
      <c r="L549">
        <v>3</v>
      </c>
      <c r="M549" t="s">
        <v>1282</v>
      </c>
      <c r="O549">
        <f t="shared" si="8"/>
        <v>1</v>
      </c>
    </row>
    <row r="550" spans="1:15">
      <c r="A550">
        <v>549</v>
      </c>
      <c r="B550" t="s">
        <v>11</v>
      </c>
      <c r="C550" t="s">
        <v>238</v>
      </c>
      <c r="D550" t="s">
        <v>25</v>
      </c>
      <c r="E550" t="s">
        <v>70</v>
      </c>
      <c r="F550" t="s">
        <v>252</v>
      </c>
      <c r="G550" t="s">
        <v>253</v>
      </c>
      <c r="H550" t="s">
        <v>254</v>
      </c>
      <c r="I550" t="s">
        <v>255</v>
      </c>
      <c r="J550" t="s">
        <v>256</v>
      </c>
      <c r="K550" t="s">
        <v>19</v>
      </c>
      <c r="L550">
        <v>3</v>
      </c>
      <c r="M550" t="s">
        <v>1282</v>
      </c>
      <c r="O550">
        <f t="shared" si="8"/>
        <v>1</v>
      </c>
    </row>
    <row r="551" spans="1:15">
      <c r="A551">
        <v>550</v>
      </c>
      <c r="B551" t="s">
        <v>11</v>
      </c>
      <c r="C551" t="s">
        <v>238</v>
      </c>
      <c r="D551" t="s">
        <v>76</v>
      </c>
      <c r="E551" t="s">
        <v>77</v>
      </c>
      <c r="F551" t="s">
        <v>257</v>
      </c>
      <c r="G551" t="s">
        <v>258</v>
      </c>
      <c r="H551" t="s">
        <v>259</v>
      </c>
      <c r="I551" t="s">
        <v>260</v>
      </c>
      <c r="J551" t="s">
        <v>261</v>
      </c>
      <c r="K551" t="s">
        <v>19</v>
      </c>
      <c r="L551">
        <v>1</v>
      </c>
      <c r="M551" t="s">
        <v>1282</v>
      </c>
      <c r="O551">
        <f t="shared" si="8"/>
        <v>1</v>
      </c>
    </row>
    <row r="552" spans="1:15">
      <c r="A552">
        <v>551</v>
      </c>
      <c r="B552" t="s">
        <v>11</v>
      </c>
      <c r="C552" t="s">
        <v>238</v>
      </c>
      <c r="D552" t="s">
        <v>76</v>
      </c>
      <c r="E552" t="s">
        <v>77</v>
      </c>
      <c r="F552" t="s">
        <v>262</v>
      </c>
      <c r="G552" t="s">
        <v>172</v>
      </c>
      <c r="H552" t="s">
        <v>263</v>
      </c>
      <c r="I552" t="s">
        <v>264</v>
      </c>
      <c r="J552" t="s">
        <v>265</v>
      </c>
      <c r="K552" t="s">
        <v>19</v>
      </c>
      <c r="L552">
        <v>5</v>
      </c>
      <c r="M552" t="s">
        <v>1282</v>
      </c>
      <c r="N552">
        <v>9</v>
      </c>
      <c r="O552">
        <f t="shared" si="8"/>
        <v>1</v>
      </c>
    </row>
    <row r="553" spans="1:15">
      <c r="A553">
        <v>552</v>
      </c>
      <c r="B553" t="s">
        <v>11</v>
      </c>
      <c r="C553" t="s">
        <v>238</v>
      </c>
      <c r="D553" t="s">
        <v>76</v>
      </c>
      <c r="E553" t="s">
        <v>83</v>
      </c>
      <c r="F553" t="s">
        <v>266</v>
      </c>
      <c r="G553" t="s">
        <v>229</v>
      </c>
      <c r="H553" t="s">
        <v>267</v>
      </c>
      <c r="I553" t="s">
        <v>268</v>
      </c>
      <c r="J553" t="s">
        <v>269</v>
      </c>
      <c r="K553" t="s">
        <v>19</v>
      </c>
      <c r="L553">
        <v>1</v>
      </c>
      <c r="M553" t="s">
        <v>1282</v>
      </c>
      <c r="O553">
        <f t="shared" si="8"/>
        <v>1</v>
      </c>
    </row>
    <row r="554" spans="1:15">
      <c r="A554">
        <v>553</v>
      </c>
      <c r="B554" t="s">
        <v>11</v>
      </c>
      <c r="C554" t="s">
        <v>238</v>
      </c>
      <c r="D554" t="s">
        <v>76</v>
      </c>
      <c r="E554" t="s">
        <v>83</v>
      </c>
      <c r="F554" t="s">
        <v>270</v>
      </c>
      <c r="G554" t="s">
        <v>271</v>
      </c>
      <c r="H554" t="s">
        <v>272</v>
      </c>
      <c r="I554" t="s">
        <v>273</v>
      </c>
      <c r="J554" t="s">
        <v>274</v>
      </c>
      <c r="K554" t="s">
        <v>19</v>
      </c>
      <c r="L554">
        <v>0</v>
      </c>
      <c r="M554" t="s">
        <v>1282</v>
      </c>
      <c r="O554">
        <f t="shared" si="8"/>
        <v>1</v>
      </c>
    </row>
    <row r="555" spans="1:15">
      <c r="A555">
        <v>554</v>
      </c>
      <c r="B555" t="s">
        <v>11</v>
      </c>
      <c r="C555" t="s">
        <v>238</v>
      </c>
      <c r="D555" t="s">
        <v>89</v>
      </c>
      <c r="E555" t="s">
        <v>90</v>
      </c>
      <c r="F555" t="s">
        <v>275</v>
      </c>
      <c r="G555" t="s">
        <v>276</v>
      </c>
      <c r="H555" t="s">
        <v>277</v>
      </c>
      <c r="I555" t="s">
        <v>278</v>
      </c>
      <c r="J555" t="s">
        <v>279</v>
      </c>
      <c r="K555" t="s">
        <v>19</v>
      </c>
      <c r="L555">
        <v>5</v>
      </c>
      <c r="M555" t="s">
        <v>1282</v>
      </c>
      <c r="O555">
        <f t="shared" si="8"/>
        <v>1</v>
      </c>
    </row>
    <row r="556" spans="1:15">
      <c r="A556">
        <v>555</v>
      </c>
      <c r="B556" t="s">
        <v>11</v>
      </c>
      <c r="C556" t="s">
        <v>238</v>
      </c>
      <c r="D556" t="s">
        <v>89</v>
      </c>
      <c r="E556" t="s">
        <v>96</v>
      </c>
      <c r="F556" t="s">
        <v>280</v>
      </c>
      <c r="G556" t="s">
        <v>105</v>
      </c>
      <c r="H556" t="s">
        <v>281</v>
      </c>
      <c r="I556" t="s">
        <v>282</v>
      </c>
      <c r="J556" t="s">
        <v>283</v>
      </c>
      <c r="K556" t="s">
        <v>19</v>
      </c>
      <c r="L556">
        <v>1</v>
      </c>
      <c r="M556" t="s">
        <v>1282</v>
      </c>
      <c r="O556">
        <f t="shared" si="8"/>
        <v>1</v>
      </c>
    </row>
    <row r="557" spans="1:15">
      <c r="A557">
        <v>556</v>
      </c>
      <c r="B557" t="s">
        <v>11</v>
      </c>
      <c r="C557" t="s">
        <v>238</v>
      </c>
      <c r="D557" t="s">
        <v>102</v>
      </c>
      <c r="E557" t="s">
        <v>103</v>
      </c>
      <c r="F557" t="s">
        <v>284</v>
      </c>
      <c r="G557" t="s">
        <v>285</v>
      </c>
      <c r="H557" t="s">
        <v>286</v>
      </c>
      <c r="I557" t="s">
        <v>287</v>
      </c>
      <c r="J557" t="s">
        <v>288</v>
      </c>
      <c r="K557" t="s">
        <v>19</v>
      </c>
      <c r="L557">
        <v>11</v>
      </c>
      <c r="M557" t="s">
        <v>1282</v>
      </c>
      <c r="N557">
        <v>9</v>
      </c>
      <c r="O557">
        <f t="shared" si="8"/>
        <v>1</v>
      </c>
    </row>
    <row r="558" spans="1:15">
      <c r="A558">
        <v>557</v>
      </c>
      <c r="B558" t="s">
        <v>11</v>
      </c>
      <c r="C558" t="s">
        <v>238</v>
      </c>
      <c r="D558" t="s">
        <v>102</v>
      </c>
      <c r="E558" t="s">
        <v>109</v>
      </c>
      <c r="F558" t="s">
        <v>289</v>
      </c>
      <c r="G558" t="s">
        <v>290</v>
      </c>
      <c r="H558" t="s">
        <v>291</v>
      </c>
      <c r="I558" t="s">
        <v>292</v>
      </c>
      <c r="J558" t="s">
        <v>293</v>
      </c>
      <c r="K558" t="s">
        <v>19</v>
      </c>
      <c r="L558">
        <v>4</v>
      </c>
      <c r="M558" t="s">
        <v>1282</v>
      </c>
      <c r="O558">
        <f t="shared" si="8"/>
        <v>1</v>
      </c>
    </row>
    <row r="559" spans="1:15">
      <c r="A559">
        <v>558</v>
      </c>
      <c r="B559" t="s">
        <v>11</v>
      </c>
      <c r="C559" t="s">
        <v>238</v>
      </c>
      <c r="D559" t="s">
        <v>114</v>
      </c>
      <c r="E559" t="s">
        <v>115</v>
      </c>
      <c r="F559" t="s">
        <v>294</v>
      </c>
      <c r="G559" t="s">
        <v>295</v>
      </c>
      <c r="H559" t="s">
        <v>296</v>
      </c>
      <c r="I559" t="s">
        <v>297</v>
      </c>
      <c r="J559" t="s">
        <v>298</v>
      </c>
      <c r="K559" t="s">
        <v>19</v>
      </c>
      <c r="L559">
        <v>8</v>
      </c>
      <c r="M559" t="s">
        <v>1282</v>
      </c>
      <c r="O559">
        <f t="shared" si="8"/>
        <v>1</v>
      </c>
    </row>
    <row r="560" spans="1:15">
      <c r="A560">
        <v>559</v>
      </c>
      <c r="B560" t="s">
        <v>11</v>
      </c>
      <c r="C560" t="s">
        <v>238</v>
      </c>
      <c r="D560" t="s">
        <v>114</v>
      </c>
      <c r="E560" t="s">
        <v>121</v>
      </c>
      <c r="F560" t="s">
        <v>299</v>
      </c>
      <c r="G560" t="s">
        <v>300</v>
      </c>
      <c r="H560" t="s">
        <v>301</v>
      </c>
      <c r="I560" t="s">
        <v>297</v>
      </c>
      <c r="J560" t="s">
        <v>302</v>
      </c>
      <c r="K560" t="s">
        <v>19</v>
      </c>
      <c r="L560">
        <v>1</v>
      </c>
      <c r="M560" t="s">
        <v>1282</v>
      </c>
      <c r="O560">
        <f t="shared" si="8"/>
        <v>1</v>
      </c>
    </row>
    <row r="561" spans="1:15">
      <c r="A561">
        <v>560</v>
      </c>
      <c r="B561" t="s">
        <v>11</v>
      </c>
      <c r="C561" t="s">
        <v>303</v>
      </c>
      <c r="D561" t="s">
        <v>52</v>
      </c>
      <c r="E561" t="s">
        <v>52</v>
      </c>
      <c r="F561" t="s">
        <v>304</v>
      </c>
      <c r="G561" t="s">
        <v>305</v>
      </c>
      <c r="H561" t="s">
        <v>306</v>
      </c>
      <c r="I561" t="s">
        <v>307</v>
      </c>
      <c r="J561" t="s">
        <v>308</v>
      </c>
      <c r="K561" t="s">
        <v>19</v>
      </c>
      <c r="L561">
        <v>10</v>
      </c>
      <c r="M561" t="s">
        <v>1282</v>
      </c>
      <c r="N561">
        <v>9</v>
      </c>
      <c r="O561">
        <f t="shared" si="8"/>
        <v>1</v>
      </c>
    </row>
    <row r="562" spans="1:15">
      <c r="A562">
        <v>561</v>
      </c>
      <c r="B562" t="s">
        <v>11</v>
      </c>
      <c r="C562" t="s">
        <v>303</v>
      </c>
      <c r="D562" t="s">
        <v>52</v>
      </c>
      <c r="E562" t="s">
        <v>58</v>
      </c>
      <c r="F562" t="s">
        <v>309</v>
      </c>
      <c r="G562" t="s">
        <v>310</v>
      </c>
      <c r="H562" t="s">
        <v>311</v>
      </c>
      <c r="I562" t="s">
        <v>312</v>
      </c>
      <c r="J562" t="s">
        <v>313</v>
      </c>
      <c r="K562" t="s">
        <v>19</v>
      </c>
      <c r="L562">
        <v>5</v>
      </c>
      <c r="M562" t="s">
        <v>1282</v>
      </c>
      <c r="N562">
        <v>9</v>
      </c>
      <c r="O562">
        <f t="shared" si="8"/>
        <v>1</v>
      </c>
    </row>
    <row r="563" spans="1:15">
      <c r="A563">
        <v>562</v>
      </c>
      <c r="B563" t="s">
        <v>11</v>
      </c>
      <c r="C563" t="s">
        <v>303</v>
      </c>
      <c r="D563" t="s">
        <v>25</v>
      </c>
      <c r="E563" t="s">
        <v>64</v>
      </c>
      <c r="F563" t="s">
        <v>309</v>
      </c>
      <c r="G563" t="s">
        <v>310</v>
      </c>
      <c r="H563" t="s">
        <v>311</v>
      </c>
      <c r="I563" t="s">
        <v>312</v>
      </c>
      <c r="J563" t="s">
        <v>313</v>
      </c>
      <c r="K563" t="s">
        <v>19</v>
      </c>
      <c r="L563">
        <v>5</v>
      </c>
      <c r="M563" t="s">
        <v>1282</v>
      </c>
      <c r="N563">
        <v>9</v>
      </c>
      <c r="O563">
        <f t="shared" si="8"/>
        <v>1</v>
      </c>
    </row>
    <row r="564" spans="1:15">
      <c r="A564">
        <v>563</v>
      </c>
      <c r="B564" t="s">
        <v>11</v>
      </c>
      <c r="C564" t="s">
        <v>303</v>
      </c>
      <c r="D564" t="s">
        <v>25</v>
      </c>
      <c r="E564" t="s">
        <v>70</v>
      </c>
      <c r="F564" t="s">
        <v>304</v>
      </c>
      <c r="G564" t="s">
        <v>305</v>
      </c>
      <c r="H564" t="s">
        <v>306</v>
      </c>
      <c r="I564" t="s">
        <v>307</v>
      </c>
      <c r="J564" t="s">
        <v>308</v>
      </c>
      <c r="K564" t="s">
        <v>19</v>
      </c>
      <c r="L564">
        <v>10</v>
      </c>
      <c r="M564" t="s">
        <v>1282</v>
      </c>
      <c r="N564">
        <v>9</v>
      </c>
      <c r="O564">
        <f t="shared" si="8"/>
        <v>1</v>
      </c>
    </row>
    <row r="565" spans="1:15">
      <c r="A565">
        <v>564</v>
      </c>
      <c r="B565" t="s">
        <v>11</v>
      </c>
      <c r="C565" t="s">
        <v>303</v>
      </c>
      <c r="D565" t="s">
        <v>76</v>
      </c>
      <c r="E565" t="s">
        <v>77</v>
      </c>
      <c r="F565" t="s">
        <v>84</v>
      </c>
      <c r="G565" t="s">
        <v>314</v>
      </c>
      <c r="H565" t="s">
        <v>315</v>
      </c>
      <c r="I565" t="s">
        <v>316</v>
      </c>
      <c r="J565" t="s">
        <v>317</v>
      </c>
      <c r="K565" t="s">
        <v>19</v>
      </c>
      <c r="L565">
        <v>1</v>
      </c>
      <c r="M565" t="s">
        <v>1282</v>
      </c>
      <c r="O565">
        <f t="shared" si="8"/>
        <v>1</v>
      </c>
    </row>
    <row r="566" spans="1:15">
      <c r="A566">
        <v>565</v>
      </c>
      <c r="B566" t="s">
        <v>11</v>
      </c>
      <c r="C566" t="s">
        <v>303</v>
      </c>
      <c r="D566" t="s">
        <v>76</v>
      </c>
      <c r="E566" t="s">
        <v>83</v>
      </c>
      <c r="F566" t="s">
        <v>318</v>
      </c>
      <c r="G566" t="s">
        <v>319</v>
      </c>
      <c r="H566" t="s">
        <v>320</v>
      </c>
      <c r="I566" t="s">
        <v>321</v>
      </c>
      <c r="J566" t="s">
        <v>322</v>
      </c>
      <c r="K566" t="s">
        <v>19</v>
      </c>
      <c r="L566">
        <v>0</v>
      </c>
      <c r="M566" t="s">
        <v>1282</v>
      </c>
      <c r="O566">
        <f t="shared" si="8"/>
        <v>1</v>
      </c>
    </row>
    <row r="567" spans="1:15">
      <c r="A567">
        <v>566</v>
      </c>
      <c r="B567" t="s">
        <v>11</v>
      </c>
      <c r="C567" t="s">
        <v>303</v>
      </c>
      <c r="D567" t="s">
        <v>89</v>
      </c>
      <c r="E567" t="s">
        <v>90</v>
      </c>
      <c r="F567" t="s">
        <v>323</v>
      </c>
      <c r="G567" t="s">
        <v>172</v>
      </c>
      <c r="H567" t="s">
        <v>324</v>
      </c>
      <c r="I567" t="s">
        <v>325</v>
      </c>
      <c r="J567" t="s">
        <v>326</v>
      </c>
      <c r="K567" t="s">
        <v>19</v>
      </c>
      <c r="L567">
        <v>1</v>
      </c>
      <c r="M567" t="s">
        <v>1282</v>
      </c>
      <c r="O567">
        <f t="shared" si="8"/>
        <v>1</v>
      </c>
    </row>
    <row r="568" spans="1:15">
      <c r="A568">
        <v>567</v>
      </c>
      <c r="B568" t="s">
        <v>11</v>
      </c>
      <c r="C568" t="s">
        <v>303</v>
      </c>
      <c r="D568" t="s">
        <v>89</v>
      </c>
      <c r="E568" t="s">
        <v>96</v>
      </c>
      <c r="F568" t="s">
        <v>327</v>
      </c>
      <c r="G568" t="s">
        <v>328</v>
      </c>
      <c r="H568" t="s">
        <v>329</v>
      </c>
      <c r="I568" t="s">
        <v>325</v>
      </c>
      <c r="J568" t="s">
        <v>330</v>
      </c>
      <c r="K568" t="s">
        <v>19</v>
      </c>
      <c r="L568">
        <v>9</v>
      </c>
      <c r="M568" t="s">
        <v>1282</v>
      </c>
      <c r="N568">
        <v>9</v>
      </c>
      <c r="O568">
        <f t="shared" si="8"/>
        <v>1</v>
      </c>
    </row>
    <row r="569" spans="1:15">
      <c r="A569">
        <v>568</v>
      </c>
      <c r="B569" t="s">
        <v>11</v>
      </c>
      <c r="C569" t="s">
        <v>303</v>
      </c>
      <c r="D569" t="s">
        <v>102</v>
      </c>
      <c r="E569" t="s">
        <v>103</v>
      </c>
      <c r="F569" t="s">
        <v>331</v>
      </c>
      <c r="G569" t="s">
        <v>244</v>
      </c>
      <c r="H569" t="s">
        <v>332</v>
      </c>
      <c r="I569" t="s">
        <v>333</v>
      </c>
      <c r="J569" t="s">
        <v>334</v>
      </c>
      <c r="K569" t="s">
        <v>19</v>
      </c>
      <c r="L569">
        <v>1</v>
      </c>
      <c r="M569" t="s">
        <v>1282</v>
      </c>
      <c r="O569">
        <f t="shared" si="8"/>
        <v>1</v>
      </c>
    </row>
    <row r="570" spans="1:15">
      <c r="A570">
        <v>569</v>
      </c>
      <c r="B570" t="s">
        <v>11</v>
      </c>
      <c r="C570" t="s">
        <v>303</v>
      </c>
      <c r="D570" t="s">
        <v>102</v>
      </c>
      <c r="E570" t="s">
        <v>109</v>
      </c>
      <c r="F570" t="s">
        <v>335</v>
      </c>
      <c r="G570" t="s">
        <v>336</v>
      </c>
      <c r="H570" t="s">
        <v>337</v>
      </c>
      <c r="I570" t="s">
        <v>333</v>
      </c>
      <c r="J570" t="s">
        <v>338</v>
      </c>
      <c r="K570" t="s">
        <v>19</v>
      </c>
      <c r="L570">
        <v>2</v>
      </c>
      <c r="M570" t="s">
        <v>1282</v>
      </c>
      <c r="O570">
        <f t="shared" si="8"/>
        <v>1</v>
      </c>
    </row>
    <row r="571" spans="1:15">
      <c r="A571">
        <v>570</v>
      </c>
      <c r="B571" t="s">
        <v>11</v>
      </c>
      <c r="C571" t="s">
        <v>303</v>
      </c>
      <c r="D571" t="s">
        <v>114</v>
      </c>
      <c r="E571" t="s">
        <v>115</v>
      </c>
      <c r="F571" t="s">
        <v>339</v>
      </c>
      <c r="G571" t="s">
        <v>22</v>
      </c>
      <c r="H571" t="s">
        <v>340</v>
      </c>
      <c r="I571" t="s">
        <v>341</v>
      </c>
      <c r="J571" t="s">
        <v>342</v>
      </c>
      <c r="K571" t="s">
        <v>19</v>
      </c>
      <c r="L571">
        <v>5</v>
      </c>
      <c r="M571" t="s">
        <v>1282</v>
      </c>
      <c r="N571">
        <v>9</v>
      </c>
      <c r="O571">
        <f t="shared" si="8"/>
        <v>1</v>
      </c>
    </row>
    <row r="572" spans="1:15">
      <c r="A572">
        <v>571</v>
      </c>
      <c r="B572" t="s">
        <v>11</v>
      </c>
      <c r="C572" t="s">
        <v>303</v>
      </c>
      <c r="D572" t="s">
        <v>114</v>
      </c>
      <c r="E572" t="s">
        <v>121</v>
      </c>
      <c r="F572" t="s">
        <v>343</v>
      </c>
      <c r="G572" t="s">
        <v>344</v>
      </c>
      <c r="H572" t="s">
        <v>345</v>
      </c>
      <c r="I572" t="s">
        <v>346</v>
      </c>
      <c r="J572" t="s">
        <v>347</v>
      </c>
      <c r="K572" t="s">
        <v>19</v>
      </c>
      <c r="L572">
        <v>1</v>
      </c>
      <c r="M572" t="s">
        <v>1282</v>
      </c>
      <c r="O572">
        <f t="shared" si="8"/>
        <v>1</v>
      </c>
    </row>
    <row r="573" spans="1:15">
      <c r="A573">
        <v>572</v>
      </c>
      <c r="B573" t="s">
        <v>11</v>
      </c>
      <c r="C573" t="s">
        <v>348</v>
      </c>
      <c r="D573" t="s">
        <v>52</v>
      </c>
      <c r="E573" t="s">
        <v>52</v>
      </c>
      <c r="F573" t="s">
        <v>349</v>
      </c>
      <c r="G573" t="s">
        <v>153</v>
      </c>
      <c r="H573" t="s">
        <v>350</v>
      </c>
      <c r="I573" t="s">
        <v>351</v>
      </c>
      <c r="J573" t="s">
        <v>352</v>
      </c>
      <c r="K573" t="s">
        <v>19</v>
      </c>
      <c r="L573">
        <v>7</v>
      </c>
      <c r="M573" t="s">
        <v>1282</v>
      </c>
      <c r="N573">
        <v>9</v>
      </c>
      <c r="O573">
        <f t="shared" si="8"/>
        <v>1</v>
      </c>
    </row>
    <row r="574" spans="1:15">
      <c r="A574">
        <v>573</v>
      </c>
      <c r="B574" t="s">
        <v>11</v>
      </c>
      <c r="C574" t="s">
        <v>348</v>
      </c>
      <c r="D574" t="s">
        <v>52</v>
      </c>
      <c r="E574" t="s">
        <v>58</v>
      </c>
      <c r="F574" t="s">
        <v>353</v>
      </c>
      <c r="G574" t="s">
        <v>354</v>
      </c>
      <c r="H574" t="s">
        <v>355</v>
      </c>
      <c r="I574" t="s">
        <v>356</v>
      </c>
      <c r="J574" t="s">
        <v>357</v>
      </c>
      <c r="K574" t="s">
        <v>19</v>
      </c>
      <c r="L574">
        <v>8</v>
      </c>
      <c r="M574" t="s">
        <v>1282</v>
      </c>
      <c r="N574">
        <v>9</v>
      </c>
      <c r="O574">
        <f t="shared" si="8"/>
        <v>1</v>
      </c>
    </row>
    <row r="575" spans="1:15">
      <c r="A575">
        <v>574</v>
      </c>
      <c r="B575" t="s">
        <v>11</v>
      </c>
      <c r="C575" t="s">
        <v>348</v>
      </c>
      <c r="D575" t="s">
        <v>25</v>
      </c>
      <c r="E575" t="s">
        <v>64</v>
      </c>
      <c r="F575" t="s">
        <v>358</v>
      </c>
      <c r="G575" t="s">
        <v>223</v>
      </c>
      <c r="H575" t="s">
        <v>359</v>
      </c>
      <c r="I575" t="s">
        <v>360</v>
      </c>
      <c r="J575" t="s">
        <v>361</v>
      </c>
      <c r="K575" t="s">
        <v>19</v>
      </c>
      <c r="L575">
        <v>8</v>
      </c>
      <c r="M575" t="s">
        <v>1282</v>
      </c>
      <c r="N575">
        <v>9</v>
      </c>
      <c r="O575">
        <f t="shared" si="8"/>
        <v>1</v>
      </c>
    </row>
    <row r="576" spans="1:15">
      <c r="A576">
        <v>575</v>
      </c>
      <c r="B576" t="s">
        <v>11</v>
      </c>
      <c r="C576" t="s">
        <v>348</v>
      </c>
      <c r="D576" t="s">
        <v>25</v>
      </c>
      <c r="E576" t="s">
        <v>70</v>
      </c>
      <c r="F576" t="s">
        <v>362</v>
      </c>
      <c r="G576" t="s">
        <v>363</v>
      </c>
      <c r="H576" t="s">
        <v>364</v>
      </c>
      <c r="I576" t="s">
        <v>365</v>
      </c>
      <c r="J576" t="s">
        <v>366</v>
      </c>
      <c r="K576" t="s">
        <v>19</v>
      </c>
      <c r="L576">
        <v>8</v>
      </c>
      <c r="M576" t="s">
        <v>1282</v>
      </c>
      <c r="N576">
        <v>9</v>
      </c>
      <c r="O576">
        <f t="shared" si="8"/>
        <v>1</v>
      </c>
    </row>
    <row r="577" spans="1:15">
      <c r="A577">
        <v>576</v>
      </c>
      <c r="B577" t="s">
        <v>11</v>
      </c>
      <c r="C577" t="s">
        <v>348</v>
      </c>
      <c r="D577" t="s">
        <v>25</v>
      </c>
      <c r="E577" t="s">
        <v>70</v>
      </c>
      <c r="F577" t="s">
        <v>275</v>
      </c>
      <c r="G577" t="s">
        <v>367</v>
      </c>
      <c r="H577" t="s">
        <v>368</v>
      </c>
      <c r="I577" t="s">
        <v>369</v>
      </c>
      <c r="J577" t="s">
        <v>370</v>
      </c>
      <c r="K577" t="s">
        <v>19</v>
      </c>
      <c r="L577">
        <v>0</v>
      </c>
      <c r="M577" t="s">
        <v>1282</v>
      </c>
      <c r="O577">
        <f t="shared" si="8"/>
        <v>1</v>
      </c>
    </row>
    <row r="578" spans="1:15">
      <c r="A578">
        <v>577</v>
      </c>
      <c r="B578" t="s">
        <v>11</v>
      </c>
      <c r="C578" t="s">
        <v>348</v>
      </c>
      <c r="D578" t="s">
        <v>76</v>
      </c>
      <c r="E578" t="s">
        <v>77</v>
      </c>
      <c r="F578" t="s">
        <v>371</v>
      </c>
      <c r="G578" t="s">
        <v>372</v>
      </c>
      <c r="H578" t="s">
        <v>373</v>
      </c>
      <c r="I578" t="s">
        <v>374</v>
      </c>
      <c r="J578" t="s">
        <v>375</v>
      </c>
      <c r="K578" t="s">
        <v>19</v>
      </c>
      <c r="L578">
        <v>0</v>
      </c>
      <c r="M578" t="s">
        <v>1282</v>
      </c>
      <c r="O578">
        <f t="shared" si="8"/>
        <v>1</v>
      </c>
    </row>
    <row r="579" spans="1:15">
      <c r="A579">
        <v>578</v>
      </c>
      <c r="B579" t="s">
        <v>11</v>
      </c>
      <c r="C579" t="s">
        <v>348</v>
      </c>
      <c r="D579" t="s">
        <v>76</v>
      </c>
      <c r="E579" t="s">
        <v>83</v>
      </c>
      <c r="F579" t="s">
        <v>71</v>
      </c>
      <c r="G579" t="s">
        <v>376</v>
      </c>
      <c r="H579" t="s">
        <v>377</v>
      </c>
      <c r="I579" t="s">
        <v>378</v>
      </c>
      <c r="J579" t="s">
        <v>379</v>
      </c>
      <c r="K579" t="s">
        <v>19</v>
      </c>
      <c r="L579">
        <v>0</v>
      </c>
      <c r="M579" t="s">
        <v>1282</v>
      </c>
      <c r="O579">
        <f t="shared" ref="O579:O642" si="9">IF(N579=" ",0,1)</f>
        <v>1</v>
      </c>
    </row>
    <row r="580" spans="1:15">
      <c r="A580">
        <v>579</v>
      </c>
      <c r="B580" t="s">
        <v>11</v>
      </c>
      <c r="C580" t="s">
        <v>348</v>
      </c>
      <c r="D580" t="s">
        <v>89</v>
      </c>
      <c r="E580" t="s">
        <v>90</v>
      </c>
      <c r="F580" t="s">
        <v>349</v>
      </c>
      <c r="G580" t="s">
        <v>153</v>
      </c>
      <c r="H580" t="s">
        <v>350</v>
      </c>
      <c r="I580" t="s">
        <v>351</v>
      </c>
      <c r="J580" t="s">
        <v>352</v>
      </c>
      <c r="K580" t="s">
        <v>19</v>
      </c>
      <c r="L580">
        <v>7</v>
      </c>
      <c r="M580" t="s">
        <v>1282</v>
      </c>
      <c r="N580">
        <v>9</v>
      </c>
      <c r="O580">
        <f t="shared" si="9"/>
        <v>1</v>
      </c>
    </row>
    <row r="581" spans="1:15">
      <c r="A581">
        <v>580</v>
      </c>
      <c r="B581" t="s">
        <v>11</v>
      </c>
      <c r="C581" t="s">
        <v>348</v>
      </c>
      <c r="D581" t="s">
        <v>89</v>
      </c>
      <c r="E581" t="s">
        <v>96</v>
      </c>
      <c r="F581" t="s">
        <v>380</v>
      </c>
      <c r="G581" t="s">
        <v>381</v>
      </c>
      <c r="H581" t="s">
        <v>382</v>
      </c>
      <c r="I581" t="s">
        <v>383</v>
      </c>
      <c r="J581" t="s">
        <v>384</v>
      </c>
      <c r="K581" t="s">
        <v>19</v>
      </c>
      <c r="L581">
        <v>6</v>
      </c>
      <c r="M581" t="s">
        <v>1282</v>
      </c>
      <c r="N581">
        <v>9</v>
      </c>
      <c r="O581">
        <f t="shared" si="9"/>
        <v>1</v>
      </c>
    </row>
    <row r="582" spans="1:15">
      <c r="A582">
        <v>581</v>
      </c>
      <c r="B582" t="s">
        <v>11</v>
      </c>
      <c r="C582" t="s">
        <v>348</v>
      </c>
      <c r="D582" t="s">
        <v>102</v>
      </c>
      <c r="E582" t="s">
        <v>103</v>
      </c>
      <c r="F582" t="s">
        <v>353</v>
      </c>
      <c r="G582" t="s">
        <v>354</v>
      </c>
      <c r="H582" t="s">
        <v>385</v>
      </c>
      <c r="I582" t="s">
        <v>356</v>
      </c>
      <c r="J582" t="s">
        <v>357</v>
      </c>
      <c r="K582" t="s">
        <v>19</v>
      </c>
      <c r="L582">
        <v>8</v>
      </c>
      <c r="M582" t="s">
        <v>1282</v>
      </c>
      <c r="N582">
        <v>9</v>
      </c>
      <c r="O582">
        <f t="shared" si="9"/>
        <v>1</v>
      </c>
    </row>
    <row r="583" spans="1:15">
      <c r="A583">
        <v>582</v>
      </c>
      <c r="B583" t="s">
        <v>11</v>
      </c>
      <c r="C583" t="s">
        <v>348</v>
      </c>
      <c r="D583" t="s">
        <v>102</v>
      </c>
      <c r="E583" t="s">
        <v>109</v>
      </c>
      <c r="F583" t="s">
        <v>386</v>
      </c>
      <c r="G583" t="s">
        <v>387</v>
      </c>
      <c r="H583" t="s">
        <v>388</v>
      </c>
      <c r="I583" t="s">
        <v>389</v>
      </c>
      <c r="J583" t="s">
        <v>390</v>
      </c>
      <c r="K583" t="s">
        <v>19</v>
      </c>
      <c r="L583">
        <v>7</v>
      </c>
      <c r="M583" t="s">
        <v>1282</v>
      </c>
      <c r="N583">
        <v>9</v>
      </c>
      <c r="O583">
        <f t="shared" si="9"/>
        <v>1</v>
      </c>
    </row>
    <row r="584" spans="1:15">
      <c r="A584">
        <v>583</v>
      </c>
      <c r="B584" t="s">
        <v>11</v>
      </c>
      <c r="C584" t="s">
        <v>348</v>
      </c>
      <c r="D584" t="s">
        <v>114</v>
      </c>
      <c r="E584" t="s">
        <v>115</v>
      </c>
      <c r="F584" t="s">
        <v>391</v>
      </c>
      <c r="G584" t="s">
        <v>392</v>
      </c>
      <c r="H584" t="s">
        <v>393</v>
      </c>
      <c r="I584" t="s">
        <v>394</v>
      </c>
      <c r="J584" t="s">
        <v>395</v>
      </c>
      <c r="K584" t="s">
        <v>19</v>
      </c>
      <c r="L584">
        <v>1</v>
      </c>
      <c r="M584" t="s">
        <v>1282</v>
      </c>
      <c r="O584">
        <f t="shared" si="9"/>
        <v>1</v>
      </c>
    </row>
    <row r="585" spans="1:15">
      <c r="A585">
        <v>584</v>
      </c>
      <c r="B585" t="s">
        <v>11</v>
      </c>
      <c r="C585" t="s">
        <v>348</v>
      </c>
      <c r="D585" t="s">
        <v>114</v>
      </c>
      <c r="E585" t="s">
        <v>121</v>
      </c>
      <c r="F585" t="s">
        <v>396</v>
      </c>
      <c r="G585" t="s">
        <v>397</v>
      </c>
      <c r="H585" t="s">
        <v>398</v>
      </c>
      <c r="I585" t="s">
        <v>399</v>
      </c>
      <c r="J585" t="s">
        <v>400</v>
      </c>
      <c r="K585" t="s">
        <v>19</v>
      </c>
      <c r="L585">
        <v>0</v>
      </c>
      <c r="M585" t="s">
        <v>1282</v>
      </c>
      <c r="O585">
        <f t="shared" si="9"/>
        <v>1</v>
      </c>
    </row>
    <row r="586" spans="1:15">
      <c r="A586">
        <v>585</v>
      </c>
      <c r="B586" t="s">
        <v>11</v>
      </c>
      <c r="C586" t="s">
        <v>401</v>
      </c>
      <c r="D586" t="s">
        <v>52</v>
      </c>
      <c r="E586" t="s">
        <v>52</v>
      </c>
      <c r="F586" t="s">
        <v>402</v>
      </c>
      <c r="G586" t="s">
        <v>403</v>
      </c>
      <c r="H586" t="s">
        <v>404</v>
      </c>
      <c r="I586" t="s">
        <v>405</v>
      </c>
      <c r="J586" t="s">
        <v>406</v>
      </c>
      <c r="K586" t="s">
        <v>19</v>
      </c>
      <c r="L586">
        <v>7</v>
      </c>
      <c r="M586" t="s">
        <v>1282</v>
      </c>
      <c r="N586">
        <v>9</v>
      </c>
      <c r="O586">
        <f t="shared" si="9"/>
        <v>1</v>
      </c>
    </row>
    <row r="587" spans="1:15">
      <c r="A587">
        <v>586</v>
      </c>
      <c r="B587" t="s">
        <v>11</v>
      </c>
      <c r="C587" t="s">
        <v>401</v>
      </c>
      <c r="D587" t="s">
        <v>52</v>
      </c>
      <c r="E587" t="s">
        <v>58</v>
      </c>
      <c r="F587" t="s">
        <v>407</v>
      </c>
      <c r="G587" t="s">
        <v>367</v>
      </c>
      <c r="H587" t="s">
        <v>408</v>
      </c>
      <c r="I587" t="s">
        <v>409</v>
      </c>
      <c r="J587" t="s">
        <v>410</v>
      </c>
      <c r="K587" t="s">
        <v>19</v>
      </c>
      <c r="L587">
        <v>2</v>
      </c>
      <c r="M587" t="s">
        <v>1282</v>
      </c>
      <c r="O587">
        <f t="shared" si="9"/>
        <v>1</v>
      </c>
    </row>
    <row r="588" spans="1:15">
      <c r="A588">
        <v>587</v>
      </c>
      <c r="B588" t="s">
        <v>11</v>
      </c>
      <c r="C588" t="s">
        <v>401</v>
      </c>
      <c r="D588" t="s">
        <v>25</v>
      </c>
      <c r="E588" t="s">
        <v>64</v>
      </c>
      <c r="F588" t="s">
        <v>411</v>
      </c>
      <c r="G588" t="s">
        <v>22</v>
      </c>
      <c r="H588" t="s">
        <v>412</v>
      </c>
      <c r="I588" t="s">
        <v>413</v>
      </c>
      <c r="J588" t="s">
        <v>414</v>
      </c>
      <c r="K588" t="s">
        <v>19</v>
      </c>
      <c r="L588">
        <v>6</v>
      </c>
      <c r="M588" t="s">
        <v>1282</v>
      </c>
      <c r="N588">
        <v>9</v>
      </c>
      <c r="O588">
        <f t="shared" si="9"/>
        <v>1</v>
      </c>
    </row>
    <row r="589" spans="1:15">
      <c r="A589">
        <v>588</v>
      </c>
      <c r="B589" t="s">
        <v>11</v>
      </c>
      <c r="C589" t="s">
        <v>401</v>
      </c>
      <c r="D589" t="s">
        <v>25</v>
      </c>
      <c r="E589" t="s">
        <v>70</v>
      </c>
      <c r="F589" t="s">
        <v>415</v>
      </c>
      <c r="G589" t="s">
        <v>367</v>
      </c>
      <c r="H589" t="s">
        <v>416</v>
      </c>
      <c r="I589" t="s">
        <v>417</v>
      </c>
      <c r="J589" t="s">
        <v>418</v>
      </c>
      <c r="K589" t="s">
        <v>19</v>
      </c>
      <c r="L589">
        <v>6</v>
      </c>
      <c r="M589" t="s">
        <v>1282</v>
      </c>
      <c r="O589">
        <f t="shared" si="9"/>
        <v>1</v>
      </c>
    </row>
    <row r="590" spans="1:15">
      <c r="A590">
        <v>589</v>
      </c>
      <c r="B590" t="s">
        <v>11</v>
      </c>
      <c r="C590" t="s">
        <v>401</v>
      </c>
      <c r="D590" t="s">
        <v>25</v>
      </c>
      <c r="E590" t="s">
        <v>70</v>
      </c>
      <c r="F590" t="s">
        <v>419</v>
      </c>
      <c r="G590" t="s">
        <v>172</v>
      </c>
      <c r="H590" t="s">
        <v>420</v>
      </c>
      <c r="I590" t="s">
        <v>421</v>
      </c>
      <c r="J590" t="s">
        <v>422</v>
      </c>
      <c r="K590" t="s">
        <v>19</v>
      </c>
      <c r="L590">
        <v>2</v>
      </c>
      <c r="M590" t="s">
        <v>1282</v>
      </c>
      <c r="O590">
        <f t="shared" si="9"/>
        <v>1</v>
      </c>
    </row>
    <row r="591" spans="1:15">
      <c r="A591">
        <v>590</v>
      </c>
      <c r="B591" t="s">
        <v>11</v>
      </c>
      <c r="C591" t="s">
        <v>401</v>
      </c>
      <c r="D591" t="s">
        <v>76</v>
      </c>
      <c r="E591" t="s">
        <v>77</v>
      </c>
      <c r="F591" t="s">
        <v>423</v>
      </c>
      <c r="G591" t="s">
        <v>424</v>
      </c>
      <c r="H591" t="s">
        <v>425</v>
      </c>
      <c r="I591" t="s">
        <v>426</v>
      </c>
      <c r="J591" t="s">
        <v>427</v>
      </c>
      <c r="K591" t="s">
        <v>19</v>
      </c>
      <c r="L591">
        <v>0</v>
      </c>
      <c r="M591" t="s">
        <v>1282</v>
      </c>
      <c r="O591">
        <f t="shared" si="9"/>
        <v>1</v>
      </c>
    </row>
    <row r="592" spans="1:15">
      <c r="A592">
        <v>591</v>
      </c>
      <c r="B592" t="s">
        <v>11</v>
      </c>
      <c r="C592" t="s">
        <v>401</v>
      </c>
      <c r="D592" t="s">
        <v>76</v>
      </c>
      <c r="E592" t="s">
        <v>83</v>
      </c>
      <c r="F592" t="s">
        <v>428</v>
      </c>
      <c r="G592" t="s">
        <v>429</v>
      </c>
      <c r="H592" t="s">
        <v>430</v>
      </c>
      <c r="I592" t="s">
        <v>431</v>
      </c>
      <c r="J592" t="s">
        <v>432</v>
      </c>
      <c r="K592" t="s">
        <v>19</v>
      </c>
      <c r="L592">
        <v>0</v>
      </c>
      <c r="M592" t="s">
        <v>1282</v>
      </c>
      <c r="O592">
        <f t="shared" si="9"/>
        <v>1</v>
      </c>
    </row>
    <row r="593" spans="1:15">
      <c r="A593">
        <v>592</v>
      </c>
      <c r="B593" t="s">
        <v>11</v>
      </c>
      <c r="C593" t="s">
        <v>401</v>
      </c>
      <c r="D593" t="s">
        <v>89</v>
      </c>
      <c r="E593" t="s">
        <v>90</v>
      </c>
      <c r="F593" t="s">
        <v>433</v>
      </c>
      <c r="G593" t="s">
        <v>223</v>
      </c>
      <c r="H593" t="s">
        <v>434</v>
      </c>
      <c r="I593" t="s">
        <v>435</v>
      </c>
      <c r="J593" t="s">
        <v>436</v>
      </c>
      <c r="K593" t="s">
        <v>19</v>
      </c>
      <c r="L593">
        <v>5</v>
      </c>
      <c r="M593" t="s">
        <v>1282</v>
      </c>
      <c r="O593">
        <f t="shared" si="9"/>
        <v>1</v>
      </c>
    </row>
    <row r="594" spans="1:15">
      <c r="A594">
        <v>593</v>
      </c>
      <c r="B594" t="s">
        <v>11</v>
      </c>
      <c r="C594" t="s">
        <v>401</v>
      </c>
      <c r="D594" t="s">
        <v>89</v>
      </c>
      <c r="E594" t="s">
        <v>96</v>
      </c>
      <c r="F594" t="s">
        <v>437</v>
      </c>
      <c r="G594" t="s">
        <v>438</v>
      </c>
      <c r="H594" t="s">
        <v>439</v>
      </c>
      <c r="I594" t="s">
        <v>440</v>
      </c>
      <c r="J594" t="s">
        <v>441</v>
      </c>
      <c r="K594" t="s">
        <v>19</v>
      </c>
      <c r="L594">
        <v>10</v>
      </c>
      <c r="M594" t="s">
        <v>1282</v>
      </c>
      <c r="N594">
        <v>9</v>
      </c>
      <c r="O594">
        <f t="shared" si="9"/>
        <v>1</v>
      </c>
    </row>
    <row r="595" spans="1:15">
      <c r="A595">
        <v>594</v>
      </c>
      <c r="B595" t="s">
        <v>11</v>
      </c>
      <c r="C595" t="s">
        <v>401</v>
      </c>
      <c r="D595" t="s">
        <v>102</v>
      </c>
      <c r="E595" t="s">
        <v>103</v>
      </c>
      <c r="F595" t="s">
        <v>442</v>
      </c>
      <c r="G595" t="s">
        <v>443</v>
      </c>
      <c r="H595" t="s">
        <v>444</v>
      </c>
      <c r="I595" t="s">
        <v>445</v>
      </c>
      <c r="J595" t="s">
        <v>446</v>
      </c>
      <c r="K595" t="s">
        <v>19</v>
      </c>
      <c r="L595">
        <v>9</v>
      </c>
      <c r="M595" t="s">
        <v>1282</v>
      </c>
      <c r="N595">
        <v>9</v>
      </c>
      <c r="O595">
        <f t="shared" si="9"/>
        <v>1</v>
      </c>
    </row>
    <row r="596" spans="1:15">
      <c r="A596">
        <v>595</v>
      </c>
      <c r="B596" t="s">
        <v>11</v>
      </c>
      <c r="C596" t="s">
        <v>401</v>
      </c>
      <c r="D596" t="s">
        <v>102</v>
      </c>
      <c r="E596" t="s">
        <v>109</v>
      </c>
      <c r="F596" t="s">
        <v>156</v>
      </c>
      <c r="G596" t="s">
        <v>447</v>
      </c>
      <c r="H596" t="s">
        <v>448</v>
      </c>
      <c r="I596" t="s">
        <v>449</v>
      </c>
      <c r="J596" t="s">
        <v>450</v>
      </c>
      <c r="K596" t="s">
        <v>19</v>
      </c>
      <c r="L596">
        <v>6</v>
      </c>
      <c r="M596" t="s">
        <v>1282</v>
      </c>
      <c r="N596">
        <v>9</v>
      </c>
      <c r="O596">
        <f t="shared" si="9"/>
        <v>1</v>
      </c>
    </row>
    <row r="597" spans="1:15">
      <c r="A597">
        <v>596</v>
      </c>
      <c r="B597" t="s">
        <v>11</v>
      </c>
      <c r="C597" t="s">
        <v>401</v>
      </c>
      <c r="D597" t="s">
        <v>114</v>
      </c>
      <c r="E597" t="s">
        <v>115</v>
      </c>
      <c r="F597" t="s">
        <v>451</v>
      </c>
      <c r="G597" t="s">
        <v>1286</v>
      </c>
      <c r="H597" t="s">
        <v>452</v>
      </c>
      <c r="I597" t="s">
        <v>453</v>
      </c>
      <c r="J597" t="s">
        <v>454</v>
      </c>
      <c r="K597" t="s">
        <v>19</v>
      </c>
      <c r="L597">
        <v>2</v>
      </c>
      <c r="M597" t="s">
        <v>1282</v>
      </c>
      <c r="O597">
        <f t="shared" si="9"/>
        <v>1</v>
      </c>
    </row>
    <row r="598" spans="1:15">
      <c r="A598">
        <v>597</v>
      </c>
      <c r="B598" t="s">
        <v>11</v>
      </c>
      <c r="C598" t="s">
        <v>401</v>
      </c>
      <c r="D598" t="s">
        <v>114</v>
      </c>
      <c r="E598" t="s">
        <v>121</v>
      </c>
      <c r="F598" t="s">
        <v>455</v>
      </c>
      <c r="G598" t="s">
        <v>456</v>
      </c>
      <c r="H598" t="s">
        <v>457</v>
      </c>
      <c r="I598" t="s">
        <v>458</v>
      </c>
      <c r="J598" t="s">
        <v>459</v>
      </c>
      <c r="K598" t="s">
        <v>19</v>
      </c>
      <c r="L598">
        <v>1</v>
      </c>
      <c r="M598" t="s">
        <v>1282</v>
      </c>
      <c r="O598">
        <f t="shared" si="9"/>
        <v>1</v>
      </c>
    </row>
    <row r="599" spans="1:15">
      <c r="A599">
        <v>598</v>
      </c>
      <c r="B599" t="s">
        <v>460</v>
      </c>
      <c r="C599" t="s">
        <v>12</v>
      </c>
      <c r="D599" t="s">
        <v>12</v>
      </c>
      <c r="E599" t="s">
        <v>13</v>
      </c>
      <c r="F599" t="s">
        <v>461</v>
      </c>
      <c r="G599" t="s">
        <v>172</v>
      </c>
      <c r="H599" t="s">
        <v>462</v>
      </c>
      <c r="I599" t="s">
        <v>463</v>
      </c>
      <c r="J599" t="s">
        <v>464</v>
      </c>
      <c r="K599" t="s">
        <v>19</v>
      </c>
      <c r="L599">
        <v>8</v>
      </c>
      <c r="M599" t="s">
        <v>1282</v>
      </c>
      <c r="N599">
        <v>9</v>
      </c>
      <c r="O599">
        <f t="shared" si="9"/>
        <v>1</v>
      </c>
    </row>
    <row r="600" spans="1:15">
      <c r="A600">
        <v>599</v>
      </c>
      <c r="B600" t="s">
        <v>460</v>
      </c>
      <c r="C600" t="s">
        <v>12</v>
      </c>
      <c r="D600" t="s">
        <v>12</v>
      </c>
      <c r="E600" t="s">
        <v>20</v>
      </c>
      <c r="F600" t="s">
        <v>465</v>
      </c>
      <c r="G600" t="s">
        <v>466</v>
      </c>
      <c r="H600" t="s">
        <v>467</v>
      </c>
      <c r="I600" t="s">
        <v>468</v>
      </c>
      <c r="J600" t="s">
        <v>469</v>
      </c>
      <c r="K600" t="s">
        <v>19</v>
      </c>
      <c r="L600">
        <v>5</v>
      </c>
      <c r="M600" t="s">
        <v>1282</v>
      </c>
      <c r="O600">
        <f t="shared" si="9"/>
        <v>1</v>
      </c>
    </row>
    <row r="601" spans="1:15">
      <c r="A601">
        <v>600</v>
      </c>
      <c r="B601" t="s">
        <v>460</v>
      </c>
      <c r="C601" t="s">
        <v>12</v>
      </c>
      <c r="D601" t="s">
        <v>12</v>
      </c>
      <c r="E601" t="s">
        <v>25</v>
      </c>
      <c r="F601" t="s">
        <v>470</v>
      </c>
      <c r="G601" t="s">
        <v>244</v>
      </c>
      <c r="H601" t="s">
        <v>471</v>
      </c>
      <c r="I601" t="s">
        <v>472</v>
      </c>
      <c r="J601" t="s">
        <v>473</v>
      </c>
      <c r="K601" t="s">
        <v>19</v>
      </c>
      <c r="L601">
        <v>6</v>
      </c>
      <c r="M601" t="s">
        <v>1282</v>
      </c>
      <c r="O601">
        <f t="shared" si="9"/>
        <v>1</v>
      </c>
    </row>
    <row r="602" spans="1:15">
      <c r="A602">
        <v>601</v>
      </c>
      <c r="B602" t="s">
        <v>460</v>
      </c>
      <c r="C602" t="s">
        <v>12</v>
      </c>
      <c r="D602" t="s">
        <v>12</v>
      </c>
      <c r="E602" t="s">
        <v>30</v>
      </c>
      <c r="F602" t="s">
        <v>461</v>
      </c>
      <c r="G602" t="s">
        <v>172</v>
      </c>
      <c r="H602" t="s">
        <v>462</v>
      </c>
      <c r="I602" t="s">
        <v>463</v>
      </c>
      <c r="J602" t="s">
        <v>464</v>
      </c>
      <c r="K602" t="s">
        <v>19</v>
      </c>
      <c r="L602">
        <v>8</v>
      </c>
      <c r="M602" t="s">
        <v>1282</v>
      </c>
      <c r="N602">
        <v>9</v>
      </c>
      <c r="O602">
        <f t="shared" si="9"/>
        <v>1</v>
      </c>
    </row>
    <row r="603" spans="1:15">
      <c r="A603">
        <v>602</v>
      </c>
      <c r="B603" t="s">
        <v>460</v>
      </c>
      <c r="C603" t="s">
        <v>12</v>
      </c>
      <c r="D603" t="s">
        <v>12</v>
      </c>
      <c r="E603" t="s">
        <v>76</v>
      </c>
      <c r="F603" t="s">
        <v>474</v>
      </c>
      <c r="G603" t="s">
        <v>354</v>
      </c>
      <c r="H603" t="s">
        <v>475</v>
      </c>
      <c r="I603" t="s">
        <v>476</v>
      </c>
      <c r="J603" t="s">
        <v>477</v>
      </c>
      <c r="K603" t="s">
        <v>19</v>
      </c>
      <c r="L603">
        <v>1</v>
      </c>
      <c r="M603" t="s">
        <v>1282</v>
      </c>
      <c r="O603">
        <f t="shared" si="9"/>
        <v>1</v>
      </c>
    </row>
    <row r="604" spans="1:15">
      <c r="A604">
        <v>603</v>
      </c>
      <c r="B604" t="s">
        <v>460</v>
      </c>
      <c r="C604" t="s">
        <v>12</v>
      </c>
      <c r="D604" t="s">
        <v>12</v>
      </c>
      <c r="E604" t="s">
        <v>478</v>
      </c>
      <c r="F604" t="s">
        <v>479</v>
      </c>
      <c r="G604" t="s">
        <v>480</v>
      </c>
      <c r="H604" t="s">
        <v>481</v>
      </c>
      <c r="I604" t="s">
        <v>482</v>
      </c>
      <c r="J604" t="s">
        <v>483</v>
      </c>
      <c r="K604" t="s">
        <v>19</v>
      </c>
      <c r="L604">
        <v>8</v>
      </c>
      <c r="M604" t="s">
        <v>1282</v>
      </c>
      <c r="N604">
        <v>9</v>
      </c>
      <c r="O604">
        <f t="shared" si="9"/>
        <v>1</v>
      </c>
    </row>
    <row r="605" spans="1:15">
      <c r="A605">
        <v>604</v>
      </c>
      <c r="B605" t="s">
        <v>460</v>
      </c>
      <c r="C605" t="s">
        <v>12</v>
      </c>
      <c r="D605" t="s">
        <v>12</v>
      </c>
      <c r="E605" t="s">
        <v>36</v>
      </c>
      <c r="F605" t="s">
        <v>484</v>
      </c>
      <c r="G605" t="s">
        <v>485</v>
      </c>
      <c r="H605" t="s">
        <v>486</v>
      </c>
      <c r="I605" t="s">
        <v>487</v>
      </c>
      <c r="J605" t="s">
        <v>488</v>
      </c>
      <c r="K605" t="s">
        <v>19</v>
      </c>
      <c r="L605">
        <v>0</v>
      </c>
      <c r="M605" t="s">
        <v>1282</v>
      </c>
      <c r="O605">
        <f t="shared" si="9"/>
        <v>1</v>
      </c>
    </row>
    <row r="606" spans="1:15">
      <c r="A606">
        <v>605</v>
      </c>
      <c r="B606" t="s">
        <v>460</v>
      </c>
      <c r="C606" t="s">
        <v>12</v>
      </c>
      <c r="D606" t="s">
        <v>12</v>
      </c>
      <c r="E606" t="s">
        <v>40</v>
      </c>
      <c r="F606" t="s">
        <v>489</v>
      </c>
      <c r="G606" t="s">
        <v>314</v>
      </c>
      <c r="H606" t="s">
        <v>490</v>
      </c>
      <c r="I606" t="s">
        <v>491</v>
      </c>
      <c r="J606" t="s">
        <v>492</v>
      </c>
      <c r="K606" t="s">
        <v>19</v>
      </c>
      <c r="L606">
        <v>5</v>
      </c>
      <c r="M606" t="s">
        <v>1282</v>
      </c>
      <c r="O606">
        <f t="shared" si="9"/>
        <v>1</v>
      </c>
    </row>
    <row r="607" spans="1:15">
      <c r="A607">
        <v>606</v>
      </c>
      <c r="B607" t="s">
        <v>460</v>
      </c>
      <c r="C607" t="s">
        <v>12</v>
      </c>
      <c r="D607" t="s">
        <v>12</v>
      </c>
      <c r="E607" t="s">
        <v>493</v>
      </c>
      <c r="F607" t="s">
        <v>494</v>
      </c>
      <c r="G607" t="s">
        <v>495</v>
      </c>
      <c r="H607" t="s">
        <v>496</v>
      </c>
      <c r="I607" t="s">
        <v>497</v>
      </c>
      <c r="J607" t="s">
        <v>498</v>
      </c>
      <c r="K607" t="s">
        <v>19</v>
      </c>
      <c r="L607">
        <v>0</v>
      </c>
      <c r="M607" t="s">
        <v>1282</v>
      </c>
      <c r="O607">
        <f t="shared" si="9"/>
        <v>1</v>
      </c>
    </row>
    <row r="608" spans="1:15">
      <c r="A608">
        <v>607</v>
      </c>
      <c r="B608" t="s">
        <v>460</v>
      </c>
      <c r="C608" t="s">
        <v>12</v>
      </c>
      <c r="D608" t="s">
        <v>12</v>
      </c>
      <c r="E608" t="s">
        <v>499</v>
      </c>
      <c r="F608" t="s">
        <v>500</v>
      </c>
      <c r="G608" t="s">
        <v>501</v>
      </c>
      <c r="H608" t="s">
        <v>502</v>
      </c>
      <c r="I608" t="s">
        <v>503</v>
      </c>
      <c r="J608" t="s">
        <v>504</v>
      </c>
      <c r="K608" t="s">
        <v>19</v>
      </c>
      <c r="L608">
        <v>1</v>
      </c>
      <c r="M608" t="s">
        <v>1282</v>
      </c>
      <c r="O608">
        <f t="shared" si="9"/>
        <v>1</v>
      </c>
    </row>
    <row r="609" spans="1:15">
      <c r="A609">
        <v>608</v>
      </c>
      <c r="B609" t="s">
        <v>460</v>
      </c>
      <c r="C609" t="s">
        <v>505</v>
      </c>
      <c r="D609" t="s">
        <v>52</v>
      </c>
      <c r="E609" t="s">
        <v>52</v>
      </c>
      <c r="F609" t="s">
        <v>506</v>
      </c>
      <c r="G609" t="s">
        <v>507</v>
      </c>
      <c r="H609" t="s">
        <v>508</v>
      </c>
      <c r="I609" t="s">
        <v>509</v>
      </c>
      <c r="J609" t="s">
        <v>510</v>
      </c>
      <c r="K609" t="s">
        <v>19</v>
      </c>
      <c r="L609">
        <v>8</v>
      </c>
      <c r="M609" t="s">
        <v>1282</v>
      </c>
      <c r="N609">
        <v>9</v>
      </c>
      <c r="O609">
        <f t="shared" si="9"/>
        <v>1</v>
      </c>
    </row>
    <row r="610" spans="1:15">
      <c r="A610">
        <v>609</v>
      </c>
      <c r="B610" t="s">
        <v>460</v>
      </c>
      <c r="C610" t="s">
        <v>505</v>
      </c>
      <c r="D610" t="s">
        <v>52</v>
      </c>
      <c r="E610" t="s">
        <v>58</v>
      </c>
      <c r="F610" t="s">
        <v>511</v>
      </c>
      <c r="G610" t="s">
        <v>512</v>
      </c>
      <c r="H610" t="s">
        <v>513</v>
      </c>
      <c r="I610" t="s">
        <v>514</v>
      </c>
      <c r="J610" t="s">
        <v>515</v>
      </c>
      <c r="K610" t="s">
        <v>19</v>
      </c>
      <c r="L610">
        <v>8</v>
      </c>
      <c r="M610" t="s">
        <v>1282</v>
      </c>
      <c r="N610">
        <v>9</v>
      </c>
      <c r="O610">
        <f t="shared" si="9"/>
        <v>1</v>
      </c>
    </row>
    <row r="611" spans="1:15">
      <c r="A611">
        <v>610</v>
      </c>
      <c r="B611" t="s">
        <v>460</v>
      </c>
      <c r="C611" t="s">
        <v>505</v>
      </c>
      <c r="D611" t="s">
        <v>25</v>
      </c>
      <c r="E611" t="s">
        <v>64</v>
      </c>
      <c r="F611" t="s">
        <v>128</v>
      </c>
      <c r="G611" t="s">
        <v>354</v>
      </c>
      <c r="H611" t="s">
        <v>516</v>
      </c>
      <c r="I611" t="s">
        <v>517</v>
      </c>
      <c r="J611" t="s">
        <v>518</v>
      </c>
      <c r="K611" t="s">
        <v>19</v>
      </c>
      <c r="L611">
        <v>10</v>
      </c>
      <c r="M611" t="s">
        <v>1282</v>
      </c>
      <c r="N611">
        <v>9</v>
      </c>
      <c r="O611">
        <f t="shared" si="9"/>
        <v>1</v>
      </c>
    </row>
    <row r="612" spans="1:15">
      <c r="A612">
        <v>611</v>
      </c>
      <c r="B612" t="s">
        <v>460</v>
      </c>
      <c r="C612" t="s">
        <v>505</v>
      </c>
      <c r="D612" t="s">
        <v>25</v>
      </c>
      <c r="E612" t="s">
        <v>70</v>
      </c>
      <c r="F612" t="s">
        <v>519</v>
      </c>
      <c r="G612" t="s">
        <v>367</v>
      </c>
      <c r="H612" t="s">
        <v>520</v>
      </c>
      <c r="I612" t="s">
        <v>521</v>
      </c>
      <c r="J612" t="s">
        <v>522</v>
      </c>
      <c r="K612" t="s">
        <v>19</v>
      </c>
      <c r="L612">
        <v>1</v>
      </c>
      <c r="M612" t="s">
        <v>1282</v>
      </c>
      <c r="O612">
        <f t="shared" si="9"/>
        <v>1</v>
      </c>
    </row>
    <row r="613" spans="1:15">
      <c r="A613">
        <v>612</v>
      </c>
      <c r="B613" t="s">
        <v>460</v>
      </c>
      <c r="C613" t="s">
        <v>505</v>
      </c>
      <c r="D613" t="s">
        <v>76</v>
      </c>
      <c r="E613" t="s">
        <v>77</v>
      </c>
      <c r="F613" t="s">
        <v>523</v>
      </c>
      <c r="G613" t="s">
        <v>524</v>
      </c>
      <c r="H613" t="s">
        <v>525</v>
      </c>
      <c r="I613" t="s">
        <v>526</v>
      </c>
      <c r="J613" t="s">
        <v>527</v>
      </c>
      <c r="K613" t="s">
        <v>19</v>
      </c>
      <c r="L613">
        <v>9</v>
      </c>
      <c r="M613" t="s">
        <v>1282</v>
      </c>
      <c r="N613">
        <v>9</v>
      </c>
      <c r="O613">
        <f t="shared" si="9"/>
        <v>1</v>
      </c>
    </row>
    <row r="614" spans="1:15">
      <c r="A614">
        <v>613</v>
      </c>
      <c r="B614" t="s">
        <v>460</v>
      </c>
      <c r="C614" t="s">
        <v>505</v>
      </c>
      <c r="D614" t="s">
        <v>76</v>
      </c>
      <c r="E614" t="s">
        <v>83</v>
      </c>
      <c r="F614" t="s">
        <v>529</v>
      </c>
      <c r="G614" t="s">
        <v>528</v>
      </c>
      <c r="H614" t="s">
        <v>530</v>
      </c>
      <c r="I614" t="s">
        <v>531</v>
      </c>
      <c r="J614" t="s">
        <v>1287</v>
      </c>
      <c r="K614" t="s">
        <v>19</v>
      </c>
      <c r="L614">
        <v>0</v>
      </c>
      <c r="M614" t="s">
        <v>1282</v>
      </c>
      <c r="O614">
        <f t="shared" si="9"/>
        <v>1</v>
      </c>
    </row>
    <row r="615" spans="1:15">
      <c r="A615">
        <v>614</v>
      </c>
      <c r="B615" t="s">
        <v>460</v>
      </c>
      <c r="C615" t="s">
        <v>505</v>
      </c>
      <c r="D615" t="s">
        <v>89</v>
      </c>
      <c r="E615" t="s">
        <v>90</v>
      </c>
      <c r="F615" t="s">
        <v>532</v>
      </c>
      <c r="G615" t="s">
        <v>1288</v>
      </c>
      <c r="H615" t="s">
        <v>533</v>
      </c>
      <c r="I615" t="s">
        <v>534</v>
      </c>
      <c r="J615" t="s">
        <v>535</v>
      </c>
      <c r="K615" t="s">
        <v>19</v>
      </c>
      <c r="L615">
        <v>4</v>
      </c>
      <c r="M615" t="s">
        <v>1282</v>
      </c>
      <c r="O615">
        <f t="shared" si="9"/>
        <v>1</v>
      </c>
    </row>
    <row r="616" spans="1:15">
      <c r="A616">
        <v>615</v>
      </c>
      <c r="B616" t="s">
        <v>460</v>
      </c>
      <c r="C616" t="s">
        <v>505</v>
      </c>
      <c r="D616" t="s">
        <v>89</v>
      </c>
      <c r="E616" t="s">
        <v>96</v>
      </c>
      <c r="F616" t="s">
        <v>536</v>
      </c>
      <c r="G616" t="s">
        <v>537</v>
      </c>
      <c r="H616" t="s">
        <v>538</v>
      </c>
      <c r="I616" t="s">
        <v>534</v>
      </c>
      <c r="J616" t="s">
        <v>539</v>
      </c>
      <c r="K616" t="s">
        <v>19</v>
      </c>
      <c r="L616">
        <v>7</v>
      </c>
      <c r="M616" t="s">
        <v>1282</v>
      </c>
      <c r="O616">
        <f t="shared" si="9"/>
        <v>1</v>
      </c>
    </row>
    <row r="617" spans="1:15">
      <c r="A617">
        <v>616</v>
      </c>
      <c r="B617" t="s">
        <v>460</v>
      </c>
      <c r="C617" t="s">
        <v>505</v>
      </c>
      <c r="D617" t="s">
        <v>102</v>
      </c>
      <c r="E617" t="s">
        <v>103</v>
      </c>
      <c r="F617" t="s">
        <v>511</v>
      </c>
      <c r="G617" t="s">
        <v>512</v>
      </c>
      <c r="H617" t="s">
        <v>513</v>
      </c>
      <c r="I617" t="s">
        <v>514</v>
      </c>
      <c r="J617" t="s">
        <v>515</v>
      </c>
      <c r="K617" t="s">
        <v>19</v>
      </c>
      <c r="L617">
        <v>8</v>
      </c>
      <c r="M617" t="s">
        <v>1282</v>
      </c>
      <c r="N617">
        <v>9</v>
      </c>
      <c r="O617">
        <f t="shared" si="9"/>
        <v>1</v>
      </c>
    </row>
    <row r="618" spans="1:15">
      <c r="A618">
        <v>617</v>
      </c>
      <c r="B618" t="s">
        <v>460</v>
      </c>
      <c r="C618" t="s">
        <v>505</v>
      </c>
      <c r="D618" t="s">
        <v>102</v>
      </c>
      <c r="E618" t="s">
        <v>109</v>
      </c>
      <c r="F618" t="s">
        <v>506</v>
      </c>
      <c r="G618" t="s">
        <v>507</v>
      </c>
      <c r="H618" t="s">
        <v>508</v>
      </c>
      <c r="I618" t="s">
        <v>509</v>
      </c>
      <c r="J618" t="s">
        <v>510</v>
      </c>
      <c r="K618" t="s">
        <v>19</v>
      </c>
      <c r="L618">
        <v>8</v>
      </c>
      <c r="M618" t="s">
        <v>1282</v>
      </c>
      <c r="N618">
        <v>9</v>
      </c>
      <c r="O618">
        <f t="shared" si="9"/>
        <v>1</v>
      </c>
    </row>
    <row r="619" spans="1:15">
      <c r="A619">
        <v>618</v>
      </c>
      <c r="B619" t="s">
        <v>460</v>
      </c>
      <c r="C619" t="s">
        <v>505</v>
      </c>
      <c r="D619" t="s">
        <v>114</v>
      </c>
      <c r="E619" t="s">
        <v>115</v>
      </c>
      <c r="F619" t="s">
        <v>540</v>
      </c>
      <c r="G619" t="s">
        <v>258</v>
      </c>
      <c r="H619" t="s">
        <v>541</v>
      </c>
      <c r="I619" t="s">
        <v>542</v>
      </c>
      <c r="J619" t="s">
        <v>543</v>
      </c>
      <c r="K619" t="s">
        <v>19</v>
      </c>
      <c r="L619">
        <v>2</v>
      </c>
      <c r="M619" t="s">
        <v>1282</v>
      </c>
      <c r="O619">
        <f t="shared" si="9"/>
        <v>1</v>
      </c>
    </row>
    <row r="620" spans="1:15">
      <c r="A620">
        <v>619</v>
      </c>
      <c r="B620" t="s">
        <v>460</v>
      </c>
      <c r="C620" t="s">
        <v>505</v>
      </c>
      <c r="D620" t="s">
        <v>114</v>
      </c>
      <c r="E620" t="s">
        <v>121</v>
      </c>
      <c r="F620" t="s">
        <v>544</v>
      </c>
      <c r="G620" t="s">
        <v>545</v>
      </c>
      <c r="H620" t="s">
        <v>546</v>
      </c>
      <c r="I620" t="s">
        <v>547</v>
      </c>
      <c r="J620" t="s">
        <v>548</v>
      </c>
      <c r="K620" t="s">
        <v>19</v>
      </c>
      <c r="L620">
        <v>2</v>
      </c>
      <c r="M620" t="s">
        <v>1282</v>
      </c>
      <c r="O620">
        <f t="shared" si="9"/>
        <v>1</v>
      </c>
    </row>
    <row r="621" spans="1:15">
      <c r="A621">
        <v>620</v>
      </c>
      <c r="B621" t="s">
        <v>460</v>
      </c>
      <c r="C621" t="s">
        <v>549</v>
      </c>
      <c r="D621" t="s">
        <v>52</v>
      </c>
      <c r="E621" t="s">
        <v>52</v>
      </c>
      <c r="F621" t="s">
        <v>550</v>
      </c>
      <c r="G621" t="s">
        <v>551</v>
      </c>
      <c r="H621" t="s">
        <v>552</v>
      </c>
      <c r="I621" t="s">
        <v>553</v>
      </c>
      <c r="J621" t="s">
        <v>554</v>
      </c>
      <c r="K621" t="s">
        <v>19</v>
      </c>
      <c r="L621">
        <v>6</v>
      </c>
      <c r="M621" t="s">
        <v>1282</v>
      </c>
      <c r="N621">
        <v>9</v>
      </c>
      <c r="O621">
        <f t="shared" si="9"/>
        <v>1</v>
      </c>
    </row>
    <row r="622" spans="1:15">
      <c r="A622">
        <v>621</v>
      </c>
      <c r="B622" t="s">
        <v>460</v>
      </c>
      <c r="C622" t="s">
        <v>549</v>
      </c>
      <c r="D622" t="s">
        <v>52</v>
      </c>
      <c r="E622" t="s">
        <v>58</v>
      </c>
      <c r="F622" t="s">
        <v>555</v>
      </c>
      <c r="G622" t="s">
        <v>556</v>
      </c>
      <c r="H622" t="s">
        <v>557</v>
      </c>
      <c r="I622" t="s">
        <v>558</v>
      </c>
      <c r="J622" t="s">
        <v>559</v>
      </c>
      <c r="K622" t="s">
        <v>19</v>
      </c>
      <c r="L622">
        <v>9</v>
      </c>
      <c r="M622" t="s">
        <v>1282</v>
      </c>
      <c r="N622">
        <v>9</v>
      </c>
      <c r="O622">
        <f t="shared" si="9"/>
        <v>1</v>
      </c>
    </row>
    <row r="623" spans="1:15">
      <c r="A623">
        <v>622</v>
      </c>
      <c r="B623" t="s">
        <v>460</v>
      </c>
      <c r="C623" t="s">
        <v>549</v>
      </c>
      <c r="D623" t="s">
        <v>25</v>
      </c>
      <c r="E623" t="s">
        <v>64</v>
      </c>
      <c r="F623" t="s">
        <v>550</v>
      </c>
      <c r="G623" t="s">
        <v>551</v>
      </c>
      <c r="H623" t="s">
        <v>552</v>
      </c>
      <c r="I623" t="s">
        <v>553</v>
      </c>
      <c r="J623" t="s">
        <v>554</v>
      </c>
      <c r="K623" t="s">
        <v>19</v>
      </c>
      <c r="L623">
        <v>6</v>
      </c>
      <c r="M623" t="s">
        <v>1282</v>
      </c>
      <c r="N623">
        <v>9</v>
      </c>
      <c r="O623">
        <f t="shared" si="9"/>
        <v>1</v>
      </c>
    </row>
    <row r="624" spans="1:15">
      <c r="A624">
        <v>623</v>
      </c>
      <c r="B624" t="s">
        <v>460</v>
      </c>
      <c r="C624" t="s">
        <v>549</v>
      </c>
      <c r="D624" t="s">
        <v>25</v>
      </c>
      <c r="E624" t="s">
        <v>70</v>
      </c>
      <c r="F624" t="s">
        <v>560</v>
      </c>
      <c r="G624" t="s">
        <v>561</v>
      </c>
      <c r="H624" t="s">
        <v>562</v>
      </c>
      <c r="I624" t="s">
        <v>563</v>
      </c>
      <c r="J624" t="s">
        <v>564</v>
      </c>
      <c r="K624" t="s">
        <v>19</v>
      </c>
      <c r="L624">
        <v>2</v>
      </c>
      <c r="M624" t="s">
        <v>1282</v>
      </c>
      <c r="O624">
        <f t="shared" si="9"/>
        <v>1</v>
      </c>
    </row>
    <row r="625" spans="1:15">
      <c r="A625">
        <v>624</v>
      </c>
      <c r="B625" t="s">
        <v>460</v>
      </c>
      <c r="C625" t="s">
        <v>549</v>
      </c>
      <c r="D625" t="s">
        <v>76</v>
      </c>
      <c r="E625" t="s">
        <v>77</v>
      </c>
      <c r="F625" t="s">
        <v>565</v>
      </c>
      <c r="G625" t="s">
        <v>22</v>
      </c>
      <c r="H625" t="s">
        <v>566</v>
      </c>
      <c r="I625" t="s">
        <v>567</v>
      </c>
      <c r="J625" t="s">
        <v>568</v>
      </c>
      <c r="K625" t="s">
        <v>19</v>
      </c>
      <c r="L625">
        <v>6</v>
      </c>
      <c r="M625" t="s">
        <v>1282</v>
      </c>
      <c r="O625">
        <f t="shared" si="9"/>
        <v>1</v>
      </c>
    </row>
    <row r="626" spans="1:15">
      <c r="A626">
        <v>625</v>
      </c>
      <c r="B626" t="s">
        <v>460</v>
      </c>
      <c r="C626" t="s">
        <v>549</v>
      </c>
      <c r="D626" t="s">
        <v>76</v>
      </c>
      <c r="E626" t="s">
        <v>83</v>
      </c>
      <c r="F626" t="s">
        <v>569</v>
      </c>
      <c r="G626" t="s">
        <v>570</v>
      </c>
      <c r="H626" t="s">
        <v>571</v>
      </c>
      <c r="I626" t="s">
        <v>572</v>
      </c>
      <c r="J626" t="s">
        <v>573</v>
      </c>
      <c r="K626" t="s">
        <v>19</v>
      </c>
      <c r="L626">
        <v>8</v>
      </c>
      <c r="M626" t="s">
        <v>1282</v>
      </c>
      <c r="N626">
        <v>9</v>
      </c>
      <c r="O626">
        <f t="shared" si="9"/>
        <v>1</v>
      </c>
    </row>
    <row r="627" spans="1:15">
      <c r="A627">
        <v>626</v>
      </c>
      <c r="B627" t="s">
        <v>460</v>
      </c>
      <c r="C627" t="s">
        <v>549</v>
      </c>
      <c r="D627" t="s">
        <v>89</v>
      </c>
      <c r="E627" t="s">
        <v>90</v>
      </c>
      <c r="F627" t="s">
        <v>574</v>
      </c>
      <c r="G627" t="s">
        <v>575</v>
      </c>
      <c r="H627" t="s">
        <v>576</v>
      </c>
      <c r="I627" t="s">
        <v>577</v>
      </c>
      <c r="J627" t="s">
        <v>578</v>
      </c>
      <c r="K627" t="s">
        <v>19</v>
      </c>
      <c r="L627">
        <v>7</v>
      </c>
      <c r="M627" t="s">
        <v>1282</v>
      </c>
      <c r="N627">
        <v>9</v>
      </c>
      <c r="O627">
        <f t="shared" si="9"/>
        <v>1</v>
      </c>
    </row>
    <row r="628" spans="1:15">
      <c r="A628">
        <v>627</v>
      </c>
      <c r="B628" t="s">
        <v>460</v>
      </c>
      <c r="C628" t="s">
        <v>549</v>
      </c>
      <c r="D628" t="s">
        <v>89</v>
      </c>
      <c r="E628" t="s">
        <v>96</v>
      </c>
      <c r="F628" t="s">
        <v>579</v>
      </c>
      <c r="G628" t="s">
        <v>580</v>
      </c>
      <c r="H628" t="s">
        <v>581</v>
      </c>
      <c r="I628" t="s">
        <v>582</v>
      </c>
      <c r="J628" t="s">
        <v>583</v>
      </c>
      <c r="K628" t="s">
        <v>19</v>
      </c>
      <c r="L628">
        <v>1</v>
      </c>
      <c r="M628" t="s">
        <v>1282</v>
      </c>
      <c r="O628">
        <f t="shared" si="9"/>
        <v>1</v>
      </c>
    </row>
    <row r="629" spans="1:15">
      <c r="A629">
        <v>628</v>
      </c>
      <c r="B629" t="s">
        <v>460</v>
      </c>
      <c r="C629" t="s">
        <v>549</v>
      </c>
      <c r="D629" t="s">
        <v>102</v>
      </c>
      <c r="E629" t="s">
        <v>103</v>
      </c>
      <c r="F629" t="s">
        <v>584</v>
      </c>
      <c r="G629" t="s">
        <v>585</v>
      </c>
      <c r="H629" t="s">
        <v>586</v>
      </c>
      <c r="I629" t="s">
        <v>587</v>
      </c>
      <c r="J629" t="s">
        <v>588</v>
      </c>
      <c r="K629" t="s">
        <v>19</v>
      </c>
      <c r="L629">
        <v>9</v>
      </c>
      <c r="M629" t="s">
        <v>1282</v>
      </c>
      <c r="N629">
        <v>9</v>
      </c>
      <c r="O629">
        <f t="shared" si="9"/>
        <v>1</v>
      </c>
    </row>
    <row r="630" spans="1:15">
      <c r="A630">
        <v>629</v>
      </c>
      <c r="B630" t="s">
        <v>460</v>
      </c>
      <c r="C630" t="s">
        <v>549</v>
      </c>
      <c r="D630" t="s">
        <v>102</v>
      </c>
      <c r="E630" t="s">
        <v>109</v>
      </c>
      <c r="F630" t="s">
        <v>589</v>
      </c>
      <c r="G630" t="s">
        <v>590</v>
      </c>
      <c r="H630" t="s">
        <v>591</v>
      </c>
      <c r="I630" t="s">
        <v>592</v>
      </c>
      <c r="J630" t="s">
        <v>593</v>
      </c>
      <c r="K630" t="s">
        <v>19</v>
      </c>
      <c r="L630">
        <v>2</v>
      </c>
      <c r="M630" t="s">
        <v>1282</v>
      </c>
      <c r="O630">
        <f t="shared" si="9"/>
        <v>1</v>
      </c>
    </row>
    <row r="631" spans="1:15">
      <c r="A631">
        <v>630</v>
      </c>
      <c r="B631" t="s">
        <v>460</v>
      </c>
      <c r="C631" t="s">
        <v>549</v>
      </c>
      <c r="D631" t="s">
        <v>114</v>
      </c>
      <c r="E631" t="s">
        <v>115</v>
      </c>
      <c r="F631" t="s">
        <v>594</v>
      </c>
      <c r="G631" t="s">
        <v>123</v>
      </c>
      <c r="H631" t="s">
        <v>595</v>
      </c>
      <c r="I631" t="s">
        <v>596</v>
      </c>
      <c r="J631" t="s">
        <v>597</v>
      </c>
      <c r="K631" t="s">
        <v>19</v>
      </c>
      <c r="L631">
        <v>0</v>
      </c>
      <c r="M631" t="s">
        <v>1282</v>
      </c>
      <c r="O631">
        <f t="shared" si="9"/>
        <v>1</v>
      </c>
    </row>
    <row r="632" spans="1:15">
      <c r="A632">
        <v>631</v>
      </c>
      <c r="B632" t="s">
        <v>460</v>
      </c>
      <c r="C632" t="s">
        <v>549</v>
      </c>
      <c r="D632" t="s">
        <v>114</v>
      </c>
      <c r="E632" t="s">
        <v>121</v>
      </c>
      <c r="F632" t="s">
        <v>598</v>
      </c>
      <c r="G632" t="s">
        <v>599</v>
      </c>
      <c r="H632" t="s">
        <v>600</v>
      </c>
      <c r="I632" t="s">
        <v>601</v>
      </c>
      <c r="J632" t="s">
        <v>602</v>
      </c>
      <c r="K632" t="s">
        <v>19</v>
      </c>
      <c r="L632">
        <v>1</v>
      </c>
      <c r="M632" t="s">
        <v>1282</v>
      </c>
      <c r="O632">
        <f t="shared" si="9"/>
        <v>1</v>
      </c>
    </row>
    <row r="633" spans="1:15">
      <c r="A633">
        <v>632</v>
      </c>
      <c r="B633" t="s">
        <v>460</v>
      </c>
      <c r="C633" t="s">
        <v>603</v>
      </c>
      <c r="D633" t="s">
        <v>52</v>
      </c>
      <c r="E633" t="s">
        <v>52</v>
      </c>
      <c r="F633" t="s">
        <v>604</v>
      </c>
      <c r="G633" t="s">
        <v>605</v>
      </c>
      <c r="H633" t="s">
        <v>606</v>
      </c>
      <c r="I633" t="s">
        <v>607</v>
      </c>
      <c r="J633" t="s">
        <v>608</v>
      </c>
      <c r="K633" t="s">
        <v>19</v>
      </c>
      <c r="L633">
        <v>1</v>
      </c>
      <c r="M633" t="s">
        <v>1282</v>
      </c>
      <c r="O633">
        <f t="shared" si="9"/>
        <v>1</v>
      </c>
    </row>
    <row r="634" spans="1:15">
      <c r="A634">
        <v>633</v>
      </c>
      <c r="B634" t="s">
        <v>460</v>
      </c>
      <c r="C634" t="s">
        <v>603</v>
      </c>
      <c r="D634" t="s">
        <v>52</v>
      </c>
      <c r="E634" t="s">
        <v>58</v>
      </c>
      <c r="F634" t="s">
        <v>609</v>
      </c>
      <c r="G634" t="s">
        <v>610</v>
      </c>
      <c r="H634" t="s">
        <v>611</v>
      </c>
      <c r="I634" t="s">
        <v>607</v>
      </c>
      <c r="J634" t="s">
        <v>612</v>
      </c>
      <c r="K634" t="s">
        <v>19</v>
      </c>
      <c r="L634">
        <v>5</v>
      </c>
      <c r="M634" t="s">
        <v>1282</v>
      </c>
      <c r="O634">
        <f t="shared" si="9"/>
        <v>1</v>
      </c>
    </row>
    <row r="635" spans="1:15">
      <c r="A635">
        <v>634</v>
      </c>
      <c r="B635" t="s">
        <v>460</v>
      </c>
      <c r="C635" t="s">
        <v>603</v>
      </c>
      <c r="D635" t="s">
        <v>25</v>
      </c>
      <c r="E635" t="s">
        <v>64</v>
      </c>
      <c r="F635" t="s">
        <v>613</v>
      </c>
      <c r="G635" t="s">
        <v>354</v>
      </c>
      <c r="H635" t="s">
        <v>614</v>
      </c>
      <c r="I635" t="s">
        <v>615</v>
      </c>
      <c r="J635" t="s">
        <v>616</v>
      </c>
      <c r="K635" t="s">
        <v>19</v>
      </c>
      <c r="L635">
        <v>2</v>
      </c>
      <c r="M635" t="s">
        <v>1282</v>
      </c>
      <c r="O635">
        <f t="shared" si="9"/>
        <v>1</v>
      </c>
    </row>
    <row r="636" spans="1:15">
      <c r="A636">
        <v>635</v>
      </c>
      <c r="B636" t="s">
        <v>460</v>
      </c>
      <c r="C636" t="s">
        <v>603</v>
      </c>
      <c r="D636" t="s">
        <v>25</v>
      </c>
      <c r="E636" t="s">
        <v>70</v>
      </c>
      <c r="F636" t="s">
        <v>617</v>
      </c>
      <c r="G636" t="s">
        <v>253</v>
      </c>
      <c r="H636" t="s">
        <v>618</v>
      </c>
      <c r="I636" t="s">
        <v>619</v>
      </c>
      <c r="J636" t="s">
        <v>620</v>
      </c>
      <c r="K636" t="s">
        <v>19</v>
      </c>
      <c r="L636">
        <v>3</v>
      </c>
      <c r="M636" t="s">
        <v>1282</v>
      </c>
      <c r="O636">
        <f t="shared" si="9"/>
        <v>1</v>
      </c>
    </row>
    <row r="637" spans="1:15">
      <c r="A637">
        <v>636</v>
      </c>
      <c r="B637" t="s">
        <v>460</v>
      </c>
      <c r="C637" t="s">
        <v>603</v>
      </c>
      <c r="D637" t="s">
        <v>76</v>
      </c>
      <c r="E637" t="s">
        <v>77</v>
      </c>
      <c r="F637" t="s">
        <v>621</v>
      </c>
      <c r="G637" t="s">
        <v>622</v>
      </c>
      <c r="H637" t="s">
        <v>623</v>
      </c>
      <c r="I637" t="s">
        <v>624</v>
      </c>
      <c r="J637" t="s">
        <v>625</v>
      </c>
      <c r="K637" t="s">
        <v>19</v>
      </c>
      <c r="L637">
        <v>3</v>
      </c>
      <c r="M637" t="s">
        <v>1282</v>
      </c>
      <c r="O637">
        <f t="shared" si="9"/>
        <v>1</v>
      </c>
    </row>
    <row r="638" spans="1:15">
      <c r="A638">
        <v>637</v>
      </c>
      <c r="B638" t="s">
        <v>460</v>
      </c>
      <c r="C638" t="s">
        <v>603</v>
      </c>
      <c r="D638" t="s">
        <v>76</v>
      </c>
      <c r="E638" t="s">
        <v>83</v>
      </c>
      <c r="F638" t="s">
        <v>626</v>
      </c>
      <c r="G638" t="s">
        <v>627</v>
      </c>
      <c r="H638" t="s">
        <v>628</v>
      </c>
      <c r="I638" t="s">
        <v>624</v>
      </c>
      <c r="J638" t="s">
        <v>629</v>
      </c>
      <c r="K638" t="s">
        <v>19</v>
      </c>
      <c r="L638">
        <v>0</v>
      </c>
      <c r="M638" t="s">
        <v>1282</v>
      </c>
      <c r="O638">
        <f t="shared" si="9"/>
        <v>1</v>
      </c>
    </row>
    <row r="639" spans="1:15">
      <c r="A639">
        <v>638</v>
      </c>
      <c r="B639" t="s">
        <v>460</v>
      </c>
      <c r="C639" t="s">
        <v>603</v>
      </c>
      <c r="D639" t="s">
        <v>89</v>
      </c>
      <c r="E639" t="s">
        <v>90</v>
      </c>
      <c r="F639" t="s">
        <v>156</v>
      </c>
      <c r="G639" t="s">
        <v>85</v>
      </c>
      <c r="H639" t="s">
        <v>630</v>
      </c>
      <c r="I639" t="s">
        <v>631</v>
      </c>
      <c r="J639" t="s">
        <v>632</v>
      </c>
      <c r="K639" t="s">
        <v>19</v>
      </c>
      <c r="L639">
        <v>4</v>
      </c>
      <c r="M639" t="s">
        <v>1282</v>
      </c>
      <c r="O639">
        <f t="shared" si="9"/>
        <v>1</v>
      </c>
    </row>
    <row r="640" spans="1:15">
      <c r="A640">
        <v>639</v>
      </c>
      <c r="B640" t="s">
        <v>460</v>
      </c>
      <c r="C640" t="s">
        <v>603</v>
      </c>
      <c r="D640" t="s">
        <v>89</v>
      </c>
      <c r="E640" t="s">
        <v>96</v>
      </c>
      <c r="F640" t="s">
        <v>633</v>
      </c>
      <c r="G640" t="s">
        <v>634</v>
      </c>
      <c r="H640" t="s">
        <v>635</v>
      </c>
      <c r="I640" t="s">
        <v>636</v>
      </c>
      <c r="J640" t="s">
        <v>637</v>
      </c>
      <c r="K640" t="s">
        <v>19</v>
      </c>
      <c r="L640">
        <v>1</v>
      </c>
      <c r="M640" t="s">
        <v>1282</v>
      </c>
      <c r="O640">
        <f t="shared" si="9"/>
        <v>1</v>
      </c>
    </row>
    <row r="641" spans="1:15">
      <c r="A641">
        <v>640</v>
      </c>
      <c r="B641" t="s">
        <v>460</v>
      </c>
      <c r="C641" t="s">
        <v>603</v>
      </c>
      <c r="D641" t="s">
        <v>102</v>
      </c>
      <c r="E641" t="s">
        <v>103</v>
      </c>
      <c r="F641" t="s">
        <v>638</v>
      </c>
      <c r="G641" t="s">
        <v>639</v>
      </c>
      <c r="H641" t="s">
        <v>640</v>
      </c>
      <c r="I641" t="s">
        <v>641</v>
      </c>
      <c r="J641" t="s">
        <v>642</v>
      </c>
      <c r="K641" t="s">
        <v>19</v>
      </c>
      <c r="L641">
        <v>3</v>
      </c>
      <c r="M641" t="s">
        <v>1282</v>
      </c>
      <c r="O641">
        <f t="shared" si="9"/>
        <v>1</v>
      </c>
    </row>
    <row r="642" spans="1:15">
      <c r="A642">
        <v>641</v>
      </c>
      <c r="B642" t="s">
        <v>460</v>
      </c>
      <c r="C642" t="s">
        <v>603</v>
      </c>
      <c r="D642" t="s">
        <v>102</v>
      </c>
      <c r="E642" t="s">
        <v>109</v>
      </c>
      <c r="F642" t="s">
        <v>643</v>
      </c>
      <c r="G642" t="s">
        <v>258</v>
      </c>
      <c r="H642" t="s">
        <v>644</v>
      </c>
      <c r="I642" t="s">
        <v>645</v>
      </c>
      <c r="J642" t="s">
        <v>646</v>
      </c>
      <c r="K642" t="s">
        <v>19</v>
      </c>
      <c r="L642">
        <v>9</v>
      </c>
      <c r="M642" t="s">
        <v>1282</v>
      </c>
      <c r="N642">
        <v>9</v>
      </c>
      <c r="O642">
        <f t="shared" si="9"/>
        <v>1</v>
      </c>
    </row>
    <row r="643" spans="1:15">
      <c r="A643">
        <v>642</v>
      </c>
      <c r="B643" t="s">
        <v>460</v>
      </c>
      <c r="C643" t="s">
        <v>603</v>
      </c>
      <c r="D643" t="s">
        <v>114</v>
      </c>
      <c r="E643" t="s">
        <v>115</v>
      </c>
      <c r="F643" t="s">
        <v>647</v>
      </c>
      <c r="G643" t="s">
        <v>229</v>
      </c>
      <c r="H643" t="s">
        <v>648</v>
      </c>
      <c r="I643" t="s">
        <v>649</v>
      </c>
      <c r="J643" t="s">
        <v>650</v>
      </c>
      <c r="K643" t="s">
        <v>19</v>
      </c>
      <c r="L643">
        <v>4</v>
      </c>
      <c r="M643" t="s">
        <v>1282</v>
      </c>
      <c r="O643">
        <f t="shared" ref="O643:O706" si="10">IF(N643=" ",0,1)</f>
        <v>1</v>
      </c>
    </row>
    <row r="644" spans="1:15">
      <c r="A644">
        <v>643</v>
      </c>
      <c r="B644" t="s">
        <v>460</v>
      </c>
      <c r="C644" t="s">
        <v>603</v>
      </c>
      <c r="D644" t="s">
        <v>114</v>
      </c>
      <c r="E644" t="s">
        <v>121</v>
      </c>
      <c r="F644" t="s">
        <v>651</v>
      </c>
      <c r="G644" t="s">
        <v>652</v>
      </c>
      <c r="H644" t="s">
        <v>653</v>
      </c>
      <c r="I644" t="s">
        <v>654</v>
      </c>
      <c r="J644" t="s">
        <v>655</v>
      </c>
      <c r="K644" t="s">
        <v>19</v>
      </c>
      <c r="L644">
        <v>1</v>
      </c>
      <c r="M644" t="s">
        <v>1282</v>
      </c>
      <c r="O644">
        <f t="shared" si="10"/>
        <v>1</v>
      </c>
    </row>
    <row r="645" spans="1:15">
      <c r="A645">
        <v>644</v>
      </c>
      <c r="B645" t="s">
        <v>460</v>
      </c>
      <c r="C645" t="s">
        <v>656</v>
      </c>
      <c r="D645" t="s">
        <v>52</v>
      </c>
      <c r="E645" t="s">
        <v>52</v>
      </c>
      <c r="F645" t="s">
        <v>657</v>
      </c>
      <c r="G645" t="s">
        <v>561</v>
      </c>
      <c r="H645" t="s">
        <v>658</v>
      </c>
      <c r="I645" t="s">
        <v>1289</v>
      </c>
      <c r="J645" t="s">
        <v>659</v>
      </c>
      <c r="K645" t="s">
        <v>19</v>
      </c>
      <c r="L645">
        <v>8</v>
      </c>
      <c r="M645" t="s">
        <v>1282</v>
      </c>
      <c r="N645">
        <v>9</v>
      </c>
      <c r="O645">
        <f t="shared" si="10"/>
        <v>1</v>
      </c>
    </row>
    <row r="646" spans="1:15">
      <c r="A646">
        <v>645</v>
      </c>
      <c r="B646" t="s">
        <v>460</v>
      </c>
      <c r="C646" t="s">
        <v>656</v>
      </c>
      <c r="D646" t="s">
        <v>52</v>
      </c>
      <c r="E646" t="s">
        <v>58</v>
      </c>
      <c r="F646" t="s">
        <v>660</v>
      </c>
      <c r="G646" t="s">
        <v>661</v>
      </c>
      <c r="H646" t="s">
        <v>662</v>
      </c>
      <c r="I646" t="s">
        <v>663</v>
      </c>
      <c r="J646" t="s">
        <v>664</v>
      </c>
      <c r="K646" t="s">
        <v>19</v>
      </c>
      <c r="L646">
        <v>5</v>
      </c>
      <c r="M646" t="s">
        <v>1282</v>
      </c>
      <c r="O646">
        <f t="shared" si="10"/>
        <v>1</v>
      </c>
    </row>
    <row r="647" spans="1:15">
      <c r="A647">
        <v>646</v>
      </c>
      <c r="B647" t="s">
        <v>460</v>
      </c>
      <c r="C647" t="s">
        <v>656</v>
      </c>
      <c r="D647" t="s">
        <v>25</v>
      </c>
      <c r="E647" t="s">
        <v>64</v>
      </c>
      <c r="F647" t="s">
        <v>657</v>
      </c>
      <c r="G647" t="s">
        <v>561</v>
      </c>
      <c r="H647" t="s">
        <v>658</v>
      </c>
      <c r="I647" t="s">
        <v>1289</v>
      </c>
      <c r="J647" t="s">
        <v>659</v>
      </c>
      <c r="K647" t="s">
        <v>19</v>
      </c>
      <c r="L647">
        <v>8</v>
      </c>
      <c r="M647" t="s">
        <v>1282</v>
      </c>
      <c r="N647">
        <v>9</v>
      </c>
      <c r="O647">
        <f t="shared" si="10"/>
        <v>1</v>
      </c>
    </row>
    <row r="648" spans="1:15">
      <c r="A648">
        <v>647</v>
      </c>
      <c r="B648" t="s">
        <v>460</v>
      </c>
      <c r="C648" t="s">
        <v>656</v>
      </c>
      <c r="D648" t="s">
        <v>25</v>
      </c>
      <c r="E648" t="s">
        <v>70</v>
      </c>
      <c r="F648" t="s">
        <v>116</v>
      </c>
      <c r="G648" t="s">
        <v>665</v>
      </c>
      <c r="H648" t="s">
        <v>666</v>
      </c>
      <c r="I648" t="s">
        <v>667</v>
      </c>
      <c r="J648" t="s">
        <v>668</v>
      </c>
      <c r="K648" t="s">
        <v>19</v>
      </c>
      <c r="L648">
        <v>4</v>
      </c>
      <c r="M648" t="s">
        <v>1282</v>
      </c>
      <c r="O648">
        <f t="shared" si="10"/>
        <v>1</v>
      </c>
    </row>
    <row r="649" spans="1:15">
      <c r="A649">
        <v>648</v>
      </c>
      <c r="B649" t="s">
        <v>460</v>
      </c>
      <c r="C649" t="s">
        <v>656</v>
      </c>
      <c r="D649" t="s">
        <v>76</v>
      </c>
      <c r="E649" t="s">
        <v>83</v>
      </c>
      <c r="F649" t="s">
        <v>669</v>
      </c>
      <c r="G649" t="s">
        <v>670</v>
      </c>
      <c r="H649" t="s">
        <v>671</v>
      </c>
      <c r="I649" t="s">
        <v>672</v>
      </c>
      <c r="J649" t="s">
        <v>673</v>
      </c>
      <c r="K649" t="s">
        <v>19</v>
      </c>
      <c r="L649">
        <v>2</v>
      </c>
      <c r="M649" t="s">
        <v>1282</v>
      </c>
      <c r="N649">
        <v>9</v>
      </c>
      <c r="O649">
        <f t="shared" si="10"/>
        <v>1</v>
      </c>
    </row>
    <row r="650" spans="1:15">
      <c r="A650">
        <v>649</v>
      </c>
      <c r="B650" t="s">
        <v>460</v>
      </c>
      <c r="C650" t="s">
        <v>656</v>
      </c>
      <c r="D650" t="s">
        <v>76</v>
      </c>
      <c r="E650" t="s">
        <v>83</v>
      </c>
      <c r="F650" t="s">
        <v>674</v>
      </c>
      <c r="G650" t="s">
        <v>675</v>
      </c>
      <c r="H650" t="s">
        <v>676</v>
      </c>
      <c r="I650" t="s">
        <v>677</v>
      </c>
      <c r="J650" t="s">
        <v>678</v>
      </c>
      <c r="K650" t="s">
        <v>19</v>
      </c>
      <c r="L650">
        <v>1</v>
      </c>
      <c r="M650" t="s">
        <v>1282</v>
      </c>
      <c r="O650">
        <f t="shared" si="10"/>
        <v>1</v>
      </c>
    </row>
    <row r="651" spans="1:15">
      <c r="A651">
        <v>650</v>
      </c>
      <c r="B651" t="s">
        <v>460</v>
      </c>
      <c r="C651" t="s">
        <v>656</v>
      </c>
      <c r="D651" t="s">
        <v>89</v>
      </c>
      <c r="E651" t="s">
        <v>90</v>
      </c>
      <c r="F651" t="s">
        <v>679</v>
      </c>
      <c r="G651" t="s">
        <v>680</v>
      </c>
      <c r="H651" t="s">
        <v>681</v>
      </c>
      <c r="I651" t="s">
        <v>682</v>
      </c>
      <c r="J651" t="s">
        <v>683</v>
      </c>
      <c r="K651" t="s">
        <v>19</v>
      </c>
      <c r="L651">
        <v>9</v>
      </c>
      <c r="M651" t="s">
        <v>1282</v>
      </c>
      <c r="N651">
        <v>9</v>
      </c>
      <c r="O651">
        <f t="shared" si="10"/>
        <v>1</v>
      </c>
    </row>
    <row r="652" spans="1:15">
      <c r="A652">
        <v>651</v>
      </c>
      <c r="B652" t="s">
        <v>460</v>
      </c>
      <c r="C652" t="s">
        <v>656</v>
      </c>
      <c r="D652" t="s">
        <v>89</v>
      </c>
      <c r="E652" t="s">
        <v>96</v>
      </c>
      <c r="F652" t="s">
        <v>660</v>
      </c>
      <c r="G652" t="s">
        <v>661</v>
      </c>
      <c r="H652" t="s">
        <v>662</v>
      </c>
      <c r="I652" t="s">
        <v>663</v>
      </c>
      <c r="J652" t="s">
        <v>664</v>
      </c>
      <c r="K652" t="s">
        <v>19</v>
      </c>
      <c r="L652">
        <v>5</v>
      </c>
      <c r="M652" t="s">
        <v>1282</v>
      </c>
      <c r="O652">
        <f t="shared" si="10"/>
        <v>1</v>
      </c>
    </row>
    <row r="653" spans="1:15">
      <c r="A653">
        <v>652</v>
      </c>
      <c r="B653" t="s">
        <v>460</v>
      </c>
      <c r="C653" t="s">
        <v>656</v>
      </c>
      <c r="D653" t="s">
        <v>102</v>
      </c>
      <c r="E653" t="s">
        <v>103</v>
      </c>
      <c r="F653" t="s">
        <v>402</v>
      </c>
      <c r="G653" t="s">
        <v>684</v>
      </c>
      <c r="H653" t="s">
        <v>685</v>
      </c>
      <c r="I653" t="s">
        <v>686</v>
      </c>
      <c r="J653" t="s">
        <v>687</v>
      </c>
      <c r="K653" t="s">
        <v>19</v>
      </c>
      <c r="L653">
        <v>11</v>
      </c>
      <c r="M653" t="s">
        <v>1282</v>
      </c>
      <c r="N653">
        <v>9</v>
      </c>
      <c r="O653">
        <f t="shared" si="10"/>
        <v>1</v>
      </c>
    </row>
    <row r="654" spans="1:15">
      <c r="A654">
        <v>653</v>
      </c>
      <c r="B654" t="s">
        <v>460</v>
      </c>
      <c r="C654" t="s">
        <v>656</v>
      </c>
      <c r="D654" t="s">
        <v>102</v>
      </c>
      <c r="E654" t="s">
        <v>109</v>
      </c>
      <c r="F654" t="s">
        <v>688</v>
      </c>
      <c r="G654" t="s">
        <v>689</v>
      </c>
      <c r="H654" t="s">
        <v>690</v>
      </c>
      <c r="I654" t="s">
        <v>691</v>
      </c>
      <c r="J654" t="s">
        <v>692</v>
      </c>
      <c r="K654" t="s">
        <v>19</v>
      </c>
      <c r="L654">
        <v>1</v>
      </c>
      <c r="M654" t="s">
        <v>1282</v>
      </c>
      <c r="O654">
        <f t="shared" si="10"/>
        <v>1</v>
      </c>
    </row>
    <row r="655" spans="1:15">
      <c r="A655">
        <v>654</v>
      </c>
      <c r="B655" t="s">
        <v>460</v>
      </c>
      <c r="C655" t="s">
        <v>656</v>
      </c>
      <c r="D655" t="s">
        <v>114</v>
      </c>
      <c r="E655" t="s">
        <v>115</v>
      </c>
      <c r="F655" t="s">
        <v>693</v>
      </c>
      <c r="G655" t="s">
        <v>694</v>
      </c>
      <c r="H655" t="s">
        <v>695</v>
      </c>
      <c r="I655" t="s">
        <v>696</v>
      </c>
      <c r="J655" t="s">
        <v>697</v>
      </c>
      <c r="K655" t="s">
        <v>19</v>
      </c>
      <c r="L655">
        <v>3</v>
      </c>
      <c r="M655" t="s">
        <v>1282</v>
      </c>
      <c r="O655">
        <f t="shared" si="10"/>
        <v>1</v>
      </c>
    </row>
    <row r="656" spans="1:15">
      <c r="A656">
        <v>655</v>
      </c>
      <c r="B656" t="s">
        <v>460</v>
      </c>
      <c r="C656" t="s">
        <v>656</v>
      </c>
      <c r="D656" t="s">
        <v>114</v>
      </c>
      <c r="E656" t="s">
        <v>121</v>
      </c>
      <c r="F656" t="s">
        <v>698</v>
      </c>
      <c r="G656" t="s">
        <v>367</v>
      </c>
      <c r="H656" t="s">
        <v>699</v>
      </c>
      <c r="I656" t="s">
        <v>700</v>
      </c>
      <c r="J656" t="s">
        <v>701</v>
      </c>
      <c r="K656" t="s">
        <v>19</v>
      </c>
      <c r="L656">
        <v>0</v>
      </c>
      <c r="M656" t="s">
        <v>1282</v>
      </c>
      <c r="O656">
        <f t="shared" si="10"/>
        <v>1</v>
      </c>
    </row>
    <row r="657" spans="1:15">
      <c r="A657">
        <v>656</v>
      </c>
      <c r="B657" t="s">
        <v>460</v>
      </c>
      <c r="C657" t="s">
        <v>702</v>
      </c>
      <c r="D657" t="s">
        <v>52</v>
      </c>
      <c r="E657" t="s">
        <v>52</v>
      </c>
      <c r="F657" t="s">
        <v>703</v>
      </c>
      <c r="G657" t="s">
        <v>229</v>
      </c>
      <c r="H657" t="s">
        <v>704</v>
      </c>
      <c r="I657" t="s">
        <v>705</v>
      </c>
      <c r="J657" t="s">
        <v>706</v>
      </c>
      <c r="K657" t="s">
        <v>19</v>
      </c>
      <c r="L657">
        <v>8</v>
      </c>
      <c r="M657" t="s">
        <v>1282</v>
      </c>
      <c r="N657">
        <v>9</v>
      </c>
      <c r="O657">
        <f t="shared" si="10"/>
        <v>1</v>
      </c>
    </row>
    <row r="658" spans="1:15">
      <c r="A658">
        <v>657</v>
      </c>
      <c r="B658" t="s">
        <v>460</v>
      </c>
      <c r="C658" t="s">
        <v>702</v>
      </c>
      <c r="D658" t="s">
        <v>52</v>
      </c>
      <c r="E658" t="s">
        <v>58</v>
      </c>
      <c r="F658" t="s">
        <v>707</v>
      </c>
      <c r="G658" t="s">
        <v>344</v>
      </c>
      <c r="H658" t="s">
        <v>708</v>
      </c>
      <c r="I658" t="s">
        <v>709</v>
      </c>
      <c r="J658" t="s">
        <v>710</v>
      </c>
      <c r="K658" t="s">
        <v>19</v>
      </c>
      <c r="L658">
        <v>7</v>
      </c>
      <c r="M658" t="s">
        <v>1282</v>
      </c>
      <c r="N658">
        <v>9</v>
      </c>
      <c r="O658">
        <f t="shared" si="10"/>
        <v>1</v>
      </c>
    </row>
    <row r="659" spans="1:15">
      <c r="A659">
        <v>658</v>
      </c>
      <c r="B659" t="s">
        <v>460</v>
      </c>
      <c r="C659" t="s">
        <v>702</v>
      </c>
      <c r="D659" t="s">
        <v>25</v>
      </c>
      <c r="E659" t="s">
        <v>64</v>
      </c>
      <c r="F659" t="s">
        <v>711</v>
      </c>
      <c r="G659" t="s">
        <v>354</v>
      </c>
      <c r="H659" t="s">
        <v>712</v>
      </c>
      <c r="I659" t="s">
        <v>713</v>
      </c>
      <c r="J659" t="s">
        <v>714</v>
      </c>
      <c r="K659" t="s">
        <v>19</v>
      </c>
      <c r="L659">
        <v>11</v>
      </c>
      <c r="M659" t="s">
        <v>1282</v>
      </c>
      <c r="N659">
        <v>9</v>
      </c>
      <c r="O659">
        <f t="shared" si="10"/>
        <v>1</v>
      </c>
    </row>
    <row r="660" spans="1:15">
      <c r="A660">
        <v>659</v>
      </c>
      <c r="B660" t="s">
        <v>460</v>
      </c>
      <c r="C660" t="s">
        <v>702</v>
      </c>
      <c r="D660" t="s">
        <v>25</v>
      </c>
      <c r="E660" t="s">
        <v>70</v>
      </c>
      <c r="F660" t="s">
        <v>715</v>
      </c>
      <c r="G660" t="s">
        <v>716</v>
      </c>
      <c r="H660" t="s">
        <v>717</v>
      </c>
      <c r="I660" t="s">
        <v>718</v>
      </c>
      <c r="J660" t="s">
        <v>719</v>
      </c>
      <c r="K660" t="s">
        <v>19</v>
      </c>
      <c r="L660">
        <v>0</v>
      </c>
      <c r="M660" t="s">
        <v>1282</v>
      </c>
      <c r="O660">
        <f t="shared" si="10"/>
        <v>1</v>
      </c>
    </row>
    <row r="661" spans="1:15">
      <c r="A661">
        <v>660</v>
      </c>
      <c r="B661" t="s">
        <v>460</v>
      </c>
      <c r="C661" t="s">
        <v>702</v>
      </c>
      <c r="D661" t="s">
        <v>76</v>
      </c>
      <c r="E661" t="s">
        <v>77</v>
      </c>
      <c r="F661" t="s">
        <v>720</v>
      </c>
      <c r="G661" t="s">
        <v>721</v>
      </c>
      <c r="H661" t="s">
        <v>722</v>
      </c>
      <c r="I661" t="s">
        <v>723</v>
      </c>
      <c r="J661" t="s">
        <v>724</v>
      </c>
      <c r="K661" t="s">
        <v>19</v>
      </c>
      <c r="L661">
        <v>7</v>
      </c>
      <c r="M661" t="s">
        <v>1282</v>
      </c>
      <c r="N661">
        <v>9</v>
      </c>
      <c r="O661">
        <f t="shared" si="10"/>
        <v>1</v>
      </c>
    </row>
    <row r="662" spans="1:15">
      <c r="A662">
        <v>661</v>
      </c>
      <c r="B662" t="s">
        <v>460</v>
      </c>
      <c r="C662" t="s">
        <v>702</v>
      </c>
      <c r="D662" t="s">
        <v>76</v>
      </c>
      <c r="E662" t="s">
        <v>83</v>
      </c>
      <c r="F662" t="s">
        <v>15</v>
      </c>
      <c r="G662" t="s">
        <v>725</v>
      </c>
      <c r="H662" t="s">
        <v>726</v>
      </c>
      <c r="I662" t="s">
        <v>723</v>
      </c>
      <c r="J662" t="s">
        <v>727</v>
      </c>
      <c r="K662" t="s">
        <v>19</v>
      </c>
      <c r="L662">
        <v>0</v>
      </c>
      <c r="M662" t="s">
        <v>1282</v>
      </c>
      <c r="O662">
        <f t="shared" si="10"/>
        <v>1</v>
      </c>
    </row>
    <row r="663" spans="1:15">
      <c r="A663">
        <v>662</v>
      </c>
      <c r="B663" t="s">
        <v>460</v>
      </c>
      <c r="C663" t="s">
        <v>702</v>
      </c>
      <c r="D663" t="s">
        <v>89</v>
      </c>
      <c r="E663" t="s">
        <v>90</v>
      </c>
      <c r="F663" t="s">
        <v>37</v>
      </c>
      <c r="G663" t="s">
        <v>42</v>
      </c>
      <c r="H663" t="s">
        <v>728</v>
      </c>
      <c r="I663" t="s">
        <v>729</v>
      </c>
      <c r="J663" t="s">
        <v>730</v>
      </c>
      <c r="K663" t="s">
        <v>19</v>
      </c>
      <c r="L663">
        <v>5</v>
      </c>
      <c r="M663" t="s">
        <v>1282</v>
      </c>
      <c r="O663">
        <f t="shared" si="10"/>
        <v>1</v>
      </c>
    </row>
    <row r="664" spans="1:15">
      <c r="A664">
        <v>663</v>
      </c>
      <c r="B664" t="s">
        <v>460</v>
      </c>
      <c r="C664" t="s">
        <v>702</v>
      </c>
      <c r="D664" t="s">
        <v>89</v>
      </c>
      <c r="E664" t="s">
        <v>96</v>
      </c>
      <c r="F664" t="s">
        <v>715</v>
      </c>
      <c r="G664" t="s">
        <v>716</v>
      </c>
      <c r="H664" t="s">
        <v>717</v>
      </c>
      <c r="I664" t="s">
        <v>718</v>
      </c>
      <c r="J664" t="s">
        <v>719</v>
      </c>
      <c r="K664" t="s">
        <v>19</v>
      </c>
      <c r="L664">
        <v>0</v>
      </c>
      <c r="M664" t="s">
        <v>1282</v>
      </c>
      <c r="O664">
        <f t="shared" si="10"/>
        <v>1</v>
      </c>
    </row>
    <row r="665" spans="1:15">
      <c r="A665">
        <v>664</v>
      </c>
      <c r="B665" t="s">
        <v>460</v>
      </c>
      <c r="C665" t="s">
        <v>702</v>
      </c>
      <c r="D665" t="s">
        <v>102</v>
      </c>
      <c r="E665" t="s">
        <v>103</v>
      </c>
      <c r="F665" t="s">
        <v>731</v>
      </c>
      <c r="G665" t="s">
        <v>229</v>
      </c>
      <c r="H665" t="s">
        <v>732</v>
      </c>
      <c r="I665" t="s">
        <v>733</v>
      </c>
      <c r="J665" t="s">
        <v>734</v>
      </c>
      <c r="K665" t="s">
        <v>19</v>
      </c>
      <c r="L665">
        <v>6</v>
      </c>
      <c r="M665" t="s">
        <v>1282</v>
      </c>
      <c r="N665">
        <v>9</v>
      </c>
      <c r="O665">
        <f t="shared" si="10"/>
        <v>1</v>
      </c>
    </row>
    <row r="666" spans="1:15">
      <c r="A666">
        <v>665</v>
      </c>
      <c r="B666" t="s">
        <v>460</v>
      </c>
      <c r="C666" t="s">
        <v>702</v>
      </c>
      <c r="D666" t="s">
        <v>102</v>
      </c>
      <c r="E666" t="s">
        <v>109</v>
      </c>
      <c r="F666" t="s">
        <v>735</v>
      </c>
      <c r="G666" t="s">
        <v>736</v>
      </c>
      <c r="H666" t="s">
        <v>737</v>
      </c>
      <c r="I666" t="s">
        <v>738</v>
      </c>
      <c r="J666" t="s">
        <v>739</v>
      </c>
      <c r="K666" t="s">
        <v>19</v>
      </c>
      <c r="L666">
        <v>2</v>
      </c>
      <c r="M666" t="s">
        <v>1282</v>
      </c>
      <c r="O666">
        <f t="shared" si="10"/>
        <v>1</v>
      </c>
    </row>
    <row r="667" spans="1:15">
      <c r="A667">
        <v>666</v>
      </c>
      <c r="B667" t="s">
        <v>460</v>
      </c>
      <c r="C667" t="s">
        <v>702</v>
      </c>
      <c r="D667" t="s">
        <v>114</v>
      </c>
      <c r="E667" t="s">
        <v>115</v>
      </c>
      <c r="F667" t="s">
        <v>740</v>
      </c>
      <c r="G667" t="s">
        <v>741</v>
      </c>
      <c r="H667" t="s">
        <v>742</v>
      </c>
      <c r="I667" t="s">
        <v>743</v>
      </c>
      <c r="J667" t="s">
        <v>744</v>
      </c>
      <c r="K667" t="s">
        <v>19</v>
      </c>
      <c r="L667">
        <v>1</v>
      </c>
      <c r="M667" t="s">
        <v>1282</v>
      </c>
      <c r="O667">
        <f t="shared" si="10"/>
        <v>1</v>
      </c>
    </row>
    <row r="668" spans="1:15">
      <c r="A668">
        <v>667</v>
      </c>
      <c r="B668" t="s">
        <v>460</v>
      </c>
      <c r="C668" t="s">
        <v>702</v>
      </c>
      <c r="D668" t="s">
        <v>114</v>
      </c>
      <c r="E668" t="s">
        <v>121</v>
      </c>
      <c r="F668" t="s">
        <v>745</v>
      </c>
      <c r="G668" t="s">
        <v>746</v>
      </c>
      <c r="H668" t="s">
        <v>747</v>
      </c>
      <c r="I668" t="s">
        <v>748</v>
      </c>
      <c r="J668" t="s">
        <v>749</v>
      </c>
      <c r="K668" t="s">
        <v>19</v>
      </c>
      <c r="L668">
        <v>9</v>
      </c>
      <c r="M668" t="s">
        <v>1282</v>
      </c>
      <c r="N668">
        <v>9</v>
      </c>
      <c r="O668">
        <f t="shared" si="10"/>
        <v>1</v>
      </c>
    </row>
    <row r="669" spans="1:15">
      <c r="A669">
        <v>668</v>
      </c>
      <c r="B669" t="s">
        <v>460</v>
      </c>
      <c r="C669" t="s">
        <v>750</v>
      </c>
      <c r="D669" t="s">
        <v>52</v>
      </c>
      <c r="E669" t="s">
        <v>52</v>
      </c>
      <c r="F669" t="s">
        <v>751</v>
      </c>
      <c r="G669" t="s">
        <v>258</v>
      </c>
      <c r="H669" t="s">
        <v>752</v>
      </c>
      <c r="I669" t="s">
        <v>753</v>
      </c>
      <c r="J669" t="s">
        <v>754</v>
      </c>
      <c r="K669" t="s">
        <v>19</v>
      </c>
      <c r="L669">
        <v>9</v>
      </c>
      <c r="M669" t="s">
        <v>1282</v>
      </c>
      <c r="N669">
        <v>9</v>
      </c>
      <c r="O669">
        <f t="shared" si="10"/>
        <v>1</v>
      </c>
    </row>
    <row r="670" spans="1:15">
      <c r="A670">
        <v>669</v>
      </c>
      <c r="B670" t="s">
        <v>460</v>
      </c>
      <c r="C670" t="s">
        <v>750</v>
      </c>
      <c r="D670" t="s">
        <v>52</v>
      </c>
      <c r="E670" t="s">
        <v>58</v>
      </c>
      <c r="F670" t="s">
        <v>755</v>
      </c>
      <c r="G670" t="s">
        <v>580</v>
      </c>
      <c r="H670" t="s">
        <v>756</v>
      </c>
      <c r="I670" t="s">
        <v>757</v>
      </c>
      <c r="J670" t="s">
        <v>758</v>
      </c>
      <c r="K670" t="s">
        <v>19</v>
      </c>
      <c r="L670">
        <v>9</v>
      </c>
      <c r="M670" t="s">
        <v>1282</v>
      </c>
      <c r="N670">
        <v>9</v>
      </c>
      <c r="O670">
        <f t="shared" si="10"/>
        <v>1</v>
      </c>
    </row>
    <row r="671" spans="1:15">
      <c r="A671">
        <v>670</v>
      </c>
      <c r="B671" t="s">
        <v>460</v>
      </c>
      <c r="C671" t="s">
        <v>750</v>
      </c>
      <c r="D671" t="s">
        <v>25</v>
      </c>
      <c r="E671" t="s">
        <v>64</v>
      </c>
      <c r="F671" t="s">
        <v>759</v>
      </c>
      <c r="G671" t="s">
        <v>760</v>
      </c>
      <c r="H671" t="s">
        <v>761</v>
      </c>
      <c r="I671" t="s">
        <v>762</v>
      </c>
      <c r="J671" t="s">
        <v>763</v>
      </c>
      <c r="K671" t="s">
        <v>19</v>
      </c>
      <c r="L671">
        <v>7</v>
      </c>
      <c r="M671" t="s">
        <v>1282</v>
      </c>
      <c r="N671">
        <v>9</v>
      </c>
      <c r="O671">
        <f t="shared" si="10"/>
        <v>1</v>
      </c>
    </row>
    <row r="672" spans="1:15">
      <c r="A672">
        <v>671</v>
      </c>
      <c r="B672" t="s">
        <v>460</v>
      </c>
      <c r="C672" t="s">
        <v>750</v>
      </c>
      <c r="D672" t="s">
        <v>25</v>
      </c>
      <c r="E672" t="s">
        <v>70</v>
      </c>
      <c r="F672" t="s">
        <v>764</v>
      </c>
      <c r="G672" t="s">
        <v>765</v>
      </c>
      <c r="H672" t="s">
        <v>766</v>
      </c>
      <c r="I672" t="s">
        <v>767</v>
      </c>
      <c r="J672" t="s">
        <v>768</v>
      </c>
      <c r="K672" t="s">
        <v>19</v>
      </c>
      <c r="L672">
        <v>7</v>
      </c>
      <c r="M672" t="s">
        <v>1282</v>
      </c>
      <c r="O672">
        <f t="shared" si="10"/>
        <v>1</v>
      </c>
    </row>
    <row r="673" spans="1:15">
      <c r="A673">
        <v>672</v>
      </c>
      <c r="B673" t="s">
        <v>460</v>
      </c>
      <c r="C673" t="s">
        <v>750</v>
      </c>
      <c r="D673" t="s">
        <v>25</v>
      </c>
      <c r="E673" t="s">
        <v>70</v>
      </c>
      <c r="F673" t="s">
        <v>769</v>
      </c>
      <c r="G673" t="s">
        <v>770</v>
      </c>
      <c r="H673" t="s">
        <v>771</v>
      </c>
      <c r="I673" t="s">
        <v>772</v>
      </c>
      <c r="J673" t="s">
        <v>773</v>
      </c>
      <c r="K673" t="s">
        <v>19</v>
      </c>
      <c r="L673">
        <v>2</v>
      </c>
      <c r="M673" t="s">
        <v>1282</v>
      </c>
      <c r="O673">
        <f t="shared" si="10"/>
        <v>1</v>
      </c>
    </row>
    <row r="674" spans="1:15">
      <c r="A674">
        <v>673</v>
      </c>
      <c r="B674" t="s">
        <v>460</v>
      </c>
      <c r="C674" t="s">
        <v>750</v>
      </c>
      <c r="D674" t="s">
        <v>25</v>
      </c>
      <c r="E674" t="s">
        <v>70</v>
      </c>
      <c r="F674" t="s">
        <v>774</v>
      </c>
      <c r="G674" t="s">
        <v>775</v>
      </c>
      <c r="H674" t="s">
        <v>776</v>
      </c>
      <c r="I674" t="s">
        <v>777</v>
      </c>
      <c r="J674" t="s">
        <v>778</v>
      </c>
      <c r="K674" t="s">
        <v>19</v>
      </c>
      <c r="L674">
        <v>1</v>
      </c>
      <c r="M674" t="s">
        <v>1282</v>
      </c>
      <c r="O674">
        <f t="shared" si="10"/>
        <v>1</v>
      </c>
    </row>
    <row r="675" spans="1:15">
      <c r="A675">
        <v>674</v>
      </c>
      <c r="B675" t="s">
        <v>460</v>
      </c>
      <c r="C675" t="s">
        <v>750</v>
      </c>
      <c r="D675" t="s">
        <v>76</v>
      </c>
      <c r="E675" t="s">
        <v>77</v>
      </c>
      <c r="F675" t="s">
        <v>779</v>
      </c>
      <c r="G675" t="s">
        <v>780</v>
      </c>
      <c r="H675" t="s">
        <v>781</v>
      </c>
      <c r="I675" t="s">
        <v>782</v>
      </c>
      <c r="J675" t="s">
        <v>783</v>
      </c>
      <c r="K675" t="s">
        <v>19</v>
      </c>
      <c r="L675">
        <v>3</v>
      </c>
      <c r="M675" t="s">
        <v>1282</v>
      </c>
      <c r="O675">
        <f t="shared" si="10"/>
        <v>1</v>
      </c>
    </row>
    <row r="676" spans="1:15">
      <c r="A676">
        <v>675</v>
      </c>
      <c r="B676" t="s">
        <v>460</v>
      </c>
      <c r="C676" t="s">
        <v>750</v>
      </c>
      <c r="D676" t="s">
        <v>76</v>
      </c>
      <c r="E676" t="s">
        <v>83</v>
      </c>
      <c r="F676" t="s">
        <v>784</v>
      </c>
      <c r="G676" t="s">
        <v>785</v>
      </c>
      <c r="H676" t="s">
        <v>786</v>
      </c>
      <c r="I676" t="s">
        <v>787</v>
      </c>
      <c r="J676" t="s">
        <v>788</v>
      </c>
      <c r="K676" t="s">
        <v>19</v>
      </c>
      <c r="L676">
        <v>3</v>
      </c>
      <c r="M676" t="s">
        <v>1282</v>
      </c>
      <c r="O676">
        <f t="shared" si="10"/>
        <v>1</v>
      </c>
    </row>
    <row r="677" spans="1:15">
      <c r="A677">
        <v>676</v>
      </c>
      <c r="B677" t="s">
        <v>460</v>
      </c>
      <c r="C677" t="s">
        <v>750</v>
      </c>
      <c r="D677" t="s">
        <v>89</v>
      </c>
      <c r="E677" t="s">
        <v>789</v>
      </c>
      <c r="F677" t="s">
        <v>790</v>
      </c>
      <c r="G677" t="s">
        <v>791</v>
      </c>
      <c r="H677" t="s">
        <v>792</v>
      </c>
      <c r="I677" t="s">
        <v>793</v>
      </c>
      <c r="J677" t="s">
        <v>794</v>
      </c>
      <c r="K677" t="s">
        <v>19</v>
      </c>
      <c r="L677">
        <v>4</v>
      </c>
      <c r="M677" t="s">
        <v>1282</v>
      </c>
      <c r="O677">
        <f t="shared" si="10"/>
        <v>1</v>
      </c>
    </row>
    <row r="678" spans="1:15">
      <c r="A678">
        <v>677</v>
      </c>
      <c r="B678" t="s">
        <v>460</v>
      </c>
      <c r="C678" t="s">
        <v>750</v>
      </c>
      <c r="D678" t="s">
        <v>89</v>
      </c>
      <c r="E678" t="s">
        <v>96</v>
      </c>
      <c r="F678" t="s">
        <v>795</v>
      </c>
      <c r="G678" t="s">
        <v>229</v>
      </c>
      <c r="H678" t="s">
        <v>796</v>
      </c>
      <c r="I678" t="s">
        <v>797</v>
      </c>
      <c r="J678" t="s">
        <v>798</v>
      </c>
      <c r="K678" t="s">
        <v>19</v>
      </c>
      <c r="L678">
        <v>6</v>
      </c>
      <c r="M678" t="s">
        <v>1282</v>
      </c>
      <c r="N678">
        <v>9</v>
      </c>
      <c r="O678">
        <f t="shared" si="10"/>
        <v>1</v>
      </c>
    </row>
    <row r="679" spans="1:15">
      <c r="A679">
        <v>678</v>
      </c>
      <c r="B679" t="s">
        <v>460</v>
      </c>
      <c r="C679" t="s">
        <v>750</v>
      </c>
      <c r="D679" t="s">
        <v>89</v>
      </c>
      <c r="E679" t="s">
        <v>96</v>
      </c>
      <c r="F679" t="s">
        <v>799</v>
      </c>
      <c r="G679" t="s">
        <v>800</v>
      </c>
      <c r="H679" t="s">
        <v>801</v>
      </c>
      <c r="I679" t="s">
        <v>802</v>
      </c>
      <c r="J679" t="s">
        <v>803</v>
      </c>
      <c r="K679" t="s">
        <v>19</v>
      </c>
      <c r="L679">
        <v>1</v>
      </c>
      <c r="M679" t="s">
        <v>1282</v>
      </c>
      <c r="O679">
        <f t="shared" si="10"/>
        <v>1</v>
      </c>
    </row>
    <row r="680" spans="1:15">
      <c r="A680">
        <v>679</v>
      </c>
      <c r="B680" t="s">
        <v>460</v>
      </c>
      <c r="C680" t="s">
        <v>750</v>
      </c>
      <c r="D680" t="s">
        <v>102</v>
      </c>
      <c r="E680" t="s">
        <v>103</v>
      </c>
      <c r="F680" t="s">
        <v>589</v>
      </c>
      <c r="G680" t="s">
        <v>804</v>
      </c>
      <c r="H680" t="s">
        <v>805</v>
      </c>
      <c r="I680" t="s">
        <v>806</v>
      </c>
      <c r="J680" t="s">
        <v>807</v>
      </c>
      <c r="K680" t="s">
        <v>19</v>
      </c>
      <c r="L680">
        <v>5</v>
      </c>
      <c r="M680" t="s">
        <v>1282</v>
      </c>
      <c r="O680">
        <f t="shared" si="10"/>
        <v>1</v>
      </c>
    </row>
    <row r="681" spans="1:15">
      <c r="A681">
        <v>680</v>
      </c>
      <c r="B681" t="s">
        <v>460</v>
      </c>
      <c r="C681" t="s">
        <v>750</v>
      </c>
      <c r="D681" t="s">
        <v>102</v>
      </c>
      <c r="E681" t="s">
        <v>109</v>
      </c>
      <c r="F681" t="s">
        <v>808</v>
      </c>
      <c r="G681" t="s">
        <v>314</v>
      </c>
      <c r="H681" t="s">
        <v>809</v>
      </c>
      <c r="I681" t="s">
        <v>810</v>
      </c>
      <c r="J681" t="s">
        <v>811</v>
      </c>
      <c r="K681" t="s">
        <v>19</v>
      </c>
      <c r="L681">
        <v>0</v>
      </c>
      <c r="M681" t="s">
        <v>1282</v>
      </c>
      <c r="O681">
        <f t="shared" si="10"/>
        <v>1</v>
      </c>
    </row>
    <row r="682" spans="1:15">
      <c r="A682">
        <v>681</v>
      </c>
      <c r="B682" t="s">
        <v>460</v>
      </c>
      <c r="C682" t="s">
        <v>750</v>
      </c>
      <c r="D682" t="s">
        <v>114</v>
      </c>
      <c r="E682" t="s">
        <v>115</v>
      </c>
      <c r="F682" t="s">
        <v>812</v>
      </c>
      <c r="G682" t="s">
        <v>22</v>
      </c>
      <c r="H682" t="s">
        <v>813</v>
      </c>
      <c r="I682" t="s">
        <v>814</v>
      </c>
      <c r="J682" t="s">
        <v>815</v>
      </c>
      <c r="K682" t="s">
        <v>19</v>
      </c>
      <c r="L682">
        <v>3</v>
      </c>
      <c r="M682" t="s">
        <v>1282</v>
      </c>
      <c r="O682">
        <f t="shared" si="10"/>
        <v>1</v>
      </c>
    </row>
    <row r="683" spans="1:15">
      <c r="A683">
        <v>682</v>
      </c>
      <c r="B683" t="s">
        <v>460</v>
      </c>
      <c r="C683" t="s">
        <v>750</v>
      </c>
      <c r="D683" t="s">
        <v>114</v>
      </c>
      <c r="E683" t="s">
        <v>121</v>
      </c>
      <c r="F683" t="s">
        <v>816</v>
      </c>
      <c r="G683" t="s">
        <v>817</v>
      </c>
      <c r="H683" t="s">
        <v>818</v>
      </c>
      <c r="I683" t="s">
        <v>819</v>
      </c>
      <c r="J683" t="s">
        <v>820</v>
      </c>
      <c r="K683" t="s">
        <v>19</v>
      </c>
      <c r="L683">
        <v>0</v>
      </c>
      <c r="M683" t="s">
        <v>1282</v>
      </c>
      <c r="O683">
        <f t="shared" si="10"/>
        <v>1</v>
      </c>
    </row>
    <row r="684" spans="1:15">
      <c r="A684">
        <v>683</v>
      </c>
      <c r="B684" t="s">
        <v>460</v>
      </c>
      <c r="C684" t="s">
        <v>821</v>
      </c>
      <c r="D684" t="s">
        <v>52</v>
      </c>
      <c r="E684" t="s">
        <v>52</v>
      </c>
      <c r="F684" t="s">
        <v>584</v>
      </c>
      <c r="G684" t="s">
        <v>822</v>
      </c>
      <c r="H684" t="s">
        <v>823</v>
      </c>
      <c r="I684" t="s">
        <v>824</v>
      </c>
      <c r="J684" t="s">
        <v>825</v>
      </c>
      <c r="K684" t="s">
        <v>19</v>
      </c>
      <c r="L684">
        <v>10</v>
      </c>
      <c r="M684" t="s">
        <v>1282</v>
      </c>
      <c r="N684">
        <v>9</v>
      </c>
      <c r="O684">
        <f t="shared" si="10"/>
        <v>1</v>
      </c>
    </row>
    <row r="685" spans="1:15">
      <c r="A685">
        <v>684</v>
      </c>
      <c r="B685" t="s">
        <v>460</v>
      </c>
      <c r="C685" t="s">
        <v>821</v>
      </c>
      <c r="D685" t="s">
        <v>52</v>
      </c>
      <c r="E685" t="s">
        <v>58</v>
      </c>
      <c r="F685" t="s">
        <v>826</v>
      </c>
      <c r="G685" t="s">
        <v>827</v>
      </c>
      <c r="H685" t="s">
        <v>828</v>
      </c>
      <c r="I685" t="s">
        <v>829</v>
      </c>
      <c r="J685" t="s">
        <v>830</v>
      </c>
      <c r="K685" t="s">
        <v>19</v>
      </c>
      <c r="L685">
        <v>7</v>
      </c>
      <c r="M685" t="s">
        <v>1282</v>
      </c>
      <c r="O685">
        <f t="shared" si="10"/>
        <v>1</v>
      </c>
    </row>
    <row r="686" spans="1:15">
      <c r="A686">
        <v>685</v>
      </c>
      <c r="B686" t="s">
        <v>460</v>
      </c>
      <c r="C686" t="s">
        <v>821</v>
      </c>
      <c r="D686" t="s">
        <v>25</v>
      </c>
      <c r="E686" t="s">
        <v>64</v>
      </c>
      <c r="F686" t="s">
        <v>831</v>
      </c>
      <c r="G686" t="s">
        <v>832</v>
      </c>
      <c r="H686" t="s">
        <v>833</v>
      </c>
      <c r="I686" t="s">
        <v>834</v>
      </c>
      <c r="J686" t="s">
        <v>835</v>
      </c>
      <c r="K686" t="s">
        <v>19</v>
      </c>
      <c r="L686">
        <v>8</v>
      </c>
      <c r="M686" t="s">
        <v>1282</v>
      </c>
      <c r="N686">
        <v>9</v>
      </c>
      <c r="O686">
        <f t="shared" si="10"/>
        <v>1</v>
      </c>
    </row>
    <row r="687" spans="1:15">
      <c r="A687">
        <v>686</v>
      </c>
      <c r="B687" t="s">
        <v>460</v>
      </c>
      <c r="C687" t="s">
        <v>821</v>
      </c>
      <c r="D687" t="s">
        <v>76</v>
      </c>
      <c r="E687" t="s">
        <v>77</v>
      </c>
      <c r="F687" t="s">
        <v>53</v>
      </c>
      <c r="G687" t="s">
        <v>836</v>
      </c>
      <c r="H687" t="s">
        <v>837</v>
      </c>
      <c r="I687" t="s">
        <v>838</v>
      </c>
      <c r="J687" t="s">
        <v>839</v>
      </c>
      <c r="K687" t="s">
        <v>19</v>
      </c>
      <c r="L687">
        <v>4</v>
      </c>
      <c r="M687" t="s">
        <v>1282</v>
      </c>
      <c r="N687">
        <v>9</v>
      </c>
      <c r="O687">
        <f t="shared" si="10"/>
        <v>1</v>
      </c>
    </row>
    <row r="688" spans="1:15">
      <c r="A688">
        <v>687</v>
      </c>
      <c r="B688" t="s">
        <v>460</v>
      </c>
      <c r="C688" t="s">
        <v>821</v>
      </c>
      <c r="D688" t="s">
        <v>89</v>
      </c>
      <c r="E688" t="s">
        <v>90</v>
      </c>
      <c r="F688" t="s">
        <v>584</v>
      </c>
      <c r="G688" t="s">
        <v>822</v>
      </c>
      <c r="H688" t="s">
        <v>823</v>
      </c>
      <c r="I688" t="s">
        <v>840</v>
      </c>
      <c r="J688" t="s">
        <v>841</v>
      </c>
      <c r="K688" t="s">
        <v>19</v>
      </c>
      <c r="L688">
        <v>10</v>
      </c>
      <c r="M688" t="s">
        <v>1282</v>
      </c>
      <c r="N688">
        <v>9</v>
      </c>
      <c r="O688">
        <f t="shared" si="10"/>
        <v>1</v>
      </c>
    </row>
    <row r="689" spans="1:15">
      <c r="A689">
        <v>688</v>
      </c>
      <c r="B689" t="s">
        <v>460</v>
      </c>
      <c r="C689" t="s">
        <v>821</v>
      </c>
      <c r="D689" t="s">
        <v>102</v>
      </c>
      <c r="E689" t="s">
        <v>103</v>
      </c>
      <c r="F689" t="s">
        <v>842</v>
      </c>
      <c r="G689" t="s">
        <v>843</v>
      </c>
      <c r="H689" t="s">
        <v>844</v>
      </c>
      <c r="I689" t="s">
        <v>845</v>
      </c>
      <c r="J689" t="s">
        <v>846</v>
      </c>
      <c r="K689" t="s">
        <v>19</v>
      </c>
      <c r="L689">
        <v>8</v>
      </c>
      <c r="M689" t="s">
        <v>1282</v>
      </c>
      <c r="N689">
        <v>9</v>
      </c>
      <c r="O689">
        <f t="shared" si="10"/>
        <v>1</v>
      </c>
    </row>
    <row r="690" spans="1:15">
      <c r="A690">
        <v>689</v>
      </c>
      <c r="B690" t="s">
        <v>460</v>
      </c>
      <c r="C690" t="s">
        <v>821</v>
      </c>
      <c r="D690" t="s">
        <v>114</v>
      </c>
      <c r="E690" t="s">
        <v>115</v>
      </c>
      <c r="F690" t="s">
        <v>847</v>
      </c>
      <c r="G690" t="s">
        <v>848</v>
      </c>
      <c r="H690" t="s">
        <v>849</v>
      </c>
      <c r="I690" t="s">
        <v>850</v>
      </c>
      <c r="J690" t="s">
        <v>851</v>
      </c>
      <c r="K690" t="s">
        <v>19</v>
      </c>
      <c r="L690">
        <v>5</v>
      </c>
      <c r="M690" t="s">
        <v>1282</v>
      </c>
      <c r="O690">
        <f t="shared" si="10"/>
        <v>1</v>
      </c>
    </row>
    <row r="691" spans="1:15">
      <c r="A691">
        <v>690</v>
      </c>
      <c r="B691" t="s">
        <v>460</v>
      </c>
      <c r="C691" t="s">
        <v>821</v>
      </c>
      <c r="D691" t="s">
        <v>114</v>
      </c>
      <c r="E691" t="s">
        <v>121</v>
      </c>
      <c r="F691" t="s">
        <v>852</v>
      </c>
      <c r="G691" t="s">
        <v>157</v>
      </c>
      <c r="H691" t="s">
        <v>853</v>
      </c>
      <c r="I691" t="s">
        <v>854</v>
      </c>
      <c r="J691" t="s">
        <v>855</v>
      </c>
      <c r="K691" t="s">
        <v>19</v>
      </c>
      <c r="L691">
        <v>6</v>
      </c>
      <c r="M691" t="s">
        <v>1282</v>
      </c>
      <c r="O691">
        <f t="shared" si="10"/>
        <v>1</v>
      </c>
    </row>
    <row r="692" spans="1:15">
      <c r="A692">
        <v>691</v>
      </c>
      <c r="B692" t="s">
        <v>460</v>
      </c>
      <c r="C692" t="s">
        <v>856</v>
      </c>
      <c r="D692" t="s">
        <v>52</v>
      </c>
      <c r="E692" t="s">
        <v>52</v>
      </c>
      <c r="F692" t="s">
        <v>857</v>
      </c>
      <c r="G692" t="s">
        <v>858</v>
      </c>
      <c r="H692" t="s">
        <v>859</v>
      </c>
      <c r="I692" t="s">
        <v>860</v>
      </c>
      <c r="J692" t="s">
        <v>861</v>
      </c>
      <c r="K692" t="s">
        <v>19</v>
      </c>
      <c r="L692">
        <v>10</v>
      </c>
      <c r="M692" t="s">
        <v>1282</v>
      </c>
      <c r="N692">
        <v>9</v>
      </c>
      <c r="O692">
        <f t="shared" si="10"/>
        <v>1</v>
      </c>
    </row>
    <row r="693" spans="1:15">
      <c r="A693">
        <v>692</v>
      </c>
      <c r="B693" t="s">
        <v>460</v>
      </c>
      <c r="C693" t="s">
        <v>856</v>
      </c>
      <c r="D693" t="s">
        <v>52</v>
      </c>
      <c r="E693" t="s">
        <v>58</v>
      </c>
      <c r="F693" t="s">
        <v>862</v>
      </c>
      <c r="G693" t="s">
        <v>172</v>
      </c>
      <c r="H693" t="s">
        <v>863</v>
      </c>
      <c r="I693" t="s">
        <v>864</v>
      </c>
      <c r="J693" t="s">
        <v>865</v>
      </c>
      <c r="K693" t="s">
        <v>19</v>
      </c>
      <c r="L693">
        <v>4</v>
      </c>
      <c r="M693" t="s">
        <v>1282</v>
      </c>
      <c r="N693">
        <v>9</v>
      </c>
      <c r="O693">
        <f t="shared" si="10"/>
        <v>1</v>
      </c>
    </row>
    <row r="694" spans="1:15">
      <c r="A694">
        <v>693</v>
      </c>
      <c r="B694" t="s">
        <v>460</v>
      </c>
      <c r="C694" t="s">
        <v>856</v>
      </c>
      <c r="D694" t="s">
        <v>25</v>
      </c>
      <c r="E694" t="s">
        <v>64</v>
      </c>
      <c r="F694" t="s">
        <v>866</v>
      </c>
      <c r="G694" t="s">
        <v>867</v>
      </c>
      <c r="H694" t="s">
        <v>868</v>
      </c>
      <c r="I694" t="s">
        <v>869</v>
      </c>
      <c r="J694" t="s">
        <v>870</v>
      </c>
      <c r="K694" t="s">
        <v>19</v>
      </c>
      <c r="L694">
        <v>1</v>
      </c>
      <c r="M694" t="s">
        <v>1282</v>
      </c>
      <c r="O694">
        <f t="shared" si="10"/>
        <v>1</v>
      </c>
    </row>
    <row r="695" spans="1:15">
      <c r="A695">
        <v>694</v>
      </c>
      <c r="B695" t="s">
        <v>460</v>
      </c>
      <c r="C695" t="s">
        <v>856</v>
      </c>
      <c r="D695" t="s">
        <v>25</v>
      </c>
      <c r="E695" t="s">
        <v>70</v>
      </c>
      <c r="F695" t="s">
        <v>116</v>
      </c>
      <c r="G695" t="s">
        <v>871</v>
      </c>
      <c r="H695" t="s">
        <v>872</v>
      </c>
      <c r="I695" t="s">
        <v>873</v>
      </c>
      <c r="J695" t="s">
        <v>874</v>
      </c>
      <c r="K695" t="s">
        <v>19</v>
      </c>
      <c r="L695">
        <v>1</v>
      </c>
      <c r="M695" t="s">
        <v>1282</v>
      </c>
      <c r="O695">
        <f t="shared" si="10"/>
        <v>1</v>
      </c>
    </row>
    <row r="696" spans="1:15">
      <c r="A696">
        <v>695</v>
      </c>
      <c r="B696" t="s">
        <v>460</v>
      </c>
      <c r="C696" t="s">
        <v>856</v>
      </c>
      <c r="D696" t="s">
        <v>25</v>
      </c>
      <c r="E696" t="s">
        <v>70</v>
      </c>
      <c r="F696" t="s">
        <v>875</v>
      </c>
      <c r="G696" t="s">
        <v>721</v>
      </c>
      <c r="H696" t="s">
        <v>876</v>
      </c>
      <c r="I696" t="s">
        <v>877</v>
      </c>
      <c r="J696" t="s">
        <v>878</v>
      </c>
      <c r="K696" t="s">
        <v>19</v>
      </c>
      <c r="L696">
        <v>0</v>
      </c>
      <c r="M696" t="s">
        <v>1282</v>
      </c>
      <c r="O696">
        <f t="shared" si="10"/>
        <v>1</v>
      </c>
    </row>
    <row r="697" spans="1:15">
      <c r="A697">
        <v>696</v>
      </c>
      <c r="B697" t="s">
        <v>460</v>
      </c>
      <c r="C697" t="s">
        <v>856</v>
      </c>
      <c r="D697" t="s">
        <v>76</v>
      </c>
      <c r="E697" t="s">
        <v>77</v>
      </c>
      <c r="F697" t="s">
        <v>879</v>
      </c>
      <c r="G697" t="s">
        <v>880</v>
      </c>
      <c r="H697" t="s">
        <v>881</v>
      </c>
      <c r="I697" t="s">
        <v>882</v>
      </c>
      <c r="J697" t="s">
        <v>883</v>
      </c>
      <c r="K697" t="s">
        <v>19</v>
      </c>
      <c r="L697">
        <v>3</v>
      </c>
      <c r="M697" t="s">
        <v>1282</v>
      </c>
      <c r="O697">
        <f t="shared" si="10"/>
        <v>1</v>
      </c>
    </row>
    <row r="698" spans="1:15">
      <c r="A698">
        <v>697</v>
      </c>
      <c r="B698" t="s">
        <v>460</v>
      </c>
      <c r="C698" t="s">
        <v>856</v>
      </c>
      <c r="D698" t="s">
        <v>76</v>
      </c>
      <c r="E698" t="s">
        <v>83</v>
      </c>
      <c r="F698" t="s">
        <v>674</v>
      </c>
      <c r="G698" t="s">
        <v>884</v>
      </c>
      <c r="H698" t="s">
        <v>885</v>
      </c>
      <c r="I698" t="s">
        <v>882</v>
      </c>
      <c r="J698" t="s">
        <v>886</v>
      </c>
      <c r="K698" t="s">
        <v>19</v>
      </c>
      <c r="L698">
        <v>0</v>
      </c>
      <c r="M698" t="s">
        <v>1282</v>
      </c>
      <c r="O698">
        <f t="shared" si="10"/>
        <v>1</v>
      </c>
    </row>
    <row r="699" spans="1:15">
      <c r="A699">
        <v>698</v>
      </c>
      <c r="B699" t="s">
        <v>460</v>
      </c>
      <c r="C699" t="s">
        <v>856</v>
      </c>
      <c r="D699" t="s">
        <v>89</v>
      </c>
      <c r="E699" t="s">
        <v>90</v>
      </c>
      <c r="F699" t="s">
        <v>887</v>
      </c>
      <c r="G699" t="s">
        <v>22</v>
      </c>
      <c r="H699" t="s">
        <v>888</v>
      </c>
      <c r="I699" t="s">
        <v>889</v>
      </c>
      <c r="J699" t="s">
        <v>890</v>
      </c>
      <c r="K699" t="s">
        <v>19</v>
      </c>
      <c r="L699">
        <v>10</v>
      </c>
      <c r="M699" t="s">
        <v>1282</v>
      </c>
      <c r="N699">
        <v>9</v>
      </c>
      <c r="O699">
        <f t="shared" si="10"/>
        <v>1</v>
      </c>
    </row>
    <row r="700" spans="1:15">
      <c r="A700">
        <v>699</v>
      </c>
      <c r="B700" t="s">
        <v>460</v>
      </c>
      <c r="C700" t="s">
        <v>856</v>
      </c>
      <c r="D700" t="s">
        <v>89</v>
      </c>
      <c r="E700" t="s">
        <v>96</v>
      </c>
      <c r="F700" t="s">
        <v>891</v>
      </c>
      <c r="G700" t="s">
        <v>223</v>
      </c>
      <c r="H700" t="s">
        <v>892</v>
      </c>
      <c r="I700" t="s">
        <v>893</v>
      </c>
      <c r="J700" t="s">
        <v>894</v>
      </c>
      <c r="K700" t="s">
        <v>19</v>
      </c>
      <c r="L700">
        <v>4</v>
      </c>
      <c r="M700" t="s">
        <v>1282</v>
      </c>
      <c r="N700">
        <v>9</v>
      </c>
      <c r="O700">
        <f t="shared" si="10"/>
        <v>1</v>
      </c>
    </row>
    <row r="701" spans="1:15">
      <c r="A701">
        <v>700</v>
      </c>
      <c r="B701" t="s">
        <v>460</v>
      </c>
      <c r="C701" t="s">
        <v>856</v>
      </c>
      <c r="D701" t="s">
        <v>102</v>
      </c>
      <c r="E701" t="s">
        <v>103</v>
      </c>
      <c r="F701" t="s">
        <v>895</v>
      </c>
      <c r="G701" t="s">
        <v>896</v>
      </c>
      <c r="H701" t="s">
        <v>897</v>
      </c>
      <c r="I701" t="s">
        <v>898</v>
      </c>
      <c r="J701" t="s">
        <v>899</v>
      </c>
      <c r="K701" t="s">
        <v>19</v>
      </c>
      <c r="L701">
        <v>2</v>
      </c>
      <c r="M701" t="s">
        <v>1282</v>
      </c>
      <c r="O701">
        <f t="shared" si="10"/>
        <v>1</v>
      </c>
    </row>
    <row r="702" spans="1:15">
      <c r="A702">
        <v>701</v>
      </c>
      <c r="B702" t="s">
        <v>460</v>
      </c>
      <c r="C702" t="s">
        <v>856</v>
      </c>
      <c r="D702" t="s">
        <v>102</v>
      </c>
      <c r="E702" t="s">
        <v>109</v>
      </c>
      <c r="F702" t="s">
        <v>900</v>
      </c>
      <c r="G702" t="s">
        <v>901</v>
      </c>
      <c r="H702" t="s">
        <v>902</v>
      </c>
      <c r="I702" t="s">
        <v>903</v>
      </c>
      <c r="J702" t="s">
        <v>904</v>
      </c>
      <c r="K702" t="s">
        <v>19</v>
      </c>
      <c r="L702">
        <v>0</v>
      </c>
      <c r="M702" t="s">
        <v>1282</v>
      </c>
      <c r="O702">
        <f t="shared" si="10"/>
        <v>1</v>
      </c>
    </row>
    <row r="703" spans="1:15">
      <c r="A703">
        <v>702</v>
      </c>
      <c r="B703" t="s">
        <v>460</v>
      </c>
      <c r="C703" t="s">
        <v>856</v>
      </c>
      <c r="D703" t="s">
        <v>114</v>
      </c>
      <c r="E703" t="s">
        <v>905</v>
      </c>
      <c r="F703" t="s">
        <v>906</v>
      </c>
      <c r="G703" t="s">
        <v>229</v>
      </c>
      <c r="H703" t="s">
        <v>907</v>
      </c>
      <c r="I703" t="s">
        <v>908</v>
      </c>
      <c r="J703" t="s">
        <v>909</v>
      </c>
      <c r="K703" t="s">
        <v>19</v>
      </c>
      <c r="L703">
        <v>4</v>
      </c>
      <c r="M703" t="s">
        <v>1282</v>
      </c>
      <c r="O703">
        <f t="shared" si="10"/>
        <v>1</v>
      </c>
    </row>
    <row r="704" spans="1:15">
      <c r="A704">
        <v>703</v>
      </c>
      <c r="B704" t="s">
        <v>460</v>
      </c>
      <c r="C704" t="s">
        <v>856</v>
      </c>
      <c r="D704" t="s">
        <v>114</v>
      </c>
      <c r="E704" t="s">
        <v>121</v>
      </c>
      <c r="F704" t="s">
        <v>910</v>
      </c>
      <c r="G704" t="s">
        <v>911</v>
      </c>
      <c r="H704" t="s">
        <v>912</v>
      </c>
      <c r="I704" t="s">
        <v>913</v>
      </c>
      <c r="J704" t="s">
        <v>914</v>
      </c>
      <c r="K704" t="s">
        <v>19</v>
      </c>
      <c r="L704">
        <v>0</v>
      </c>
      <c r="M704" t="s">
        <v>1282</v>
      </c>
      <c r="O704">
        <f t="shared" si="10"/>
        <v>1</v>
      </c>
    </row>
    <row r="705" spans="1:15">
      <c r="A705">
        <v>704</v>
      </c>
      <c r="B705" t="s">
        <v>915</v>
      </c>
      <c r="C705" t="s">
        <v>12</v>
      </c>
      <c r="D705" t="s">
        <v>12</v>
      </c>
      <c r="E705" t="s">
        <v>13</v>
      </c>
      <c r="F705" t="s">
        <v>916</v>
      </c>
      <c r="G705" t="s">
        <v>917</v>
      </c>
      <c r="H705" t="s">
        <v>918</v>
      </c>
      <c r="I705" t="s">
        <v>919</v>
      </c>
      <c r="J705" t="s">
        <v>920</v>
      </c>
      <c r="K705" t="s">
        <v>19</v>
      </c>
      <c r="L705">
        <v>7</v>
      </c>
      <c r="M705" t="s">
        <v>1282</v>
      </c>
      <c r="O705">
        <f t="shared" si="10"/>
        <v>1</v>
      </c>
    </row>
    <row r="706" spans="1:15">
      <c r="A706">
        <v>705</v>
      </c>
      <c r="B706" t="s">
        <v>915</v>
      </c>
      <c r="C706" t="s">
        <v>12</v>
      </c>
      <c r="D706" t="s">
        <v>12</v>
      </c>
      <c r="E706" t="s">
        <v>20</v>
      </c>
      <c r="F706" t="s">
        <v>916</v>
      </c>
      <c r="G706" t="s">
        <v>917</v>
      </c>
      <c r="H706" t="s">
        <v>918</v>
      </c>
      <c r="I706" t="s">
        <v>919</v>
      </c>
      <c r="J706" t="s">
        <v>920</v>
      </c>
      <c r="K706" t="s">
        <v>19</v>
      </c>
      <c r="L706">
        <v>7</v>
      </c>
      <c r="M706" t="s">
        <v>1282</v>
      </c>
      <c r="O706">
        <f t="shared" si="10"/>
        <v>1</v>
      </c>
    </row>
    <row r="707" spans="1:15">
      <c r="A707">
        <v>706</v>
      </c>
      <c r="B707" t="s">
        <v>915</v>
      </c>
      <c r="C707" t="s">
        <v>12</v>
      </c>
      <c r="D707" t="s">
        <v>12</v>
      </c>
      <c r="E707" t="s">
        <v>25</v>
      </c>
      <c r="F707" t="s">
        <v>921</v>
      </c>
      <c r="G707" t="s">
        <v>922</v>
      </c>
      <c r="H707" t="s">
        <v>923</v>
      </c>
      <c r="I707" t="s">
        <v>924</v>
      </c>
      <c r="J707" t="s">
        <v>925</v>
      </c>
      <c r="K707" t="s">
        <v>19</v>
      </c>
      <c r="L707">
        <v>2</v>
      </c>
      <c r="M707" t="s">
        <v>1282</v>
      </c>
      <c r="O707">
        <f t="shared" ref="O707:O770" si="11">IF(N707=" ",0,1)</f>
        <v>1</v>
      </c>
    </row>
    <row r="708" spans="1:15">
      <c r="A708">
        <v>707</v>
      </c>
      <c r="B708" t="s">
        <v>915</v>
      </c>
      <c r="C708" t="s">
        <v>12</v>
      </c>
      <c r="D708" t="s">
        <v>12</v>
      </c>
      <c r="E708" t="s">
        <v>30</v>
      </c>
      <c r="F708" t="s">
        <v>926</v>
      </c>
      <c r="G708" t="s">
        <v>927</v>
      </c>
      <c r="H708" t="s">
        <v>928</v>
      </c>
      <c r="I708" t="s">
        <v>929</v>
      </c>
      <c r="J708" t="s">
        <v>930</v>
      </c>
      <c r="K708" t="s">
        <v>19</v>
      </c>
      <c r="L708">
        <v>0</v>
      </c>
      <c r="M708" t="s">
        <v>1282</v>
      </c>
      <c r="O708">
        <f t="shared" si="11"/>
        <v>1</v>
      </c>
    </row>
    <row r="709" spans="1:15">
      <c r="A709">
        <v>708</v>
      </c>
      <c r="B709" t="s">
        <v>915</v>
      </c>
      <c r="C709" t="s">
        <v>12</v>
      </c>
      <c r="D709" t="s">
        <v>12</v>
      </c>
      <c r="E709" t="s">
        <v>76</v>
      </c>
      <c r="F709" t="s">
        <v>931</v>
      </c>
      <c r="G709" t="s">
        <v>932</v>
      </c>
      <c r="H709" t="s">
        <v>933</v>
      </c>
      <c r="I709" t="s">
        <v>934</v>
      </c>
      <c r="J709" t="s">
        <v>935</v>
      </c>
      <c r="K709" t="s">
        <v>19</v>
      </c>
      <c r="L709">
        <v>5</v>
      </c>
      <c r="M709" t="s">
        <v>1282</v>
      </c>
      <c r="N709">
        <v>9</v>
      </c>
      <c r="O709">
        <f t="shared" si="11"/>
        <v>1</v>
      </c>
    </row>
    <row r="710" spans="1:15">
      <c r="A710">
        <v>709</v>
      </c>
      <c r="B710" t="s">
        <v>915</v>
      </c>
      <c r="C710" t="s">
        <v>12</v>
      </c>
      <c r="D710" t="s">
        <v>12</v>
      </c>
      <c r="E710" t="s">
        <v>478</v>
      </c>
      <c r="F710" t="s">
        <v>936</v>
      </c>
      <c r="G710" t="s">
        <v>937</v>
      </c>
      <c r="H710" t="s">
        <v>938</v>
      </c>
      <c r="I710" t="s">
        <v>939</v>
      </c>
      <c r="J710" t="s">
        <v>940</v>
      </c>
      <c r="K710" t="s">
        <v>19</v>
      </c>
      <c r="L710">
        <v>1</v>
      </c>
      <c r="M710" t="s">
        <v>1282</v>
      </c>
      <c r="O710">
        <f t="shared" si="11"/>
        <v>1</v>
      </c>
    </row>
    <row r="711" spans="1:15">
      <c r="A711">
        <v>710</v>
      </c>
      <c r="B711" t="s">
        <v>915</v>
      </c>
      <c r="C711" t="s">
        <v>12</v>
      </c>
      <c r="D711" t="s">
        <v>12</v>
      </c>
      <c r="E711" t="s">
        <v>36</v>
      </c>
      <c r="F711" t="s">
        <v>941</v>
      </c>
      <c r="G711" t="s">
        <v>942</v>
      </c>
      <c r="H711" t="s">
        <v>943</v>
      </c>
      <c r="I711" t="s">
        <v>944</v>
      </c>
      <c r="J711" t="s">
        <v>945</v>
      </c>
      <c r="K711" t="s">
        <v>19</v>
      </c>
      <c r="L711">
        <v>1</v>
      </c>
      <c r="M711" t="s">
        <v>1282</v>
      </c>
      <c r="O711">
        <f t="shared" si="11"/>
        <v>1</v>
      </c>
    </row>
    <row r="712" spans="1:15">
      <c r="A712">
        <v>711</v>
      </c>
      <c r="B712" t="s">
        <v>915</v>
      </c>
      <c r="C712" t="s">
        <v>12</v>
      </c>
      <c r="D712" t="s">
        <v>12</v>
      </c>
      <c r="E712" t="s">
        <v>946</v>
      </c>
      <c r="F712" t="s">
        <v>947</v>
      </c>
      <c r="G712" t="s">
        <v>948</v>
      </c>
      <c r="H712" t="s">
        <v>949</v>
      </c>
      <c r="I712" t="s">
        <v>950</v>
      </c>
      <c r="J712" t="s">
        <v>951</v>
      </c>
      <c r="K712" t="s">
        <v>19</v>
      </c>
      <c r="L712">
        <v>5</v>
      </c>
      <c r="M712" t="s">
        <v>1282</v>
      </c>
      <c r="O712">
        <f t="shared" si="11"/>
        <v>1</v>
      </c>
    </row>
    <row r="713" spans="1:15">
      <c r="A713">
        <v>712</v>
      </c>
      <c r="B713" t="s">
        <v>915</v>
      </c>
      <c r="C713" t="s">
        <v>12</v>
      </c>
      <c r="D713" t="s">
        <v>12</v>
      </c>
      <c r="E713" t="s">
        <v>952</v>
      </c>
      <c r="F713" t="s">
        <v>953</v>
      </c>
      <c r="G713" t="s">
        <v>954</v>
      </c>
      <c r="H713" t="s">
        <v>955</v>
      </c>
      <c r="I713" t="s">
        <v>956</v>
      </c>
      <c r="J713" t="s">
        <v>957</v>
      </c>
      <c r="K713" t="s">
        <v>19</v>
      </c>
      <c r="L713">
        <v>0</v>
      </c>
      <c r="M713" t="s">
        <v>1282</v>
      </c>
      <c r="O713">
        <f t="shared" si="11"/>
        <v>1</v>
      </c>
    </row>
    <row r="714" spans="1:15">
      <c r="A714">
        <v>713</v>
      </c>
      <c r="B714" t="s">
        <v>915</v>
      </c>
      <c r="C714" t="s">
        <v>958</v>
      </c>
      <c r="D714" t="s">
        <v>52</v>
      </c>
      <c r="E714" t="s">
        <v>52</v>
      </c>
      <c r="F714" t="s">
        <v>959</v>
      </c>
      <c r="G714" t="s">
        <v>960</v>
      </c>
      <c r="H714" t="s">
        <v>961</v>
      </c>
      <c r="I714" t="s">
        <v>962</v>
      </c>
      <c r="J714" t="s">
        <v>963</v>
      </c>
      <c r="K714" t="s">
        <v>19</v>
      </c>
      <c r="L714">
        <v>3</v>
      </c>
      <c r="M714" t="s">
        <v>1282</v>
      </c>
      <c r="N714">
        <v>9</v>
      </c>
      <c r="O714">
        <f t="shared" si="11"/>
        <v>1</v>
      </c>
    </row>
    <row r="715" spans="1:15">
      <c r="A715">
        <v>714</v>
      </c>
      <c r="B715" t="s">
        <v>915</v>
      </c>
      <c r="C715" t="s">
        <v>958</v>
      </c>
      <c r="D715" t="s">
        <v>52</v>
      </c>
      <c r="E715" t="s">
        <v>58</v>
      </c>
      <c r="F715" t="s">
        <v>964</v>
      </c>
      <c r="G715" t="s">
        <v>22</v>
      </c>
      <c r="H715" t="s">
        <v>965</v>
      </c>
      <c r="I715" t="s">
        <v>966</v>
      </c>
      <c r="J715" t="s">
        <v>967</v>
      </c>
      <c r="K715" t="s">
        <v>19</v>
      </c>
      <c r="L715">
        <v>10</v>
      </c>
      <c r="M715" t="s">
        <v>1282</v>
      </c>
      <c r="N715">
        <v>9</v>
      </c>
      <c r="O715">
        <f t="shared" si="11"/>
        <v>1</v>
      </c>
    </row>
    <row r="716" spans="1:15">
      <c r="A716">
        <v>715</v>
      </c>
      <c r="B716" t="s">
        <v>915</v>
      </c>
      <c r="C716" t="s">
        <v>958</v>
      </c>
      <c r="D716" t="s">
        <v>25</v>
      </c>
      <c r="E716" t="s">
        <v>64</v>
      </c>
      <c r="F716" t="s">
        <v>968</v>
      </c>
      <c r="G716" t="s">
        <v>969</v>
      </c>
      <c r="H716" t="s">
        <v>970</v>
      </c>
      <c r="I716" t="s">
        <v>971</v>
      </c>
      <c r="J716" t="s">
        <v>972</v>
      </c>
      <c r="K716" t="s">
        <v>19</v>
      </c>
      <c r="L716">
        <v>8</v>
      </c>
      <c r="M716" t="s">
        <v>1282</v>
      </c>
      <c r="O716">
        <f t="shared" si="11"/>
        <v>1</v>
      </c>
    </row>
    <row r="717" spans="1:15">
      <c r="A717">
        <v>716</v>
      </c>
      <c r="B717" t="s">
        <v>915</v>
      </c>
      <c r="C717" t="s">
        <v>958</v>
      </c>
      <c r="D717" t="s">
        <v>25</v>
      </c>
      <c r="E717" t="s">
        <v>70</v>
      </c>
      <c r="F717" t="s">
        <v>973</v>
      </c>
      <c r="G717" t="s">
        <v>974</v>
      </c>
      <c r="H717" t="s">
        <v>975</v>
      </c>
      <c r="I717" t="s">
        <v>976</v>
      </c>
      <c r="J717" t="s">
        <v>977</v>
      </c>
      <c r="K717" t="s">
        <v>19</v>
      </c>
      <c r="L717">
        <v>4</v>
      </c>
      <c r="M717" t="s">
        <v>1282</v>
      </c>
      <c r="O717">
        <f t="shared" si="11"/>
        <v>1</v>
      </c>
    </row>
    <row r="718" spans="1:15">
      <c r="A718">
        <v>717</v>
      </c>
      <c r="B718" t="s">
        <v>915</v>
      </c>
      <c r="C718" t="s">
        <v>958</v>
      </c>
      <c r="D718" t="s">
        <v>76</v>
      </c>
      <c r="E718" t="s">
        <v>77</v>
      </c>
      <c r="F718" t="s">
        <v>978</v>
      </c>
      <c r="G718" t="s">
        <v>148</v>
      </c>
      <c r="H718" t="s">
        <v>979</v>
      </c>
      <c r="I718" t="s">
        <v>980</v>
      </c>
      <c r="J718" t="s">
        <v>981</v>
      </c>
      <c r="K718" t="s">
        <v>19</v>
      </c>
      <c r="L718">
        <v>0</v>
      </c>
      <c r="M718" t="s">
        <v>1282</v>
      </c>
      <c r="O718">
        <f t="shared" si="11"/>
        <v>1</v>
      </c>
    </row>
    <row r="719" spans="1:15">
      <c r="A719">
        <v>718</v>
      </c>
      <c r="B719" t="s">
        <v>915</v>
      </c>
      <c r="C719" t="s">
        <v>958</v>
      </c>
      <c r="D719" t="s">
        <v>76</v>
      </c>
      <c r="E719" t="s">
        <v>83</v>
      </c>
      <c r="F719" t="s">
        <v>982</v>
      </c>
      <c r="G719" t="s">
        <v>911</v>
      </c>
      <c r="H719" t="s">
        <v>983</v>
      </c>
      <c r="I719" t="s">
        <v>984</v>
      </c>
      <c r="J719" t="s">
        <v>985</v>
      </c>
      <c r="K719" t="s">
        <v>19</v>
      </c>
      <c r="L719">
        <v>6</v>
      </c>
      <c r="M719" t="s">
        <v>1282</v>
      </c>
      <c r="N719">
        <v>9</v>
      </c>
      <c r="O719">
        <f t="shared" si="11"/>
        <v>1</v>
      </c>
    </row>
    <row r="720" spans="1:15">
      <c r="A720">
        <v>719</v>
      </c>
      <c r="B720" t="s">
        <v>915</v>
      </c>
      <c r="C720" t="s">
        <v>958</v>
      </c>
      <c r="D720" t="s">
        <v>89</v>
      </c>
      <c r="E720" t="s">
        <v>90</v>
      </c>
      <c r="F720" t="s">
        <v>986</v>
      </c>
      <c r="G720" t="s">
        <v>987</v>
      </c>
      <c r="H720" t="s">
        <v>988</v>
      </c>
      <c r="I720" t="s">
        <v>989</v>
      </c>
      <c r="J720" t="s">
        <v>990</v>
      </c>
      <c r="K720" t="s">
        <v>19</v>
      </c>
      <c r="L720">
        <v>10</v>
      </c>
      <c r="M720" t="s">
        <v>1282</v>
      </c>
      <c r="N720">
        <v>9</v>
      </c>
      <c r="O720">
        <f t="shared" si="11"/>
        <v>1</v>
      </c>
    </row>
    <row r="721" spans="1:15">
      <c r="A721">
        <v>720</v>
      </c>
      <c r="B721" t="s">
        <v>915</v>
      </c>
      <c r="C721" t="s">
        <v>958</v>
      </c>
      <c r="D721" t="s">
        <v>89</v>
      </c>
      <c r="E721" t="s">
        <v>96</v>
      </c>
      <c r="F721" t="s">
        <v>991</v>
      </c>
      <c r="G721" t="s">
        <v>123</v>
      </c>
      <c r="H721" t="s">
        <v>992</v>
      </c>
      <c r="I721" t="s">
        <v>993</v>
      </c>
      <c r="J721" t="s">
        <v>994</v>
      </c>
      <c r="K721" t="s">
        <v>19</v>
      </c>
      <c r="L721">
        <v>2</v>
      </c>
      <c r="M721" t="s">
        <v>1282</v>
      </c>
      <c r="O721">
        <f t="shared" si="11"/>
        <v>1</v>
      </c>
    </row>
    <row r="722" spans="1:15">
      <c r="A722">
        <v>721</v>
      </c>
      <c r="B722" t="s">
        <v>915</v>
      </c>
      <c r="C722" t="s">
        <v>958</v>
      </c>
      <c r="D722" t="s">
        <v>102</v>
      </c>
      <c r="E722" t="s">
        <v>103</v>
      </c>
      <c r="F722" t="s">
        <v>964</v>
      </c>
      <c r="G722" t="s">
        <v>22</v>
      </c>
      <c r="H722" t="s">
        <v>965</v>
      </c>
      <c r="I722" t="s">
        <v>966</v>
      </c>
      <c r="J722" t="s">
        <v>967</v>
      </c>
      <c r="K722" t="s">
        <v>19</v>
      </c>
      <c r="L722">
        <v>10</v>
      </c>
      <c r="M722" t="s">
        <v>1282</v>
      </c>
      <c r="N722">
        <v>9</v>
      </c>
      <c r="O722">
        <f t="shared" si="11"/>
        <v>1</v>
      </c>
    </row>
    <row r="723" spans="1:15">
      <c r="A723">
        <v>722</v>
      </c>
      <c r="B723" t="s">
        <v>915</v>
      </c>
      <c r="C723" t="s">
        <v>958</v>
      </c>
      <c r="D723" t="s">
        <v>102</v>
      </c>
      <c r="E723" t="s">
        <v>109</v>
      </c>
      <c r="F723" t="s">
        <v>995</v>
      </c>
      <c r="G723" t="s">
        <v>996</v>
      </c>
      <c r="H723" t="s">
        <v>997</v>
      </c>
      <c r="I723" t="s">
        <v>998</v>
      </c>
      <c r="J723" t="s">
        <v>999</v>
      </c>
      <c r="K723" t="s">
        <v>19</v>
      </c>
      <c r="L723">
        <v>7</v>
      </c>
      <c r="M723" t="s">
        <v>1282</v>
      </c>
      <c r="N723">
        <v>9</v>
      </c>
      <c r="O723">
        <f t="shared" si="11"/>
        <v>1</v>
      </c>
    </row>
    <row r="724" spans="1:15">
      <c r="A724">
        <v>723</v>
      </c>
      <c r="B724" t="s">
        <v>915</v>
      </c>
      <c r="C724" t="s">
        <v>958</v>
      </c>
      <c r="D724" t="s">
        <v>114</v>
      </c>
      <c r="E724" t="s">
        <v>905</v>
      </c>
      <c r="F724" t="s">
        <v>1000</v>
      </c>
      <c r="G724" t="s">
        <v>1001</v>
      </c>
      <c r="H724" t="s">
        <v>1002</v>
      </c>
      <c r="I724" t="s">
        <v>1003</v>
      </c>
      <c r="J724" t="s">
        <v>1004</v>
      </c>
      <c r="K724" t="s">
        <v>19</v>
      </c>
      <c r="L724">
        <v>6</v>
      </c>
      <c r="M724" t="s">
        <v>1282</v>
      </c>
      <c r="N724">
        <v>9</v>
      </c>
      <c r="O724">
        <f t="shared" si="11"/>
        <v>1</v>
      </c>
    </row>
    <row r="725" spans="1:15">
      <c r="A725">
        <v>724</v>
      </c>
      <c r="B725" t="s">
        <v>915</v>
      </c>
      <c r="C725" t="s">
        <v>958</v>
      </c>
      <c r="D725" t="s">
        <v>114</v>
      </c>
      <c r="E725" t="s">
        <v>121</v>
      </c>
      <c r="F725" t="s">
        <v>1005</v>
      </c>
      <c r="G725" t="s">
        <v>1006</v>
      </c>
      <c r="H725" t="s">
        <v>1007</v>
      </c>
      <c r="I725" t="s">
        <v>1008</v>
      </c>
      <c r="J725" t="s">
        <v>1009</v>
      </c>
      <c r="K725" t="s">
        <v>19</v>
      </c>
      <c r="L725">
        <v>5</v>
      </c>
      <c r="M725" t="s">
        <v>1282</v>
      </c>
      <c r="O725">
        <f t="shared" si="11"/>
        <v>1</v>
      </c>
    </row>
    <row r="726" spans="1:15">
      <c r="A726">
        <v>725</v>
      </c>
      <c r="B726" t="s">
        <v>1010</v>
      </c>
      <c r="C726" t="s">
        <v>12</v>
      </c>
      <c r="D726" t="s">
        <v>12</v>
      </c>
      <c r="E726" t="s">
        <v>20</v>
      </c>
      <c r="F726" t="s">
        <v>1011</v>
      </c>
      <c r="G726" t="s">
        <v>172</v>
      </c>
      <c r="H726" t="s">
        <v>1012</v>
      </c>
      <c r="I726" t="s">
        <v>1013</v>
      </c>
      <c r="J726" t="s">
        <v>1014</v>
      </c>
      <c r="K726" t="s">
        <v>19</v>
      </c>
      <c r="L726">
        <v>5</v>
      </c>
      <c r="M726" t="s">
        <v>1282</v>
      </c>
      <c r="N726">
        <v>9</v>
      </c>
      <c r="O726">
        <f t="shared" si="11"/>
        <v>1</v>
      </c>
    </row>
    <row r="727" spans="1:15">
      <c r="A727">
        <v>726</v>
      </c>
      <c r="B727" t="s">
        <v>1010</v>
      </c>
      <c r="C727" t="s">
        <v>12</v>
      </c>
      <c r="D727" t="s">
        <v>12</v>
      </c>
      <c r="E727" t="s">
        <v>25</v>
      </c>
      <c r="F727" t="s">
        <v>1015</v>
      </c>
      <c r="G727" t="s">
        <v>960</v>
      </c>
      <c r="H727" t="s">
        <v>1016</v>
      </c>
      <c r="I727" t="s">
        <v>1017</v>
      </c>
      <c r="J727" t="s">
        <v>1018</v>
      </c>
      <c r="K727" t="s">
        <v>19</v>
      </c>
      <c r="L727">
        <v>2</v>
      </c>
      <c r="M727" t="s">
        <v>1282</v>
      </c>
      <c r="O727">
        <f t="shared" si="11"/>
        <v>1</v>
      </c>
    </row>
    <row r="728" spans="1:15">
      <c r="A728">
        <v>727</v>
      </c>
      <c r="B728" t="s">
        <v>1010</v>
      </c>
      <c r="C728" t="s">
        <v>12</v>
      </c>
      <c r="D728" t="s">
        <v>12</v>
      </c>
      <c r="E728" t="s">
        <v>30</v>
      </c>
      <c r="F728" t="s">
        <v>1019</v>
      </c>
      <c r="G728" t="s">
        <v>22</v>
      </c>
      <c r="H728" t="s">
        <v>1020</v>
      </c>
      <c r="I728" t="s">
        <v>1021</v>
      </c>
      <c r="J728" t="s">
        <v>1022</v>
      </c>
      <c r="K728" t="s">
        <v>19</v>
      </c>
      <c r="L728">
        <v>0</v>
      </c>
      <c r="M728" t="s">
        <v>1282</v>
      </c>
      <c r="O728">
        <f t="shared" si="11"/>
        <v>1</v>
      </c>
    </row>
    <row r="729" spans="1:15">
      <c r="A729">
        <v>728</v>
      </c>
      <c r="B729" t="s">
        <v>1010</v>
      </c>
      <c r="C729" t="s">
        <v>12</v>
      </c>
      <c r="D729" t="s">
        <v>12</v>
      </c>
      <c r="E729" t="s">
        <v>478</v>
      </c>
      <c r="F729" t="s">
        <v>1023</v>
      </c>
      <c r="G729" t="s">
        <v>367</v>
      </c>
      <c r="H729" t="s">
        <v>1024</v>
      </c>
      <c r="I729" t="s">
        <v>1025</v>
      </c>
      <c r="J729" t="s">
        <v>1026</v>
      </c>
      <c r="K729" t="s">
        <v>19</v>
      </c>
      <c r="L729">
        <v>0</v>
      </c>
      <c r="M729" t="s">
        <v>1282</v>
      </c>
      <c r="O729">
        <f t="shared" si="11"/>
        <v>1</v>
      </c>
    </row>
    <row r="730" spans="1:15">
      <c r="A730">
        <v>729</v>
      </c>
      <c r="B730" t="s">
        <v>1010</v>
      </c>
      <c r="C730" t="s">
        <v>12</v>
      </c>
      <c r="D730" t="s">
        <v>12</v>
      </c>
      <c r="E730" t="s">
        <v>36</v>
      </c>
      <c r="F730" t="s">
        <v>1027</v>
      </c>
      <c r="G730" t="s">
        <v>1028</v>
      </c>
      <c r="H730" t="s">
        <v>1029</v>
      </c>
      <c r="I730" t="s">
        <v>1030</v>
      </c>
      <c r="J730" t="s">
        <v>1031</v>
      </c>
      <c r="K730" t="s">
        <v>19</v>
      </c>
      <c r="L730">
        <v>6</v>
      </c>
      <c r="M730" t="s">
        <v>1282</v>
      </c>
      <c r="O730">
        <f t="shared" si="11"/>
        <v>1</v>
      </c>
    </row>
    <row r="731" spans="1:15">
      <c r="A731">
        <v>730</v>
      </c>
      <c r="B731" t="s">
        <v>1010</v>
      </c>
      <c r="C731" t="s">
        <v>12</v>
      </c>
      <c r="D731" t="s">
        <v>12</v>
      </c>
      <c r="E731" t="s">
        <v>40</v>
      </c>
      <c r="F731" t="s">
        <v>1032</v>
      </c>
      <c r="G731" t="s">
        <v>1033</v>
      </c>
      <c r="H731" t="s">
        <v>1034</v>
      </c>
      <c r="I731" t="s">
        <v>1035</v>
      </c>
      <c r="J731" t="s">
        <v>1036</v>
      </c>
      <c r="K731" t="s">
        <v>19</v>
      </c>
      <c r="L731">
        <v>0</v>
      </c>
      <c r="M731" t="s">
        <v>1282</v>
      </c>
      <c r="O731">
        <f t="shared" si="11"/>
        <v>1</v>
      </c>
    </row>
    <row r="732" spans="1:15">
      <c r="A732">
        <v>731</v>
      </c>
      <c r="B732" t="s">
        <v>1010</v>
      </c>
      <c r="C732" t="s">
        <v>1037</v>
      </c>
      <c r="D732" t="s">
        <v>52</v>
      </c>
      <c r="E732" t="s">
        <v>52</v>
      </c>
      <c r="F732" t="s">
        <v>1038</v>
      </c>
      <c r="G732" t="s">
        <v>392</v>
      </c>
      <c r="H732" t="s">
        <v>1039</v>
      </c>
      <c r="I732" t="s">
        <v>1040</v>
      </c>
      <c r="J732" t="s">
        <v>1041</v>
      </c>
      <c r="K732" t="s">
        <v>19</v>
      </c>
      <c r="L732">
        <v>10</v>
      </c>
      <c r="M732" t="s">
        <v>1282</v>
      </c>
      <c r="O732">
        <f t="shared" si="11"/>
        <v>1</v>
      </c>
    </row>
    <row r="733" spans="1:15">
      <c r="A733">
        <v>732</v>
      </c>
      <c r="B733" t="s">
        <v>1010</v>
      </c>
      <c r="C733" t="s">
        <v>1037</v>
      </c>
      <c r="D733" t="s">
        <v>52</v>
      </c>
      <c r="E733" t="s">
        <v>58</v>
      </c>
      <c r="F733" t="s">
        <v>1042</v>
      </c>
      <c r="G733" t="s">
        <v>1043</v>
      </c>
      <c r="H733" t="s">
        <v>1044</v>
      </c>
      <c r="I733" t="s">
        <v>1045</v>
      </c>
      <c r="J733" t="s">
        <v>1046</v>
      </c>
      <c r="K733" t="s">
        <v>19</v>
      </c>
      <c r="L733">
        <v>1</v>
      </c>
      <c r="M733" t="s">
        <v>1282</v>
      </c>
      <c r="O733">
        <f t="shared" si="11"/>
        <v>1</v>
      </c>
    </row>
    <row r="734" spans="1:15">
      <c r="A734">
        <v>733</v>
      </c>
      <c r="B734" t="s">
        <v>1010</v>
      </c>
      <c r="C734" t="s">
        <v>1037</v>
      </c>
      <c r="D734" t="s">
        <v>25</v>
      </c>
      <c r="E734" t="s">
        <v>64</v>
      </c>
      <c r="F734" t="s">
        <v>1047</v>
      </c>
      <c r="G734" t="s">
        <v>1048</v>
      </c>
      <c r="H734" t="s">
        <v>1049</v>
      </c>
      <c r="I734" t="s">
        <v>1050</v>
      </c>
      <c r="J734" t="s">
        <v>1051</v>
      </c>
      <c r="K734" t="s">
        <v>19</v>
      </c>
      <c r="L734">
        <v>10</v>
      </c>
      <c r="M734" t="s">
        <v>1282</v>
      </c>
      <c r="N734">
        <v>9</v>
      </c>
      <c r="O734">
        <f t="shared" si="11"/>
        <v>1</v>
      </c>
    </row>
    <row r="735" spans="1:15">
      <c r="A735">
        <v>734</v>
      </c>
      <c r="B735" t="s">
        <v>1010</v>
      </c>
      <c r="C735" t="s">
        <v>1037</v>
      </c>
      <c r="D735" t="s">
        <v>25</v>
      </c>
      <c r="E735" t="s">
        <v>70</v>
      </c>
      <c r="F735" t="s">
        <v>1052</v>
      </c>
      <c r="G735" t="s">
        <v>1053</v>
      </c>
      <c r="H735" t="s">
        <v>1054</v>
      </c>
      <c r="I735" t="s">
        <v>1055</v>
      </c>
      <c r="J735" t="s">
        <v>1056</v>
      </c>
      <c r="K735" t="s">
        <v>19</v>
      </c>
      <c r="L735">
        <v>0</v>
      </c>
      <c r="M735" t="s">
        <v>1282</v>
      </c>
      <c r="O735">
        <f t="shared" si="11"/>
        <v>1</v>
      </c>
    </row>
    <row r="736" spans="1:15">
      <c r="A736">
        <v>735</v>
      </c>
      <c r="B736" t="s">
        <v>1010</v>
      </c>
      <c r="C736" t="s">
        <v>1037</v>
      </c>
      <c r="D736" t="s">
        <v>25</v>
      </c>
      <c r="E736" t="s">
        <v>70</v>
      </c>
      <c r="F736" t="s">
        <v>1057</v>
      </c>
      <c r="G736" t="s">
        <v>1058</v>
      </c>
      <c r="H736" t="s">
        <v>1059</v>
      </c>
      <c r="I736" t="s">
        <v>1060</v>
      </c>
      <c r="J736" t="s">
        <v>1061</v>
      </c>
      <c r="K736" t="s">
        <v>19</v>
      </c>
      <c r="L736">
        <v>6</v>
      </c>
      <c r="M736" t="s">
        <v>1282</v>
      </c>
      <c r="N736">
        <v>9</v>
      </c>
      <c r="O736">
        <f t="shared" si="11"/>
        <v>1</v>
      </c>
    </row>
    <row r="737" spans="1:15">
      <c r="A737">
        <v>736</v>
      </c>
      <c r="B737" t="s">
        <v>1010</v>
      </c>
      <c r="C737" t="s">
        <v>1037</v>
      </c>
      <c r="D737" t="s">
        <v>76</v>
      </c>
      <c r="E737" t="s">
        <v>77</v>
      </c>
      <c r="F737" t="s">
        <v>1062</v>
      </c>
      <c r="G737" t="s">
        <v>969</v>
      </c>
      <c r="H737" t="s">
        <v>1063</v>
      </c>
      <c r="I737" t="s">
        <v>1064</v>
      </c>
      <c r="J737" t="s">
        <v>1065</v>
      </c>
      <c r="K737" t="s">
        <v>19</v>
      </c>
      <c r="L737">
        <v>6</v>
      </c>
      <c r="M737" t="s">
        <v>1282</v>
      </c>
      <c r="O737">
        <f t="shared" si="11"/>
        <v>1</v>
      </c>
    </row>
    <row r="738" spans="1:15">
      <c r="A738">
        <v>737</v>
      </c>
      <c r="B738" t="s">
        <v>1010</v>
      </c>
      <c r="C738" t="s">
        <v>1037</v>
      </c>
      <c r="D738" t="s">
        <v>76</v>
      </c>
      <c r="E738" t="s">
        <v>83</v>
      </c>
      <c r="F738" t="s">
        <v>982</v>
      </c>
      <c r="G738" t="s">
        <v>1066</v>
      </c>
      <c r="H738" t="s">
        <v>1067</v>
      </c>
      <c r="I738" t="s">
        <v>1068</v>
      </c>
      <c r="J738" t="s">
        <v>1069</v>
      </c>
      <c r="K738" t="s">
        <v>19</v>
      </c>
      <c r="L738">
        <v>1</v>
      </c>
      <c r="M738" t="s">
        <v>1282</v>
      </c>
      <c r="O738">
        <f t="shared" si="11"/>
        <v>1</v>
      </c>
    </row>
    <row r="739" spans="1:15">
      <c r="A739">
        <v>738</v>
      </c>
      <c r="B739" t="s">
        <v>1010</v>
      </c>
      <c r="C739" t="s">
        <v>1037</v>
      </c>
      <c r="D739" t="s">
        <v>89</v>
      </c>
      <c r="E739" t="s">
        <v>90</v>
      </c>
      <c r="F739" t="s">
        <v>1070</v>
      </c>
      <c r="G739" t="s">
        <v>1071</v>
      </c>
      <c r="H739" t="s">
        <v>1072</v>
      </c>
      <c r="I739" t="s">
        <v>1073</v>
      </c>
      <c r="J739" t="s">
        <v>1074</v>
      </c>
      <c r="K739" t="s">
        <v>19</v>
      </c>
      <c r="L739">
        <v>3</v>
      </c>
      <c r="M739" t="s">
        <v>1282</v>
      </c>
      <c r="O739">
        <f t="shared" si="11"/>
        <v>1</v>
      </c>
    </row>
    <row r="740" spans="1:15">
      <c r="A740">
        <v>739</v>
      </c>
      <c r="B740" t="s">
        <v>1010</v>
      </c>
      <c r="C740" t="s">
        <v>1037</v>
      </c>
      <c r="D740" t="s">
        <v>89</v>
      </c>
      <c r="E740" t="s">
        <v>96</v>
      </c>
      <c r="F740" t="s">
        <v>387</v>
      </c>
      <c r="G740" t="s">
        <v>948</v>
      </c>
      <c r="H740" t="s">
        <v>1075</v>
      </c>
      <c r="I740" t="s">
        <v>1076</v>
      </c>
      <c r="J740" t="s">
        <v>1077</v>
      </c>
      <c r="K740" t="s">
        <v>19</v>
      </c>
      <c r="L740">
        <v>2</v>
      </c>
      <c r="M740" t="s">
        <v>1282</v>
      </c>
      <c r="O740">
        <f t="shared" si="11"/>
        <v>1</v>
      </c>
    </row>
    <row r="741" spans="1:15">
      <c r="A741">
        <v>740</v>
      </c>
      <c r="B741" t="s">
        <v>1010</v>
      </c>
      <c r="C741" t="s">
        <v>1037</v>
      </c>
      <c r="D741" t="s">
        <v>89</v>
      </c>
      <c r="E741" t="s">
        <v>70</v>
      </c>
      <c r="F741" t="s">
        <v>1078</v>
      </c>
      <c r="G741" t="s">
        <v>1079</v>
      </c>
      <c r="H741" t="s">
        <v>1080</v>
      </c>
      <c r="I741" t="s">
        <v>1081</v>
      </c>
      <c r="J741" t="s">
        <v>1082</v>
      </c>
      <c r="K741" t="s">
        <v>19</v>
      </c>
      <c r="L741">
        <v>4</v>
      </c>
      <c r="M741" t="s">
        <v>1282</v>
      </c>
      <c r="O741">
        <f t="shared" si="11"/>
        <v>1</v>
      </c>
    </row>
    <row r="742" spans="1:15">
      <c r="A742">
        <v>741</v>
      </c>
      <c r="B742" t="s">
        <v>1010</v>
      </c>
      <c r="C742" t="s">
        <v>1037</v>
      </c>
      <c r="D742" t="s">
        <v>102</v>
      </c>
      <c r="E742" t="s">
        <v>103</v>
      </c>
      <c r="F742" t="s">
        <v>1083</v>
      </c>
      <c r="G742" t="s">
        <v>42</v>
      </c>
      <c r="H742" t="s">
        <v>1084</v>
      </c>
      <c r="I742" t="s">
        <v>1085</v>
      </c>
      <c r="J742" t="s">
        <v>1086</v>
      </c>
      <c r="K742" t="s">
        <v>19</v>
      </c>
      <c r="L742">
        <v>6</v>
      </c>
      <c r="M742" t="s">
        <v>1282</v>
      </c>
      <c r="N742">
        <v>9</v>
      </c>
      <c r="O742">
        <f t="shared" si="11"/>
        <v>1</v>
      </c>
    </row>
    <row r="743" spans="1:15">
      <c r="A743">
        <v>742</v>
      </c>
      <c r="B743" t="s">
        <v>1010</v>
      </c>
      <c r="C743" t="s">
        <v>1037</v>
      </c>
      <c r="D743" t="s">
        <v>102</v>
      </c>
      <c r="E743" t="s">
        <v>109</v>
      </c>
      <c r="F743" t="s">
        <v>1038</v>
      </c>
      <c r="G743" t="s">
        <v>392</v>
      </c>
      <c r="H743" t="s">
        <v>1039</v>
      </c>
      <c r="I743" t="s">
        <v>1040</v>
      </c>
      <c r="J743" t="s">
        <v>1041</v>
      </c>
      <c r="K743" t="s">
        <v>19</v>
      </c>
      <c r="L743">
        <v>10</v>
      </c>
      <c r="M743" t="s">
        <v>1282</v>
      </c>
      <c r="O743">
        <f t="shared" si="11"/>
        <v>1</v>
      </c>
    </row>
    <row r="744" spans="1:15">
      <c r="A744">
        <v>743</v>
      </c>
      <c r="B744" t="s">
        <v>1010</v>
      </c>
      <c r="C744" t="s">
        <v>1037</v>
      </c>
      <c r="D744" t="s">
        <v>114</v>
      </c>
      <c r="E744" t="s">
        <v>905</v>
      </c>
      <c r="F744" t="s">
        <v>1087</v>
      </c>
      <c r="G744" t="s">
        <v>1088</v>
      </c>
      <c r="H744" t="s">
        <v>1089</v>
      </c>
      <c r="I744" t="s">
        <v>1090</v>
      </c>
      <c r="J744" t="s">
        <v>1091</v>
      </c>
      <c r="K744" t="s">
        <v>19</v>
      </c>
      <c r="L744">
        <v>0</v>
      </c>
      <c r="M744" t="s">
        <v>1282</v>
      </c>
      <c r="O744">
        <f t="shared" si="11"/>
        <v>1</v>
      </c>
    </row>
    <row r="745" spans="1:15">
      <c r="A745">
        <v>744</v>
      </c>
      <c r="B745" t="s">
        <v>1010</v>
      </c>
      <c r="C745" t="s">
        <v>1037</v>
      </c>
      <c r="D745" t="s">
        <v>114</v>
      </c>
      <c r="E745" t="s">
        <v>121</v>
      </c>
      <c r="F745" t="s">
        <v>1092</v>
      </c>
      <c r="G745" t="s">
        <v>1093</v>
      </c>
      <c r="H745" t="s">
        <v>1094</v>
      </c>
      <c r="I745" t="s">
        <v>1095</v>
      </c>
      <c r="J745" t="s">
        <v>1096</v>
      </c>
      <c r="K745" t="s">
        <v>19</v>
      </c>
      <c r="L745">
        <v>0</v>
      </c>
      <c r="M745" t="s">
        <v>1282</v>
      </c>
      <c r="O745">
        <f t="shared" si="11"/>
        <v>1</v>
      </c>
    </row>
    <row r="746" spans="1:15">
      <c r="A746">
        <v>745</v>
      </c>
      <c r="B746" t="s">
        <v>11</v>
      </c>
      <c r="C746" t="s">
        <v>12</v>
      </c>
      <c r="D746" t="s">
        <v>12</v>
      </c>
      <c r="E746" t="s">
        <v>25</v>
      </c>
      <c r="F746" t="s">
        <v>1097</v>
      </c>
      <c r="G746" t="s">
        <v>1098</v>
      </c>
      <c r="H746" t="s">
        <v>1099</v>
      </c>
      <c r="I746" t="s">
        <v>17</v>
      </c>
      <c r="J746" t="s">
        <v>1100</v>
      </c>
      <c r="K746" t="s">
        <v>19</v>
      </c>
      <c r="L746">
        <v>7</v>
      </c>
      <c r="M746" t="s">
        <v>1282</v>
      </c>
      <c r="N746">
        <v>9</v>
      </c>
      <c r="O746">
        <f t="shared" si="11"/>
        <v>1</v>
      </c>
    </row>
    <row r="747" spans="1:15">
      <c r="A747">
        <v>746</v>
      </c>
      <c r="B747" t="s">
        <v>460</v>
      </c>
      <c r="C747" t="s">
        <v>702</v>
      </c>
      <c r="D747" t="s">
        <v>102</v>
      </c>
      <c r="E747" t="s">
        <v>109</v>
      </c>
      <c r="F747" t="s">
        <v>1101</v>
      </c>
      <c r="G747" t="s">
        <v>1102</v>
      </c>
      <c r="H747" t="s">
        <v>1103</v>
      </c>
      <c r="I747" t="s">
        <v>1104</v>
      </c>
      <c r="J747" t="s">
        <v>1105</v>
      </c>
      <c r="K747" t="s">
        <v>19</v>
      </c>
      <c r="L747">
        <v>8</v>
      </c>
      <c r="M747" t="s">
        <v>1282</v>
      </c>
      <c r="O747">
        <f t="shared" si="11"/>
        <v>1</v>
      </c>
    </row>
    <row r="748" spans="1:15">
      <c r="A748">
        <v>747</v>
      </c>
      <c r="B748" t="s">
        <v>460</v>
      </c>
      <c r="C748" t="s">
        <v>821</v>
      </c>
      <c r="D748" t="s">
        <v>102</v>
      </c>
      <c r="E748" t="s">
        <v>109</v>
      </c>
      <c r="F748" t="s">
        <v>1106</v>
      </c>
      <c r="G748" t="s">
        <v>271</v>
      </c>
      <c r="H748" t="s">
        <v>1107</v>
      </c>
      <c r="I748" t="s">
        <v>1291</v>
      </c>
      <c r="J748" t="s">
        <v>1108</v>
      </c>
      <c r="K748" t="s">
        <v>19</v>
      </c>
      <c r="L748">
        <v>4</v>
      </c>
      <c r="M748" t="s">
        <v>1282</v>
      </c>
      <c r="O748">
        <f t="shared" si="11"/>
        <v>1</v>
      </c>
    </row>
    <row r="749" spans="1:15">
      <c r="A749">
        <v>748</v>
      </c>
      <c r="B749" t="s">
        <v>460</v>
      </c>
      <c r="C749" t="s">
        <v>821</v>
      </c>
      <c r="D749" t="s">
        <v>25</v>
      </c>
      <c r="E749" t="s">
        <v>70</v>
      </c>
      <c r="F749" t="s">
        <v>1109</v>
      </c>
      <c r="G749" t="s">
        <v>1110</v>
      </c>
      <c r="H749" t="s">
        <v>1111</v>
      </c>
      <c r="I749" t="s">
        <v>1112</v>
      </c>
      <c r="J749" t="s">
        <v>1113</v>
      </c>
      <c r="K749" t="s">
        <v>19</v>
      </c>
      <c r="L749">
        <v>9</v>
      </c>
      <c r="M749" t="s">
        <v>1282</v>
      </c>
      <c r="O749">
        <f t="shared" si="11"/>
        <v>1</v>
      </c>
    </row>
    <row r="750" spans="1:15">
      <c r="A750">
        <v>749</v>
      </c>
      <c r="B750" t="s">
        <v>460</v>
      </c>
      <c r="C750" t="s">
        <v>821</v>
      </c>
      <c r="D750" t="s">
        <v>102</v>
      </c>
      <c r="E750" t="s">
        <v>109</v>
      </c>
      <c r="F750" t="s">
        <v>1114</v>
      </c>
      <c r="G750" t="s">
        <v>363</v>
      </c>
      <c r="H750" t="s">
        <v>1115</v>
      </c>
      <c r="I750" t="s">
        <v>1116</v>
      </c>
      <c r="J750" t="s">
        <v>1117</v>
      </c>
      <c r="K750" t="s">
        <v>19</v>
      </c>
      <c r="L750">
        <v>6</v>
      </c>
      <c r="M750" t="s">
        <v>1282</v>
      </c>
      <c r="N750">
        <v>9</v>
      </c>
      <c r="O750">
        <f t="shared" si="11"/>
        <v>1</v>
      </c>
    </row>
    <row r="751" spans="1:15">
      <c r="A751">
        <v>750</v>
      </c>
      <c r="B751" t="s">
        <v>11</v>
      </c>
      <c r="C751" t="s">
        <v>186</v>
      </c>
      <c r="D751" t="s">
        <v>102</v>
      </c>
      <c r="E751" t="s">
        <v>109</v>
      </c>
      <c r="F751" t="s">
        <v>1119</v>
      </c>
      <c r="G751" t="s">
        <v>1120</v>
      </c>
      <c r="H751" t="s">
        <v>1121</v>
      </c>
      <c r="I751" t="s">
        <v>1122</v>
      </c>
      <c r="J751" t="s">
        <v>1123</v>
      </c>
      <c r="K751" t="s">
        <v>19</v>
      </c>
      <c r="L751">
        <v>1</v>
      </c>
      <c r="M751" t="s">
        <v>1282</v>
      </c>
      <c r="N751">
        <v>9</v>
      </c>
      <c r="O751">
        <f t="shared" si="11"/>
        <v>1</v>
      </c>
    </row>
    <row r="752" spans="1:15">
      <c r="A752">
        <v>751</v>
      </c>
      <c r="B752" t="s">
        <v>11</v>
      </c>
      <c r="C752" t="s">
        <v>186</v>
      </c>
      <c r="D752" t="s">
        <v>102</v>
      </c>
      <c r="E752" t="s">
        <v>109</v>
      </c>
      <c r="F752" t="s">
        <v>1124</v>
      </c>
      <c r="G752" t="s">
        <v>1125</v>
      </c>
      <c r="H752" t="s">
        <v>1126</v>
      </c>
      <c r="I752" t="s">
        <v>1127</v>
      </c>
      <c r="J752" t="s">
        <v>1128</v>
      </c>
      <c r="K752" t="s">
        <v>19</v>
      </c>
      <c r="L752">
        <v>5</v>
      </c>
      <c r="M752" t="s">
        <v>1282</v>
      </c>
      <c r="N752">
        <v>9</v>
      </c>
      <c r="O752">
        <f t="shared" si="11"/>
        <v>1</v>
      </c>
    </row>
    <row r="753" spans="1:15">
      <c r="A753">
        <v>752</v>
      </c>
      <c r="B753" t="s">
        <v>460</v>
      </c>
      <c r="C753" t="s">
        <v>656</v>
      </c>
      <c r="D753" t="s">
        <v>76</v>
      </c>
      <c r="E753" t="s">
        <v>77</v>
      </c>
      <c r="F753" t="s">
        <v>1129</v>
      </c>
      <c r="G753" t="s">
        <v>1130</v>
      </c>
      <c r="H753" t="s">
        <v>1131</v>
      </c>
      <c r="I753" t="s">
        <v>1132</v>
      </c>
      <c r="J753" t="s">
        <v>1133</v>
      </c>
      <c r="K753" t="s">
        <v>19</v>
      </c>
      <c r="L753">
        <v>3</v>
      </c>
      <c r="M753" t="s">
        <v>1282</v>
      </c>
      <c r="N753">
        <v>9</v>
      </c>
      <c r="O753">
        <f t="shared" si="11"/>
        <v>1</v>
      </c>
    </row>
    <row r="754" spans="1:15">
      <c r="A754">
        <v>753</v>
      </c>
      <c r="B754" t="s">
        <v>460</v>
      </c>
      <c r="C754" t="s">
        <v>821</v>
      </c>
      <c r="D754" t="s">
        <v>76</v>
      </c>
      <c r="E754" t="s">
        <v>83</v>
      </c>
      <c r="F754" t="s">
        <v>1134</v>
      </c>
      <c r="G754" t="s">
        <v>1135</v>
      </c>
      <c r="H754" t="s">
        <v>1136</v>
      </c>
      <c r="I754" t="s">
        <v>1137</v>
      </c>
      <c r="J754" t="s">
        <v>1138</v>
      </c>
      <c r="K754" t="s">
        <v>19</v>
      </c>
      <c r="L754">
        <v>1</v>
      </c>
      <c r="M754" t="s">
        <v>1282</v>
      </c>
      <c r="O754">
        <f t="shared" si="11"/>
        <v>1</v>
      </c>
    </row>
    <row r="755" spans="1:15">
      <c r="A755">
        <v>754</v>
      </c>
      <c r="B755" t="s">
        <v>11</v>
      </c>
      <c r="C755" t="s">
        <v>12</v>
      </c>
      <c r="D755" t="s">
        <v>12</v>
      </c>
      <c r="E755" t="s">
        <v>13</v>
      </c>
      <c r="F755" t="s">
        <v>14</v>
      </c>
      <c r="G755" t="s">
        <v>15</v>
      </c>
      <c r="H755" t="s">
        <v>16</v>
      </c>
      <c r="I755" t="s">
        <v>17</v>
      </c>
      <c r="J755" t="s">
        <v>18</v>
      </c>
      <c r="K755" t="s">
        <v>19</v>
      </c>
      <c r="L755">
        <v>7</v>
      </c>
      <c r="M755" t="s">
        <v>1281</v>
      </c>
      <c r="O755">
        <f t="shared" si="11"/>
        <v>1</v>
      </c>
    </row>
    <row r="756" spans="1:15">
      <c r="A756">
        <v>755</v>
      </c>
      <c r="B756" t="s">
        <v>11</v>
      </c>
      <c r="C756" t="s">
        <v>12</v>
      </c>
      <c r="D756" t="s">
        <v>12</v>
      </c>
      <c r="E756" t="s">
        <v>20</v>
      </c>
      <c r="F756" t="s">
        <v>21</v>
      </c>
      <c r="G756" t="s">
        <v>22</v>
      </c>
      <c r="H756" t="s">
        <v>23</v>
      </c>
      <c r="I756" t="s">
        <v>17</v>
      </c>
      <c r="J756" t="s">
        <v>24</v>
      </c>
      <c r="K756" t="s">
        <v>19</v>
      </c>
      <c r="L756">
        <v>7</v>
      </c>
      <c r="M756" t="s">
        <v>1281</v>
      </c>
      <c r="O756">
        <f t="shared" si="11"/>
        <v>1</v>
      </c>
    </row>
    <row r="757" spans="1:15">
      <c r="A757">
        <v>756</v>
      </c>
      <c r="B757" t="s">
        <v>11</v>
      </c>
      <c r="C757" t="s">
        <v>12</v>
      </c>
      <c r="D757" t="s">
        <v>12</v>
      </c>
      <c r="E757" t="s">
        <v>25</v>
      </c>
      <c r="F757" t="s">
        <v>26</v>
      </c>
      <c r="G757" t="s">
        <v>27</v>
      </c>
      <c r="H757" t="s">
        <v>28</v>
      </c>
      <c r="I757" t="s">
        <v>17</v>
      </c>
      <c r="J757" t="s">
        <v>29</v>
      </c>
      <c r="K757" t="s">
        <v>19</v>
      </c>
      <c r="L757">
        <v>7</v>
      </c>
      <c r="M757" t="s">
        <v>1281</v>
      </c>
      <c r="N757">
        <v>8</v>
      </c>
      <c r="O757">
        <f t="shared" si="11"/>
        <v>1</v>
      </c>
    </row>
    <row r="758" spans="1:15">
      <c r="A758">
        <v>757</v>
      </c>
      <c r="B758" t="s">
        <v>11</v>
      </c>
      <c r="C758" t="s">
        <v>12</v>
      </c>
      <c r="D758" t="s">
        <v>12</v>
      </c>
      <c r="E758" t="s">
        <v>30</v>
      </c>
      <c r="F758" t="s">
        <v>31</v>
      </c>
      <c r="G758" t="s">
        <v>32</v>
      </c>
      <c r="H758" t="s">
        <v>33</v>
      </c>
      <c r="I758" t="s">
        <v>34</v>
      </c>
      <c r="J758" t="s">
        <v>35</v>
      </c>
      <c r="K758" t="s">
        <v>19</v>
      </c>
      <c r="L758">
        <v>6</v>
      </c>
      <c r="M758" t="s">
        <v>1281</v>
      </c>
      <c r="N758">
        <v>8</v>
      </c>
      <c r="O758">
        <f t="shared" si="11"/>
        <v>1</v>
      </c>
    </row>
    <row r="759" spans="1:15">
      <c r="A759">
        <v>758</v>
      </c>
      <c r="B759" t="s">
        <v>11</v>
      </c>
      <c r="C759" t="s">
        <v>12</v>
      </c>
      <c r="D759" t="s">
        <v>12</v>
      </c>
      <c r="E759" t="s">
        <v>36</v>
      </c>
      <c r="F759" t="s">
        <v>37</v>
      </c>
      <c r="G759" t="s">
        <v>38</v>
      </c>
      <c r="H759" t="s">
        <v>1285</v>
      </c>
      <c r="I759" t="s">
        <v>17</v>
      </c>
      <c r="J759" t="s">
        <v>39</v>
      </c>
      <c r="K759" t="s">
        <v>19</v>
      </c>
      <c r="L759">
        <v>0</v>
      </c>
      <c r="M759" t="s">
        <v>1281</v>
      </c>
      <c r="O759">
        <f t="shared" si="11"/>
        <v>1</v>
      </c>
    </row>
    <row r="760" spans="1:15">
      <c r="A760">
        <v>759</v>
      </c>
      <c r="B760" t="s">
        <v>11</v>
      </c>
      <c r="C760" t="s">
        <v>12</v>
      </c>
      <c r="D760" t="s">
        <v>12</v>
      </c>
      <c r="E760" t="s">
        <v>40</v>
      </c>
      <c r="F760" t="s">
        <v>41</v>
      </c>
      <c r="G760" t="s">
        <v>42</v>
      </c>
      <c r="H760" t="s">
        <v>43</v>
      </c>
      <c r="I760" t="s">
        <v>17</v>
      </c>
      <c r="J760" t="s">
        <v>44</v>
      </c>
      <c r="K760" t="s">
        <v>19</v>
      </c>
      <c r="L760">
        <v>0</v>
      </c>
      <c r="M760" t="s">
        <v>1281</v>
      </c>
      <c r="O760">
        <f t="shared" si="11"/>
        <v>1</v>
      </c>
    </row>
    <row r="761" spans="1:15">
      <c r="A761">
        <v>760</v>
      </c>
      <c r="B761" t="s">
        <v>11</v>
      </c>
      <c r="C761" t="s">
        <v>12</v>
      </c>
      <c r="D761" t="s">
        <v>12</v>
      </c>
      <c r="E761" t="s">
        <v>45</v>
      </c>
      <c r="F761" t="s">
        <v>46</v>
      </c>
      <c r="G761" t="s">
        <v>47</v>
      </c>
      <c r="H761" t="s">
        <v>48</v>
      </c>
      <c r="I761" t="s">
        <v>49</v>
      </c>
      <c r="J761" t="s">
        <v>50</v>
      </c>
      <c r="K761" t="s">
        <v>19</v>
      </c>
      <c r="L761">
        <v>4</v>
      </c>
      <c r="M761" t="s">
        <v>1281</v>
      </c>
      <c r="O761">
        <f t="shared" si="11"/>
        <v>1</v>
      </c>
    </row>
    <row r="762" spans="1:15">
      <c r="A762">
        <v>761</v>
      </c>
      <c r="B762" t="s">
        <v>11</v>
      </c>
      <c r="C762" t="s">
        <v>51</v>
      </c>
      <c r="D762" t="s">
        <v>52</v>
      </c>
      <c r="E762" t="s">
        <v>52</v>
      </c>
      <c r="F762" t="s">
        <v>53</v>
      </c>
      <c r="G762" t="s">
        <v>54</v>
      </c>
      <c r="H762" t="s">
        <v>55</v>
      </c>
      <c r="I762" t="s">
        <v>56</v>
      </c>
      <c r="J762" t="s">
        <v>57</v>
      </c>
      <c r="K762" t="s">
        <v>19</v>
      </c>
      <c r="L762">
        <v>10</v>
      </c>
      <c r="M762" t="s">
        <v>1281</v>
      </c>
      <c r="O762">
        <f t="shared" si="11"/>
        <v>1</v>
      </c>
    </row>
    <row r="763" spans="1:15">
      <c r="A763">
        <v>762</v>
      </c>
      <c r="B763" t="s">
        <v>11</v>
      </c>
      <c r="C763" t="s">
        <v>51</v>
      </c>
      <c r="D763" t="s">
        <v>52</v>
      </c>
      <c r="E763" t="s">
        <v>58</v>
      </c>
      <c r="F763" t="s">
        <v>59</v>
      </c>
      <c r="G763" t="s">
        <v>60</v>
      </c>
      <c r="H763" t="s">
        <v>61</v>
      </c>
      <c r="I763" t="s">
        <v>62</v>
      </c>
      <c r="J763" t="s">
        <v>63</v>
      </c>
      <c r="K763" t="s">
        <v>19</v>
      </c>
      <c r="L763">
        <v>1</v>
      </c>
      <c r="M763" t="s">
        <v>1281</v>
      </c>
      <c r="O763">
        <f t="shared" si="11"/>
        <v>1</v>
      </c>
    </row>
    <row r="764" spans="1:15">
      <c r="A764">
        <v>763</v>
      </c>
      <c r="B764" t="s">
        <v>11</v>
      </c>
      <c r="C764" t="s">
        <v>51</v>
      </c>
      <c r="D764" t="s">
        <v>25</v>
      </c>
      <c r="E764" t="s">
        <v>64</v>
      </c>
      <c r="F764" t="s">
        <v>65</v>
      </c>
      <c r="G764" t="s">
        <v>66</v>
      </c>
      <c r="H764" t="s">
        <v>67</v>
      </c>
      <c r="I764" t="s">
        <v>68</v>
      </c>
      <c r="J764" t="s">
        <v>69</v>
      </c>
      <c r="K764" t="s">
        <v>19</v>
      </c>
      <c r="L764">
        <v>8</v>
      </c>
      <c r="M764" t="s">
        <v>1281</v>
      </c>
      <c r="O764">
        <f t="shared" si="11"/>
        <v>1</v>
      </c>
    </row>
    <row r="765" spans="1:15">
      <c r="A765">
        <v>764</v>
      </c>
      <c r="B765" t="s">
        <v>11</v>
      </c>
      <c r="C765" t="s">
        <v>51</v>
      </c>
      <c r="D765" t="s">
        <v>25</v>
      </c>
      <c r="E765" t="s">
        <v>70</v>
      </c>
      <c r="F765" t="s">
        <v>71</v>
      </c>
      <c r="G765" t="s">
        <v>72</v>
      </c>
      <c r="H765" t="s">
        <v>73</v>
      </c>
      <c r="I765" t="s">
        <v>74</v>
      </c>
      <c r="J765" t="s">
        <v>75</v>
      </c>
      <c r="K765" t="s">
        <v>19</v>
      </c>
      <c r="L765">
        <v>1</v>
      </c>
      <c r="M765" t="s">
        <v>1281</v>
      </c>
      <c r="O765">
        <f t="shared" si="11"/>
        <v>1</v>
      </c>
    </row>
    <row r="766" spans="1:15">
      <c r="A766">
        <v>765</v>
      </c>
      <c r="B766" t="s">
        <v>11</v>
      </c>
      <c r="C766" t="s">
        <v>51</v>
      </c>
      <c r="D766" t="s">
        <v>76</v>
      </c>
      <c r="E766" t="s">
        <v>77</v>
      </c>
      <c r="F766" t="s">
        <v>78</v>
      </c>
      <c r="G766" t="s">
        <v>79</v>
      </c>
      <c r="H766" t="s">
        <v>80</v>
      </c>
      <c r="I766" t="s">
        <v>81</v>
      </c>
      <c r="J766" t="s">
        <v>82</v>
      </c>
      <c r="K766" t="s">
        <v>19</v>
      </c>
      <c r="L766">
        <v>0</v>
      </c>
      <c r="M766" t="s">
        <v>1281</v>
      </c>
      <c r="O766">
        <f t="shared" si="11"/>
        <v>1</v>
      </c>
    </row>
    <row r="767" spans="1:15">
      <c r="A767">
        <v>766</v>
      </c>
      <c r="B767" t="s">
        <v>11</v>
      </c>
      <c r="C767" t="s">
        <v>51</v>
      </c>
      <c r="D767" t="s">
        <v>76</v>
      </c>
      <c r="E767" t="s">
        <v>83</v>
      </c>
      <c r="F767" t="s">
        <v>84</v>
      </c>
      <c r="G767" t="s">
        <v>85</v>
      </c>
      <c r="H767" t="s">
        <v>86</v>
      </c>
      <c r="I767" t="s">
        <v>87</v>
      </c>
      <c r="J767" t="s">
        <v>88</v>
      </c>
      <c r="K767" t="s">
        <v>19</v>
      </c>
      <c r="L767">
        <v>0</v>
      </c>
      <c r="M767" t="s">
        <v>1281</v>
      </c>
      <c r="O767">
        <f t="shared" si="11"/>
        <v>1</v>
      </c>
    </row>
    <row r="768" spans="1:15">
      <c r="A768">
        <v>767</v>
      </c>
      <c r="B768" t="s">
        <v>11</v>
      </c>
      <c r="C768" t="s">
        <v>51</v>
      </c>
      <c r="D768" t="s">
        <v>89</v>
      </c>
      <c r="E768" t="s">
        <v>90</v>
      </c>
      <c r="F768" t="s">
        <v>91</v>
      </c>
      <c r="G768" t="s">
        <v>92</v>
      </c>
      <c r="H768" t="s">
        <v>93</v>
      </c>
      <c r="I768" t="s">
        <v>94</v>
      </c>
      <c r="J768" t="s">
        <v>95</v>
      </c>
      <c r="K768" t="s">
        <v>19</v>
      </c>
      <c r="L768">
        <v>5</v>
      </c>
      <c r="M768" t="s">
        <v>1281</v>
      </c>
      <c r="N768">
        <v>8</v>
      </c>
      <c r="O768">
        <f t="shared" si="11"/>
        <v>1</v>
      </c>
    </row>
    <row r="769" spans="1:15">
      <c r="A769">
        <v>768</v>
      </c>
      <c r="B769" t="s">
        <v>11</v>
      </c>
      <c r="C769" t="s">
        <v>51</v>
      </c>
      <c r="D769" t="s">
        <v>89</v>
      </c>
      <c r="E769" t="s">
        <v>96</v>
      </c>
      <c r="F769" t="s">
        <v>97</v>
      </c>
      <c r="G769" t="s">
        <v>98</v>
      </c>
      <c r="H769" t="s">
        <v>99</v>
      </c>
      <c r="I769" t="s">
        <v>100</v>
      </c>
      <c r="J769" t="s">
        <v>101</v>
      </c>
      <c r="K769" t="s">
        <v>19</v>
      </c>
      <c r="L769">
        <v>0</v>
      </c>
      <c r="M769" t="s">
        <v>1281</v>
      </c>
      <c r="O769">
        <f t="shared" si="11"/>
        <v>1</v>
      </c>
    </row>
    <row r="770" spans="1:15">
      <c r="A770">
        <v>769</v>
      </c>
      <c r="B770" t="s">
        <v>11</v>
      </c>
      <c r="C770" t="s">
        <v>51</v>
      </c>
      <c r="D770" t="s">
        <v>102</v>
      </c>
      <c r="E770" t="s">
        <v>103</v>
      </c>
      <c r="F770" t="s">
        <v>104</v>
      </c>
      <c r="G770" t="s">
        <v>105</v>
      </c>
      <c r="H770" t="s">
        <v>106</v>
      </c>
      <c r="I770" t="s">
        <v>107</v>
      </c>
      <c r="J770" t="s">
        <v>108</v>
      </c>
      <c r="K770" t="s">
        <v>19</v>
      </c>
      <c r="L770">
        <v>2</v>
      </c>
      <c r="M770" t="s">
        <v>1281</v>
      </c>
      <c r="O770">
        <f t="shared" si="11"/>
        <v>1</v>
      </c>
    </row>
    <row r="771" spans="1:15">
      <c r="A771">
        <v>770</v>
      </c>
      <c r="B771" t="s">
        <v>11</v>
      </c>
      <c r="C771" t="s">
        <v>51</v>
      </c>
      <c r="D771" t="s">
        <v>102</v>
      </c>
      <c r="E771" t="s">
        <v>109</v>
      </c>
      <c r="F771" t="s">
        <v>110</v>
      </c>
      <c r="G771" t="s">
        <v>105</v>
      </c>
      <c r="H771" t="s">
        <v>111</v>
      </c>
      <c r="I771" t="s">
        <v>112</v>
      </c>
      <c r="J771" t="s">
        <v>113</v>
      </c>
      <c r="K771" t="s">
        <v>19</v>
      </c>
      <c r="L771">
        <v>0</v>
      </c>
      <c r="M771" t="s">
        <v>1281</v>
      </c>
      <c r="O771">
        <f t="shared" ref="O771:O834" si="12">IF(N771=" ",0,1)</f>
        <v>1</v>
      </c>
    </row>
    <row r="772" spans="1:15">
      <c r="A772">
        <v>771</v>
      </c>
      <c r="B772" t="s">
        <v>11</v>
      </c>
      <c r="C772" t="s">
        <v>51</v>
      </c>
      <c r="D772" t="s">
        <v>114</v>
      </c>
      <c r="E772" t="s">
        <v>115</v>
      </c>
      <c r="F772" t="s">
        <v>116</v>
      </c>
      <c r="G772" t="s">
        <v>117</v>
      </c>
      <c r="H772" t="s">
        <v>118</v>
      </c>
      <c r="I772" t="s">
        <v>119</v>
      </c>
      <c r="J772" t="s">
        <v>120</v>
      </c>
      <c r="K772" t="s">
        <v>19</v>
      </c>
      <c r="L772">
        <v>3</v>
      </c>
      <c r="M772" t="s">
        <v>1281</v>
      </c>
      <c r="N772">
        <v>8</v>
      </c>
      <c r="O772">
        <f t="shared" si="12"/>
        <v>1</v>
      </c>
    </row>
    <row r="773" spans="1:15">
      <c r="A773">
        <v>772</v>
      </c>
      <c r="B773" t="s">
        <v>11</v>
      </c>
      <c r="C773" t="s">
        <v>51</v>
      </c>
      <c r="D773" t="s">
        <v>114</v>
      </c>
      <c r="E773" t="s">
        <v>121</v>
      </c>
      <c r="F773" t="s">
        <v>122</v>
      </c>
      <c r="G773" t="s">
        <v>123</v>
      </c>
      <c r="H773" t="s">
        <v>124</v>
      </c>
      <c r="I773" t="s">
        <v>125</v>
      </c>
      <c r="J773" t="s">
        <v>126</v>
      </c>
      <c r="K773" t="s">
        <v>19</v>
      </c>
      <c r="L773">
        <v>3</v>
      </c>
      <c r="M773" t="s">
        <v>1281</v>
      </c>
      <c r="N773">
        <v>8</v>
      </c>
      <c r="O773">
        <f t="shared" si="12"/>
        <v>1</v>
      </c>
    </row>
    <row r="774" spans="1:15">
      <c r="A774">
        <v>773</v>
      </c>
      <c r="B774" t="s">
        <v>11</v>
      </c>
      <c r="C774" t="s">
        <v>127</v>
      </c>
      <c r="D774" t="s">
        <v>52</v>
      </c>
      <c r="E774" t="s">
        <v>52</v>
      </c>
      <c r="F774" t="s">
        <v>128</v>
      </c>
      <c r="G774" t="s">
        <v>129</v>
      </c>
      <c r="H774" t="s">
        <v>130</v>
      </c>
      <c r="I774" t="s">
        <v>131</v>
      </c>
      <c r="J774" t="s">
        <v>132</v>
      </c>
      <c r="K774" t="s">
        <v>19</v>
      </c>
      <c r="L774">
        <v>5</v>
      </c>
      <c r="M774" t="s">
        <v>1281</v>
      </c>
      <c r="O774">
        <f t="shared" si="12"/>
        <v>1</v>
      </c>
    </row>
    <row r="775" spans="1:15">
      <c r="A775">
        <v>774</v>
      </c>
      <c r="B775" t="s">
        <v>11</v>
      </c>
      <c r="C775" t="s">
        <v>127</v>
      </c>
      <c r="D775" t="s">
        <v>52</v>
      </c>
      <c r="E775" t="s">
        <v>58</v>
      </c>
      <c r="F775" t="s">
        <v>133</v>
      </c>
      <c r="G775" t="s">
        <v>134</v>
      </c>
      <c r="H775" t="s">
        <v>135</v>
      </c>
      <c r="I775" t="s">
        <v>136</v>
      </c>
      <c r="J775" t="s">
        <v>137</v>
      </c>
      <c r="K775" t="s">
        <v>19</v>
      </c>
      <c r="L775">
        <v>0</v>
      </c>
      <c r="M775" t="s">
        <v>1281</v>
      </c>
      <c r="O775">
        <f t="shared" si="12"/>
        <v>1</v>
      </c>
    </row>
    <row r="776" spans="1:15">
      <c r="A776">
        <v>775</v>
      </c>
      <c r="B776" t="s">
        <v>11</v>
      </c>
      <c r="C776" t="s">
        <v>127</v>
      </c>
      <c r="D776" t="s">
        <v>25</v>
      </c>
      <c r="E776" t="s">
        <v>64</v>
      </c>
      <c r="F776" t="s">
        <v>138</v>
      </c>
      <c r="G776" t="s">
        <v>139</v>
      </c>
      <c r="H776" t="s">
        <v>140</v>
      </c>
      <c r="I776" t="s">
        <v>141</v>
      </c>
      <c r="J776" t="s">
        <v>142</v>
      </c>
      <c r="K776" t="s">
        <v>19</v>
      </c>
      <c r="L776">
        <v>11</v>
      </c>
      <c r="M776" t="s">
        <v>1281</v>
      </c>
      <c r="N776">
        <v>8</v>
      </c>
      <c r="O776">
        <f t="shared" si="12"/>
        <v>1</v>
      </c>
    </row>
    <row r="777" spans="1:15">
      <c r="A777">
        <v>776</v>
      </c>
      <c r="B777" t="s">
        <v>11</v>
      </c>
      <c r="C777" t="s">
        <v>127</v>
      </c>
      <c r="D777" t="s">
        <v>25</v>
      </c>
      <c r="E777" t="s">
        <v>70</v>
      </c>
      <c r="F777" t="s">
        <v>143</v>
      </c>
      <c r="G777" t="s">
        <v>144</v>
      </c>
      <c r="H777" t="s">
        <v>145</v>
      </c>
      <c r="I777" t="s">
        <v>146</v>
      </c>
      <c r="J777" t="s">
        <v>147</v>
      </c>
      <c r="K777" t="s">
        <v>19</v>
      </c>
      <c r="L777">
        <v>3</v>
      </c>
      <c r="M777" t="s">
        <v>1281</v>
      </c>
      <c r="O777">
        <f t="shared" si="12"/>
        <v>1</v>
      </c>
    </row>
    <row r="778" spans="1:15">
      <c r="A778">
        <v>777</v>
      </c>
      <c r="B778" t="s">
        <v>11</v>
      </c>
      <c r="C778" t="s">
        <v>127</v>
      </c>
      <c r="D778" t="s">
        <v>76</v>
      </c>
      <c r="E778" t="s">
        <v>77</v>
      </c>
      <c r="F778" t="s">
        <v>53</v>
      </c>
      <c r="G778" t="s">
        <v>148</v>
      </c>
      <c r="H778" t="s">
        <v>149</v>
      </c>
      <c r="I778" t="s">
        <v>150</v>
      </c>
      <c r="J778" t="s">
        <v>151</v>
      </c>
      <c r="K778" t="s">
        <v>19</v>
      </c>
      <c r="L778">
        <v>0</v>
      </c>
      <c r="M778" t="s">
        <v>1281</v>
      </c>
      <c r="O778">
        <f t="shared" si="12"/>
        <v>1</v>
      </c>
    </row>
    <row r="779" spans="1:15">
      <c r="A779">
        <v>778</v>
      </c>
      <c r="B779" t="s">
        <v>11</v>
      </c>
      <c r="C779" t="s">
        <v>127</v>
      </c>
      <c r="D779" t="s">
        <v>76</v>
      </c>
      <c r="E779" t="s">
        <v>83</v>
      </c>
      <c r="F779" t="s">
        <v>152</v>
      </c>
      <c r="G779" t="s">
        <v>153</v>
      </c>
      <c r="H779" t="s">
        <v>154</v>
      </c>
      <c r="I779" t="s">
        <v>150</v>
      </c>
      <c r="J779" t="s">
        <v>155</v>
      </c>
      <c r="K779" t="s">
        <v>19</v>
      </c>
      <c r="L779">
        <v>0</v>
      </c>
      <c r="M779" t="s">
        <v>1281</v>
      </c>
      <c r="O779">
        <f t="shared" si="12"/>
        <v>1</v>
      </c>
    </row>
    <row r="780" spans="1:15">
      <c r="A780">
        <v>779</v>
      </c>
      <c r="B780" t="s">
        <v>11</v>
      </c>
      <c r="C780" t="s">
        <v>127</v>
      </c>
      <c r="D780" t="s">
        <v>89</v>
      </c>
      <c r="E780" t="s">
        <v>90</v>
      </c>
      <c r="F780" t="s">
        <v>156</v>
      </c>
      <c r="G780" t="s">
        <v>157</v>
      </c>
      <c r="H780" t="s">
        <v>158</v>
      </c>
      <c r="I780" t="s">
        <v>159</v>
      </c>
      <c r="J780" t="s">
        <v>160</v>
      </c>
      <c r="K780" t="s">
        <v>19</v>
      </c>
      <c r="L780">
        <v>0</v>
      </c>
      <c r="M780" t="s">
        <v>1281</v>
      </c>
      <c r="O780">
        <f t="shared" si="12"/>
        <v>1</v>
      </c>
    </row>
    <row r="781" spans="1:15">
      <c r="A781">
        <v>780</v>
      </c>
      <c r="B781" t="s">
        <v>11</v>
      </c>
      <c r="C781" t="s">
        <v>127</v>
      </c>
      <c r="D781" t="s">
        <v>89</v>
      </c>
      <c r="E781" t="s">
        <v>96</v>
      </c>
      <c r="F781" t="s">
        <v>161</v>
      </c>
      <c r="G781" t="s">
        <v>162</v>
      </c>
      <c r="H781" t="s">
        <v>163</v>
      </c>
      <c r="I781" t="s">
        <v>164</v>
      </c>
      <c r="J781" t="s">
        <v>165</v>
      </c>
      <c r="K781" t="s">
        <v>19</v>
      </c>
      <c r="L781">
        <v>1</v>
      </c>
      <c r="M781" t="s">
        <v>1281</v>
      </c>
      <c r="O781">
        <f t="shared" si="12"/>
        <v>1</v>
      </c>
    </row>
    <row r="782" spans="1:15">
      <c r="A782">
        <v>781</v>
      </c>
      <c r="B782" t="s">
        <v>11</v>
      </c>
      <c r="C782" t="s">
        <v>127</v>
      </c>
      <c r="D782" t="s">
        <v>102</v>
      </c>
      <c r="E782" t="s">
        <v>103</v>
      </c>
      <c r="F782" t="s">
        <v>166</v>
      </c>
      <c r="G782" t="s">
        <v>167</v>
      </c>
      <c r="H782" t="s">
        <v>168</v>
      </c>
      <c r="I782" t="s">
        <v>169</v>
      </c>
      <c r="J782" t="s">
        <v>170</v>
      </c>
      <c r="K782" t="s">
        <v>19</v>
      </c>
      <c r="L782">
        <v>5</v>
      </c>
      <c r="M782" t="s">
        <v>1281</v>
      </c>
      <c r="N782">
        <v>8</v>
      </c>
      <c r="O782">
        <f t="shared" si="12"/>
        <v>1</v>
      </c>
    </row>
    <row r="783" spans="1:15">
      <c r="A783">
        <v>782</v>
      </c>
      <c r="B783" t="s">
        <v>11</v>
      </c>
      <c r="C783" t="s">
        <v>127</v>
      </c>
      <c r="D783" t="s">
        <v>102</v>
      </c>
      <c r="E783" t="s">
        <v>109</v>
      </c>
      <c r="F783" t="s">
        <v>171</v>
      </c>
      <c r="G783" t="s">
        <v>172</v>
      </c>
      <c r="H783" t="s">
        <v>173</v>
      </c>
      <c r="I783" t="s">
        <v>174</v>
      </c>
      <c r="J783" t="s">
        <v>175</v>
      </c>
      <c r="K783" t="s">
        <v>19</v>
      </c>
      <c r="L783">
        <v>5</v>
      </c>
      <c r="M783" t="s">
        <v>1281</v>
      </c>
      <c r="O783">
        <f t="shared" si="12"/>
        <v>1</v>
      </c>
    </row>
    <row r="784" spans="1:15">
      <c r="A784">
        <v>783</v>
      </c>
      <c r="B784" t="s">
        <v>11</v>
      </c>
      <c r="C784" t="s">
        <v>127</v>
      </c>
      <c r="D784" t="s">
        <v>114</v>
      </c>
      <c r="E784" t="s">
        <v>115</v>
      </c>
      <c r="F784" t="s">
        <v>176</v>
      </c>
      <c r="G784" t="s">
        <v>177</v>
      </c>
      <c r="H784" t="s">
        <v>178</v>
      </c>
      <c r="I784" t="s">
        <v>179</v>
      </c>
      <c r="J784" t="s">
        <v>180</v>
      </c>
      <c r="K784" t="s">
        <v>19</v>
      </c>
      <c r="L784">
        <v>2</v>
      </c>
      <c r="M784" t="s">
        <v>1281</v>
      </c>
      <c r="O784">
        <f t="shared" si="12"/>
        <v>1</v>
      </c>
    </row>
    <row r="785" spans="1:15">
      <c r="A785">
        <v>784</v>
      </c>
      <c r="B785" t="s">
        <v>11</v>
      </c>
      <c r="C785" t="s">
        <v>127</v>
      </c>
      <c r="D785" t="s">
        <v>114</v>
      </c>
      <c r="E785" t="s">
        <v>121</v>
      </c>
      <c r="F785" t="s">
        <v>181</v>
      </c>
      <c r="G785" t="s">
        <v>182</v>
      </c>
      <c r="H785" t="s">
        <v>183</v>
      </c>
      <c r="I785" t="s">
        <v>184</v>
      </c>
      <c r="J785" t="s">
        <v>185</v>
      </c>
      <c r="K785" t="s">
        <v>19</v>
      </c>
      <c r="L785">
        <v>1</v>
      </c>
      <c r="M785" t="s">
        <v>1281</v>
      </c>
      <c r="O785">
        <f t="shared" si="12"/>
        <v>1</v>
      </c>
    </row>
    <row r="786" spans="1:15">
      <c r="A786">
        <v>785</v>
      </c>
      <c r="B786" t="s">
        <v>11</v>
      </c>
      <c r="C786" t="s">
        <v>186</v>
      </c>
      <c r="D786" t="s">
        <v>52</v>
      </c>
      <c r="E786" t="s">
        <v>52</v>
      </c>
      <c r="F786" t="s">
        <v>187</v>
      </c>
      <c r="G786" t="s">
        <v>188</v>
      </c>
      <c r="H786" t="s">
        <v>189</v>
      </c>
      <c r="I786" t="s">
        <v>190</v>
      </c>
      <c r="J786" t="s">
        <v>191</v>
      </c>
      <c r="K786" t="s">
        <v>19</v>
      </c>
      <c r="L786">
        <v>3</v>
      </c>
      <c r="M786" t="s">
        <v>1281</v>
      </c>
      <c r="O786">
        <f t="shared" si="12"/>
        <v>1</v>
      </c>
    </row>
    <row r="787" spans="1:15">
      <c r="A787">
        <v>786</v>
      </c>
      <c r="B787" t="s">
        <v>11</v>
      </c>
      <c r="C787" t="s">
        <v>186</v>
      </c>
      <c r="D787" t="s">
        <v>52</v>
      </c>
      <c r="E787" t="s">
        <v>58</v>
      </c>
      <c r="F787" t="s">
        <v>192</v>
      </c>
      <c r="G787" t="s">
        <v>193</v>
      </c>
      <c r="H787" t="s">
        <v>194</v>
      </c>
      <c r="I787" t="s">
        <v>195</v>
      </c>
      <c r="J787" t="s">
        <v>196</v>
      </c>
      <c r="K787" t="s">
        <v>19</v>
      </c>
      <c r="L787">
        <v>5</v>
      </c>
      <c r="M787" t="s">
        <v>1281</v>
      </c>
      <c r="N787">
        <v>8</v>
      </c>
      <c r="O787">
        <f t="shared" si="12"/>
        <v>1</v>
      </c>
    </row>
    <row r="788" spans="1:15">
      <c r="A788">
        <v>787</v>
      </c>
      <c r="B788" t="s">
        <v>11</v>
      </c>
      <c r="C788" t="s">
        <v>186</v>
      </c>
      <c r="D788" t="s">
        <v>25</v>
      </c>
      <c r="E788" t="s">
        <v>64</v>
      </c>
      <c r="F788" t="s">
        <v>197</v>
      </c>
      <c r="G788" t="s">
        <v>198</v>
      </c>
      <c r="H788" t="s">
        <v>199</v>
      </c>
      <c r="I788" t="s">
        <v>200</v>
      </c>
      <c r="J788" t="s">
        <v>201</v>
      </c>
      <c r="K788" t="s">
        <v>19</v>
      </c>
      <c r="L788">
        <v>5</v>
      </c>
      <c r="M788" t="s">
        <v>1281</v>
      </c>
      <c r="O788">
        <f t="shared" si="12"/>
        <v>1</v>
      </c>
    </row>
    <row r="789" spans="1:15">
      <c r="A789">
        <v>788</v>
      </c>
      <c r="B789" t="s">
        <v>11</v>
      </c>
      <c r="C789" t="s">
        <v>186</v>
      </c>
      <c r="D789" t="s">
        <v>25</v>
      </c>
      <c r="E789" t="s">
        <v>70</v>
      </c>
      <c r="F789" t="s">
        <v>202</v>
      </c>
      <c r="G789" t="s">
        <v>203</v>
      </c>
      <c r="H789" t="s">
        <v>204</v>
      </c>
      <c r="I789" t="s">
        <v>205</v>
      </c>
      <c r="J789" t="s">
        <v>206</v>
      </c>
      <c r="K789" t="s">
        <v>19</v>
      </c>
      <c r="L789">
        <v>0</v>
      </c>
      <c r="M789" t="s">
        <v>1281</v>
      </c>
      <c r="O789">
        <f t="shared" si="12"/>
        <v>1</v>
      </c>
    </row>
    <row r="790" spans="1:15">
      <c r="A790">
        <v>789</v>
      </c>
      <c r="B790" t="s">
        <v>11</v>
      </c>
      <c r="C790" t="s">
        <v>186</v>
      </c>
      <c r="D790" t="s">
        <v>76</v>
      </c>
      <c r="E790" t="s">
        <v>77</v>
      </c>
      <c r="F790" t="s">
        <v>207</v>
      </c>
      <c r="G790" t="s">
        <v>208</v>
      </c>
      <c r="H790" t="s">
        <v>209</v>
      </c>
      <c r="I790" t="s">
        <v>210</v>
      </c>
      <c r="J790" t="s">
        <v>211</v>
      </c>
      <c r="K790" t="s">
        <v>19</v>
      </c>
      <c r="L790">
        <v>2</v>
      </c>
      <c r="M790" t="s">
        <v>1281</v>
      </c>
      <c r="O790">
        <f t="shared" si="12"/>
        <v>1</v>
      </c>
    </row>
    <row r="791" spans="1:15">
      <c r="A791">
        <v>790</v>
      </c>
      <c r="B791" t="s">
        <v>11</v>
      </c>
      <c r="C791" t="s">
        <v>186</v>
      </c>
      <c r="D791" t="s">
        <v>76</v>
      </c>
      <c r="E791" t="s">
        <v>83</v>
      </c>
      <c r="F791" t="s">
        <v>212</v>
      </c>
      <c r="G791" t="s">
        <v>213</v>
      </c>
      <c r="H791" t="s">
        <v>214</v>
      </c>
      <c r="I791" t="s">
        <v>215</v>
      </c>
      <c r="J791" t="s">
        <v>216</v>
      </c>
      <c r="K791" t="s">
        <v>19</v>
      </c>
      <c r="L791">
        <v>1</v>
      </c>
      <c r="M791" t="s">
        <v>1281</v>
      </c>
      <c r="O791">
        <f t="shared" si="12"/>
        <v>1</v>
      </c>
    </row>
    <row r="792" spans="1:15">
      <c r="A792">
        <v>791</v>
      </c>
      <c r="B792" t="s">
        <v>11</v>
      </c>
      <c r="C792" t="s">
        <v>186</v>
      </c>
      <c r="D792" t="s">
        <v>89</v>
      </c>
      <c r="E792" t="s">
        <v>90</v>
      </c>
      <c r="F792" t="s">
        <v>217</v>
      </c>
      <c r="G792" t="s">
        <v>218</v>
      </c>
      <c r="H792" t="s">
        <v>219</v>
      </c>
      <c r="I792" t="s">
        <v>220</v>
      </c>
      <c r="J792" t="s">
        <v>221</v>
      </c>
      <c r="K792" t="s">
        <v>19</v>
      </c>
      <c r="L792">
        <v>4</v>
      </c>
      <c r="M792" t="s">
        <v>1281</v>
      </c>
      <c r="N792">
        <v>8</v>
      </c>
      <c r="O792">
        <f t="shared" si="12"/>
        <v>1</v>
      </c>
    </row>
    <row r="793" spans="1:15">
      <c r="A793">
        <v>792</v>
      </c>
      <c r="B793" t="s">
        <v>11</v>
      </c>
      <c r="C793" t="s">
        <v>186</v>
      </c>
      <c r="D793" t="s">
        <v>89</v>
      </c>
      <c r="E793" t="s">
        <v>96</v>
      </c>
      <c r="F793" t="s">
        <v>222</v>
      </c>
      <c r="G793" t="s">
        <v>223</v>
      </c>
      <c r="H793" t="s">
        <v>224</v>
      </c>
      <c r="I793" t="s">
        <v>225</v>
      </c>
      <c r="J793" t="s">
        <v>226</v>
      </c>
      <c r="K793" t="s">
        <v>19</v>
      </c>
      <c r="L793">
        <v>8</v>
      </c>
      <c r="M793" t="s">
        <v>1281</v>
      </c>
      <c r="N793">
        <v>8</v>
      </c>
      <c r="O793">
        <f t="shared" si="12"/>
        <v>1</v>
      </c>
    </row>
    <row r="794" spans="1:15">
      <c r="A794">
        <v>793</v>
      </c>
      <c r="B794" t="s">
        <v>11</v>
      </c>
      <c r="C794" t="s">
        <v>186</v>
      </c>
      <c r="D794" t="s">
        <v>102</v>
      </c>
      <c r="E794" t="s">
        <v>103</v>
      </c>
      <c r="F794" t="s">
        <v>187</v>
      </c>
      <c r="G794" t="s">
        <v>188</v>
      </c>
      <c r="H794" t="s">
        <v>189</v>
      </c>
      <c r="I794" t="s">
        <v>227</v>
      </c>
      <c r="J794" t="s">
        <v>191</v>
      </c>
      <c r="K794" t="s">
        <v>19</v>
      </c>
      <c r="L794">
        <v>3</v>
      </c>
      <c r="M794" t="s">
        <v>1281</v>
      </c>
      <c r="O794">
        <f t="shared" si="12"/>
        <v>1</v>
      </c>
    </row>
    <row r="795" spans="1:15">
      <c r="A795">
        <v>794</v>
      </c>
      <c r="B795" t="s">
        <v>11</v>
      </c>
      <c r="C795" t="s">
        <v>186</v>
      </c>
      <c r="D795" t="s">
        <v>102</v>
      </c>
      <c r="E795" t="s">
        <v>109</v>
      </c>
      <c r="F795" t="s">
        <v>192</v>
      </c>
      <c r="G795" t="s">
        <v>193</v>
      </c>
      <c r="H795" t="s">
        <v>194</v>
      </c>
      <c r="I795" t="s">
        <v>195</v>
      </c>
      <c r="J795" t="s">
        <v>196</v>
      </c>
      <c r="K795" t="s">
        <v>19</v>
      </c>
      <c r="L795">
        <v>5</v>
      </c>
      <c r="M795" t="s">
        <v>1281</v>
      </c>
      <c r="N795">
        <v>8</v>
      </c>
      <c r="O795">
        <f t="shared" si="12"/>
        <v>1</v>
      </c>
    </row>
    <row r="796" spans="1:15">
      <c r="A796">
        <v>795</v>
      </c>
      <c r="B796" t="s">
        <v>11</v>
      </c>
      <c r="C796" t="s">
        <v>186</v>
      </c>
      <c r="D796" t="s">
        <v>114</v>
      </c>
      <c r="E796" t="s">
        <v>115</v>
      </c>
      <c r="F796" t="s">
        <v>228</v>
      </c>
      <c r="G796" t="s">
        <v>229</v>
      </c>
      <c r="H796" t="s">
        <v>230</v>
      </c>
      <c r="I796" t="s">
        <v>231</v>
      </c>
      <c r="J796" t="s">
        <v>232</v>
      </c>
      <c r="K796" t="s">
        <v>19</v>
      </c>
      <c r="L796">
        <v>6</v>
      </c>
      <c r="M796" t="s">
        <v>1281</v>
      </c>
      <c r="O796">
        <f t="shared" si="12"/>
        <v>1</v>
      </c>
    </row>
    <row r="797" spans="1:15">
      <c r="A797">
        <v>796</v>
      </c>
      <c r="B797" t="s">
        <v>11</v>
      </c>
      <c r="C797" t="s">
        <v>186</v>
      </c>
      <c r="D797" t="s">
        <v>114</v>
      </c>
      <c r="E797" t="s">
        <v>121</v>
      </c>
      <c r="F797" t="s">
        <v>233</v>
      </c>
      <c r="G797" t="s">
        <v>234</v>
      </c>
      <c r="H797" t="s">
        <v>235</v>
      </c>
      <c r="I797" t="s">
        <v>236</v>
      </c>
      <c r="J797" t="s">
        <v>237</v>
      </c>
      <c r="K797" t="s">
        <v>19</v>
      </c>
      <c r="L797">
        <v>0</v>
      </c>
      <c r="M797" t="s">
        <v>1281</v>
      </c>
      <c r="O797">
        <f t="shared" si="12"/>
        <v>1</v>
      </c>
    </row>
    <row r="798" spans="1:15">
      <c r="A798">
        <v>797</v>
      </c>
      <c r="B798" t="s">
        <v>11</v>
      </c>
      <c r="C798" t="s">
        <v>238</v>
      </c>
      <c r="D798" t="s">
        <v>52</v>
      </c>
      <c r="E798" t="s">
        <v>52</v>
      </c>
      <c r="F798" t="s">
        <v>239</v>
      </c>
      <c r="G798" t="s">
        <v>172</v>
      </c>
      <c r="H798" t="s">
        <v>240</v>
      </c>
      <c r="I798" t="s">
        <v>241</v>
      </c>
      <c r="J798" t="s">
        <v>242</v>
      </c>
      <c r="K798" t="s">
        <v>19</v>
      </c>
      <c r="L798">
        <v>2</v>
      </c>
      <c r="M798" t="s">
        <v>1281</v>
      </c>
      <c r="O798">
        <f t="shared" si="12"/>
        <v>1</v>
      </c>
    </row>
    <row r="799" spans="1:15">
      <c r="A799">
        <v>798</v>
      </c>
      <c r="B799" t="s">
        <v>11</v>
      </c>
      <c r="C799" t="s">
        <v>238</v>
      </c>
      <c r="D799" t="s">
        <v>52</v>
      </c>
      <c r="E799" t="s">
        <v>58</v>
      </c>
      <c r="F799" t="s">
        <v>243</v>
      </c>
      <c r="G799" t="s">
        <v>244</v>
      </c>
      <c r="H799" t="s">
        <v>245</v>
      </c>
      <c r="I799" t="s">
        <v>246</v>
      </c>
      <c r="J799" t="s">
        <v>247</v>
      </c>
      <c r="K799" t="s">
        <v>19</v>
      </c>
      <c r="L799">
        <v>1</v>
      </c>
      <c r="M799" t="s">
        <v>1281</v>
      </c>
      <c r="O799">
        <f t="shared" si="12"/>
        <v>1</v>
      </c>
    </row>
    <row r="800" spans="1:15">
      <c r="A800">
        <v>799</v>
      </c>
      <c r="B800" t="s">
        <v>11</v>
      </c>
      <c r="C800" t="s">
        <v>238</v>
      </c>
      <c r="D800" t="s">
        <v>25</v>
      </c>
      <c r="E800" t="s">
        <v>64</v>
      </c>
      <c r="F800" t="s">
        <v>248</v>
      </c>
      <c r="G800" t="s">
        <v>172</v>
      </c>
      <c r="H800" t="s">
        <v>249</v>
      </c>
      <c r="I800" t="s">
        <v>250</v>
      </c>
      <c r="J800" t="s">
        <v>251</v>
      </c>
      <c r="K800" t="s">
        <v>19</v>
      </c>
      <c r="L800">
        <v>3</v>
      </c>
      <c r="M800" t="s">
        <v>1281</v>
      </c>
      <c r="O800">
        <f t="shared" si="12"/>
        <v>1</v>
      </c>
    </row>
    <row r="801" spans="1:15">
      <c r="A801">
        <v>800</v>
      </c>
      <c r="B801" t="s">
        <v>11</v>
      </c>
      <c r="C801" t="s">
        <v>238</v>
      </c>
      <c r="D801" t="s">
        <v>25</v>
      </c>
      <c r="E801" t="s">
        <v>70</v>
      </c>
      <c r="F801" t="s">
        <v>252</v>
      </c>
      <c r="G801" t="s">
        <v>253</v>
      </c>
      <c r="H801" t="s">
        <v>254</v>
      </c>
      <c r="I801" t="s">
        <v>255</v>
      </c>
      <c r="J801" t="s">
        <v>256</v>
      </c>
      <c r="K801" t="s">
        <v>19</v>
      </c>
      <c r="L801">
        <v>3</v>
      </c>
      <c r="M801" t="s">
        <v>1281</v>
      </c>
      <c r="O801">
        <f t="shared" si="12"/>
        <v>1</v>
      </c>
    </row>
    <row r="802" spans="1:15">
      <c r="A802">
        <v>801</v>
      </c>
      <c r="B802" t="s">
        <v>11</v>
      </c>
      <c r="C802" t="s">
        <v>238</v>
      </c>
      <c r="D802" t="s">
        <v>76</v>
      </c>
      <c r="E802" t="s">
        <v>77</v>
      </c>
      <c r="F802" t="s">
        <v>257</v>
      </c>
      <c r="G802" t="s">
        <v>258</v>
      </c>
      <c r="H802" t="s">
        <v>259</v>
      </c>
      <c r="I802" t="s">
        <v>260</v>
      </c>
      <c r="J802" t="s">
        <v>261</v>
      </c>
      <c r="K802" t="s">
        <v>19</v>
      </c>
      <c r="L802">
        <v>1</v>
      </c>
      <c r="M802" t="s">
        <v>1281</v>
      </c>
      <c r="O802">
        <f t="shared" si="12"/>
        <v>1</v>
      </c>
    </row>
    <row r="803" spans="1:15">
      <c r="A803">
        <v>802</v>
      </c>
      <c r="B803" t="s">
        <v>11</v>
      </c>
      <c r="C803" t="s">
        <v>238</v>
      </c>
      <c r="D803" t="s">
        <v>76</v>
      </c>
      <c r="E803" t="s">
        <v>77</v>
      </c>
      <c r="F803" t="s">
        <v>262</v>
      </c>
      <c r="G803" t="s">
        <v>172</v>
      </c>
      <c r="H803" t="s">
        <v>263</v>
      </c>
      <c r="I803" t="s">
        <v>264</v>
      </c>
      <c r="J803" t="s">
        <v>265</v>
      </c>
      <c r="K803" t="s">
        <v>19</v>
      </c>
      <c r="L803">
        <v>5</v>
      </c>
      <c r="M803" t="s">
        <v>1281</v>
      </c>
      <c r="N803">
        <v>8</v>
      </c>
      <c r="O803">
        <f t="shared" si="12"/>
        <v>1</v>
      </c>
    </row>
    <row r="804" spans="1:15">
      <c r="A804">
        <v>803</v>
      </c>
      <c r="B804" t="s">
        <v>11</v>
      </c>
      <c r="C804" t="s">
        <v>238</v>
      </c>
      <c r="D804" t="s">
        <v>76</v>
      </c>
      <c r="E804" t="s">
        <v>83</v>
      </c>
      <c r="F804" t="s">
        <v>266</v>
      </c>
      <c r="G804" t="s">
        <v>229</v>
      </c>
      <c r="H804" t="s">
        <v>267</v>
      </c>
      <c r="I804" t="s">
        <v>268</v>
      </c>
      <c r="J804" t="s">
        <v>269</v>
      </c>
      <c r="K804" t="s">
        <v>19</v>
      </c>
      <c r="L804">
        <v>1</v>
      </c>
      <c r="M804" t="s">
        <v>1281</v>
      </c>
      <c r="O804">
        <f t="shared" si="12"/>
        <v>1</v>
      </c>
    </row>
    <row r="805" spans="1:15">
      <c r="A805">
        <v>804</v>
      </c>
      <c r="B805" t="s">
        <v>11</v>
      </c>
      <c r="C805" t="s">
        <v>238</v>
      </c>
      <c r="D805" t="s">
        <v>76</v>
      </c>
      <c r="E805" t="s">
        <v>83</v>
      </c>
      <c r="F805" t="s">
        <v>270</v>
      </c>
      <c r="G805" t="s">
        <v>271</v>
      </c>
      <c r="H805" t="s">
        <v>272</v>
      </c>
      <c r="I805" t="s">
        <v>273</v>
      </c>
      <c r="J805" t="s">
        <v>274</v>
      </c>
      <c r="K805" t="s">
        <v>19</v>
      </c>
      <c r="L805">
        <v>0</v>
      </c>
      <c r="M805" t="s">
        <v>1281</v>
      </c>
      <c r="O805">
        <f t="shared" si="12"/>
        <v>1</v>
      </c>
    </row>
    <row r="806" spans="1:15">
      <c r="A806">
        <v>805</v>
      </c>
      <c r="B806" t="s">
        <v>11</v>
      </c>
      <c r="C806" t="s">
        <v>238</v>
      </c>
      <c r="D806" t="s">
        <v>89</v>
      </c>
      <c r="E806" t="s">
        <v>90</v>
      </c>
      <c r="F806" t="s">
        <v>275</v>
      </c>
      <c r="G806" t="s">
        <v>276</v>
      </c>
      <c r="H806" t="s">
        <v>277</v>
      </c>
      <c r="I806" t="s">
        <v>278</v>
      </c>
      <c r="J806" t="s">
        <v>279</v>
      </c>
      <c r="K806" t="s">
        <v>19</v>
      </c>
      <c r="L806">
        <v>5</v>
      </c>
      <c r="M806" t="s">
        <v>1281</v>
      </c>
      <c r="N806">
        <v>8</v>
      </c>
      <c r="O806">
        <f t="shared" si="12"/>
        <v>1</v>
      </c>
    </row>
    <row r="807" spans="1:15">
      <c r="A807">
        <v>806</v>
      </c>
      <c r="B807" t="s">
        <v>11</v>
      </c>
      <c r="C807" t="s">
        <v>238</v>
      </c>
      <c r="D807" t="s">
        <v>89</v>
      </c>
      <c r="E807" t="s">
        <v>96</v>
      </c>
      <c r="F807" t="s">
        <v>280</v>
      </c>
      <c r="G807" t="s">
        <v>105</v>
      </c>
      <c r="H807" t="s">
        <v>281</v>
      </c>
      <c r="I807" t="s">
        <v>282</v>
      </c>
      <c r="J807" t="s">
        <v>283</v>
      </c>
      <c r="K807" t="s">
        <v>19</v>
      </c>
      <c r="L807">
        <v>1</v>
      </c>
      <c r="M807" t="s">
        <v>1281</v>
      </c>
      <c r="O807">
        <f t="shared" si="12"/>
        <v>1</v>
      </c>
    </row>
    <row r="808" spans="1:15">
      <c r="A808">
        <v>807</v>
      </c>
      <c r="B808" t="s">
        <v>11</v>
      </c>
      <c r="C808" t="s">
        <v>238</v>
      </c>
      <c r="D808" t="s">
        <v>102</v>
      </c>
      <c r="E808" t="s">
        <v>103</v>
      </c>
      <c r="F808" t="s">
        <v>284</v>
      </c>
      <c r="G808" t="s">
        <v>285</v>
      </c>
      <c r="H808" t="s">
        <v>286</v>
      </c>
      <c r="I808" t="s">
        <v>287</v>
      </c>
      <c r="J808" t="s">
        <v>288</v>
      </c>
      <c r="K808" t="s">
        <v>19</v>
      </c>
      <c r="L808">
        <v>11</v>
      </c>
      <c r="M808" t="s">
        <v>1281</v>
      </c>
      <c r="N808">
        <v>8</v>
      </c>
      <c r="O808">
        <f t="shared" si="12"/>
        <v>1</v>
      </c>
    </row>
    <row r="809" spans="1:15">
      <c r="A809">
        <v>808</v>
      </c>
      <c r="B809" t="s">
        <v>11</v>
      </c>
      <c r="C809" t="s">
        <v>238</v>
      </c>
      <c r="D809" t="s">
        <v>102</v>
      </c>
      <c r="E809" t="s">
        <v>109</v>
      </c>
      <c r="F809" t="s">
        <v>289</v>
      </c>
      <c r="G809" t="s">
        <v>290</v>
      </c>
      <c r="H809" t="s">
        <v>291</v>
      </c>
      <c r="I809" t="s">
        <v>292</v>
      </c>
      <c r="J809" t="s">
        <v>293</v>
      </c>
      <c r="K809" t="s">
        <v>19</v>
      </c>
      <c r="L809">
        <v>4</v>
      </c>
      <c r="M809" t="s">
        <v>1281</v>
      </c>
      <c r="N809">
        <v>8</v>
      </c>
      <c r="O809">
        <f t="shared" si="12"/>
        <v>1</v>
      </c>
    </row>
    <row r="810" spans="1:15">
      <c r="A810">
        <v>809</v>
      </c>
      <c r="B810" t="s">
        <v>11</v>
      </c>
      <c r="C810" t="s">
        <v>238</v>
      </c>
      <c r="D810" t="s">
        <v>114</v>
      </c>
      <c r="E810" t="s">
        <v>115</v>
      </c>
      <c r="F810" t="s">
        <v>294</v>
      </c>
      <c r="G810" t="s">
        <v>295</v>
      </c>
      <c r="H810" t="s">
        <v>296</v>
      </c>
      <c r="I810" t="s">
        <v>297</v>
      </c>
      <c r="J810" t="s">
        <v>298</v>
      </c>
      <c r="K810" t="s">
        <v>19</v>
      </c>
      <c r="L810">
        <v>8</v>
      </c>
      <c r="M810" t="s">
        <v>1281</v>
      </c>
      <c r="N810">
        <v>8</v>
      </c>
      <c r="O810">
        <f t="shared" si="12"/>
        <v>1</v>
      </c>
    </row>
    <row r="811" spans="1:15">
      <c r="A811">
        <v>810</v>
      </c>
      <c r="B811" t="s">
        <v>11</v>
      </c>
      <c r="C811" t="s">
        <v>238</v>
      </c>
      <c r="D811" t="s">
        <v>114</v>
      </c>
      <c r="E811" t="s">
        <v>121</v>
      </c>
      <c r="F811" t="s">
        <v>299</v>
      </c>
      <c r="G811" t="s">
        <v>300</v>
      </c>
      <c r="H811" t="s">
        <v>301</v>
      </c>
      <c r="I811" t="s">
        <v>297</v>
      </c>
      <c r="J811" t="s">
        <v>302</v>
      </c>
      <c r="K811" t="s">
        <v>19</v>
      </c>
      <c r="L811">
        <v>1</v>
      </c>
      <c r="M811" t="s">
        <v>1281</v>
      </c>
      <c r="O811">
        <f t="shared" si="12"/>
        <v>1</v>
      </c>
    </row>
    <row r="812" spans="1:15">
      <c r="A812">
        <v>811</v>
      </c>
      <c r="B812" t="s">
        <v>11</v>
      </c>
      <c r="C812" t="s">
        <v>303</v>
      </c>
      <c r="D812" t="s">
        <v>52</v>
      </c>
      <c r="E812" t="s">
        <v>52</v>
      </c>
      <c r="F812" t="s">
        <v>304</v>
      </c>
      <c r="G812" t="s">
        <v>305</v>
      </c>
      <c r="H812" t="s">
        <v>306</v>
      </c>
      <c r="I812" t="s">
        <v>307</v>
      </c>
      <c r="J812" t="s">
        <v>308</v>
      </c>
      <c r="K812" t="s">
        <v>19</v>
      </c>
      <c r="L812">
        <v>10</v>
      </c>
      <c r="M812" t="s">
        <v>1281</v>
      </c>
      <c r="N812">
        <v>8</v>
      </c>
      <c r="O812">
        <f t="shared" si="12"/>
        <v>1</v>
      </c>
    </row>
    <row r="813" spans="1:15">
      <c r="A813">
        <v>812</v>
      </c>
      <c r="B813" t="s">
        <v>11</v>
      </c>
      <c r="C813" t="s">
        <v>303</v>
      </c>
      <c r="D813" t="s">
        <v>52</v>
      </c>
      <c r="E813" t="s">
        <v>58</v>
      </c>
      <c r="F813" t="s">
        <v>309</v>
      </c>
      <c r="G813" t="s">
        <v>310</v>
      </c>
      <c r="H813" t="s">
        <v>311</v>
      </c>
      <c r="I813" t="s">
        <v>312</v>
      </c>
      <c r="J813" t="s">
        <v>313</v>
      </c>
      <c r="K813" t="s">
        <v>19</v>
      </c>
      <c r="L813">
        <v>5</v>
      </c>
      <c r="M813" t="s">
        <v>1281</v>
      </c>
      <c r="N813">
        <v>8</v>
      </c>
      <c r="O813">
        <f t="shared" si="12"/>
        <v>1</v>
      </c>
    </row>
    <row r="814" spans="1:15">
      <c r="A814">
        <v>813</v>
      </c>
      <c r="B814" t="s">
        <v>11</v>
      </c>
      <c r="C814" t="s">
        <v>303</v>
      </c>
      <c r="D814" t="s">
        <v>25</v>
      </c>
      <c r="E814" t="s">
        <v>64</v>
      </c>
      <c r="F814" t="s">
        <v>309</v>
      </c>
      <c r="G814" t="s">
        <v>310</v>
      </c>
      <c r="H814" t="s">
        <v>311</v>
      </c>
      <c r="I814" t="s">
        <v>312</v>
      </c>
      <c r="J814" t="s">
        <v>313</v>
      </c>
      <c r="K814" t="s">
        <v>19</v>
      </c>
      <c r="L814">
        <v>5</v>
      </c>
      <c r="M814" t="s">
        <v>1281</v>
      </c>
      <c r="N814">
        <v>8</v>
      </c>
      <c r="O814">
        <f t="shared" si="12"/>
        <v>1</v>
      </c>
    </row>
    <row r="815" spans="1:15">
      <c r="A815">
        <v>814</v>
      </c>
      <c r="B815" t="s">
        <v>11</v>
      </c>
      <c r="C815" t="s">
        <v>303</v>
      </c>
      <c r="D815" t="s">
        <v>25</v>
      </c>
      <c r="E815" t="s">
        <v>70</v>
      </c>
      <c r="F815" t="s">
        <v>304</v>
      </c>
      <c r="G815" t="s">
        <v>305</v>
      </c>
      <c r="H815" t="s">
        <v>306</v>
      </c>
      <c r="I815" t="s">
        <v>307</v>
      </c>
      <c r="J815" t="s">
        <v>308</v>
      </c>
      <c r="K815" t="s">
        <v>19</v>
      </c>
      <c r="L815">
        <v>10</v>
      </c>
      <c r="M815" t="s">
        <v>1281</v>
      </c>
      <c r="N815">
        <v>8</v>
      </c>
      <c r="O815">
        <f t="shared" si="12"/>
        <v>1</v>
      </c>
    </row>
    <row r="816" spans="1:15">
      <c r="A816">
        <v>815</v>
      </c>
      <c r="B816" t="s">
        <v>11</v>
      </c>
      <c r="C816" t="s">
        <v>303</v>
      </c>
      <c r="D816" t="s">
        <v>76</v>
      </c>
      <c r="E816" t="s">
        <v>77</v>
      </c>
      <c r="F816" t="s">
        <v>84</v>
      </c>
      <c r="G816" t="s">
        <v>314</v>
      </c>
      <c r="H816" t="s">
        <v>315</v>
      </c>
      <c r="I816" t="s">
        <v>316</v>
      </c>
      <c r="J816" t="s">
        <v>317</v>
      </c>
      <c r="K816" t="s">
        <v>19</v>
      </c>
      <c r="L816">
        <v>1</v>
      </c>
      <c r="M816" t="s">
        <v>1281</v>
      </c>
      <c r="N816">
        <v>8</v>
      </c>
      <c r="O816">
        <f t="shared" si="12"/>
        <v>1</v>
      </c>
    </row>
    <row r="817" spans="1:15">
      <c r="A817">
        <v>816</v>
      </c>
      <c r="B817" t="s">
        <v>11</v>
      </c>
      <c r="C817" t="s">
        <v>303</v>
      </c>
      <c r="D817" t="s">
        <v>76</v>
      </c>
      <c r="E817" t="s">
        <v>83</v>
      </c>
      <c r="F817" t="s">
        <v>318</v>
      </c>
      <c r="G817" t="s">
        <v>319</v>
      </c>
      <c r="H817" t="s">
        <v>320</v>
      </c>
      <c r="I817" t="s">
        <v>321</v>
      </c>
      <c r="J817" t="s">
        <v>322</v>
      </c>
      <c r="K817" t="s">
        <v>19</v>
      </c>
      <c r="L817">
        <v>0</v>
      </c>
      <c r="M817" t="s">
        <v>1281</v>
      </c>
      <c r="O817">
        <f t="shared" si="12"/>
        <v>1</v>
      </c>
    </row>
    <row r="818" spans="1:15">
      <c r="A818">
        <v>817</v>
      </c>
      <c r="B818" t="s">
        <v>11</v>
      </c>
      <c r="C818" t="s">
        <v>303</v>
      </c>
      <c r="D818" t="s">
        <v>89</v>
      </c>
      <c r="E818" t="s">
        <v>90</v>
      </c>
      <c r="F818" t="s">
        <v>323</v>
      </c>
      <c r="G818" t="s">
        <v>172</v>
      </c>
      <c r="H818" t="s">
        <v>324</v>
      </c>
      <c r="I818" t="s">
        <v>325</v>
      </c>
      <c r="J818" t="s">
        <v>326</v>
      </c>
      <c r="K818" t="s">
        <v>19</v>
      </c>
      <c r="L818">
        <v>1</v>
      </c>
      <c r="M818" t="s">
        <v>1281</v>
      </c>
      <c r="N818">
        <v>8</v>
      </c>
      <c r="O818">
        <f t="shared" si="12"/>
        <v>1</v>
      </c>
    </row>
    <row r="819" spans="1:15">
      <c r="A819">
        <v>818</v>
      </c>
      <c r="B819" t="s">
        <v>11</v>
      </c>
      <c r="C819" t="s">
        <v>303</v>
      </c>
      <c r="D819" t="s">
        <v>89</v>
      </c>
      <c r="E819" t="s">
        <v>96</v>
      </c>
      <c r="F819" t="s">
        <v>327</v>
      </c>
      <c r="G819" t="s">
        <v>328</v>
      </c>
      <c r="H819" t="s">
        <v>329</v>
      </c>
      <c r="I819" t="s">
        <v>325</v>
      </c>
      <c r="J819" t="s">
        <v>330</v>
      </c>
      <c r="K819" t="s">
        <v>19</v>
      </c>
      <c r="L819">
        <v>9</v>
      </c>
      <c r="M819" t="s">
        <v>1281</v>
      </c>
      <c r="N819">
        <v>8</v>
      </c>
      <c r="O819">
        <f t="shared" si="12"/>
        <v>1</v>
      </c>
    </row>
    <row r="820" spans="1:15">
      <c r="A820">
        <v>819</v>
      </c>
      <c r="B820" t="s">
        <v>11</v>
      </c>
      <c r="C820" t="s">
        <v>303</v>
      </c>
      <c r="D820" t="s">
        <v>102</v>
      </c>
      <c r="E820" t="s">
        <v>103</v>
      </c>
      <c r="F820" t="s">
        <v>331</v>
      </c>
      <c r="G820" t="s">
        <v>244</v>
      </c>
      <c r="H820" t="s">
        <v>332</v>
      </c>
      <c r="I820" t="s">
        <v>333</v>
      </c>
      <c r="J820" t="s">
        <v>334</v>
      </c>
      <c r="K820" t="s">
        <v>19</v>
      </c>
      <c r="L820">
        <v>1</v>
      </c>
      <c r="M820" t="s">
        <v>1281</v>
      </c>
      <c r="O820">
        <f t="shared" si="12"/>
        <v>1</v>
      </c>
    </row>
    <row r="821" spans="1:15">
      <c r="A821">
        <v>820</v>
      </c>
      <c r="B821" t="s">
        <v>11</v>
      </c>
      <c r="C821" t="s">
        <v>303</v>
      </c>
      <c r="D821" t="s">
        <v>102</v>
      </c>
      <c r="E821" t="s">
        <v>109</v>
      </c>
      <c r="F821" t="s">
        <v>335</v>
      </c>
      <c r="G821" t="s">
        <v>336</v>
      </c>
      <c r="H821" t="s">
        <v>337</v>
      </c>
      <c r="I821" t="s">
        <v>333</v>
      </c>
      <c r="J821" t="s">
        <v>338</v>
      </c>
      <c r="K821" t="s">
        <v>19</v>
      </c>
      <c r="L821">
        <v>2</v>
      </c>
      <c r="M821" t="s">
        <v>1281</v>
      </c>
      <c r="O821">
        <f t="shared" si="12"/>
        <v>1</v>
      </c>
    </row>
    <row r="822" spans="1:15">
      <c r="A822">
        <v>821</v>
      </c>
      <c r="B822" t="s">
        <v>11</v>
      </c>
      <c r="C822" t="s">
        <v>303</v>
      </c>
      <c r="D822" t="s">
        <v>114</v>
      </c>
      <c r="E822" t="s">
        <v>115</v>
      </c>
      <c r="F822" t="s">
        <v>339</v>
      </c>
      <c r="G822" t="s">
        <v>22</v>
      </c>
      <c r="H822" t="s">
        <v>340</v>
      </c>
      <c r="I822" t="s">
        <v>341</v>
      </c>
      <c r="J822" t="s">
        <v>342</v>
      </c>
      <c r="K822" t="s">
        <v>19</v>
      </c>
      <c r="L822">
        <v>5</v>
      </c>
      <c r="M822" t="s">
        <v>1281</v>
      </c>
      <c r="N822">
        <v>8</v>
      </c>
      <c r="O822">
        <f t="shared" si="12"/>
        <v>1</v>
      </c>
    </row>
    <row r="823" spans="1:15">
      <c r="A823">
        <v>822</v>
      </c>
      <c r="B823" t="s">
        <v>11</v>
      </c>
      <c r="C823" t="s">
        <v>303</v>
      </c>
      <c r="D823" t="s">
        <v>114</v>
      </c>
      <c r="E823" t="s">
        <v>121</v>
      </c>
      <c r="F823" t="s">
        <v>343</v>
      </c>
      <c r="G823" t="s">
        <v>344</v>
      </c>
      <c r="H823" t="s">
        <v>345</v>
      </c>
      <c r="I823" t="s">
        <v>346</v>
      </c>
      <c r="J823" t="s">
        <v>347</v>
      </c>
      <c r="K823" t="s">
        <v>19</v>
      </c>
      <c r="L823">
        <v>1</v>
      </c>
      <c r="M823" t="s">
        <v>1281</v>
      </c>
      <c r="O823">
        <f t="shared" si="12"/>
        <v>1</v>
      </c>
    </row>
    <row r="824" spans="1:15">
      <c r="A824">
        <v>823</v>
      </c>
      <c r="B824" t="s">
        <v>11</v>
      </c>
      <c r="C824" t="s">
        <v>348</v>
      </c>
      <c r="D824" t="s">
        <v>52</v>
      </c>
      <c r="E824" t="s">
        <v>52</v>
      </c>
      <c r="F824" t="s">
        <v>349</v>
      </c>
      <c r="G824" t="s">
        <v>153</v>
      </c>
      <c r="H824" t="s">
        <v>350</v>
      </c>
      <c r="I824" t="s">
        <v>351</v>
      </c>
      <c r="J824" t="s">
        <v>352</v>
      </c>
      <c r="K824" t="s">
        <v>19</v>
      </c>
      <c r="L824">
        <v>7</v>
      </c>
      <c r="M824" t="s">
        <v>1281</v>
      </c>
      <c r="N824">
        <v>8</v>
      </c>
      <c r="O824">
        <f t="shared" si="12"/>
        <v>1</v>
      </c>
    </row>
    <row r="825" spans="1:15">
      <c r="A825">
        <v>824</v>
      </c>
      <c r="B825" t="s">
        <v>11</v>
      </c>
      <c r="C825" t="s">
        <v>348</v>
      </c>
      <c r="D825" t="s">
        <v>52</v>
      </c>
      <c r="E825" t="s">
        <v>58</v>
      </c>
      <c r="F825" t="s">
        <v>353</v>
      </c>
      <c r="G825" t="s">
        <v>354</v>
      </c>
      <c r="H825" t="s">
        <v>355</v>
      </c>
      <c r="I825" t="s">
        <v>356</v>
      </c>
      <c r="J825" t="s">
        <v>357</v>
      </c>
      <c r="K825" t="s">
        <v>19</v>
      </c>
      <c r="L825">
        <v>8</v>
      </c>
      <c r="M825" t="s">
        <v>1281</v>
      </c>
      <c r="N825">
        <v>8</v>
      </c>
      <c r="O825">
        <f t="shared" si="12"/>
        <v>1</v>
      </c>
    </row>
    <row r="826" spans="1:15">
      <c r="A826">
        <v>825</v>
      </c>
      <c r="B826" t="s">
        <v>11</v>
      </c>
      <c r="C826" t="s">
        <v>348</v>
      </c>
      <c r="D826" t="s">
        <v>25</v>
      </c>
      <c r="E826" t="s">
        <v>64</v>
      </c>
      <c r="F826" t="s">
        <v>358</v>
      </c>
      <c r="G826" t="s">
        <v>223</v>
      </c>
      <c r="H826" t="s">
        <v>359</v>
      </c>
      <c r="I826" t="s">
        <v>360</v>
      </c>
      <c r="J826" t="s">
        <v>361</v>
      </c>
      <c r="K826" t="s">
        <v>19</v>
      </c>
      <c r="L826">
        <v>8</v>
      </c>
      <c r="M826" t="s">
        <v>1281</v>
      </c>
      <c r="N826">
        <v>8</v>
      </c>
      <c r="O826">
        <f t="shared" si="12"/>
        <v>1</v>
      </c>
    </row>
    <row r="827" spans="1:15">
      <c r="A827">
        <v>826</v>
      </c>
      <c r="B827" t="s">
        <v>11</v>
      </c>
      <c r="C827" t="s">
        <v>348</v>
      </c>
      <c r="D827" t="s">
        <v>25</v>
      </c>
      <c r="E827" t="s">
        <v>70</v>
      </c>
      <c r="F827" t="s">
        <v>362</v>
      </c>
      <c r="G827" t="s">
        <v>363</v>
      </c>
      <c r="H827" t="s">
        <v>364</v>
      </c>
      <c r="I827" t="s">
        <v>365</v>
      </c>
      <c r="J827" t="s">
        <v>366</v>
      </c>
      <c r="K827" t="s">
        <v>19</v>
      </c>
      <c r="L827">
        <v>8</v>
      </c>
      <c r="M827" t="s">
        <v>1281</v>
      </c>
      <c r="N827">
        <v>8</v>
      </c>
      <c r="O827">
        <f t="shared" si="12"/>
        <v>1</v>
      </c>
    </row>
    <row r="828" spans="1:15">
      <c r="A828">
        <v>827</v>
      </c>
      <c r="B828" t="s">
        <v>11</v>
      </c>
      <c r="C828" t="s">
        <v>348</v>
      </c>
      <c r="D828" t="s">
        <v>25</v>
      </c>
      <c r="E828" t="s">
        <v>70</v>
      </c>
      <c r="F828" t="s">
        <v>275</v>
      </c>
      <c r="G828" t="s">
        <v>367</v>
      </c>
      <c r="H828" t="s">
        <v>368</v>
      </c>
      <c r="I828" t="s">
        <v>369</v>
      </c>
      <c r="J828" t="s">
        <v>370</v>
      </c>
      <c r="K828" t="s">
        <v>19</v>
      </c>
      <c r="L828">
        <v>0</v>
      </c>
      <c r="M828" t="s">
        <v>1281</v>
      </c>
      <c r="O828">
        <f t="shared" si="12"/>
        <v>1</v>
      </c>
    </row>
    <row r="829" spans="1:15">
      <c r="A829">
        <v>828</v>
      </c>
      <c r="B829" t="s">
        <v>11</v>
      </c>
      <c r="C829" t="s">
        <v>348</v>
      </c>
      <c r="D829" t="s">
        <v>76</v>
      </c>
      <c r="E829" t="s">
        <v>77</v>
      </c>
      <c r="F829" t="s">
        <v>371</v>
      </c>
      <c r="G829" t="s">
        <v>372</v>
      </c>
      <c r="H829" t="s">
        <v>373</v>
      </c>
      <c r="I829" t="s">
        <v>374</v>
      </c>
      <c r="J829" t="s">
        <v>375</v>
      </c>
      <c r="K829" t="s">
        <v>19</v>
      </c>
      <c r="L829">
        <v>0</v>
      </c>
      <c r="M829" t="s">
        <v>1281</v>
      </c>
      <c r="O829">
        <f t="shared" si="12"/>
        <v>1</v>
      </c>
    </row>
    <row r="830" spans="1:15">
      <c r="A830">
        <v>829</v>
      </c>
      <c r="B830" t="s">
        <v>11</v>
      </c>
      <c r="C830" t="s">
        <v>348</v>
      </c>
      <c r="D830" t="s">
        <v>76</v>
      </c>
      <c r="E830" t="s">
        <v>83</v>
      </c>
      <c r="F830" t="s">
        <v>71</v>
      </c>
      <c r="G830" t="s">
        <v>376</v>
      </c>
      <c r="H830" t="s">
        <v>377</v>
      </c>
      <c r="I830" t="s">
        <v>378</v>
      </c>
      <c r="J830" t="s">
        <v>379</v>
      </c>
      <c r="K830" t="s">
        <v>19</v>
      </c>
      <c r="L830">
        <v>0</v>
      </c>
      <c r="M830" t="s">
        <v>1281</v>
      </c>
      <c r="O830">
        <f t="shared" si="12"/>
        <v>1</v>
      </c>
    </row>
    <row r="831" spans="1:15">
      <c r="A831">
        <v>830</v>
      </c>
      <c r="B831" t="s">
        <v>11</v>
      </c>
      <c r="C831" t="s">
        <v>348</v>
      </c>
      <c r="D831" t="s">
        <v>89</v>
      </c>
      <c r="E831" t="s">
        <v>90</v>
      </c>
      <c r="F831" t="s">
        <v>349</v>
      </c>
      <c r="G831" t="s">
        <v>153</v>
      </c>
      <c r="H831" t="s">
        <v>350</v>
      </c>
      <c r="I831" t="s">
        <v>351</v>
      </c>
      <c r="J831" t="s">
        <v>352</v>
      </c>
      <c r="K831" t="s">
        <v>19</v>
      </c>
      <c r="L831">
        <v>7</v>
      </c>
      <c r="M831" t="s">
        <v>1281</v>
      </c>
      <c r="N831">
        <v>8</v>
      </c>
      <c r="O831">
        <f t="shared" si="12"/>
        <v>1</v>
      </c>
    </row>
    <row r="832" spans="1:15">
      <c r="A832">
        <v>831</v>
      </c>
      <c r="B832" t="s">
        <v>11</v>
      </c>
      <c r="C832" t="s">
        <v>348</v>
      </c>
      <c r="D832" t="s">
        <v>89</v>
      </c>
      <c r="E832" t="s">
        <v>96</v>
      </c>
      <c r="F832" t="s">
        <v>380</v>
      </c>
      <c r="G832" t="s">
        <v>381</v>
      </c>
      <c r="H832" t="s">
        <v>382</v>
      </c>
      <c r="I832" t="s">
        <v>383</v>
      </c>
      <c r="J832" t="s">
        <v>384</v>
      </c>
      <c r="K832" t="s">
        <v>19</v>
      </c>
      <c r="L832">
        <v>6</v>
      </c>
      <c r="M832" t="s">
        <v>1281</v>
      </c>
      <c r="N832">
        <v>8</v>
      </c>
      <c r="O832">
        <f t="shared" si="12"/>
        <v>1</v>
      </c>
    </row>
    <row r="833" spans="1:15">
      <c r="A833">
        <v>832</v>
      </c>
      <c r="B833" t="s">
        <v>11</v>
      </c>
      <c r="C833" t="s">
        <v>348</v>
      </c>
      <c r="D833" t="s">
        <v>102</v>
      </c>
      <c r="E833" t="s">
        <v>103</v>
      </c>
      <c r="F833" t="s">
        <v>353</v>
      </c>
      <c r="G833" t="s">
        <v>354</v>
      </c>
      <c r="H833" t="s">
        <v>385</v>
      </c>
      <c r="I833" t="s">
        <v>356</v>
      </c>
      <c r="J833" t="s">
        <v>357</v>
      </c>
      <c r="K833" t="s">
        <v>19</v>
      </c>
      <c r="L833">
        <v>8</v>
      </c>
      <c r="M833" t="s">
        <v>1281</v>
      </c>
      <c r="N833">
        <v>8</v>
      </c>
      <c r="O833">
        <f t="shared" si="12"/>
        <v>1</v>
      </c>
    </row>
    <row r="834" spans="1:15">
      <c r="A834">
        <v>833</v>
      </c>
      <c r="B834" t="s">
        <v>11</v>
      </c>
      <c r="C834" t="s">
        <v>348</v>
      </c>
      <c r="D834" t="s">
        <v>102</v>
      </c>
      <c r="E834" t="s">
        <v>109</v>
      </c>
      <c r="F834" t="s">
        <v>386</v>
      </c>
      <c r="G834" t="s">
        <v>387</v>
      </c>
      <c r="H834" t="s">
        <v>388</v>
      </c>
      <c r="I834" t="s">
        <v>389</v>
      </c>
      <c r="J834" t="s">
        <v>390</v>
      </c>
      <c r="K834" t="s">
        <v>19</v>
      </c>
      <c r="L834">
        <v>7</v>
      </c>
      <c r="M834" t="s">
        <v>1281</v>
      </c>
      <c r="N834">
        <v>8</v>
      </c>
      <c r="O834">
        <f t="shared" si="12"/>
        <v>1</v>
      </c>
    </row>
    <row r="835" spans="1:15">
      <c r="A835">
        <v>834</v>
      </c>
      <c r="B835" t="s">
        <v>11</v>
      </c>
      <c r="C835" t="s">
        <v>348</v>
      </c>
      <c r="D835" t="s">
        <v>114</v>
      </c>
      <c r="E835" t="s">
        <v>115</v>
      </c>
      <c r="F835" t="s">
        <v>391</v>
      </c>
      <c r="G835" t="s">
        <v>392</v>
      </c>
      <c r="H835" t="s">
        <v>393</v>
      </c>
      <c r="I835" t="s">
        <v>394</v>
      </c>
      <c r="J835" t="s">
        <v>395</v>
      </c>
      <c r="K835" t="s">
        <v>19</v>
      </c>
      <c r="L835">
        <v>1</v>
      </c>
      <c r="M835" t="s">
        <v>1281</v>
      </c>
      <c r="O835">
        <f t="shared" ref="O835:O898" si="13">IF(N835=" ",0,1)</f>
        <v>1</v>
      </c>
    </row>
    <row r="836" spans="1:15">
      <c r="A836">
        <v>835</v>
      </c>
      <c r="B836" t="s">
        <v>11</v>
      </c>
      <c r="C836" t="s">
        <v>348</v>
      </c>
      <c r="D836" t="s">
        <v>114</v>
      </c>
      <c r="E836" t="s">
        <v>121</v>
      </c>
      <c r="F836" t="s">
        <v>396</v>
      </c>
      <c r="G836" t="s">
        <v>397</v>
      </c>
      <c r="H836" t="s">
        <v>398</v>
      </c>
      <c r="I836" t="s">
        <v>399</v>
      </c>
      <c r="J836" t="s">
        <v>400</v>
      </c>
      <c r="K836" t="s">
        <v>19</v>
      </c>
      <c r="L836">
        <v>0</v>
      </c>
      <c r="M836" t="s">
        <v>1281</v>
      </c>
      <c r="O836">
        <f t="shared" si="13"/>
        <v>1</v>
      </c>
    </row>
    <row r="837" spans="1:15">
      <c r="A837">
        <v>836</v>
      </c>
      <c r="B837" t="s">
        <v>11</v>
      </c>
      <c r="C837" t="s">
        <v>401</v>
      </c>
      <c r="D837" t="s">
        <v>52</v>
      </c>
      <c r="E837" t="s">
        <v>52</v>
      </c>
      <c r="F837" t="s">
        <v>402</v>
      </c>
      <c r="G837" t="s">
        <v>403</v>
      </c>
      <c r="H837" t="s">
        <v>404</v>
      </c>
      <c r="I837" t="s">
        <v>405</v>
      </c>
      <c r="J837" t="s">
        <v>406</v>
      </c>
      <c r="K837" t="s">
        <v>19</v>
      </c>
      <c r="L837">
        <v>7</v>
      </c>
      <c r="M837" t="s">
        <v>1281</v>
      </c>
      <c r="N837">
        <v>8</v>
      </c>
      <c r="O837">
        <f t="shared" si="13"/>
        <v>1</v>
      </c>
    </row>
    <row r="838" spans="1:15">
      <c r="A838">
        <v>837</v>
      </c>
      <c r="B838" t="s">
        <v>11</v>
      </c>
      <c r="C838" t="s">
        <v>401</v>
      </c>
      <c r="D838" t="s">
        <v>52</v>
      </c>
      <c r="E838" t="s">
        <v>58</v>
      </c>
      <c r="F838" t="s">
        <v>407</v>
      </c>
      <c r="G838" t="s">
        <v>367</v>
      </c>
      <c r="H838" t="s">
        <v>408</v>
      </c>
      <c r="I838" t="s">
        <v>409</v>
      </c>
      <c r="J838" t="s">
        <v>410</v>
      </c>
      <c r="K838" t="s">
        <v>19</v>
      </c>
      <c r="L838">
        <v>2</v>
      </c>
      <c r="M838" t="s">
        <v>1281</v>
      </c>
      <c r="O838">
        <f t="shared" si="13"/>
        <v>1</v>
      </c>
    </row>
    <row r="839" spans="1:15">
      <c r="A839">
        <v>838</v>
      </c>
      <c r="B839" t="s">
        <v>11</v>
      </c>
      <c r="C839" t="s">
        <v>401</v>
      </c>
      <c r="D839" t="s">
        <v>25</v>
      </c>
      <c r="E839" t="s">
        <v>64</v>
      </c>
      <c r="F839" t="s">
        <v>411</v>
      </c>
      <c r="G839" t="s">
        <v>22</v>
      </c>
      <c r="H839" t="s">
        <v>412</v>
      </c>
      <c r="I839" t="s">
        <v>413</v>
      </c>
      <c r="J839" t="s">
        <v>414</v>
      </c>
      <c r="K839" t="s">
        <v>19</v>
      </c>
      <c r="L839">
        <v>6</v>
      </c>
      <c r="M839" t="s">
        <v>1281</v>
      </c>
      <c r="O839">
        <f t="shared" si="13"/>
        <v>1</v>
      </c>
    </row>
    <row r="840" spans="1:15">
      <c r="A840">
        <v>839</v>
      </c>
      <c r="B840" t="s">
        <v>11</v>
      </c>
      <c r="C840" t="s">
        <v>401</v>
      </c>
      <c r="D840" t="s">
        <v>25</v>
      </c>
      <c r="E840" t="s">
        <v>70</v>
      </c>
      <c r="F840" t="s">
        <v>415</v>
      </c>
      <c r="G840" t="s">
        <v>367</v>
      </c>
      <c r="H840" t="s">
        <v>416</v>
      </c>
      <c r="I840" t="s">
        <v>417</v>
      </c>
      <c r="J840" t="s">
        <v>418</v>
      </c>
      <c r="K840" t="s">
        <v>19</v>
      </c>
      <c r="L840">
        <v>6</v>
      </c>
      <c r="M840" t="s">
        <v>1281</v>
      </c>
      <c r="N840">
        <v>8</v>
      </c>
      <c r="O840">
        <f t="shared" si="13"/>
        <v>1</v>
      </c>
    </row>
    <row r="841" spans="1:15">
      <c r="A841">
        <v>840</v>
      </c>
      <c r="B841" t="s">
        <v>11</v>
      </c>
      <c r="C841" t="s">
        <v>401</v>
      </c>
      <c r="D841" t="s">
        <v>25</v>
      </c>
      <c r="E841" t="s">
        <v>70</v>
      </c>
      <c r="F841" t="s">
        <v>419</v>
      </c>
      <c r="G841" t="s">
        <v>172</v>
      </c>
      <c r="H841" t="s">
        <v>420</v>
      </c>
      <c r="I841" t="s">
        <v>421</v>
      </c>
      <c r="J841" t="s">
        <v>422</v>
      </c>
      <c r="K841" t="s">
        <v>19</v>
      </c>
      <c r="L841">
        <v>2</v>
      </c>
      <c r="M841" t="s">
        <v>1281</v>
      </c>
      <c r="O841">
        <f t="shared" si="13"/>
        <v>1</v>
      </c>
    </row>
    <row r="842" spans="1:15">
      <c r="A842">
        <v>841</v>
      </c>
      <c r="B842" t="s">
        <v>11</v>
      </c>
      <c r="C842" t="s">
        <v>401</v>
      </c>
      <c r="D842" t="s">
        <v>76</v>
      </c>
      <c r="E842" t="s">
        <v>77</v>
      </c>
      <c r="F842" t="s">
        <v>423</v>
      </c>
      <c r="G842" t="s">
        <v>424</v>
      </c>
      <c r="H842" t="s">
        <v>425</v>
      </c>
      <c r="I842" t="s">
        <v>426</v>
      </c>
      <c r="J842" t="s">
        <v>427</v>
      </c>
      <c r="K842" t="s">
        <v>19</v>
      </c>
      <c r="L842">
        <v>0</v>
      </c>
      <c r="M842" t="s">
        <v>1281</v>
      </c>
      <c r="O842">
        <f t="shared" si="13"/>
        <v>1</v>
      </c>
    </row>
    <row r="843" spans="1:15">
      <c r="A843">
        <v>842</v>
      </c>
      <c r="B843" t="s">
        <v>11</v>
      </c>
      <c r="C843" t="s">
        <v>401</v>
      </c>
      <c r="D843" t="s">
        <v>76</v>
      </c>
      <c r="E843" t="s">
        <v>83</v>
      </c>
      <c r="F843" t="s">
        <v>428</v>
      </c>
      <c r="G843" t="s">
        <v>429</v>
      </c>
      <c r="H843" t="s">
        <v>430</v>
      </c>
      <c r="I843" t="s">
        <v>431</v>
      </c>
      <c r="J843" t="s">
        <v>432</v>
      </c>
      <c r="K843" t="s">
        <v>19</v>
      </c>
      <c r="L843">
        <v>0</v>
      </c>
      <c r="M843" t="s">
        <v>1281</v>
      </c>
      <c r="O843">
        <f t="shared" si="13"/>
        <v>1</v>
      </c>
    </row>
    <row r="844" spans="1:15">
      <c r="A844">
        <v>843</v>
      </c>
      <c r="B844" t="s">
        <v>11</v>
      </c>
      <c r="C844" t="s">
        <v>401</v>
      </c>
      <c r="D844" t="s">
        <v>89</v>
      </c>
      <c r="E844" t="s">
        <v>90</v>
      </c>
      <c r="F844" t="s">
        <v>433</v>
      </c>
      <c r="G844" t="s">
        <v>223</v>
      </c>
      <c r="H844" t="s">
        <v>434</v>
      </c>
      <c r="I844" t="s">
        <v>435</v>
      </c>
      <c r="J844" t="s">
        <v>436</v>
      </c>
      <c r="K844" t="s">
        <v>19</v>
      </c>
      <c r="L844">
        <v>5</v>
      </c>
      <c r="M844" t="s">
        <v>1281</v>
      </c>
      <c r="O844">
        <f t="shared" si="13"/>
        <v>1</v>
      </c>
    </row>
    <row r="845" spans="1:15">
      <c r="A845">
        <v>844</v>
      </c>
      <c r="B845" t="s">
        <v>11</v>
      </c>
      <c r="C845" t="s">
        <v>401</v>
      </c>
      <c r="D845" t="s">
        <v>89</v>
      </c>
      <c r="E845" t="s">
        <v>96</v>
      </c>
      <c r="F845" t="s">
        <v>437</v>
      </c>
      <c r="G845" t="s">
        <v>438</v>
      </c>
      <c r="H845" t="s">
        <v>439</v>
      </c>
      <c r="I845" t="s">
        <v>440</v>
      </c>
      <c r="J845" t="s">
        <v>441</v>
      </c>
      <c r="K845" t="s">
        <v>19</v>
      </c>
      <c r="L845">
        <v>10</v>
      </c>
      <c r="M845" t="s">
        <v>1281</v>
      </c>
      <c r="N845">
        <v>8</v>
      </c>
      <c r="O845">
        <f t="shared" si="13"/>
        <v>1</v>
      </c>
    </row>
    <row r="846" spans="1:15">
      <c r="A846">
        <v>845</v>
      </c>
      <c r="B846" t="s">
        <v>11</v>
      </c>
      <c r="C846" t="s">
        <v>401</v>
      </c>
      <c r="D846" t="s">
        <v>102</v>
      </c>
      <c r="E846" t="s">
        <v>103</v>
      </c>
      <c r="F846" t="s">
        <v>442</v>
      </c>
      <c r="G846" t="s">
        <v>443</v>
      </c>
      <c r="H846" t="s">
        <v>444</v>
      </c>
      <c r="I846" t="s">
        <v>445</v>
      </c>
      <c r="J846" t="s">
        <v>446</v>
      </c>
      <c r="K846" t="s">
        <v>19</v>
      </c>
      <c r="L846">
        <v>9</v>
      </c>
      <c r="M846" t="s">
        <v>1281</v>
      </c>
      <c r="N846">
        <v>8</v>
      </c>
      <c r="O846">
        <f t="shared" si="13"/>
        <v>1</v>
      </c>
    </row>
    <row r="847" spans="1:15">
      <c r="A847">
        <v>846</v>
      </c>
      <c r="B847" t="s">
        <v>11</v>
      </c>
      <c r="C847" t="s">
        <v>401</v>
      </c>
      <c r="D847" t="s">
        <v>102</v>
      </c>
      <c r="E847" t="s">
        <v>109</v>
      </c>
      <c r="F847" t="s">
        <v>156</v>
      </c>
      <c r="G847" t="s">
        <v>447</v>
      </c>
      <c r="H847" t="s">
        <v>448</v>
      </c>
      <c r="I847" t="s">
        <v>449</v>
      </c>
      <c r="J847" t="s">
        <v>450</v>
      </c>
      <c r="K847" t="s">
        <v>19</v>
      </c>
      <c r="L847">
        <v>6</v>
      </c>
      <c r="M847" t="s">
        <v>1281</v>
      </c>
      <c r="O847">
        <f t="shared" si="13"/>
        <v>1</v>
      </c>
    </row>
    <row r="848" spans="1:15">
      <c r="A848">
        <v>847</v>
      </c>
      <c r="B848" t="s">
        <v>11</v>
      </c>
      <c r="C848" t="s">
        <v>401</v>
      </c>
      <c r="D848" t="s">
        <v>114</v>
      </c>
      <c r="E848" t="s">
        <v>115</v>
      </c>
      <c r="F848" t="s">
        <v>451</v>
      </c>
      <c r="G848" t="s">
        <v>1286</v>
      </c>
      <c r="H848" t="s">
        <v>452</v>
      </c>
      <c r="I848" t="s">
        <v>453</v>
      </c>
      <c r="J848" t="s">
        <v>454</v>
      </c>
      <c r="K848" t="s">
        <v>19</v>
      </c>
      <c r="L848">
        <v>2</v>
      </c>
      <c r="M848" t="s">
        <v>1281</v>
      </c>
      <c r="O848">
        <f t="shared" si="13"/>
        <v>1</v>
      </c>
    </row>
    <row r="849" spans="1:15">
      <c r="A849">
        <v>848</v>
      </c>
      <c r="B849" t="s">
        <v>11</v>
      </c>
      <c r="C849" t="s">
        <v>401</v>
      </c>
      <c r="D849" t="s">
        <v>114</v>
      </c>
      <c r="E849" t="s">
        <v>121</v>
      </c>
      <c r="F849" t="s">
        <v>455</v>
      </c>
      <c r="G849" t="s">
        <v>456</v>
      </c>
      <c r="H849" t="s">
        <v>457</v>
      </c>
      <c r="I849" t="s">
        <v>458</v>
      </c>
      <c r="J849" t="s">
        <v>459</v>
      </c>
      <c r="K849" t="s">
        <v>19</v>
      </c>
      <c r="L849">
        <v>1</v>
      </c>
      <c r="M849" t="s">
        <v>1281</v>
      </c>
      <c r="O849">
        <f t="shared" si="13"/>
        <v>1</v>
      </c>
    </row>
    <row r="850" spans="1:15">
      <c r="A850">
        <v>849</v>
      </c>
      <c r="B850" t="s">
        <v>460</v>
      </c>
      <c r="C850" t="s">
        <v>12</v>
      </c>
      <c r="D850" t="s">
        <v>12</v>
      </c>
      <c r="E850" t="s">
        <v>13</v>
      </c>
      <c r="F850" t="s">
        <v>461</v>
      </c>
      <c r="G850" t="s">
        <v>172</v>
      </c>
      <c r="H850" t="s">
        <v>462</v>
      </c>
      <c r="I850" t="s">
        <v>463</v>
      </c>
      <c r="J850" t="s">
        <v>464</v>
      </c>
      <c r="K850" t="s">
        <v>19</v>
      </c>
      <c r="L850">
        <v>8</v>
      </c>
      <c r="M850" t="s">
        <v>1281</v>
      </c>
      <c r="N850">
        <v>8</v>
      </c>
      <c r="O850">
        <f t="shared" si="13"/>
        <v>1</v>
      </c>
    </row>
    <row r="851" spans="1:15">
      <c r="A851">
        <v>850</v>
      </c>
      <c r="B851" t="s">
        <v>460</v>
      </c>
      <c r="C851" t="s">
        <v>12</v>
      </c>
      <c r="D851" t="s">
        <v>12</v>
      </c>
      <c r="E851" t="s">
        <v>20</v>
      </c>
      <c r="F851" t="s">
        <v>465</v>
      </c>
      <c r="G851" t="s">
        <v>466</v>
      </c>
      <c r="H851" t="s">
        <v>467</v>
      </c>
      <c r="I851" t="s">
        <v>468</v>
      </c>
      <c r="J851" t="s">
        <v>469</v>
      </c>
      <c r="K851" t="s">
        <v>19</v>
      </c>
      <c r="L851">
        <v>5</v>
      </c>
      <c r="M851" t="s">
        <v>1281</v>
      </c>
      <c r="N851">
        <v>8</v>
      </c>
      <c r="O851">
        <f t="shared" si="13"/>
        <v>1</v>
      </c>
    </row>
    <row r="852" spans="1:15">
      <c r="A852">
        <v>851</v>
      </c>
      <c r="B852" t="s">
        <v>460</v>
      </c>
      <c r="C852" t="s">
        <v>12</v>
      </c>
      <c r="D852" t="s">
        <v>12</v>
      </c>
      <c r="E852" t="s">
        <v>25</v>
      </c>
      <c r="F852" t="s">
        <v>470</v>
      </c>
      <c r="G852" t="s">
        <v>244</v>
      </c>
      <c r="H852" t="s">
        <v>471</v>
      </c>
      <c r="I852" t="s">
        <v>472</v>
      </c>
      <c r="J852" t="s">
        <v>473</v>
      </c>
      <c r="K852" t="s">
        <v>19</v>
      </c>
      <c r="L852">
        <v>6</v>
      </c>
      <c r="M852" t="s">
        <v>1281</v>
      </c>
      <c r="O852">
        <f t="shared" si="13"/>
        <v>1</v>
      </c>
    </row>
    <row r="853" spans="1:15">
      <c r="A853">
        <v>852</v>
      </c>
      <c r="B853" t="s">
        <v>460</v>
      </c>
      <c r="C853" t="s">
        <v>12</v>
      </c>
      <c r="D853" t="s">
        <v>12</v>
      </c>
      <c r="E853" t="s">
        <v>30</v>
      </c>
      <c r="F853" t="s">
        <v>461</v>
      </c>
      <c r="G853" t="s">
        <v>172</v>
      </c>
      <c r="H853" t="s">
        <v>462</v>
      </c>
      <c r="I853" t="s">
        <v>463</v>
      </c>
      <c r="J853" t="s">
        <v>464</v>
      </c>
      <c r="K853" t="s">
        <v>19</v>
      </c>
      <c r="L853">
        <v>8</v>
      </c>
      <c r="M853" t="s">
        <v>1281</v>
      </c>
      <c r="N853">
        <v>8</v>
      </c>
      <c r="O853">
        <f t="shared" si="13"/>
        <v>1</v>
      </c>
    </row>
    <row r="854" spans="1:15">
      <c r="A854">
        <v>853</v>
      </c>
      <c r="B854" t="s">
        <v>460</v>
      </c>
      <c r="C854" t="s">
        <v>12</v>
      </c>
      <c r="D854" t="s">
        <v>12</v>
      </c>
      <c r="E854" t="s">
        <v>76</v>
      </c>
      <c r="F854" t="s">
        <v>474</v>
      </c>
      <c r="G854" t="s">
        <v>354</v>
      </c>
      <c r="H854" t="s">
        <v>475</v>
      </c>
      <c r="I854" t="s">
        <v>476</v>
      </c>
      <c r="J854" t="s">
        <v>477</v>
      </c>
      <c r="K854" t="s">
        <v>19</v>
      </c>
      <c r="L854">
        <v>1</v>
      </c>
      <c r="M854" t="s">
        <v>1281</v>
      </c>
      <c r="O854">
        <f t="shared" si="13"/>
        <v>1</v>
      </c>
    </row>
    <row r="855" spans="1:15">
      <c r="A855">
        <v>854</v>
      </c>
      <c r="B855" t="s">
        <v>460</v>
      </c>
      <c r="C855" t="s">
        <v>12</v>
      </c>
      <c r="D855" t="s">
        <v>12</v>
      </c>
      <c r="E855" t="s">
        <v>478</v>
      </c>
      <c r="F855" t="s">
        <v>479</v>
      </c>
      <c r="G855" t="s">
        <v>480</v>
      </c>
      <c r="H855" t="s">
        <v>481</v>
      </c>
      <c r="I855" t="s">
        <v>482</v>
      </c>
      <c r="J855" t="s">
        <v>483</v>
      </c>
      <c r="K855" t="s">
        <v>19</v>
      </c>
      <c r="L855">
        <v>8</v>
      </c>
      <c r="M855" t="s">
        <v>1281</v>
      </c>
      <c r="O855">
        <f t="shared" si="13"/>
        <v>1</v>
      </c>
    </row>
    <row r="856" spans="1:15">
      <c r="A856">
        <v>855</v>
      </c>
      <c r="B856" t="s">
        <v>460</v>
      </c>
      <c r="C856" t="s">
        <v>12</v>
      </c>
      <c r="D856" t="s">
        <v>12</v>
      </c>
      <c r="E856" t="s">
        <v>36</v>
      </c>
      <c r="F856" t="s">
        <v>484</v>
      </c>
      <c r="G856" t="s">
        <v>485</v>
      </c>
      <c r="H856" t="s">
        <v>486</v>
      </c>
      <c r="I856" t="s">
        <v>487</v>
      </c>
      <c r="J856" t="s">
        <v>488</v>
      </c>
      <c r="K856" t="s">
        <v>19</v>
      </c>
      <c r="L856">
        <v>0</v>
      </c>
      <c r="M856" t="s">
        <v>1281</v>
      </c>
      <c r="O856">
        <f t="shared" si="13"/>
        <v>1</v>
      </c>
    </row>
    <row r="857" spans="1:15">
      <c r="A857">
        <v>856</v>
      </c>
      <c r="B857" t="s">
        <v>460</v>
      </c>
      <c r="C857" t="s">
        <v>12</v>
      </c>
      <c r="D857" t="s">
        <v>12</v>
      </c>
      <c r="E857" t="s">
        <v>40</v>
      </c>
      <c r="F857" t="s">
        <v>489</v>
      </c>
      <c r="G857" t="s">
        <v>314</v>
      </c>
      <c r="H857" t="s">
        <v>490</v>
      </c>
      <c r="I857" t="s">
        <v>491</v>
      </c>
      <c r="J857" t="s">
        <v>492</v>
      </c>
      <c r="K857" t="s">
        <v>19</v>
      </c>
      <c r="L857">
        <v>5</v>
      </c>
      <c r="M857" t="s">
        <v>1281</v>
      </c>
      <c r="N857">
        <v>8</v>
      </c>
      <c r="O857">
        <f t="shared" si="13"/>
        <v>1</v>
      </c>
    </row>
    <row r="858" spans="1:15">
      <c r="A858">
        <v>857</v>
      </c>
      <c r="B858" t="s">
        <v>460</v>
      </c>
      <c r="C858" t="s">
        <v>12</v>
      </c>
      <c r="D858" t="s">
        <v>12</v>
      </c>
      <c r="E858" t="s">
        <v>493</v>
      </c>
      <c r="F858" t="s">
        <v>494</v>
      </c>
      <c r="G858" t="s">
        <v>495</v>
      </c>
      <c r="H858" t="s">
        <v>496</v>
      </c>
      <c r="I858" t="s">
        <v>497</v>
      </c>
      <c r="J858" t="s">
        <v>498</v>
      </c>
      <c r="K858" t="s">
        <v>19</v>
      </c>
      <c r="L858">
        <v>0</v>
      </c>
      <c r="M858" t="s">
        <v>1281</v>
      </c>
      <c r="O858">
        <f t="shared" si="13"/>
        <v>1</v>
      </c>
    </row>
    <row r="859" spans="1:15">
      <c r="A859">
        <v>858</v>
      </c>
      <c r="B859" t="s">
        <v>460</v>
      </c>
      <c r="C859" t="s">
        <v>12</v>
      </c>
      <c r="D859" t="s">
        <v>12</v>
      </c>
      <c r="E859" t="s">
        <v>499</v>
      </c>
      <c r="F859" t="s">
        <v>500</v>
      </c>
      <c r="G859" t="s">
        <v>501</v>
      </c>
      <c r="H859" t="s">
        <v>502</v>
      </c>
      <c r="I859" t="s">
        <v>503</v>
      </c>
      <c r="J859" t="s">
        <v>504</v>
      </c>
      <c r="K859" t="s">
        <v>19</v>
      </c>
      <c r="L859">
        <v>1</v>
      </c>
      <c r="M859" t="s">
        <v>1281</v>
      </c>
      <c r="O859">
        <f t="shared" si="13"/>
        <v>1</v>
      </c>
    </row>
    <row r="860" spans="1:15">
      <c r="A860">
        <v>859</v>
      </c>
      <c r="B860" t="s">
        <v>460</v>
      </c>
      <c r="C860" t="s">
        <v>505</v>
      </c>
      <c r="D860" t="s">
        <v>52</v>
      </c>
      <c r="E860" t="s">
        <v>52</v>
      </c>
      <c r="F860" t="s">
        <v>506</v>
      </c>
      <c r="G860" t="s">
        <v>507</v>
      </c>
      <c r="H860" t="s">
        <v>508</v>
      </c>
      <c r="I860" t="s">
        <v>509</v>
      </c>
      <c r="J860" t="s">
        <v>510</v>
      </c>
      <c r="K860" t="s">
        <v>19</v>
      </c>
      <c r="L860">
        <v>8</v>
      </c>
      <c r="M860" t="s">
        <v>1281</v>
      </c>
      <c r="N860">
        <v>8</v>
      </c>
      <c r="O860">
        <f t="shared" si="13"/>
        <v>1</v>
      </c>
    </row>
    <row r="861" spans="1:15">
      <c r="A861">
        <v>860</v>
      </c>
      <c r="B861" t="s">
        <v>460</v>
      </c>
      <c r="C861" t="s">
        <v>505</v>
      </c>
      <c r="D861" t="s">
        <v>52</v>
      </c>
      <c r="E861" t="s">
        <v>58</v>
      </c>
      <c r="F861" t="s">
        <v>511</v>
      </c>
      <c r="G861" t="s">
        <v>512</v>
      </c>
      <c r="H861" t="s">
        <v>513</v>
      </c>
      <c r="I861" t="s">
        <v>514</v>
      </c>
      <c r="J861" t="s">
        <v>515</v>
      </c>
      <c r="K861" t="s">
        <v>19</v>
      </c>
      <c r="L861">
        <v>8</v>
      </c>
      <c r="M861" t="s">
        <v>1281</v>
      </c>
      <c r="N861">
        <v>8</v>
      </c>
      <c r="O861">
        <f t="shared" si="13"/>
        <v>1</v>
      </c>
    </row>
    <row r="862" spans="1:15">
      <c r="A862">
        <v>861</v>
      </c>
      <c r="B862" t="s">
        <v>460</v>
      </c>
      <c r="C862" t="s">
        <v>505</v>
      </c>
      <c r="D862" t="s">
        <v>25</v>
      </c>
      <c r="E862" t="s">
        <v>64</v>
      </c>
      <c r="F862" t="s">
        <v>128</v>
      </c>
      <c r="G862" t="s">
        <v>354</v>
      </c>
      <c r="H862" t="s">
        <v>516</v>
      </c>
      <c r="I862" t="s">
        <v>517</v>
      </c>
      <c r="J862" t="s">
        <v>518</v>
      </c>
      <c r="K862" t="s">
        <v>19</v>
      </c>
      <c r="L862">
        <v>10</v>
      </c>
      <c r="M862" t="s">
        <v>1281</v>
      </c>
      <c r="N862">
        <v>8</v>
      </c>
      <c r="O862">
        <f t="shared" si="13"/>
        <v>1</v>
      </c>
    </row>
    <row r="863" spans="1:15">
      <c r="A863">
        <v>862</v>
      </c>
      <c r="B863" t="s">
        <v>460</v>
      </c>
      <c r="C863" t="s">
        <v>505</v>
      </c>
      <c r="D863" t="s">
        <v>25</v>
      </c>
      <c r="E863" t="s">
        <v>70</v>
      </c>
      <c r="F863" t="s">
        <v>519</v>
      </c>
      <c r="G863" t="s">
        <v>367</v>
      </c>
      <c r="H863" t="s">
        <v>520</v>
      </c>
      <c r="I863" t="s">
        <v>521</v>
      </c>
      <c r="J863" t="s">
        <v>522</v>
      </c>
      <c r="K863" t="s">
        <v>19</v>
      </c>
      <c r="L863">
        <v>1</v>
      </c>
      <c r="M863" t="s">
        <v>1281</v>
      </c>
      <c r="O863">
        <f t="shared" si="13"/>
        <v>1</v>
      </c>
    </row>
    <row r="864" spans="1:15">
      <c r="A864">
        <v>863</v>
      </c>
      <c r="B864" t="s">
        <v>460</v>
      </c>
      <c r="C864" t="s">
        <v>505</v>
      </c>
      <c r="D864" t="s">
        <v>76</v>
      </c>
      <c r="E864" t="s">
        <v>77</v>
      </c>
      <c r="F864" t="s">
        <v>523</v>
      </c>
      <c r="G864" t="s">
        <v>524</v>
      </c>
      <c r="H864" t="s">
        <v>525</v>
      </c>
      <c r="I864" t="s">
        <v>526</v>
      </c>
      <c r="J864" t="s">
        <v>527</v>
      </c>
      <c r="K864" t="s">
        <v>19</v>
      </c>
      <c r="L864">
        <v>9</v>
      </c>
      <c r="M864" t="s">
        <v>1281</v>
      </c>
      <c r="N864">
        <v>8</v>
      </c>
      <c r="O864">
        <f t="shared" si="13"/>
        <v>1</v>
      </c>
    </row>
    <row r="865" spans="1:15">
      <c r="A865">
        <v>864</v>
      </c>
      <c r="B865" t="s">
        <v>460</v>
      </c>
      <c r="C865" t="s">
        <v>505</v>
      </c>
      <c r="D865" t="s">
        <v>76</v>
      </c>
      <c r="E865" t="s">
        <v>83</v>
      </c>
      <c r="F865" t="s">
        <v>529</v>
      </c>
      <c r="G865" t="s">
        <v>528</v>
      </c>
      <c r="H865" t="s">
        <v>530</v>
      </c>
      <c r="I865" t="s">
        <v>531</v>
      </c>
      <c r="J865" t="s">
        <v>1287</v>
      </c>
      <c r="K865" t="s">
        <v>19</v>
      </c>
      <c r="L865">
        <v>0</v>
      </c>
      <c r="M865" t="s">
        <v>1281</v>
      </c>
      <c r="O865">
        <f t="shared" si="13"/>
        <v>1</v>
      </c>
    </row>
    <row r="866" spans="1:15">
      <c r="A866">
        <v>865</v>
      </c>
      <c r="B866" t="s">
        <v>460</v>
      </c>
      <c r="C866" t="s">
        <v>505</v>
      </c>
      <c r="D866" t="s">
        <v>89</v>
      </c>
      <c r="E866" t="s">
        <v>90</v>
      </c>
      <c r="F866" t="s">
        <v>532</v>
      </c>
      <c r="G866" t="s">
        <v>1288</v>
      </c>
      <c r="H866" t="s">
        <v>533</v>
      </c>
      <c r="I866" t="s">
        <v>534</v>
      </c>
      <c r="J866" t="s">
        <v>535</v>
      </c>
      <c r="K866" t="s">
        <v>19</v>
      </c>
      <c r="L866">
        <v>4</v>
      </c>
      <c r="M866" t="s">
        <v>1281</v>
      </c>
      <c r="N866">
        <v>8</v>
      </c>
      <c r="O866">
        <f t="shared" si="13"/>
        <v>1</v>
      </c>
    </row>
    <row r="867" spans="1:15">
      <c r="A867">
        <v>866</v>
      </c>
      <c r="B867" t="s">
        <v>460</v>
      </c>
      <c r="C867" t="s">
        <v>505</v>
      </c>
      <c r="D867" t="s">
        <v>89</v>
      </c>
      <c r="E867" t="s">
        <v>96</v>
      </c>
      <c r="F867" t="s">
        <v>536</v>
      </c>
      <c r="G867" t="s">
        <v>537</v>
      </c>
      <c r="H867" t="s">
        <v>538</v>
      </c>
      <c r="I867" t="s">
        <v>534</v>
      </c>
      <c r="J867" t="s">
        <v>539</v>
      </c>
      <c r="K867" t="s">
        <v>19</v>
      </c>
      <c r="L867">
        <v>7</v>
      </c>
      <c r="M867" t="s">
        <v>1281</v>
      </c>
      <c r="N867">
        <v>8</v>
      </c>
      <c r="O867">
        <f t="shared" si="13"/>
        <v>1</v>
      </c>
    </row>
    <row r="868" spans="1:15">
      <c r="A868">
        <v>867</v>
      </c>
      <c r="B868" t="s">
        <v>460</v>
      </c>
      <c r="C868" t="s">
        <v>505</v>
      </c>
      <c r="D868" t="s">
        <v>102</v>
      </c>
      <c r="E868" t="s">
        <v>103</v>
      </c>
      <c r="F868" t="s">
        <v>511</v>
      </c>
      <c r="G868" t="s">
        <v>512</v>
      </c>
      <c r="H868" t="s">
        <v>513</v>
      </c>
      <c r="I868" t="s">
        <v>514</v>
      </c>
      <c r="J868" t="s">
        <v>515</v>
      </c>
      <c r="K868" t="s">
        <v>19</v>
      </c>
      <c r="L868">
        <v>8</v>
      </c>
      <c r="M868" t="s">
        <v>1281</v>
      </c>
      <c r="N868">
        <v>8</v>
      </c>
      <c r="O868">
        <f t="shared" si="13"/>
        <v>1</v>
      </c>
    </row>
    <row r="869" spans="1:15">
      <c r="A869">
        <v>868</v>
      </c>
      <c r="B869" t="s">
        <v>460</v>
      </c>
      <c r="C869" t="s">
        <v>505</v>
      </c>
      <c r="D869" t="s">
        <v>102</v>
      </c>
      <c r="E869" t="s">
        <v>109</v>
      </c>
      <c r="F869" t="s">
        <v>506</v>
      </c>
      <c r="G869" t="s">
        <v>507</v>
      </c>
      <c r="H869" t="s">
        <v>508</v>
      </c>
      <c r="I869" t="s">
        <v>509</v>
      </c>
      <c r="J869" t="s">
        <v>510</v>
      </c>
      <c r="K869" t="s">
        <v>19</v>
      </c>
      <c r="L869">
        <v>8</v>
      </c>
      <c r="M869" t="s">
        <v>1281</v>
      </c>
      <c r="N869">
        <v>8</v>
      </c>
      <c r="O869">
        <f t="shared" si="13"/>
        <v>1</v>
      </c>
    </row>
    <row r="870" spans="1:15">
      <c r="A870">
        <v>869</v>
      </c>
      <c r="B870" t="s">
        <v>460</v>
      </c>
      <c r="C870" t="s">
        <v>505</v>
      </c>
      <c r="D870" t="s">
        <v>114</v>
      </c>
      <c r="E870" t="s">
        <v>115</v>
      </c>
      <c r="F870" t="s">
        <v>540</v>
      </c>
      <c r="G870" t="s">
        <v>258</v>
      </c>
      <c r="H870" t="s">
        <v>541</v>
      </c>
      <c r="I870" t="s">
        <v>542</v>
      </c>
      <c r="J870" t="s">
        <v>543</v>
      </c>
      <c r="K870" t="s">
        <v>19</v>
      </c>
      <c r="L870">
        <v>2</v>
      </c>
      <c r="M870" t="s">
        <v>1281</v>
      </c>
      <c r="O870">
        <f t="shared" si="13"/>
        <v>1</v>
      </c>
    </row>
    <row r="871" spans="1:15">
      <c r="A871">
        <v>870</v>
      </c>
      <c r="B871" t="s">
        <v>460</v>
      </c>
      <c r="C871" t="s">
        <v>505</v>
      </c>
      <c r="D871" t="s">
        <v>114</v>
      </c>
      <c r="E871" t="s">
        <v>121</v>
      </c>
      <c r="F871" t="s">
        <v>544</v>
      </c>
      <c r="G871" t="s">
        <v>545</v>
      </c>
      <c r="H871" t="s">
        <v>546</v>
      </c>
      <c r="I871" t="s">
        <v>547</v>
      </c>
      <c r="J871" t="s">
        <v>548</v>
      </c>
      <c r="K871" t="s">
        <v>19</v>
      </c>
      <c r="L871">
        <v>2</v>
      </c>
      <c r="M871" t="s">
        <v>1281</v>
      </c>
      <c r="O871">
        <f t="shared" si="13"/>
        <v>1</v>
      </c>
    </row>
    <row r="872" spans="1:15">
      <c r="A872">
        <v>871</v>
      </c>
      <c r="B872" t="s">
        <v>460</v>
      </c>
      <c r="C872" t="s">
        <v>549</v>
      </c>
      <c r="D872" t="s">
        <v>52</v>
      </c>
      <c r="E872" t="s">
        <v>52</v>
      </c>
      <c r="F872" t="s">
        <v>550</v>
      </c>
      <c r="G872" t="s">
        <v>551</v>
      </c>
      <c r="H872" t="s">
        <v>552</v>
      </c>
      <c r="I872" t="s">
        <v>553</v>
      </c>
      <c r="J872" t="s">
        <v>554</v>
      </c>
      <c r="K872" t="s">
        <v>19</v>
      </c>
      <c r="L872">
        <v>6</v>
      </c>
      <c r="M872" t="s">
        <v>1281</v>
      </c>
      <c r="O872">
        <f t="shared" si="13"/>
        <v>1</v>
      </c>
    </row>
    <row r="873" spans="1:15">
      <c r="A873">
        <v>872</v>
      </c>
      <c r="B873" t="s">
        <v>460</v>
      </c>
      <c r="C873" t="s">
        <v>549</v>
      </c>
      <c r="D873" t="s">
        <v>52</v>
      </c>
      <c r="E873" t="s">
        <v>58</v>
      </c>
      <c r="F873" t="s">
        <v>555</v>
      </c>
      <c r="G873" t="s">
        <v>556</v>
      </c>
      <c r="H873" t="s">
        <v>557</v>
      </c>
      <c r="I873" t="s">
        <v>558</v>
      </c>
      <c r="J873" t="s">
        <v>559</v>
      </c>
      <c r="K873" t="s">
        <v>19</v>
      </c>
      <c r="L873">
        <v>9</v>
      </c>
      <c r="M873" t="s">
        <v>1281</v>
      </c>
      <c r="N873">
        <v>8</v>
      </c>
      <c r="O873">
        <f t="shared" si="13"/>
        <v>1</v>
      </c>
    </row>
    <row r="874" spans="1:15">
      <c r="A874">
        <v>873</v>
      </c>
      <c r="B874" t="s">
        <v>460</v>
      </c>
      <c r="C874" t="s">
        <v>549</v>
      </c>
      <c r="D874" t="s">
        <v>25</v>
      </c>
      <c r="E874" t="s">
        <v>64</v>
      </c>
      <c r="F874" t="s">
        <v>550</v>
      </c>
      <c r="G874" t="s">
        <v>551</v>
      </c>
      <c r="H874" t="s">
        <v>552</v>
      </c>
      <c r="I874" t="s">
        <v>553</v>
      </c>
      <c r="J874" t="s">
        <v>554</v>
      </c>
      <c r="K874" t="s">
        <v>19</v>
      </c>
      <c r="L874">
        <v>6</v>
      </c>
      <c r="M874" t="s">
        <v>1281</v>
      </c>
      <c r="O874">
        <f t="shared" si="13"/>
        <v>1</v>
      </c>
    </row>
    <row r="875" spans="1:15">
      <c r="A875">
        <v>874</v>
      </c>
      <c r="B875" t="s">
        <v>460</v>
      </c>
      <c r="C875" t="s">
        <v>549</v>
      </c>
      <c r="D875" t="s">
        <v>25</v>
      </c>
      <c r="E875" t="s">
        <v>70</v>
      </c>
      <c r="F875" t="s">
        <v>560</v>
      </c>
      <c r="G875" t="s">
        <v>561</v>
      </c>
      <c r="H875" t="s">
        <v>562</v>
      </c>
      <c r="I875" t="s">
        <v>563</v>
      </c>
      <c r="J875" t="s">
        <v>564</v>
      </c>
      <c r="K875" t="s">
        <v>19</v>
      </c>
      <c r="L875">
        <v>2</v>
      </c>
      <c r="M875" t="s">
        <v>1281</v>
      </c>
      <c r="O875">
        <f t="shared" si="13"/>
        <v>1</v>
      </c>
    </row>
    <row r="876" spans="1:15">
      <c r="A876">
        <v>875</v>
      </c>
      <c r="B876" t="s">
        <v>460</v>
      </c>
      <c r="C876" t="s">
        <v>549</v>
      </c>
      <c r="D876" t="s">
        <v>76</v>
      </c>
      <c r="E876" t="s">
        <v>77</v>
      </c>
      <c r="F876" t="s">
        <v>565</v>
      </c>
      <c r="G876" t="s">
        <v>22</v>
      </c>
      <c r="H876" t="s">
        <v>566</v>
      </c>
      <c r="I876" t="s">
        <v>567</v>
      </c>
      <c r="J876" t="s">
        <v>568</v>
      </c>
      <c r="K876" t="s">
        <v>19</v>
      </c>
      <c r="L876">
        <v>6</v>
      </c>
      <c r="M876" t="s">
        <v>1281</v>
      </c>
      <c r="N876">
        <v>8</v>
      </c>
      <c r="O876">
        <f t="shared" si="13"/>
        <v>1</v>
      </c>
    </row>
    <row r="877" spans="1:15">
      <c r="A877">
        <v>876</v>
      </c>
      <c r="B877" t="s">
        <v>460</v>
      </c>
      <c r="C877" t="s">
        <v>549</v>
      </c>
      <c r="D877" t="s">
        <v>76</v>
      </c>
      <c r="E877" t="s">
        <v>83</v>
      </c>
      <c r="F877" t="s">
        <v>569</v>
      </c>
      <c r="G877" t="s">
        <v>570</v>
      </c>
      <c r="H877" t="s">
        <v>571</v>
      </c>
      <c r="I877" t="s">
        <v>572</v>
      </c>
      <c r="J877" t="s">
        <v>573</v>
      </c>
      <c r="K877" t="s">
        <v>19</v>
      </c>
      <c r="L877">
        <v>8</v>
      </c>
      <c r="M877" t="s">
        <v>1281</v>
      </c>
      <c r="N877">
        <v>8</v>
      </c>
      <c r="O877">
        <f t="shared" si="13"/>
        <v>1</v>
      </c>
    </row>
    <row r="878" spans="1:15">
      <c r="A878">
        <v>877</v>
      </c>
      <c r="B878" t="s">
        <v>460</v>
      </c>
      <c r="C878" t="s">
        <v>549</v>
      </c>
      <c r="D878" t="s">
        <v>89</v>
      </c>
      <c r="E878" t="s">
        <v>90</v>
      </c>
      <c r="F878" t="s">
        <v>574</v>
      </c>
      <c r="G878" t="s">
        <v>575</v>
      </c>
      <c r="H878" t="s">
        <v>576</v>
      </c>
      <c r="I878" t="s">
        <v>577</v>
      </c>
      <c r="J878" t="s">
        <v>578</v>
      </c>
      <c r="K878" t="s">
        <v>19</v>
      </c>
      <c r="L878">
        <v>7</v>
      </c>
      <c r="M878" t="s">
        <v>1281</v>
      </c>
      <c r="N878">
        <v>8</v>
      </c>
      <c r="O878">
        <f t="shared" si="13"/>
        <v>1</v>
      </c>
    </row>
    <row r="879" spans="1:15">
      <c r="A879">
        <v>878</v>
      </c>
      <c r="B879" t="s">
        <v>460</v>
      </c>
      <c r="C879" t="s">
        <v>549</v>
      </c>
      <c r="D879" t="s">
        <v>89</v>
      </c>
      <c r="E879" t="s">
        <v>96</v>
      </c>
      <c r="F879" t="s">
        <v>579</v>
      </c>
      <c r="G879" t="s">
        <v>580</v>
      </c>
      <c r="H879" t="s">
        <v>581</v>
      </c>
      <c r="I879" t="s">
        <v>582</v>
      </c>
      <c r="J879" t="s">
        <v>583</v>
      </c>
      <c r="K879" t="s">
        <v>19</v>
      </c>
      <c r="L879">
        <v>1</v>
      </c>
      <c r="M879" t="s">
        <v>1281</v>
      </c>
      <c r="O879">
        <f t="shared" si="13"/>
        <v>1</v>
      </c>
    </row>
    <row r="880" spans="1:15">
      <c r="A880">
        <v>879</v>
      </c>
      <c r="B880" t="s">
        <v>460</v>
      </c>
      <c r="C880" t="s">
        <v>549</v>
      </c>
      <c r="D880" t="s">
        <v>102</v>
      </c>
      <c r="E880" t="s">
        <v>103</v>
      </c>
      <c r="F880" t="s">
        <v>584</v>
      </c>
      <c r="G880" t="s">
        <v>585</v>
      </c>
      <c r="H880" t="s">
        <v>586</v>
      </c>
      <c r="I880" t="s">
        <v>587</v>
      </c>
      <c r="J880" t="s">
        <v>588</v>
      </c>
      <c r="K880" t="s">
        <v>19</v>
      </c>
      <c r="L880">
        <v>9</v>
      </c>
      <c r="M880" t="s">
        <v>1281</v>
      </c>
      <c r="N880">
        <v>8</v>
      </c>
      <c r="O880">
        <f t="shared" si="13"/>
        <v>1</v>
      </c>
    </row>
    <row r="881" spans="1:15">
      <c r="A881">
        <v>880</v>
      </c>
      <c r="B881" t="s">
        <v>460</v>
      </c>
      <c r="C881" t="s">
        <v>549</v>
      </c>
      <c r="D881" t="s">
        <v>102</v>
      </c>
      <c r="E881" t="s">
        <v>109</v>
      </c>
      <c r="F881" t="s">
        <v>589</v>
      </c>
      <c r="G881" t="s">
        <v>590</v>
      </c>
      <c r="H881" t="s">
        <v>591</v>
      </c>
      <c r="I881" t="s">
        <v>592</v>
      </c>
      <c r="J881" t="s">
        <v>593</v>
      </c>
      <c r="K881" t="s">
        <v>19</v>
      </c>
      <c r="L881">
        <v>2</v>
      </c>
      <c r="M881" t="s">
        <v>1281</v>
      </c>
      <c r="O881">
        <f t="shared" si="13"/>
        <v>1</v>
      </c>
    </row>
    <row r="882" spans="1:15">
      <c r="A882">
        <v>881</v>
      </c>
      <c r="B882" t="s">
        <v>460</v>
      </c>
      <c r="C882" t="s">
        <v>549</v>
      </c>
      <c r="D882" t="s">
        <v>114</v>
      </c>
      <c r="E882" t="s">
        <v>115</v>
      </c>
      <c r="F882" t="s">
        <v>594</v>
      </c>
      <c r="G882" t="s">
        <v>123</v>
      </c>
      <c r="H882" t="s">
        <v>595</v>
      </c>
      <c r="I882" t="s">
        <v>596</v>
      </c>
      <c r="J882" t="s">
        <v>597</v>
      </c>
      <c r="K882" t="s">
        <v>19</v>
      </c>
      <c r="L882">
        <v>0</v>
      </c>
      <c r="M882" t="s">
        <v>1281</v>
      </c>
      <c r="O882">
        <f t="shared" si="13"/>
        <v>1</v>
      </c>
    </row>
    <row r="883" spans="1:15">
      <c r="A883">
        <v>882</v>
      </c>
      <c r="B883" t="s">
        <v>460</v>
      </c>
      <c r="C883" t="s">
        <v>549</v>
      </c>
      <c r="D883" t="s">
        <v>114</v>
      </c>
      <c r="E883" t="s">
        <v>121</v>
      </c>
      <c r="F883" t="s">
        <v>598</v>
      </c>
      <c r="G883" t="s">
        <v>599</v>
      </c>
      <c r="H883" t="s">
        <v>600</v>
      </c>
      <c r="I883" t="s">
        <v>601</v>
      </c>
      <c r="J883" t="s">
        <v>602</v>
      </c>
      <c r="K883" t="s">
        <v>19</v>
      </c>
      <c r="L883">
        <v>1</v>
      </c>
      <c r="M883" t="s">
        <v>1281</v>
      </c>
      <c r="O883">
        <f t="shared" si="13"/>
        <v>1</v>
      </c>
    </row>
    <row r="884" spans="1:15">
      <c r="A884">
        <v>883</v>
      </c>
      <c r="B884" t="s">
        <v>460</v>
      </c>
      <c r="C884" t="s">
        <v>603</v>
      </c>
      <c r="D884" t="s">
        <v>52</v>
      </c>
      <c r="E884" t="s">
        <v>52</v>
      </c>
      <c r="F884" t="s">
        <v>604</v>
      </c>
      <c r="G884" t="s">
        <v>605</v>
      </c>
      <c r="H884" t="s">
        <v>606</v>
      </c>
      <c r="I884" t="s">
        <v>607</v>
      </c>
      <c r="J884" t="s">
        <v>608</v>
      </c>
      <c r="K884" t="s">
        <v>19</v>
      </c>
      <c r="L884">
        <v>1</v>
      </c>
      <c r="M884" t="s">
        <v>1281</v>
      </c>
      <c r="O884">
        <f t="shared" si="13"/>
        <v>1</v>
      </c>
    </row>
    <row r="885" spans="1:15">
      <c r="A885">
        <v>884</v>
      </c>
      <c r="B885" t="s">
        <v>460</v>
      </c>
      <c r="C885" t="s">
        <v>603</v>
      </c>
      <c r="D885" t="s">
        <v>52</v>
      </c>
      <c r="E885" t="s">
        <v>58</v>
      </c>
      <c r="F885" t="s">
        <v>609</v>
      </c>
      <c r="G885" t="s">
        <v>610</v>
      </c>
      <c r="H885" t="s">
        <v>611</v>
      </c>
      <c r="I885" t="s">
        <v>607</v>
      </c>
      <c r="J885" t="s">
        <v>612</v>
      </c>
      <c r="K885" t="s">
        <v>19</v>
      </c>
      <c r="L885">
        <v>5</v>
      </c>
      <c r="M885" t="s">
        <v>1281</v>
      </c>
      <c r="O885">
        <f t="shared" si="13"/>
        <v>1</v>
      </c>
    </row>
    <row r="886" spans="1:15">
      <c r="A886">
        <v>885</v>
      </c>
      <c r="B886" t="s">
        <v>460</v>
      </c>
      <c r="C886" t="s">
        <v>603</v>
      </c>
      <c r="D886" t="s">
        <v>25</v>
      </c>
      <c r="E886" t="s">
        <v>64</v>
      </c>
      <c r="F886" t="s">
        <v>613</v>
      </c>
      <c r="G886" t="s">
        <v>354</v>
      </c>
      <c r="H886" t="s">
        <v>614</v>
      </c>
      <c r="I886" t="s">
        <v>615</v>
      </c>
      <c r="J886" t="s">
        <v>616</v>
      </c>
      <c r="K886" t="s">
        <v>19</v>
      </c>
      <c r="L886">
        <v>2</v>
      </c>
      <c r="M886" t="s">
        <v>1281</v>
      </c>
      <c r="O886">
        <f t="shared" si="13"/>
        <v>1</v>
      </c>
    </row>
    <row r="887" spans="1:15">
      <c r="A887">
        <v>886</v>
      </c>
      <c r="B887" t="s">
        <v>460</v>
      </c>
      <c r="C887" t="s">
        <v>603</v>
      </c>
      <c r="D887" t="s">
        <v>25</v>
      </c>
      <c r="E887" t="s">
        <v>70</v>
      </c>
      <c r="F887" t="s">
        <v>617</v>
      </c>
      <c r="G887" t="s">
        <v>253</v>
      </c>
      <c r="H887" t="s">
        <v>618</v>
      </c>
      <c r="I887" t="s">
        <v>619</v>
      </c>
      <c r="J887" t="s">
        <v>620</v>
      </c>
      <c r="K887" t="s">
        <v>19</v>
      </c>
      <c r="L887">
        <v>3</v>
      </c>
      <c r="M887" t="s">
        <v>1281</v>
      </c>
      <c r="O887">
        <f t="shared" si="13"/>
        <v>1</v>
      </c>
    </row>
    <row r="888" spans="1:15">
      <c r="A888">
        <v>887</v>
      </c>
      <c r="B888" t="s">
        <v>460</v>
      </c>
      <c r="C888" t="s">
        <v>603</v>
      </c>
      <c r="D888" t="s">
        <v>76</v>
      </c>
      <c r="E888" t="s">
        <v>77</v>
      </c>
      <c r="F888" t="s">
        <v>621</v>
      </c>
      <c r="G888" t="s">
        <v>622</v>
      </c>
      <c r="H888" t="s">
        <v>623</v>
      </c>
      <c r="I888" t="s">
        <v>624</v>
      </c>
      <c r="J888" t="s">
        <v>625</v>
      </c>
      <c r="K888" t="s">
        <v>19</v>
      </c>
      <c r="L888">
        <v>3</v>
      </c>
      <c r="M888" t="s">
        <v>1281</v>
      </c>
      <c r="N888">
        <v>8</v>
      </c>
      <c r="O888">
        <f t="shared" si="13"/>
        <v>1</v>
      </c>
    </row>
    <row r="889" spans="1:15">
      <c r="A889">
        <v>888</v>
      </c>
      <c r="B889" t="s">
        <v>460</v>
      </c>
      <c r="C889" t="s">
        <v>603</v>
      </c>
      <c r="D889" t="s">
        <v>76</v>
      </c>
      <c r="E889" t="s">
        <v>83</v>
      </c>
      <c r="F889" t="s">
        <v>626</v>
      </c>
      <c r="G889" t="s">
        <v>627</v>
      </c>
      <c r="H889" t="s">
        <v>628</v>
      </c>
      <c r="I889" t="s">
        <v>624</v>
      </c>
      <c r="J889" t="s">
        <v>629</v>
      </c>
      <c r="K889" t="s">
        <v>19</v>
      </c>
      <c r="L889">
        <v>0</v>
      </c>
      <c r="M889" t="s">
        <v>1281</v>
      </c>
      <c r="O889">
        <f t="shared" si="13"/>
        <v>1</v>
      </c>
    </row>
    <row r="890" spans="1:15">
      <c r="A890">
        <v>889</v>
      </c>
      <c r="B890" t="s">
        <v>460</v>
      </c>
      <c r="C890" t="s">
        <v>603</v>
      </c>
      <c r="D890" t="s">
        <v>89</v>
      </c>
      <c r="E890" t="s">
        <v>90</v>
      </c>
      <c r="F890" t="s">
        <v>156</v>
      </c>
      <c r="G890" t="s">
        <v>85</v>
      </c>
      <c r="H890" t="s">
        <v>630</v>
      </c>
      <c r="I890" t="s">
        <v>631</v>
      </c>
      <c r="J890" t="s">
        <v>632</v>
      </c>
      <c r="K890" t="s">
        <v>19</v>
      </c>
      <c r="L890">
        <v>4</v>
      </c>
      <c r="M890" t="s">
        <v>1281</v>
      </c>
      <c r="O890">
        <f t="shared" si="13"/>
        <v>1</v>
      </c>
    </row>
    <row r="891" spans="1:15">
      <c r="A891">
        <v>890</v>
      </c>
      <c r="B891" t="s">
        <v>460</v>
      </c>
      <c r="C891" t="s">
        <v>603</v>
      </c>
      <c r="D891" t="s">
        <v>89</v>
      </c>
      <c r="E891" t="s">
        <v>96</v>
      </c>
      <c r="F891" t="s">
        <v>633</v>
      </c>
      <c r="G891" t="s">
        <v>634</v>
      </c>
      <c r="H891" t="s">
        <v>635</v>
      </c>
      <c r="I891" t="s">
        <v>636</v>
      </c>
      <c r="J891" t="s">
        <v>637</v>
      </c>
      <c r="K891" t="s">
        <v>19</v>
      </c>
      <c r="L891">
        <v>1</v>
      </c>
      <c r="M891" t="s">
        <v>1281</v>
      </c>
      <c r="O891">
        <f t="shared" si="13"/>
        <v>1</v>
      </c>
    </row>
    <row r="892" spans="1:15">
      <c r="A892">
        <v>891</v>
      </c>
      <c r="B892" t="s">
        <v>460</v>
      </c>
      <c r="C892" t="s">
        <v>603</v>
      </c>
      <c r="D892" t="s">
        <v>102</v>
      </c>
      <c r="E892" t="s">
        <v>103</v>
      </c>
      <c r="F892" t="s">
        <v>638</v>
      </c>
      <c r="G892" t="s">
        <v>639</v>
      </c>
      <c r="H892" t="s">
        <v>640</v>
      </c>
      <c r="I892" t="s">
        <v>641</v>
      </c>
      <c r="J892" t="s">
        <v>642</v>
      </c>
      <c r="K892" t="s">
        <v>19</v>
      </c>
      <c r="L892">
        <v>3</v>
      </c>
      <c r="M892" t="s">
        <v>1281</v>
      </c>
      <c r="O892">
        <f t="shared" si="13"/>
        <v>1</v>
      </c>
    </row>
    <row r="893" spans="1:15">
      <c r="A893">
        <v>892</v>
      </c>
      <c r="B893" t="s">
        <v>460</v>
      </c>
      <c r="C893" t="s">
        <v>603</v>
      </c>
      <c r="D893" t="s">
        <v>102</v>
      </c>
      <c r="E893" t="s">
        <v>109</v>
      </c>
      <c r="F893" t="s">
        <v>643</v>
      </c>
      <c r="G893" t="s">
        <v>258</v>
      </c>
      <c r="H893" t="s">
        <v>644</v>
      </c>
      <c r="I893" t="s">
        <v>645</v>
      </c>
      <c r="J893" t="s">
        <v>646</v>
      </c>
      <c r="K893" t="s">
        <v>19</v>
      </c>
      <c r="L893">
        <v>9</v>
      </c>
      <c r="M893" t="s">
        <v>1281</v>
      </c>
      <c r="N893">
        <v>8</v>
      </c>
      <c r="O893">
        <f t="shared" si="13"/>
        <v>1</v>
      </c>
    </row>
    <row r="894" spans="1:15">
      <c r="A894">
        <v>893</v>
      </c>
      <c r="B894" t="s">
        <v>460</v>
      </c>
      <c r="C894" t="s">
        <v>603</v>
      </c>
      <c r="D894" t="s">
        <v>114</v>
      </c>
      <c r="E894" t="s">
        <v>115</v>
      </c>
      <c r="F894" t="s">
        <v>647</v>
      </c>
      <c r="G894" t="s">
        <v>229</v>
      </c>
      <c r="H894" t="s">
        <v>648</v>
      </c>
      <c r="I894" t="s">
        <v>649</v>
      </c>
      <c r="J894" t="s">
        <v>650</v>
      </c>
      <c r="K894" t="s">
        <v>19</v>
      </c>
      <c r="L894">
        <v>4</v>
      </c>
      <c r="M894" t="s">
        <v>1281</v>
      </c>
      <c r="O894">
        <f t="shared" si="13"/>
        <v>1</v>
      </c>
    </row>
    <row r="895" spans="1:15">
      <c r="A895">
        <v>894</v>
      </c>
      <c r="B895" t="s">
        <v>460</v>
      </c>
      <c r="C895" t="s">
        <v>603</v>
      </c>
      <c r="D895" t="s">
        <v>114</v>
      </c>
      <c r="E895" t="s">
        <v>121</v>
      </c>
      <c r="F895" t="s">
        <v>651</v>
      </c>
      <c r="G895" t="s">
        <v>652</v>
      </c>
      <c r="H895" t="s">
        <v>653</v>
      </c>
      <c r="I895" t="s">
        <v>654</v>
      </c>
      <c r="J895" t="s">
        <v>655</v>
      </c>
      <c r="K895" t="s">
        <v>19</v>
      </c>
      <c r="L895">
        <v>1</v>
      </c>
      <c r="M895" t="s">
        <v>1281</v>
      </c>
      <c r="O895">
        <f t="shared" si="13"/>
        <v>1</v>
      </c>
    </row>
    <row r="896" spans="1:15">
      <c r="A896">
        <v>895</v>
      </c>
      <c r="B896" t="s">
        <v>460</v>
      </c>
      <c r="C896" t="s">
        <v>656</v>
      </c>
      <c r="D896" t="s">
        <v>52</v>
      </c>
      <c r="E896" t="s">
        <v>52</v>
      </c>
      <c r="F896" t="s">
        <v>657</v>
      </c>
      <c r="G896" t="s">
        <v>561</v>
      </c>
      <c r="H896" t="s">
        <v>658</v>
      </c>
      <c r="I896" t="s">
        <v>1289</v>
      </c>
      <c r="J896" t="s">
        <v>659</v>
      </c>
      <c r="K896" t="s">
        <v>19</v>
      </c>
      <c r="L896">
        <v>8</v>
      </c>
      <c r="M896" t="s">
        <v>1281</v>
      </c>
      <c r="N896">
        <v>8</v>
      </c>
      <c r="O896">
        <f t="shared" si="13"/>
        <v>1</v>
      </c>
    </row>
    <row r="897" spans="1:15">
      <c r="A897">
        <v>896</v>
      </c>
      <c r="B897" t="s">
        <v>460</v>
      </c>
      <c r="C897" t="s">
        <v>656</v>
      </c>
      <c r="D897" t="s">
        <v>52</v>
      </c>
      <c r="E897" t="s">
        <v>58</v>
      </c>
      <c r="F897" t="s">
        <v>660</v>
      </c>
      <c r="G897" t="s">
        <v>661</v>
      </c>
      <c r="H897" t="s">
        <v>662</v>
      </c>
      <c r="I897" t="s">
        <v>663</v>
      </c>
      <c r="J897" t="s">
        <v>664</v>
      </c>
      <c r="K897" t="s">
        <v>19</v>
      </c>
      <c r="L897">
        <v>5</v>
      </c>
      <c r="M897" t="s">
        <v>1281</v>
      </c>
      <c r="N897">
        <v>8</v>
      </c>
      <c r="O897">
        <f t="shared" si="13"/>
        <v>1</v>
      </c>
    </row>
    <row r="898" spans="1:15">
      <c r="A898">
        <v>897</v>
      </c>
      <c r="B898" t="s">
        <v>460</v>
      </c>
      <c r="C898" t="s">
        <v>656</v>
      </c>
      <c r="D898" t="s">
        <v>25</v>
      </c>
      <c r="E898" t="s">
        <v>64</v>
      </c>
      <c r="F898" t="s">
        <v>657</v>
      </c>
      <c r="G898" t="s">
        <v>561</v>
      </c>
      <c r="H898" t="s">
        <v>658</v>
      </c>
      <c r="I898" t="s">
        <v>1289</v>
      </c>
      <c r="J898" t="s">
        <v>659</v>
      </c>
      <c r="K898" t="s">
        <v>19</v>
      </c>
      <c r="L898">
        <v>8</v>
      </c>
      <c r="M898" t="s">
        <v>1281</v>
      </c>
      <c r="N898">
        <v>8</v>
      </c>
      <c r="O898">
        <f t="shared" si="13"/>
        <v>1</v>
      </c>
    </row>
    <row r="899" spans="1:15">
      <c r="A899">
        <v>898</v>
      </c>
      <c r="B899" t="s">
        <v>460</v>
      </c>
      <c r="C899" t="s">
        <v>656</v>
      </c>
      <c r="D899" t="s">
        <v>25</v>
      </c>
      <c r="E899" t="s">
        <v>70</v>
      </c>
      <c r="F899" t="s">
        <v>116</v>
      </c>
      <c r="G899" t="s">
        <v>665</v>
      </c>
      <c r="H899" t="s">
        <v>666</v>
      </c>
      <c r="I899" t="s">
        <v>667</v>
      </c>
      <c r="J899" t="s">
        <v>668</v>
      </c>
      <c r="K899" t="s">
        <v>19</v>
      </c>
      <c r="L899">
        <v>4</v>
      </c>
      <c r="M899" t="s">
        <v>1281</v>
      </c>
      <c r="N899">
        <v>8</v>
      </c>
      <c r="O899">
        <f t="shared" ref="O899:O962" si="14">IF(N899=" ",0,1)</f>
        <v>1</v>
      </c>
    </row>
    <row r="900" spans="1:15">
      <c r="A900">
        <v>899</v>
      </c>
      <c r="B900" t="s">
        <v>460</v>
      </c>
      <c r="C900" t="s">
        <v>656</v>
      </c>
      <c r="D900" t="s">
        <v>76</v>
      </c>
      <c r="E900" t="s">
        <v>83</v>
      </c>
      <c r="F900" t="s">
        <v>669</v>
      </c>
      <c r="G900" t="s">
        <v>670</v>
      </c>
      <c r="H900" t="s">
        <v>671</v>
      </c>
      <c r="I900" t="s">
        <v>672</v>
      </c>
      <c r="J900" t="s">
        <v>673</v>
      </c>
      <c r="K900" t="s">
        <v>19</v>
      </c>
      <c r="L900">
        <v>2</v>
      </c>
      <c r="M900" t="s">
        <v>1281</v>
      </c>
      <c r="O900">
        <f t="shared" si="14"/>
        <v>1</v>
      </c>
    </row>
    <row r="901" spans="1:15">
      <c r="A901">
        <v>900</v>
      </c>
      <c r="B901" t="s">
        <v>460</v>
      </c>
      <c r="C901" t="s">
        <v>656</v>
      </c>
      <c r="D901" t="s">
        <v>76</v>
      </c>
      <c r="E901" t="s">
        <v>83</v>
      </c>
      <c r="F901" t="s">
        <v>674</v>
      </c>
      <c r="G901" t="s">
        <v>675</v>
      </c>
      <c r="H901" t="s">
        <v>676</v>
      </c>
      <c r="I901" t="s">
        <v>677</v>
      </c>
      <c r="J901" t="s">
        <v>678</v>
      </c>
      <c r="K901" t="s">
        <v>19</v>
      </c>
      <c r="L901">
        <v>1</v>
      </c>
      <c r="M901" t="s">
        <v>1281</v>
      </c>
      <c r="O901">
        <f t="shared" si="14"/>
        <v>1</v>
      </c>
    </row>
    <row r="902" spans="1:15">
      <c r="A902">
        <v>901</v>
      </c>
      <c r="B902" t="s">
        <v>460</v>
      </c>
      <c r="C902" t="s">
        <v>656</v>
      </c>
      <c r="D902" t="s">
        <v>89</v>
      </c>
      <c r="E902" t="s">
        <v>90</v>
      </c>
      <c r="F902" t="s">
        <v>679</v>
      </c>
      <c r="G902" t="s">
        <v>680</v>
      </c>
      <c r="H902" t="s">
        <v>681</v>
      </c>
      <c r="I902" t="s">
        <v>682</v>
      </c>
      <c r="J902" t="s">
        <v>683</v>
      </c>
      <c r="K902" t="s">
        <v>19</v>
      </c>
      <c r="L902">
        <v>9</v>
      </c>
      <c r="M902" t="s">
        <v>1281</v>
      </c>
      <c r="N902">
        <v>8</v>
      </c>
      <c r="O902">
        <f t="shared" si="14"/>
        <v>1</v>
      </c>
    </row>
    <row r="903" spans="1:15">
      <c r="A903">
        <v>902</v>
      </c>
      <c r="B903" t="s">
        <v>460</v>
      </c>
      <c r="C903" t="s">
        <v>656</v>
      </c>
      <c r="D903" t="s">
        <v>89</v>
      </c>
      <c r="E903" t="s">
        <v>96</v>
      </c>
      <c r="F903" t="s">
        <v>660</v>
      </c>
      <c r="G903" t="s">
        <v>661</v>
      </c>
      <c r="H903" t="s">
        <v>662</v>
      </c>
      <c r="I903" t="s">
        <v>663</v>
      </c>
      <c r="J903" t="s">
        <v>664</v>
      </c>
      <c r="K903" t="s">
        <v>19</v>
      </c>
      <c r="L903">
        <v>5</v>
      </c>
      <c r="M903" t="s">
        <v>1281</v>
      </c>
      <c r="N903">
        <v>8</v>
      </c>
      <c r="O903">
        <f t="shared" si="14"/>
        <v>1</v>
      </c>
    </row>
    <row r="904" spans="1:15">
      <c r="A904">
        <v>903</v>
      </c>
      <c r="B904" t="s">
        <v>460</v>
      </c>
      <c r="C904" t="s">
        <v>656</v>
      </c>
      <c r="D904" t="s">
        <v>102</v>
      </c>
      <c r="E904" t="s">
        <v>103</v>
      </c>
      <c r="F904" t="s">
        <v>402</v>
      </c>
      <c r="G904" t="s">
        <v>684</v>
      </c>
      <c r="H904" t="s">
        <v>685</v>
      </c>
      <c r="I904" t="s">
        <v>686</v>
      </c>
      <c r="J904" t="s">
        <v>687</v>
      </c>
      <c r="K904" t="s">
        <v>19</v>
      </c>
      <c r="L904">
        <v>11</v>
      </c>
      <c r="M904" t="s">
        <v>1281</v>
      </c>
      <c r="N904">
        <v>8</v>
      </c>
      <c r="O904">
        <f t="shared" si="14"/>
        <v>1</v>
      </c>
    </row>
    <row r="905" spans="1:15">
      <c r="A905">
        <v>904</v>
      </c>
      <c r="B905" t="s">
        <v>460</v>
      </c>
      <c r="C905" t="s">
        <v>656</v>
      </c>
      <c r="D905" t="s">
        <v>102</v>
      </c>
      <c r="E905" t="s">
        <v>109</v>
      </c>
      <c r="F905" t="s">
        <v>688</v>
      </c>
      <c r="G905" t="s">
        <v>689</v>
      </c>
      <c r="H905" t="s">
        <v>690</v>
      </c>
      <c r="I905" t="s">
        <v>691</v>
      </c>
      <c r="J905" t="s">
        <v>692</v>
      </c>
      <c r="K905" t="s">
        <v>19</v>
      </c>
      <c r="L905">
        <v>1</v>
      </c>
      <c r="M905" t="s">
        <v>1281</v>
      </c>
      <c r="N905">
        <v>8</v>
      </c>
      <c r="O905">
        <f t="shared" si="14"/>
        <v>1</v>
      </c>
    </row>
    <row r="906" spans="1:15">
      <c r="A906">
        <v>905</v>
      </c>
      <c r="B906" t="s">
        <v>460</v>
      </c>
      <c r="C906" t="s">
        <v>656</v>
      </c>
      <c r="D906" t="s">
        <v>114</v>
      </c>
      <c r="E906" t="s">
        <v>115</v>
      </c>
      <c r="F906" t="s">
        <v>693</v>
      </c>
      <c r="G906" t="s">
        <v>694</v>
      </c>
      <c r="H906" t="s">
        <v>695</v>
      </c>
      <c r="I906" t="s">
        <v>696</v>
      </c>
      <c r="J906" t="s">
        <v>697</v>
      </c>
      <c r="K906" t="s">
        <v>19</v>
      </c>
      <c r="L906">
        <v>3</v>
      </c>
      <c r="M906" t="s">
        <v>1281</v>
      </c>
      <c r="O906">
        <f t="shared" si="14"/>
        <v>1</v>
      </c>
    </row>
    <row r="907" spans="1:15">
      <c r="A907">
        <v>906</v>
      </c>
      <c r="B907" t="s">
        <v>460</v>
      </c>
      <c r="C907" t="s">
        <v>656</v>
      </c>
      <c r="D907" t="s">
        <v>114</v>
      </c>
      <c r="E907" t="s">
        <v>121</v>
      </c>
      <c r="F907" t="s">
        <v>698</v>
      </c>
      <c r="G907" t="s">
        <v>367</v>
      </c>
      <c r="H907" t="s">
        <v>699</v>
      </c>
      <c r="I907" t="s">
        <v>700</v>
      </c>
      <c r="J907" t="s">
        <v>701</v>
      </c>
      <c r="K907" t="s">
        <v>19</v>
      </c>
      <c r="L907">
        <v>0</v>
      </c>
      <c r="M907" t="s">
        <v>1281</v>
      </c>
      <c r="O907">
        <f t="shared" si="14"/>
        <v>1</v>
      </c>
    </row>
    <row r="908" spans="1:15">
      <c r="A908">
        <v>907</v>
      </c>
      <c r="B908" t="s">
        <v>460</v>
      </c>
      <c r="C908" t="s">
        <v>702</v>
      </c>
      <c r="D908" t="s">
        <v>52</v>
      </c>
      <c r="E908" t="s">
        <v>52</v>
      </c>
      <c r="F908" t="s">
        <v>703</v>
      </c>
      <c r="G908" t="s">
        <v>229</v>
      </c>
      <c r="H908" t="s">
        <v>704</v>
      </c>
      <c r="I908" t="s">
        <v>705</v>
      </c>
      <c r="J908" t="s">
        <v>706</v>
      </c>
      <c r="K908" t="s">
        <v>19</v>
      </c>
      <c r="L908">
        <v>8</v>
      </c>
      <c r="M908" t="s">
        <v>1281</v>
      </c>
      <c r="N908">
        <v>8</v>
      </c>
      <c r="O908">
        <f t="shared" si="14"/>
        <v>1</v>
      </c>
    </row>
    <row r="909" spans="1:15">
      <c r="A909">
        <v>908</v>
      </c>
      <c r="B909" t="s">
        <v>460</v>
      </c>
      <c r="C909" t="s">
        <v>702</v>
      </c>
      <c r="D909" t="s">
        <v>52</v>
      </c>
      <c r="E909" t="s">
        <v>58</v>
      </c>
      <c r="F909" t="s">
        <v>707</v>
      </c>
      <c r="G909" t="s">
        <v>344</v>
      </c>
      <c r="H909" t="s">
        <v>708</v>
      </c>
      <c r="I909" t="s">
        <v>709</v>
      </c>
      <c r="J909" t="s">
        <v>710</v>
      </c>
      <c r="K909" t="s">
        <v>19</v>
      </c>
      <c r="L909">
        <v>7</v>
      </c>
      <c r="M909" t="s">
        <v>1281</v>
      </c>
      <c r="N909">
        <v>8</v>
      </c>
      <c r="O909">
        <f t="shared" si="14"/>
        <v>1</v>
      </c>
    </row>
    <row r="910" spans="1:15">
      <c r="A910">
        <v>909</v>
      </c>
      <c r="B910" t="s">
        <v>460</v>
      </c>
      <c r="C910" t="s">
        <v>702</v>
      </c>
      <c r="D910" t="s">
        <v>25</v>
      </c>
      <c r="E910" t="s">
        <v>64</v>
      </c>
      <c r="F910" t="s">
        <v>711</v>
      </c>
      <c r="G910" t="s">
        <v>354</v>
      </c>
      <c r="H910" t="s">
        <v>712</v>
      </c>
      <c r="I910" t="s">
        <v>713</v>
      </c>
      <c r="J910" t="s">
        <v>714</v>
      </c>
      <c r="K910" t="s">
        <v>19</v>
      </c>
      <c r="L910">
        <v>11</v>
      </c>
      <c r="M910" t="s">
        <v>1281</v>
      </c>
      <c r="N910">
        <v>8</v>
      </c>
      <c r="O910">
        <f t="shared" si="14"/>
        <v>1</v>
      </c>
    </row>
    <row r="911" spans="1:15">
      <c r="A911">
        <v>910</v>
      </c>
      <c r="B911" t="s">
        <v>460</v>
      </c>
      <c r="C911" t="s">
        <v>702</v>
      </c>
      <c r="D911" t="s">
        <v>25</v>
      </c>
      <c r="E911" t="s">
        <v>70</v>
      </c>
      <c r="F911" t="s">
        <v>715</v>
      </c>
      <c r="G911" t="s">
        <v>716</v>
      </c>
      <c r="H911" t="s">
        <v>717</v>
      </c>
      <c r="I911" t="s">
        <v>718</v>
      </c>
      <c r="J911" t="s">
        <v>719</v>
      </c>
      <c r="K911" t="s">
        <v>19</v>
      </c>
      <c r="L911">
        <v>0</v>
      </c>
      <c r="M911" t="s">
        <v>1281</v>
      </c>
      <c r="O911">
        <f t="shared" si="14"/>
        <v>1</v>
      </c>
    </row>
    <row r="912" spans="1:15">
      <c r="A912">
        <v>911</v>
      </c>
      <c r="B912" t="s">
        <v>460</v>
      </c>
      <c r="C912" t="s">
        <v>702</v>
      </c>
      <c r="D912" t="s">
        <v>76</v>
      </c>
      <c r="E912" t="s">
        <v>77</v>
      </c>
      <c r="F912" t="s">
        <v>720</v>
      </c>
      <c r="G912" t="s">
        <v>721</v>
      </c>
      <c r="H912" t="s">
        <v>722</v>
      </c>
      <c r="I912" t="s">
        <v>723</v>
      </c>
      <c r="J912" t="s">
        <v>724</v>
      </c>
      <c r="K912" t="s">
        <v>19</v>
      </c>
      <c r="L912">
        <v>7</v>
      </c>
      <c r="M912" t="s">
        <v>1281</v>
      </c>
      <c r="O912">
        <f t="shared" si="14"/>
        <v>1</v>
      </c>
    </row>
    <row r="913" spans="1:15">
      <c r="A913">
        <v>912</v>
      </c>
      <c r="B913" t="s">
        <v>460</v>
      </c>
      <c r="C913" t="s">
        <v>702</v>
      </c>
      <c r="D913" t="s">
        <v>76</v>
      </c>
      <c r="E913" t="s">
        <v>83</v>
      </c>
      <c r="F913" t="s">
        <v>15</v>
      </c>
      <c r="G913" t="s">
        <v>725</v>
      </c>
      <c r="H913" t="s">
        <v>726</v>
      </c>
      <c r="I913" t="s">
        <v>723</v>
      </c>
      <c r="J913" t="s">
        <v>727</v>
      </c>
      <c r="K913" t="s">
        <v>19</v>
      </c>
      <c r="L913">
        <v>0</v>
      </c>
      <c r="M913" t="s">
        <v>1281</v>
      </c>
      <c r="O913">
        <f t="shared" si="14"/>
        <v>1</v>
      </c>
    </row>
    <row r="914" spans="1:15">
      <c r="A914">
        <v>913</v>
      </c>
      <c r="B914" t="s">
        <v>460</v>
      </c>
      <c r="C914" t="s">
        <v>702</v>
      </c>
      <c r="D914" t="s">
        <v>89</v>
      </c>
      <c r="E914" t="s">
        <v>90</v>
      </c>
      <c r="F914" t="s">
        <v>37</v>
      </c>
      <c r="G914" t="s">
        <v>42</v>
      </c>
      <c r="H914" t="s">
        <v>728</v>
      </c>
      <c r="I914" t="s">
        <v>729</v>
      </c>
      <c r="J914" t="s">
        <v>730</v>
      </c>
      <c r="K914" t="s">
        <v>19</v>
      </c>
      <c r="L914">
        <v>5</v>
      </c>
      <c r="M914" t="s">
        <v>1281</v>
      </c>
      <c r="N914">
        <v>8</v>
      </c>
      <c r="O914">
        <f t="shared" si="14"/>
        <v>1</v>
      </c>
    </row>
    <row r="915" spans="1:15">
      <c r="A915">
        <v>914</v>
      </c>
      <c r="B915" t="s">
        <v>460</v>
      </c>
      <c r="C915" t="s">
        <v>702</v>
      </c>
      <c r="D915" t="s">
        <v>89</v>
      </c>
      <c r="E915" t="s">
        <v>96</v>
      </c>
      <c r="F915" t="s">
        <v>715</v>
      </c>
      <c r="G915" t="s">
        <v>716</v>
      </c>
      <c r="H915" t="s">
        <v>717</v>
      </c>
      <c r="I915" t="s">
        <v>718</v>
      </c>
      <c r="J915" t="s">
        <v>719</v>
      </c>
      <c r="K915" t="s">
        <v>19</v>
      </c>
      <c r="L915">
        <v>0</v>
      </c>
      <c r="M915" t="s">
        <v>1281</v>
      </c>
      <c r="O915">
        <f t="shared" si="14"/>
        <v>1</v>
      </c>
    </row>
    <row r="916" spans="1:15">
      <c r="A916">
        <v>915</v>
      </c>
      <c r="B916" t="s">
        <v>460</v>
      </c>
      <c r="C916" t="s">
        <v>702</v>
      </c>
      <c r="D916" t="s">
        <v>102</v>
      </c>
      <c r="E916" t="s">
        <v>103</v>
      </c>
      <c r="F916" t="s">
        <v>731</v>
      </c>
      <c r="G916" t="s">
        <v>229</v>
      </c>
      <c r="H916" t="s">
        <v>732</v>
      </c>
      <c r="I916" t="s">
        <v>733</v>
      </c>
      <c r="J916" t="s">
        <v>734</v>
      </c>
      <c r="K916" t="s">
        <v>19</v>
      </c>
      <c r="L916">
        <v>6</v>
      </c>
      <c r="M916" t="s">
        <v>1281</v>
      </c>
      <c r="N916">
        <v>8</v>
      </c>
      <c r="O916">
        <f t="shared" si="14"/>
        <v>1</v>
      </c>
    </row>
    <row r="917" spans="1:15">
      <c r="A917">
        <v>916</v>
      </c>
      <c r="B917" t="s">
        <v>460</v>
      </c>
      <c r="C917" t="s">
        <v>702</v>
      </c>
      <c r="D917" t="s">
        <v>102</v>
      </c>
      <c r="E917" t="s">
        <v>109</v>
      </c>
      <c r="F917" t="s">
        <v>735</v>
      </c>
      <c r="G917" t="s">
        <v>736</v>
      </c>
      <c r="H917" t="s">
        <v>737</v>
      </c>
      <c r="I917" t="s">
        <v>738</v>
      </c>
      <c r="J917" t="s">
        <v>739</v>
      </c>
      <c r="K917" t="s">
        <v>19</v>
      </c>
      <c r="L917">
        <v>2</v>
      </c>
      <c r="M917" t="s">
        <v>1281</v>
      </c>
      <c r="O917">
        <f t="shared" si="14"/>
        <v>1</v>
      </c>
    </row>
    <row r="918" spans="1:15">
      <c r="A918">
        <v>917</v>
      </c>
      <c r="B918" t="s">
        <v>460</v>
      </c>
      <c r="C918" t="s">
        <v>702</v>
      </c>
      <c r="D918" t="s">
        <v>114</v>
      </c>
      <c r="E918" t="s">
        <v>115</v>
      </c>
      <c r="F918" t="s">
        <v>740</v>
      </c>
      <c r="G918" t="s">
        <v>741</v>
      </c>
      <c r="H918" t="s">
        <v>742</v>
      </c>
      <c r="I918" t="s">
        <v>743</v>
      </c>
      <c r="J918" t="s">
        <v>744</v>
      </c>
      <c r="K918" t="s">
        <v>19</v>
      </c>
      <c r="L918">
        <v>1</v>
      </c>
      <c r="M918" t="s">
        <v>1281</v>
      </c>
      <c r="O918">
        <f t="shared" si="14"/>
        <v>1</v>
      </c>
    </row>
    <row r="919" spans="1:15">
      <c r="A919">
        <v>918</v>
      </c>
      <c r="B919" t="s">
        <v>460</v>
      </c>
      <c r="C919" t="s">
        <v>702</v>
      </c>
      <c r="D919" t="s">
        <v>114</v>
      </c>
      <c r="E919" t="s">
        <v>121</v>
      </c>
      <c r="F919" t="s">
        <v>745</v>
      </c>
      <c r="G919" t="s">
        <v>746</v>
      </c>
      <c r="H919" t="s">
        <v>747</v>
      </c>
      <c r="I919" t="s">
        <v>748</v>
      </c>
      <c r="J919" t="s">
        <v>749</v>
      </c>
      <c r="K919" t="s">
        <v>19</v>
      </c>
      <c r="L919">
        <v>9</v>
      </c>
      <c r="M919" t="s">
        <v>1281</v>
      </c>
      <c r="N919">
        <v>8</v>
      </c>
      <c r="O919">
        <f t="shared" si="14"/>
        <v>1</v>
      </c>
    </row>
    <row r="920" spans="1:15">
      <c r="A920">
        <v>919</v>
      </c>
      <c r="B920" t="s">
        <v>460</v>
      </c>
      <c r="C920" t="s">
        <v>750</v>
      </c>
      <c r="D920" t="s">
        <v>52</v>
      </c>
      <c r="E920" t="s">
        <v>52</v>
      </c>
      <c r="F920" t="s">
        <v>751</v>
      </c>
      <c r="G920" t="s">
        <v>258</v>
      </c>
      <c r="H920" t="s">
        <v>752</v>
      </c>
      <c r="I920" t="s">
        <v>753</v>
      </c>
      <c r="J920" t="s">
        <v>754</v>
      </c>
      <c r="K920" t="s">
        <v>19</v>
      </c>
      <c r="L920">
        <v>9</v>
      </c>
      <c r="M920" t="s">
        <v>1281</v>
      </c>
      <c r="N920">
        <v>8</v>
      </c>
      <c r="O920">
        <f t="shared" si="14"/>
        <v>1</v>
      </c>
    </row>
    <row r="921" spans="1:15">
      <c r="A921">
        <v>920</v>
      </c>
      <c r="B921" t="s">
        <v>460</v>
      </c>
      <c r="C921" t="s">
        <v>750</v>
      </c>
      <c r="D921" t="s">
        <v>52</v>
      </c>
      <c r="E921" t="s">
        <v>58</v>
      </c>
      <c r="F921" t="s">
        <v>755</v>
      </c>
      <c r="G921" t="s">
        <v>580</v>
      </c>
      <c r="H921" t="s">
        <v>756</v>
      </c>
      <c r="I921" t="s">
        <v>757</v>
      </c>
      <c r="J921" t="s">
        <v>758</v>
      </c>
      <c r="K921" t="s">
        <v>19</v>
      </c>
      <c r="L921">
        <v>9</v>
      </c>
      <c r="M921" t="s">
        <v>1281</v>
      </c>
      <c r="N921">
        <v>8</v>
      </c>
      <c r="O921">
        <f t="shared" si="14"/>
        <v>1</v>
      </c>
    </row>
    <row r="922" spans="1:15">
      <c r="A922">
        <v>921</v>
      </c>
      <c r="B922" t="s">
        <v>460</v>
      </c>
      <c r="C922" t="s">
        <v>750</v>
      </c>
      <c r="D922" t="s">
        <v>25</v>
      </c>
      <c r="E922" t="s">
        <v>64</v>
      </c>
      <c r="F922" t="s">
        <v>759</v>
      </c>
      <c r="G922" t="s">
        <v>760</v>
      </c>
      <c r="H922" t="s">
        <v>761</v>
      </c>
      <c r="I922" t="s">
        <v>762</v>
      </c>
      <c r="J922" t="s">
        <v>763</v>
      </c>
      <c r="K922" t="s">
        <v>19</v>
      </c>
      <c r="L922">
        <v>7</v>
      </c>
      <c r="M922" t="s">
        <v>1281</v>
      </c>
      <c r="N922">
        <v>8</v>
      </c>
      <c r="O922">
        <f t="shared" si="14"/>
        <v>1</v>
      </c>
    </row>
    <row r="923" spans="1:15">
      <c r="A923">
        <v>922</v>
      </c>
      <c r="B923" t="s">
        <v>460</v>
      </c>
      <c r="C923" t="s">
        <v>750</v>
      </c>
      <c r="D923" t="s">
        <v>25</v>
      </c>
      <c r="E923" t="s">
        <v>70</v>
      </c>
      <c r="F923" t="s">
        <v>764</v>
      </c>
      <c r="G923" t="s">
        <v>765</v>
      </c>
      <c r="H923" t="s">
        <v>766</v>
      </c>
      <c r="I923" t="s">
        <v>767</v>
      </c>
      <c r="J923" t="s">
        <v>768</v>
      </c>
      <c r="K923" t="s">
        <v>19</v>
      </c>
      <c r="L923">
        <v>7</v>
      </c>
      <c r="M923" t="s">
        <v>1281</v>
      </c>
      <c r="N923">
        <v>8</v>
      </c>
      <c r="O923">
        <f t="shared" si="14"/>
        <v>1</v>
      </c>
    </row>
    <row r="924" spans="1:15">
      <c r="A924">
        <v>923</v>
      </c>
      <c r="B924" t="s">
        <v>460</v>
      </c>
      <c r="C924" t="s">
        <v>750</v>
      </c>
      <c r="D924" t="s">
        <v>25</v>
      </c>
      <c r="E924" t="s">
        <v>70</v>
      </c>
      <c r="F924" t="s">
        <v>769</v>
      </c>
      <c r="G924" t="s">
        <v>770</v>
      </c>
      <c r="H924" t="s">
        <v>771</v>
      </c>
      <c r="I924" t="s">
        <v>772</v>
      </c>
      <c r="J924" t="s">
        <v>773</v>
      </c>
      <c r="K924" t="s">
        <v>19</v>
      </c>
      <c r="L924">
        <v>2</v>
      </c>
      <c r="M924" t="s">
        <v>1281</v>
      </c>
      <c r="O924">
        <f t="shared" si="14"/>
        <v>1</v>
      </c>
    </row>
    <row r="925" spans="1:15">
      <c r="A925">
        <v>924</v>
      </c>
      <c r="B925" t="s">
        <v>460</v>
      </c>
      <c r="C925" t="s">
        <v>750</v>
      </c>
      <c r="D925" t="s">
        <v>25</v>
      </c>
      <c r="E925" t="s">
        <v>70</v>
      </c>
      <c r="F925" t="s">
        <v>774</v>
      </c>
      <c r="G925" t="s">
        <v>775</v>
      </c>
      <c r="H925" t="s">
        <v>776</v>
      </c>
      <c r="I925" t="s">
        <v>777</v>
      </c>
      <c r="J925" t="s">
        <v>778</v>
      </c>
      <c r="K925" t="s">
        <v>19</v>
      </c>
      <c r="L925">
        <v>1</v>
      </c>
      <c r="M925" t="s">
        <v>1281</v>
      </c>
      <c r="O925">
        <f t="shared" si="14"/>
        <v>1</v>
      </c>
    </row>
    <row r="926" spans="1:15">
      <c r="A926">
        <v>925</v>
      </c>
      <c r="B926" t="s">
        <v>460</v>
      </c>
      <c r="C926" t="s">
        <v>750</v>
      </c>
      <c r="D926" t="s">
        <v>76</v>
      </c>
      <c r="E926" t="s">
        <v>77</v>
      </c>
      <c r="F926" t="s">
        <v>779</v>
      </c>
      <c r="G926" t="s">
        <v>780</v>
      </c>
      <c r="H926" t="s">
        <v>781</v>
      </c>
      <c r="I926" t="s">
        <v>782</v>
      </c>
      <c r="J926" t="s">
        <v>783</v>
      </c>
      <c r="K926" t="s">
        <v>19</v>
      </c>
      <c r="L926">
        <v>3</v>
      </c>
      <c r="M926" t="s">
        <v>1281</v>
      </c>
      <c r="N926">
        <v>8</v>
      </c>
      <c r="O926">
        <f t="shared" si="14"/>
        <v>1</v>
      </c>
    </row>
    <row r="927" spans="1:15">
      <c r="A927">
        <v>926</v>
      </c>
      <c r="B927" t="s">
        <v>460</v>
      </c>
      <c r="C927" t="s">
        <v>750</v>
      </c>
      <c r="D927" t="s">
        <v>76</v>
      </c>
      <c r="E927" t="s">
        <v>83</v>
      </c>
      <c r="F927" t="s">
        <v>784</v>
      </c>
      <c r="G927" t="s">
        <v>785</v>
      </c>
      <c r="H927" t="s">
        <v>786</v>
      </c>
      <c r="I927" t="s">
        <v>787</v>
      </c>
      <c r="J927" t="s">
        <v>788</v>
      </c>
      <c r="K927" t="s">
        <v>19</v>
      </c>
      <c r="L927">
        <v>3</v>
      </c>
      <c r="M927" t="s">
        <v>1281</v>
      </c>
      <c r="O927">
        <f t="shared" si="14"/>
        <v>1</v>
      </c>
    </row>
    <row r="928" spans="1:15">
      <c r="A928">
        <v>927</v>
      </c>
      <c r="B928" t="s">
        <v>460</v>
      </c>
      <c r="C928" t="s">
        <v>750</v>
      </c>
      <c r="D928" t="s">
        <v>89</v>
      </c>
      <c r="E928" t="s">
        <v>789</v>
      </c>
      <c r="F928" t="s">
        <v>790</v>
      </c>
      <c r="G928" t="s">
        <v>791</v>
      </c>
      <c r="H928" t="s">
        <v>792</v>
      </c>
      <c r="I928" t="s">
        <v>793</v>
      </c>
      <c r="J928" t="s">
        <v>794</v>
      </c>
      <c r="K928" t="s">
        <v>19</v>
      </c>
      <c r="L928">
        <v>4</v>
      </c>
      <c r="M928" t="s">
        <v>1281</v>
      </c>
      <c r="N928">
        <v>8</v>
      </c>
      <c r="O928">
        <f t="shared" si="14"/>
        <v>1</v>
      </c>
    </row>
    <row r="929" spans="1:15">
      <c r="A929">
        <v>928</v>
      </c>
      <c r="B929" t="s">
        <v>460</v>
      </c>
      <c r="C929" t="s">
        <v>750</v>
      </c>
      <c r="D929" t="s">
        <v>89</v>
      </c>
      <c r="E929" t="s">
        <v>96</v>
      </c>
      <c r="F929" t="s">
        <v>795</v>
      </c>
      <c r="G929" t="s">
        <v>229</v>
      </c>
      <c r="H929" t="s">
        <v>796</v>
      </c>
      <c r="I929" t="s">
        <v>797</v>
      </c>
      <c r="J929" t="s">
        <v>798</v>
      </c>
      <c r="K929" t="s">
        <v>19</v>
      </c>
      <c r="L929">
        <v>6</v>
      </c>
      <c r="M929" t="s">
        <v>1281</v>
      </c>
      <c r="N929">
        <v>8</v>
      </c>
      <c r="O929">
        <f t="shared" si="14"/>
        <v>1</v>
      </c>
    </row>
    <row r="930" spans="1:15">
      <c r="A930">
        <v>929</v>
      </c>
      <c r="B930" t="s">
        <v>460</v>
      </c>
      <c r="C930" t="s">
        <v>750</v>
      </c>
      <c r="D930" t="s">
        <v>89</v>
      </c>
      <c r="E930" t="s">
        <v>96</v>
      </c>
      <c r="F930" t="s">
        <v>799</v>
      </c>
      <c r="G930" t="s">
        <v>800</v>
      </c>
      <c r="H930" t="s">
        <v>801</v>
      </c>
      <c r="I930" t="s">
        <v>802</v>
      </c>
      <c r="J930" t="s">
        <v>803</v>
      </c>
      <c r="K930" t="s">
        <v>19</v>
      </c>
      <c r="L930">
        <v>1</v>
      </c>
      <c r="M930" t="s">
        <v>1281</v>
      </c>
      <c r="O930">
        <f t="shared" si="14"/>
        <v>1</v>
      </c>
    </row>
    <row r="931" spans="1:15">
      <c r="A931">
        <v>930</v>
      </c>
      <c r="B931" t="s">
        <v>460</v>
      </c>
      <c r="C931" t="s">
        <v>750</v>
      </c>
      <c r="D931" t="s">
        <v>102</v>
      </c>
      <c r="E931" t="s">
        <v>103</v>
      </c>
      <c r="F931" t="s">
        <v>589</v>
      </c>
      <c r="G931" t="s">
        <v>804</v>
      </c>
      <c r="H931" t="s">
        <v>805</v>
      </c>
      <c r="I931" t="s">
        <v>806</v>
      </c>
      <c r="J931" t="s">
        <v>807</v>
      </c>
      <c r="K931" t="s">
        <v>19</v>
      </c>
      <c r="L931">
        <v>5</v>
      </c>
      <c r="M931" t="s">
        <v>1281</v>
      </c>
      <c r="O931">
        <f t="shared" si="14"/>
        <v>1</v>
      </c>
    </row>
    <row r="932" spans="1:15">
      <c r="A932">
        <v>931</v>
      </c>
      <c r="B932" t="s">
        <v>460</v>
      </c>
      <c r="C932" t="s">
        <v>750</v>
      </c>
      <c r="D932" t="s">
        <v>102</v>
      </c>
      <c r="E932" t="s">
        <v>109</v>
      </c>
      <c r="F932" t="s">
        <v>808</v>
      </c>
      <c r="G932" t="s">
        <v>314</v>
      </c>
      <c r="H932" t="s">
        <v>809</v>
      </c>
      <c r="I932" t="s">
        <v>810</v>
      </c>
      <c r="J932" t="s">
        <v>811</v>
      </c>
      <c r="K932" t="s">
        <v>19</v>
      </c>
      <c r="L932">
        <v>0</v>
      </c>
      <c r="M932" t="s">
        <v>1281</v>
      </c>
      <c r="O932">
        <f t="shared" si="14"/>
        <v>1</v>
      </c>
    </row>
    <row r="933" spans="1:15">
      <c r="A933">
        <v>932</v>
      </c>
      <c r="B933" t="s">
        <v>460</v>
      </c>
      <c r="C933" t="s">
        <v>750</v>
      </c>
      <c r="D933" t="s">
        <v>114</v>
      </c>
      <c r="E933" t="s">
        <v>115</v>
      </c>
      <c r="F933" t="s">
        <v>812</v>
      </c>
      <c r="G933" t="s">
        <v>22</v>
      </c>
      <c r="H933" t="s">
        <v>813</v>
      </c>
      <c r="I933" t="s">
        <v>814</v>
      </c>
      <c r="J933" t="s">
        <v>815</v>
      </c>
      <c r="K933" t="s">
        <v>19</v>
      </c>
      <c r="L933">
        <v>3</v>
      </c>
      <c r="M933" t="s">
        <v>1281</v>
      </c>
      <c r="N933">
        <v>8</v>
      </c>
      <c r="O933">
        <f t="shared" si="14"/>
        <v>1</v>
      </c>
    </row>
    <row r="934" spans="1:15">
      <c r="A934">
        <v>933</v>
      </c>
      <c r="B934" t="s">
        <v>460</v>
      </c>
      <c r="C934" t="s">
        <v>750</v>
      </c>
      <c r="D934" t="s">
        <v>114</v>
      </c>
      <c r="E934" t="s">
        <v>121</v>
      </c>
      <c r="F934" t="s">
        <v>816</v>
      </c>
      <c r="G934" t="s">
        <v>817</v>
      </c>
      <c r="H934" t="s">
        <v>818</v>
      </c>
      <c r="I934" t="s">
        <v>819</v>
      </c>
      <c r="J934" t="s">
        <v>820</v>
      </c>
      <c r="K934" t="s">
        <v>19</v>
      </c>
      <c r="L934">
        <v>0</v>
      </c>
      <c r="M934" t="s">
        <v>1281</v>
      </c>
      <c r="O934">
        <f t="shared" si="14"/>
        <v>1</v>
      </c>
    </row>
    <row r="935" spans="1:15">
      <c r="A935">
        <v>934</v>
      </c>
      <c r="B935" t="s">
        <v>460</v>
      </c>
      <c r="C935" t="s">
        <v>821</v>
      </c>
      <c r="D935" t="s">
        <v>52</v>
      </c>
      <c r="E935" t="s">
        <v>52</v>
      </c>
      <c r="F935" t="s">
        <v>584</v>
      </c>
      <c r="G935" t="s">
        <v>822</v>
      </c>
      <c r="H935" t="s">
        <v>823</v>
      </c>
      <c r="I935" t="s">
        <v>824</v>
      </c>
      <c r="J935" t="s">
        <v>825</v>
      </c>
      <c r="K935" t="s">
        <v>19</v>
      </c>
      <c r="L935">
        <v>10</v>
      </c>
      <c r="M935" t="s">
        <v>1281</v>
      </c>
      <c r="N935">
        <v>8</v>
      </c>
      <c r="O935">
        <f t="shared" si="14"/>
        <v>1</v>
      </c>
    </row>
    <row r="936" spans="1:15">
      <c r="A936">
        <v>935</v>
      </c>
      <c r="B936" t="s">
        <v>460</v>
      </c>
      <c r="C936" t="s">
        <v>821</v>
      </c>
      <c r="D936" t="s">
        <v>52</v>
      </c>
      <c r="E936" t="s">
        <v>58</v>
      </c>
      <c r="F936" t="s">
        <v>826</v>
      </c>
      <c r="G936" t="s">
        <v>827</v>
      </c>
      <c r="H936" t="s">
        <v>828</v>
      </c>
      <c r="I936" t="s">
        <v>829</v>
      </c>
      <c r="J936" t="s">
        <v>830</v>
      </c>
      <c r="K936" t="s">
        <v>19</v>
      </c>
      <c r="L936">
        <v>7</v>
      </c>
      <c r="M936" t="s">
        <v>1281</v>
      </c>
      <c r="N936">
        <v>8</v>
      </c>
      <c r="O936">
        <f t="shared" si="14"/>
        <v>1</v>
      </c>
    </row>
    <row r="937" spans="1:15">
      <c r="A937">
        <v>936</v>
      </c>
      <c r="B937" t="s">
        <v>460</v>
      </c>
      <c r="C937" t="s">
        <v>821</v>
      </c>
      <c r="D937" t="s">
        <v>25</v>
      </c>
      <c r="E937" t="s">
        <v>64</v>
      </c>
      <c r="F937" t="s">
        <v>831</v>
      </c>
      <c r="G937" t="s">
        <v>832</v>
      </c>
      <c r="H937" t="s">
        <v>833</v>
      </c>
      <c r="I937" t="s">
        <v>834</v>
      </c>
      <c r="J937" t="s">
        <v>835</v>
      </c>
      <c r="K937" t="s">
        <v>19</v>
      </c>
      <c r="L937">
        <v>8</v>
      </c>
      <c r="M937" t="s">
        <v>1281</v>
      </c>
      <c r="N937">
        <v>8</v>
      </c>
      <c r="O937">
        <f t="shared" si="14"/>
        <v>1</v>
      </c>
    </row>
    <row r="938" spans="1:15">
      <c r="A938">
        <v>937</v>
      </c>
      <c r="B938" t="s">
        <v>460</v>
      </c>
      <c r="C938" t="s">
        <v>821</v>
      </c>
      <c r="D938" t="s">
        <v>76</v>
      </c>
      <c r="E938" t="s">
        <v>77</v>
      </c>
      <c r="F938" t="s">
        <v>53</v>
      </c>
      <c r="G938" t="s">
        <v>836</v>
      </c>
      <c r="H938" t="s">
        <v>837</v>
      </c>
      <c r="I938" t="s">
        <v>838</v>
      </c>
      <c r="J938" t="s">
        <v>839</v>
      </c>
      <c r="K938" t="s">
        <v>19</v>
      </c>
      <c r="L938">
        <v>4</v>
      </c>
      <c r="M938" t="s">
        <v>1281</v>
      </c>
      <c r="O938">
        <f t="shared" si="14"/>
        <v>1</v>
      </c>
    </row>
    <row r="939" spans="1:15">
      <c r="A939">
        <v>938</v>
      </c>
      <c r="B939" t="s">
        <v>460</v>
      </c>
      <c r="C939" t="s">
        <v>821</v>
      </c>
      <c r="D939" t="s">
        <v>89</v>
      </c>
      <c r="E939" t="s">
        <v>90</v>
      </c>
      <c r="F939" t="s">
        <v>584</v>
      </c>
      <c r="G939" t="s">
        <v>822</v>
      </c>
      <c r="H939" t="s">
        <v>823</v>
      </c>
      <c r="I939" t="s">
        <v>840</v>
      </c>
      <c r="J939" t="s">
        <v>841</v>
      </c>
      <c r="K939" t="s">
        <v>19</v>
      </c>
      <c r="L939">
        <v>10</v>
      </c>
      <c r="M939" t="s">
        <v>1281</v>
      </c>
      <c r="N939">
        <v>8</v>
      </c>
      <c r="O939">
        <f t="shared" si="14"/>
        <v>1</v>
      </c>
    </row>
    <row r="940" spans="1:15">
      <c r="A940">
        <v>939</v>
      </c>
      <c r="B940" t="s">
        <v>460</v>
      </c>
      <c r="C940" t="s">
        <v>821</v>
      </c>
      <c r="D940" t="s">
        <v>102</v>
      </c>
      <c r="E940" t="s">
        <v>103</v>
      </c>
      <c r="F940" t="s">
        <v>842</v>
      </c>
      <c r="G940" t="s">
        <v>843</v>
      </c>
      <c r="H940" t="s">
        <v>844</v>
      </c>
      <c r="I940" t="s">
        <v>845</v>
      </c>
      <c r="J940" t="s">
        <v>846</v>
      </c>
      <c r="K940" t="s">
        <v>19</v>
      </c>
      <c r="L940">
        <v>8</v>
      </c>
      <c r="M940" t="s">
        <v>1281</v>
      </c>
      <c r="N940">
        <v>8</v>
      </c>
      <c r="O940">
        <f t="shared" si="14"/>
        <v>1</v>
      </c>
    </row>
    <row r="941" spans="1:15">
      <c r="A941">
        <v>940</v>
      </c>
      <c r="B941" t="s">
        <v>460</v>
      </c>
      <c r="C941" t="s">
        <v>821</v>
      </c>
      <c r="D941" t="s">
        <v>114</v>
      </c>
      <c r="E941" t="s">
        <v>115</v>
      </c>
      <c r="F941" t="s">
        <v>847</v>
      </c>
      <c r="G941" t="s">
        <v>848</v>
      </c>
      <c r="H941" t="s">
        <v>849</v>
      </c>
      <c r="I941" t="s">
        <v>850</v>
      </c>
      <c r="J941" t="s">
        <v>851</v>
      </c>
      <c r="K941" t="s">
        <v>19</v>
      </c>
      <c r="L941">
        <v>5</v>
      </c>
      <c r="M941" t="s">
        <v>1281</v>
      </c>
      <c r="O941">
        <f t="shared" si="14"/>
        <v>1</v>
      </c>
    </row>
    <row r="942" spans="1:15">
      <c r="A942">
        <v>941</v>
      </c>
      <c r="B942" t="s">
        <v>460</v>
      </c>
      <c r="C942" t="s">
        <v>821</v>
      </c>
      <c r="D942" t="s">
        <v>114</v>
      </c>
      <c r="E942" t="s">
        <v>121</v>
      </c>
      <c r="F942" t="s">
        <v>852</v>
      </c>
      <c r="G942" t="s">
        <v>157</v>
      </c>
      <c r="H942" t="s">
        <v>853</v>
      </c>
      <c r="I942" t="s">
        <v>854</v>
      </c>
      <c r="J942" t="s">
        <v>855</v>
      </c>
      <c r="K942" t="s">
        <v>19</v>
      </c>
      <c r="L942">
        <v>6</v>
      </c>
      <c r="M942" t="s">
        <v>1281</v>
      </c>
      <c r="N942">
        <v>8</v>
      </c>
      <c r="O942">
        <f t="shared" si="14"/>
        <v>1</v>
      </c>
    </row>
    <row r="943" spans="1:15">
      <c r="A943">
        <v>942</v>
      </c>
      <c r="B943" t="s">
        <v>460</v>
      </c>
      <c r="C943" t="s">
        <v>856</v>
      </c>
      <c r="D943" t="s">
        <v>52</v>
      </c>
      <c r="E943" t="s">
        <v>52</v>
      </c>
      <c r="F943" t="s">
        <v>857</v>
      </c>
      <c r="G943" t="s">
        <v>858</v>
      </c>
      <c r="H943" t="s">
        <v>859</v>
      </c>
      <c r="I943" t="s">
        <v>860</v>
      </c>
      <c r="J943" t="s">
        <v>861</v>
      </c>
      <c r="K943" t="s">
        <v>19</v>
      </c>
      <c r="L943">
        <v>10</v>
      </c>
      <c r="M943" t="s">
        <v>1281</v>
      </c>
      <c r="N943">
        <v>8</v>
      </c>
      <c r="O943">
        <f t="shared" si="14"/>
        <v>1</v>
      </c>
    </row>
    <row r="944" spans="1:15">
      <c r="A944">
        <v>943</v>
      </c>
      <c r="B944" t="s">
        <v>460</v>
      </c>
      <c r="C944" t="s">
        <v>856</v>
      </c>
      <c r="D944" t="s">
        <v>52</v>
      </c>
      <c r="E944" t="s">
        <v>58</v>
      </c>
      <c r="F944" t="s">
        <v>862</v>
      </c>
      <c r="G944" t="s">
        <v>172</v>
      </c>
      <c r="H944" t="s">
        <v>863</v>
      </c>
      <c r="I944" t="s">
        <v>864</v>
      </c>
      <c r="J944" t="s">
        <v>865</v>
      </c>
      <c r="K944" t="s">
        <v>19</v>
      </c>
      <c r="L944">
        <v>4</v>
      </c>
      <c r="M944" t="s">
        <v>1281</v>
      </c>
      <c r="O944">
        <f t="shared" si="14"/>
        <v>1</v>
      </c>
    </row>
    <row r="945" spans="1:15">
      <c r="A945">
        <v>944</v>
      </c>
      <c r="B945" t="s">
        <v>460</v>
      </c>
      <c r="C945" t="s">
        <v>856</v>
      </c>
      <c r="D945" t="s">
        <v>25</v>
      </c>
      <c r="E945" t="s">
        <v>64</v>
      </c>
      <c r="F945" t="s">
        <v>866</v>
      </c>
      <c r="G945" t="s">
        <v>867</v>
      </c>
      <c r="H945" t="s">
        <v>868</v>
      </c>
      <c r="I945" t="s">
        <v>869</v>
      </c>
      <c r="J945" t="s">
        <v>870</v>
      </c>
      <c r="K945" t="s">
        <v>19</v>
      </c>
      <c r="L945">
        <v>1</v>
      </c>
      <c r="M945" t="s">
        <v>1281</v>
      </c>
      <c r="O945">
        <f t="shared" si="14"/>
        <v>1</v>
      </c>
    </row>
    <row r="946" spans="1:15">
      <c r="A946">
        <v>945</v>
      </c>
      <c r="B946" t="s">
        <v>460</v>
      </c>
      <c r="C946" t="s">
        <v>856</v>
      </c>
      <c r="D946" t="s">
        <v>25</v>
      </c>
      <c r="E946" t="s">
        <v>70</v>
      </c>
      <c r="F946" t="s">
        <v>116</v>
      </c>
      <c r="G946" t="s">
        <v>871</v>
      </c>
      <c r="H946" t="s">
        <v>872</v>
      </c>
      <c r="I946" t="s">
        <v>873</v>
      </c>
      <c r="J946" t="s">
        <v>874</v>
      </c>
      <c r="K946" t="s">
        <v>19</v>
      </c>
      <c r="L946">
        <v>1</v>
      </c>
      <c r="M946" t="s">
        <v>1281</v>
      </c>
      <c r="O946">
        <f t="shared" si="14"/>
        <v>1</v>
      </c>
    </row>
    <row r="947" spans="1:15">
      <c r="A947">
        <v>946</v>
      </c>
      <c r="B947" t="s">
        <v>460</v>
      </c>
      <c r="C947" t="s">
        <v>856</v>
      </c>
      <c r="D947" t="s">
        <v>25</v>
      </c>
      <c r="E947" t="s">
        <v>70</v>
      </c>
      <c r="F947" t="s">
        <v>875</v>
      </c>
      <c r="G947" t="s">
        <v>721</v>
      </c>
      <c r="H947" t="s">
        <v>876</v>
      </c>
      <c r="I947" t="s">
        <v>877</v>
      </c>
      <c r="J947" t="s">
        <v>878</v>
      </c>
      <c r="K947" t="s">
        <v>19</v>
      </c>
      <c r="L947">
        <v>0</v>
      </c>
      <c r="M947" t="s">
        <v>1281</v>
      </c>
      <c r="O947">
        <f t="shared" si="14"/>
        <v>1</v>
      </c>
    </row>
    <row r="948" spans="1:15">
      <c r="A948">
        <v>947</v>
      </c>
      <c r="B948" t="s">
        <v>460</v>
      </c>
      <c r="C948" t="s">
        <v>856</v>
      </c>
      <c r="D948" t="s">
        <v>76</v>
      </c>
      <c r="E948" t="s">
        <v>77</v>
      </c>
      <c r="F948" t="s">
        <v>879</v>
      </c>
      <c r="G948" t="s">
        <v>880</v>
      </c>
      <c r="H948" t="s">
        <v>881</v>
      </c>
      <c r="I948" t="s">
        <v>882</v>
      </c>
      <c r="J948" t="s">
        <v>883</v>
      </c>
      <c r="K948" t="s">
        <v>19</v>
      </c>
      <c r="L948">
        <v>3</v>
      </c>
      <c r="M948" t="s">
        <v>1281</v>
      </c>
      <c r="O948">
        <f t="shared" si="14"/>
        <v>1</v>
      </c>
    </row>
    <row r="949" spans="1:15">
      <c r="A949">
        <v>948</v>
      </c>
      <c r="B949" t="s">
        <v>460</v>
      </c>
      <c r="C949" t="s">
        <v>856</v>
      </c>
      <c r="D949" t="s">
        <v>76</v>
      </c>
      <c r="E949" t="s">
        <v>83</v>
      </c>
      <c r="F949" t="s">
        <v>674</v>
      </c>
      <c r="G949" t="s">
        <v>884</v>
      </c>
      <c r="H949" t="s">
        <v>885</v>
      </c>
      <c r="I949" t="s">
        <v>882</v>
      </c>
      <c r="J949" t="s">
        <v>886</v>
      </c>
      <c r="K949" t="s">
        <v>19</v>
      </c>
      <c r="L949">
        <v>0</v>
      </c>
      <c r="M949" t="s">
        <v>1281</v>
      </c>
      <c r="O949">
        <f t="shared" si="14"/>
        <v>1</v>
      </c>
    </row>
    <row r="950" spans="1:15">
      <c r="A950">
        <v>949</v>
      </c>
      <c r="B950" t="s">
        <v>460</v>
      </c>
      <c r="C950" t="s">
        <v>856</v>
      </c>
      <c r="D950" t="s">
        <v>89</v>
      </c>
      <c r="E950" t="s">
        <v>90</v>
      </c>
      <c r="F950" t="s">
        <v>887</v>
      </c>
      <c r="G950" t="s">
        <v>22</v>
      </c>
      <c r="H950" t="s">
        <v>888</v>
      </c>
      <c r="I950" t="s">
        <v>889</v>
      </c>
      <c r="J950" t="s">
        <v>890</v>
      </c>
      <c r="K950" t="s">
        <v>19</v>
      </c>
      <c r="L950">
        <v>10</v>
      </c>
      <c r="M950" t="s">
        <v>1281</v>
      </c>
      <c r="N950">
        <v>8</v>
      </c>
      <c r="O950">
        <f t="shared" si="14"/>
        <v>1</v>
      </c>
    </row>
    <row r="951" spans="1:15">
      <c r="A951">
        <v>950</v>
      </c>
      <c r="B951" t="s">
        <v>460</v>
      </c>
      <c r="C951" t="s">
        <v>856</v>
      </c>
      <c r="D951" t="s">
        <v>89</v>
      </c>
      <c r="E951" t="s">
        <v>96</v>
      </c>
      <c r="F951" t="s">
        <v>891</v>
      </c>
      <c r="G951" t="s">
        <v>223</v>
      </c>
      <c r="H951" t="s">
        <v>892</v>
      </c>
      <c r="I951" t="s">
        <v>893</v>
      </c>
      <c r="J951" t="s">
        <v>894</v>
      </c>
      <c r="K951" t="s">
        <v>19</v>
      </c>
      <c r="L951">
        <v>4</v>
      </c>
      <c r="M951" t="s">
        <v>1281</v>
      </c>
      <c r="N951">
        <v>8</v>
      </c>
      <c r="O951">
        <f t="shared" si="14"/>
        <v>1</v>
      </c>
    </row>
    <row r="952" spans="1:15">
      <c r="A952">
        <v>951</v>
      </c>
      <c r="B952" t="s">
        <v>460</v>
      </c>
      <c r="C952" t="s">
        <v>856</v>
      </c>
      <c r="D952" t="s">
        <v>102</v>
      </c>
      <c r="E952" t="s">
        <v>103</v>
      </c>
      <c r="F952" t="s">
        <v>895</v>
      </c>
      <c r="G952" t="s">
        <v>896</v>
      </c>
      <c r="H952" t="s">
        <v>897</v>
      </c>
      <c r="I952" t="s">
        <v>898</v>
      </c>
      <c r="J952" t="s">
        <v>899</v>
      </c>
      <c r="K952" t="s">
        <v>19</v>
      </c>
      <c r="L952">
        <v>2</v>
      </c>
      <c r="M952" t="s">
        <v>1281</v>
      </c>
      <c r="O952">
        <f t="shared" si="14"/>
        <v>1</v>
      </c>
    </row>
    <row r="953" spans="1:15">
      <c r="A953">
        <v>952</v>
      </c>
      <c r="B953" t="s">
        <v>460</v>
      </c>
      <c r="C953" t="s">
        <v>856</v>
      </c>
      <c r="D953" t="s">
        <v>102</v>
      </c>
      <c r="E953" t="s">
        <v>109</v>
      </c>
      <c r="F953" t="s">
        <v>900</v>
      </c>
      <c r="G953" t="s">
        <v>901</v>
      </c>
      <c r="H953" t="s">
        <v>902</v>
      </c>
      <c r="I953" t="s">
        <v>903</v>
      </c>
      <c r="J953" t="s">
        <v>904</v>
      </c>
      <c r="K953" t="s">
        <v>19</v>
      </c>
      <c r="L953">
        <v>0</v>
      </c>
      <c r="M953" t="s">
        <v>1281</v>
      </c>
      <c r="O953">
        <f t="shared" si="14"/>
        <v>1</v>
      </c>
    </row>
    <row r="954" spans="1:15">
      <c r="A954">
        <v>953</v>
      </c>
      <c r="B954" t="s">
        <v>460</v>
      </c>
      <c r="C954" t="s">
        <v>856</v>
      </c>
      <c r="D954" t="s">
        <v>114</v>
      </c>
      <c r="E954" t="s">
        <v>905</v>
      </c>
      <c r="F954" t="s">
        <v>906</v>
      </c>
      <c r="G954" t="s">
        <v>229</v>
      </c>
      <c r="H954" t="s">
        <v>907</v>
      </c>
      <c r="I954" t="s">
        <v>908</v>
      </c>
      <c r="J954" t="s">
        <v>909</v>
      </c>
      <c r="K954" t="s">
        <v>19</v>
      </c>
      <c r="L954">
        <v>4</v>
      </c>
      <c r="M954" t="s">
        <v>1281</v>
      </c>
      <c r="N954">
        <v>8</v>
      </c>
      <c r="O954">
        <f t="shared" si="14"/>
        <v>1</v>
      </c>
    </row>
    <row r="955" spans="1:15">
      <c r="A955">
        <v>954</v>
      </c>
      <c r="B955" t="s">
        <v>460</v>
      </c>
      <c r="C955" t="s">
        <v>856</v>
      </c>
      <c r="D955" t="s">
        <v>114</v>
      </c>
      <c r="E955" t="s">
        <v>121</v>
      </c>
      <c r="F955" t="s">
        <v>910</v>
      </c>
      <c r="G955" t="s">
        <v>911</v>
      </c>
      <c r="H955" t="s">
        <v>912</v>
      </c>
      <c r="I955" t="s">
        <v>913</v>
      </c>
      <c r="J955" t="s">
        <v>914</v>
      </c>
      <c r="K955" t="s">
        <v>19</v>
      </c>
      <c r="L955">
        <v>0</v>
      </c>
      <c r="M955" t="s">
        <v>1281</v>
      </c>
      <c r="O955">
        <f t="shared" si="14"/>
        <v>1</v>
      </c>
    </row>
    <row r="956" spans="1:15">
      <c r="A956">
        <v>955</v>
      </c>
      <c r="B956" t="s">
        <v>915</v>
      </c>
      <c r="C956" t="s">
        <v>12</v>
      </c>
      <c r="D956" t="s">
        <v>12</v>
      </c>
      <c r="E956" t="s">
        <v>13</v>
      </c>
      <c r="F956" t="s">
        <v>916</v>
      </c>
      <c r="G956" t="s">
        <v>917</v>
      </c>
      <c r="H956" t="s">
        <v>918</v>
      </c>
      <c r="I956" t="s">
        <v>919</v>
      </c>
      <c r="J956" t="s">
        <v>920</v>
      </c>
      <c r="K956" t="s">
        <v>19</v>
      </c>
      <c r="L956">
        <v>7</v>
      </c>
      <c r="M956" t="s">
        <v>1281</v>
      </c>
      <c r="O956">
        <f t="shared" si="14"/>
        <v>1</v>
      </c>
    </row>
    <row r="957" spans="1:15">
      <c r="A957">
        <v>956</v>
      </c>
      <c r="B957" t="s">
        <v>915</v>
      </c>
      <c r="C957" t="s">
        <v>12</v>
      </c>
      <c r="D957" t="s">
        <v>12</v>
      </c>
      <c r="E957" t="s">
        <v>20</v>
      </c>
      <c r="F957" t="s">
        <v>916</v>
      </c>
      <c r="G957" t="s">
        <v>917</v>
      </c>
      <c r="H957" t="s">
        <v>918</v>
      </c>
      <c r="I957" t="s">
        <v>919</v>
      </c>
      <c r="J957" t="s">
        <v>920</v>
      </c>
      <c r="K957" t="s">
        <v>19</v>
      </c>
      <c r="L957">
        <v>7</v>
      </c>
      <c r="M957" t="s">
        <v>1281</v>
      </c>
      <c r="O957">
        <f t="shared" si="14"/>
        <v>1</v>
      </c>
    </row>
    <row r="958" spans="1:15">
      <c r="A958">
        <v>957</v>
      </c>
      <c r="B958" t="s">
        <v>915</v>
      </c>
      <c r="C958" t="s">
        <v>12</v>
      </c>
      <c r="D958" t="s">
        <v>12</v>
      </c>
      <c r="E958" t="s">
        <v>25</v>
      </c>
      <c r="F958" t="s">
        <v>921</v>
      </c>
      <c r="G958" t="s">
        <v>922</v>
      </c>
      <c r="H958" t="s">
        <v>923</v>
      </c>
      <c r="I958" t="s">
        <v>924</v>
      </c>
      <c r="J958" t="s">
        <v>925</v>
      </c>
      <c r="K958" t="s">
        <v>19</v>
      </c>
      <c r="L958">
        <v>2</v>
      </c>
      <c r="M958" t="s">
        <v>1281</v>
      </c>
      <c r="O958">
        <f t="shared" si="14"/>
        <v>1</v>
      </c>
    </row>
    <row r="959" spans="1:15">
      <c r="A959">
        <v>958</v>
      </c>
      <c r="B959" t="s">
        <v>915</v>
      </c>
      <c r="C959" t="s">
        <v>12</v>
      </c>
      <c r="D959" t="s">
        <v>12</v>
      </c>
      <c r="E959" t="s">
        <v>30</v>
      </c>
      <c r="F959" t="s">
        <v>926</v>
      </c>
      <c r="G959" t="s">
        <v>927</v>
      </c>
      <c r="H959" t="s">
        <v>928</v>
      </c>
      <c r="I959" t="s">
        <v>929</v>
      </c>
      <c r="J959" t="s">
        <v>930</v>
      </c>
      <c r="K959" t="s">
        <v>19</v>
      </c>
      <c r="L959">
        <v>0</v>
      </c>
      <c r="M959" t="s">
        <v>1281</v>
      </c>
      <c r="O959">
        <f t="shared" si="14"/>
        <v>1</v>
      </c>
    </row>
    <row r="960" spans="1:15">
      <c r="A960">
        <v>959</v>
      </c>
      <c r="B960" t="s">
        <v>915</v>
      </c>
      <c r="C960" t="s">
        <v>12</v>
      </c>
      <c r="D960" t="s">
        <v>12</v>
      </c>
      <c r="E960" t="s">
        <v>76</v>
      </c>
      <c r="F960" t="s">
        <v>931</v>
      </c>
      <c r="G960" t="s">
        <v>932</v>
      </c>
      <c r="H960" t="s">
        <v>933</v>
      </c>
      <c r="I960" t="s">
        <v>934</v>
      </c>
      <c r="J960" t="s">
        <v>935</v>
      </c>
      <c r="K960" t="s">
        <v>19</v>
      </c>
      <c r="L960">
        <v>5</v>
      </c>
      <c r="M960" t="s">
        <v>1281</v>
      </c>
      <c r="N960">
        <v>8</v>
      </c>
      <c r="O960">
        <f t="shared" si="14"/>
        <v>1</v>
      </c>
    </row>
    <row r="961" spans="1:15">
      <c r="A961">
        <v>960</v>
      </c>
      <c r="B961" t="s">
        <v>915</v>
      </c>
      <c r="C961" t="s">
        <v>12</v>
      </c>
      <c r="D961" t="s">
        <v>12</v>
      </c>
      <c r="E961" t="s">
        <v>478</v>
      </c>
      <c r="F961" t="s">
        <v>936</v>
      </c>
      <c r="G961" t="s">
        <v>937</v>
      </c>
      <c r="H961" t="s">
        <v>938</v>
      </c>
      <c r="I961" t="s">
        <v>939</v>
      </c>
      <c r="J961" t="s">
        <v>940</v>
      </c>
      <c r="K961" t="s">
        <v>19</v>
      </c>
      <c r="L961">
        <v>1</v>
      </c>
      <c r="M961" t="s">
        <v>1281</v>
      </c>
      <c r="O961">
        <f t="shared" si="14"/>
        <v>1</v>
      </c>
    </row>
    <row r="962" spans="1:15">
      <c r="A962">
        <v>961</v>
      </c>
      <c r="B962" t="s">
        <v>915</v>
      </c>
      <c r="C962" t="s">
        <v>12</v>
      </c>
      <c r="D962" t="s">
        <v>12</v>
      </c>
      <c r="E962" t="s">
        <v>36</v>
      </c>
      <c r="F962" t="s">
        <v>941</v>
      </c>
      <c r="G962" t="s">
        <v>942</v>
      </c>
      <c r="H962" t="s">
        <v>943</v>
      </c>
      <c r="I962" t="s">
        <v>944</v>
      </c>
      <c r="J962" t="s">
        <v>945</v>
      </c>
      <c r="K962" t="s">
        <v>19</v>
      </c>
      <c r="L962">
        <v>1</v>
      </c>
      <c r="M962" t="s">
        <v>1281</v>
      </c>
      <c r="O962">
        <f t="shared" si="14"/>
        <v>1</v>
      </c>
    </row>
    <row r="963" spans="1:15">
      <c r="A963">
        <v>962</v>
      </c>
      <c r="B963" t="s">
        <v>915</v>
      </c>
      <c r="C963" t="s">
        <v>12</v>
      </c>
      <c r="D963" t="s">
        <v>12</v>
      </c>
      <c r="E963" t="s">
        <v>946</v>
      </c>
      <c r="F963" t="s">
        <v>947</v>
      </c>
      <c r="G963" t="s">
        <v>948</v>
      </c>
      <c r="H963" t="s">
        <v>949</v>
      </c>
      <c r="I963" t="s">
        <v>950</v>
      </c>
      <c r="J963" t="s">
        <v>951</v>
      </c>
      <c r="K963" t="s">
        <v>19</v>
      </c>
      <c r="L963">
        <v>5</v>
      </c>
      <c r="M963" t="s">
        <v>1281</v>
      </c>
      <c r="O963">
        <f t="shared" ref="O963:O1026" si="15">IF(N963=" ",0,1)</f>
        <v>1</v>
      </c>
    </row>
    <row r="964" spans="1:15">
      <c r="A964">
        <v>963</v>
      </c>
      <c r="B964" t="s">
        <v>915</v>
      </c>
      <c r="C964" t="s">
        <v>12</v>
      </c>
      <c r="D964" t="s">
        <v>12</v>
      </c>
      <c r="E964" t="s">
        <v>952</v>
      </c>
      <c r="F964" t="s">
        <v>953</v>
      </c>
      <c r="G964" t="s">
        <v>954</v>
      </c>
      <c r="H964" t="s">
        <v>955</v>
      </c>
      <c r="I964" t="s">
        <v>956</v>
      </c>
      <c r="J964" t="s">
        <v>957</v>
      </c>
      <c r="K964" t="s">
        <v>19</v>
      </c>
      <c r="L964">
        <v>0</v>
      </c>
      <c r="M964" t="s">
        <v>1281</v>
      </c>
      <c r="O964">
        <f t="shared" si="15"/>
        <v>1</v>
      </c>
    </row>
    <row r="965" spans="1:15">
      <c r="A965">
        <v>964</v>
      </c>
      <c r="B965" t="s">
        <v>915</v>
      </c>
      <c r="C965" t="s">
        <v>958</v>
      </c>
      <c r="D965" t="s">
        <v>52</v>
      </c>
      <c r="E965" t="s">
        <v>52</v>
      </c>
      <c r="F965" t="s">
        <v>959</v>
      </c>
      <c r="G965" t="s">
        <v>960</v>
      </c>
      <c r="H965" t="s">
        <v>961</v>
      </c>
      <c r="I965" t="s">
        <v>962</v>
      </c>
      <c r="J965" t="s">
        <v>963</v>
      </c>
      <c r="K965" t="s">
        <v>19</v>
      </c>
      <c r="L965">
        <v>3</v>
      </c>
      <c r="M965" t="s">
        <v>1281</v>
      </c>
      <c r="O965">
        <f t="shared" si="15"/>
        <v>1</v>
      </c>
    </row>
    <row r="966" spans="1:15">
      <c r="A966">
        <v>965</v>
      </c>
      <c r="B966" t="s">
        <v>915</v>
      </c>
      <c r="C966" t="s">
        <v>958</v>
      </c>
      <c r="D966" t="s">
        <v>52</v>
      </c>
      <c r="E966" t="s">
        <v>58</v>
      </c>
      <c r="F966" t="s">
        <v>964</v>
      </c>
      <c r="G966" t="s">
        <v>22</v>
      </c>
      <c r="H966" t="s">
        <v>965</v>
      </c>
      <c r="I966" t="s">
        <v>966</v>
      </c>
      <c r="J966" t="s">
        <v>967</v>
      </c>
      <c r="K966" t="s">
        <v>19</v>
      </c>
      <c r="L966">
        <v>10</v>
      </c>
      <c r="M966" t="s">
        <v>1281</v>
      </c>
      <c r="N966">
        <v>8</v>
      </c>
      <c r="O966">
        <f t="shared" si="15"/>
        <v>1</v>
      </c>
    </row>
    <row r="967" spans="1:15">
      <c r="A967">
        <v>966</v>
      </c>
      <c r="B967" t="s">
        <v>915</v>
      </c>
      <c r="C967" t="s">
        <v>958</v>
      </c>
      <c r="D967" t="s">
        <v>25</v>
      </c>
      <c r="E967" t="s">
        <v>64</v>
      </c>
      <c r="F967" t="s">
        <v>968</v>
      </c>
      <c r="G967" t="s">
        <v>969</v>
      </c>
      <c r="H967" t="s">
        <v>970</v>
      </c>
      <c r="I967" t="s">
        <v>971</v>
      </c>
      <c r="J967" t="s">
        <v>972</v>
      </c>
      <c r="K967" t="s">
        <v>19</v>
      </c>
      <c r="L967">
        <v>8</v>
      </c>
      <c r="M967" t="s">
        <v>1281</v>
      </c>
      <c r="N967">
        <v>8</v>
      </c>
      <c r="O967">
        <f t="shared" si="15"/>
        <v>1</v>
      </c>
    </row>
    <row r="968" spans="1:15">
      <c r="A968">
        <v>967</v>
      </c>
      <c r="B968" t="s">
        <v>915</v>
      </c>
      <c r="C968" t="s">
        <v>958</v>
      </c>
      <c r="D968" t="s">
        <v>25</v>
      </c>
      <c r="E968" t="s">
        <v>70</v>
      </c>
      <c r="F968" t="s">
        <v>973</v>
      </c>
      <c r="G968" t="s">
        <v>974</v>
      </c>
      <c r="H968" t="s">
        <v>975</v>
      </c>
      <c r="I968" t="s">
        <v>976</v>
      </c>
      <c r="J968" t="s">
        <v>977</v>
      </c>
      <c r="K968" t="s">
        <v>19</v>
      </c>
      <c r="L968">
        <v>4</v>
      </c>
      <c r="M968" t="s">
        <v>1281</v>
      </c>
      <c r="N968">
        <v>8</v>
      </c>
      <c r="O968">
        <f t="shared" si="15"/>
        <v>1</v>
      </c>
    </row>
    <row r="969" spans="1:15">
      <c r="A969">
        <v>968</v>
      </c>
      <c r="B969" t="s">
        <v>915</v>
      </c>
      <c r="C969" t="s">
        <v>958</v>
      </c>
      <c r="D969" t="s">
        <v>76</v>
      </c>
      <c r="E969" t="s">
        <v>77</v>
      </c>
      <c r="F969" t="s">
        <v>978</v>
      </c>
      <c r="G969" t="s">
        <v>148</v>
      </c>
      <c r="H969" t="s">
        <v>979</v>
      </c>
      <c r="I969" t="s">
        <v>980</v>
      </c>
      <c r="J969" t="s">
        <v>981</v>
      </c>
      <c r="K969" t="s">
        <v>19</v>
      </c>
      <c r="L969">
        <v>0</v>
      </c>
      <c r="M969" t="s">
        <v>1281</v>
      </c>
      <c r="O969">
        <f t="shared" si="15"/>
        <v>1</v>
      </c>
    </row>
    <row r="970" spans="1:15">
      <c r="A970">
        <v>969</v>
      </c>
      <c r="B970" t="s">
        <v>915</v>
      </c>
      <c r="C970" t="s">
        <v>958</v>
      </c>
      <c r="D970" t="s">
        <v>76</v>
      </c>
      <c r="E970" t="s">
        <v>83</v>
      </c>
      <c r="F970" t="s">
        <v>982</v>
      </c>
      <c r="G970" t="s">
        <v>911</v>
      </c>
      <c r="H970" t="s">
        <v>983</v>
      </c>
      <c r="I970" t="s">
        <v>984</v>
      </c>
      <c r="J970" t="s">
        <v>985</v>
      </c>
      <c r="K970" t="s">
        <v>19</v>
      </c>
      <c r="L970">
        <v>6</v>
      </c>
      <c r="M970" t="s">
        <v>1281</v>
      </c>
      <c r="N970">
        <v>8</v>
      </c>
      <c r="O970">
        <f t="shared" si="15"/>
        <v>1</v>
      </c>
    </row>
    <row r="971" spans="1:15">
      <c r="A971">
        <v>970</v>
      </c>
      <c r="B971" t="s">
        <v>915</v>
      </c>
      <c r="C971" t="s">
        <v>958</v>
      </c>
      <c r="D971" t="s">
        <v>89</v>
      </c>
      <c r="E971" t="s">
        <v>90</v>
      </c>
      <c r="F971" t="s">
        <v>986</v>
      </c>
      <c r="G971" t="s">
        <v>987</v>
      </c>
      <c r="H971" t="s">
        <v>988</v>
      </c>
      <c r="I971" t="s">
        <v>989</v>
      </c>
      <c r="J971" t="s">
        <v>990</v>
      </c>
      <c r="K971" t="s">
        <v>19</v>
      </c>
      <c r="L971">
        <v>10</v>
      </c>
      <c r="M971" t="s">
        <v>1281</v>
      </c>
      <c r="N971">
        <v>8</v>
      </c>
      <c r="O971">
        <f t="shared" si="15"/>
        <v>1</v>
      </c>
    </row>
    <row r="972" spans="1:15">
      <c r="A972">
        <v>971</v>
      </c>
      <c r="B972" t="s">
        <v>915</v>
      </c>
      <c r="C972" t="s">
        <v>958</v>
      </c>
      <c r="D972" t="s">
        <v>89</v>
      </c>
      <c r="E972" t="s">
        <v>96</v>
      </c>
      <c r="F972" t="s">
        <v>991</v>
      </c>
      <c r="G972" t="s">
        <v>123</v>
      </c>
      <c r="H972" t="s">
        <v>992</v>
      </c>
      <c r="I972" t="s">
        <v>993</v>
      </c>
      <c r="J972" t="s">
        <v>994</v>
      </c>
      <c r="K972" t="s">
        <v>19</v>
      </c>
      <c r="L972">
        <v>2</v>
      </c>
      <c r="M972" t="s">
        <v>1281</v>
      </c>
      <c r="N972">
        <v>8</v>
      </c>
      <c r="O972">
        <f t="shared" si="15"/>
        <v>1</v>
      </c>
    </row>
    <row r="973" spans="1:15">
      <c r="A973">
        <v>972</v>
      </c>
      <c r="B973" t="s">
        <v>915</v>
      </c>
      <c r="C973" t="s">
        <v>958</v>
      </c>
      <c r="D973" t="s">
        <v>102</v>
      </c>
      <c r="E973" t="s">
        <v>103</v>
      </c>
      <c r="F973" t="s">
        <v>964</v>
      </c>
      <c r="G973" t="s">
        <v>22</v>
      </c>
      <c r="H973" t="s">
        <v>965</v>
      </c>
      <c r="I973" t="s">
        <v>966</v>
      </c>
      <c r="J973" t="s">
        <v>967</v>
      </c>
      <c r="K973" t="s">
        <v>19</v>
      </c>
      <c r="L973">
        <v>10</v>
      </c>
      <c r="M973" t="s">
        <v>1281</v>
      </c>
      <c r="N973">
        <v>8</v>
      </c>
      <c r="O973">
        <f t="shared" si="15"/>
        <v>1</v>
      </c>
    </row>
    <row r="974" spans="1:15">
      <c r="A974">
        <v>973</v>
      </c>
      <c r="B974" t="s">
        <v>915</v>
      </c>
      <c r="C974" t="s">
        <v>958</v>
      </c>
      <c r="D974" t="s">
        <v>102</v>
      </c>
      <c r="E974" t="s">
        <v>109</v>
      </c>
      <c r="F974" t="s">
        <v>995</v>
      </c>
      <c r="G974" t="s">
        <v>996</v>
      </c>
      <c r="H974" t="s">
        <v>997</v>
      </c>
      <c r="I974" t="s">
        <v>998</v>
      </c>
      <c r="J974" t="s">
        <v>999</v>
      </c>
      <c r="K974" t="s">
        <v>19</v>
      </c>
      <c r="L974">
        <v>7</v>
      </c>
      <c r="M974" t="s">
        <v>1281</v>
      </c>
      <c r="N974">
        <v>8</v>
      </c>
      <c r="O974">
        <f t="shared" si="15"/>
        <v>1</v>
      </c>
    </row>
    <row r="975" spans="1:15">
      <c r="A975">
        <v>974</v>
      </c>
      <c r="B975" t="s">
        <v>915</v>
      </c>
      <c r="C975" t="s">
        <v>958</v>
      </c>
      <c r="D975" t="s">
        <v>114</v>
      </c>
      <c r="E975" t="s">
        <v>905</v>
      </c>
      <c r="F975" t="s">
        <v>1000</v>
      </c>
      <c r="G975" t="s">
        <v>1001</v>
      </c>
      <c r="H975" t="s">
        <v>1002</v>
      </c>
      <c r="I975" t="s">
        <v>1003</v>
      </c>
      <c r="J975" t="s">
        <v>1004</v>
      </c>
      <c r="K975" t="s">
        <v>19</v>
      </c>
      <c r="L975">
        <v>6</v>
      </c>
      <c r="M975" t="s">
        <v>1281</v>
      </c>
      <c r="N975">
        <v>8</v>
      </c>
      <c r="O975">
        <f t="shared" si="15"/>
        <v>1</v>
      </c>
    </row>
    <row r="976" spans="1:15">
      <c r="A976">
        <v>975</v>
      </c>
      <c r="B976" t="s">
        <v>915</v>
      </c>
      <c r="C976" t="s">
        <v>958</v>
      </c>
      <c r="D976" t="s">
        <v>114</v>
      </c>
      <c r="E976" t="s">
        <v>121</v>
      </c>
      <c r="F976" t="s">
        <v>1005</v>
      </c>
      <c r="G976" t="s">
        <v>1006</v>
      </c>
      <c r="H976" t="s">
        <v>1007</v>
      </c>
      <c r="I976" t="s">
        <v>1008</v>
      </c>
      <c r="J976" t="s">
        <v>1009</v>
      </c>
      <c r="K976" t="s">
        <v>19</v>
      </c>
      <c r="L976">
        <v>5</v>
      </c>
      <c r="M976" t="s">
        <v>1281</v>
      </c>
      <c r="N976">
        <v>8</v>
      </c>
      <c r="O976">
        <f t="shared" si="15"/>
        <v>1</v>
      </c>
    </row>
    <row r="977" spans="1:15">
      <c r="A977">
        <v>976</v>
      </c>
      <c r="B977" t="s">
        <v>1010</v>
      </c>
      <c r="C977" t="s">
        <v>12</v>
      </c>
      <c r="D977" t="s">
        <v>12</v>
      </c>
      <c r="E977" t="s">
        <v>20</v>
      </c>
      <c r="F977" t="s">
        <v>1011</v>
      </c>
      <c r="G977" t="s">
        <v>172</v>
      </c>
      <c r="H977" t="s">
        <v>1012</v>
      </c>
      <c r="I977" t="s">
        <v>1013</v>
      </c>
      <c r="J977" t="s">
        <v>1014</v>
      </c>
      <c r="K977" t="s">
        <v>19</v>
      </c>
      <c r="L977">
        <v>5</v>
      </c>
      <c r="M977" t="s">
        <v>1281</v>
      </c>
      <c r="N977">
        <v>8</v>
      </c>
      <c r="O977">
        <f t="shared" si="15"/>
        <v>1</v>
      </c>
    </row>
    <row r="978" spans="1:15">
      <c r="A978">
        <v>977</v>
      </c>
      <c r="B978" t="s">
        <v>1010</v>
      </c>
      <c r="C978" t="s">
        <v>12</v>
      </c>
      <c r="D978" t="s">
        <v>12</v>
      </c>
      <c r="E978" t="s">
        <v>25</v>
      </c>
      <c r="F978" t="s">
        <v>1015</v>
      </c>
      <c r="G978" t="s">
        <v>960</v>
      </c>
      <c r="H978" t="s">
        <v>1016</v>
      </c>
      <c r="I978" t="s">
        <v>1017</v>
      </c>
      <c r="J978" t="s">
        <v>1018</v>
      </c>
      <c r="K978" t="s">
        <v>19</v>
      </c>
      <c r="L978">
        <v>2</v>
      </c>
      <c r="M978" t="s">
        <v>1281</v>
      </c>
      <c r="O978">
        <f t="shared" si="15"/>
        <v>1</v>
      </c>
    </row>
    <row r="979" spans="1:15">
      <c r="A979">
        <v>978</v>
      </c>
      <c r="B979" t="s">
        <v>1010</v>
      </c>
      <c r="C979" t="s">
        <v>12</v>
      </c>
      <c r="D979" t="s">
        <v>12</v>
      </c>
      <c r="E979" t="s">
        <v>30</v>
      </c>
      <c r="F979" t="s">
        <v>1019</v>
      </c>
      <c r="G979" t="s">
        <v>22</v>
      </c>
      <c r="H979" t="s">
        <v>1020</v>
      </c>
      <c r="I979" t="s">
        <v>1021</v>
      </c>
      <c r="J979" t="s">
        <v>1022</v>
      </c>
      <c r="K979" t="s">
        <v>19</v>
      </c>
      <c r="L979">
        <v>0</v>
      </c>
      <c r="M979" t="s">
        <v>1281</v>
      </c>
      <c r="O979">
        <f t="shared" si="15"/>
        <v>1</v>
      </c>
    </row>
    <row r="980" spans="1:15">
      <c r="A980">
        <v>979</v>
      </c>
      <c r="B980" t="s">
        <v>1010</v>
      </c>
      <c r="C980" t="s">
        <v>12</v>
      </c>
      <c r="D980" t="s">
        <v>12</v>
      </c>
      <c r="E980" t="s">
        <v>478</v>
      </c>
      <c r="F980" t="s">
        <v>1023</v>
      </c>
      <c r="G980" t="s">
        <v>367</v>
      </c>
      <c r="H980" t="s">
        <v>1024</v>
      </c>
      <c r="I980" t="s">
        <v>1025</v>
      </c>
      <c r="J980" t="s">
        <v>1026</v>
      </c>
      <c r="K980" t="s">
        <v>19</v>
      </c>
      <c r="L980">
        <v>0</v>
      </c>
      <c r="M980" t="s">
        <v>1281</v>
      </c>
      <c r="O980">
        <f t="shared" si="15"/>
        <v>1</v>
      </c>
    </row>
    <row r="981" spans="1:15">
      <c r="A981">
        <v>980</v>
      </c>
      <c r="B981" t="s">
        <v>1010</v>
      </c>
      <c r="C981" t="s">
        <v>12</v>
      </c>
      <c r="D981" t="s">
        <v>12</v>
      </c>
      <c r="E981" t="s">
        <v>36</v>
      </c>
      <c r="F981" t="s">
        <v>1027</v>
      </c>
      <c r="G981" t="s">
        <v>1028</v>
      </c>
      <c r="H981" t="s">
        <v>1029</v>
      </c>
      <c r="I981" t="s">
        <v>1030</v>
      </c>
      <c r="J981" t="s">
        <v>1031</v>
      </c>
      <c r="K981" t="s">
        <v>19</v>
      </c>
      <c r="L981">
        <v>6</v>
      </c>
      <c r="M981" t="s">
        <v>1281</v>
      </c>
      <c r="N981">
        <v>8</v>
      </c>
      <c r="O981">
        <f t="shared" si="15"/>
        <v>1</v>
      </c>
    </row>
    <row r="982" spans="1:15">
      <c r="A982">
        <v>981</v>
      </c>
      <c r="B982" t="s">
        <v>1010</v>
      </c>
      <c r="C982" t="s">
        <v>12</v>
      </c>
      <c r="D982" t="s">
        <v>12</v>
      </c>
      <c r="E982" t="s">
        <v>40</v>
      </c>
      <c r="F982" t="s">
        <v>1032</v>
      </c>
      <c r="G982" t="s">
        <v>1033</v>
      </c>
      <c r="H982" t="s">
        <v>1034</v>
      </c>
      <c r="I982" t="s">
        <v>1035</v>
      </c>
      <c r="J982" t="s">
        <v>1036</v>
      </c>
      <c r="K982" t="s">
        <v>19</v>
      </c>
      <c r="L982">
        <v>0</v>
      </c>
      <c r="M982" t="s">
        <v>1281</v>
      </c>
      <c r="O982">
        <f t="shared" si="15"/>
        <v>1</v>
      </c>
    </row>
    <row r="983" spans="1:15">
      <c r="A983">
        <v>982</v>
      </c>
      <c r="B983" t="s">
        <v>1010</v>
      </c>
      <c r="C983" t="s">
        <v>1037</v>
      </c>
      <c r="D983" t="s">
        <v>52</v>
      </c>
      <c r="E983" t="s">
        <v>52</v>
      </c>
      <c r="F983" t="s">
        <v>1038</v>
      </c>
      <c r="G983" t="s">
        <v>392</v>
      </c>
      <c r="H983" t="s">
        <v>1039</v>
      </c>
      <c r="I983" t="s">
        <v>1040</v>
      </c>
      <c r="J983" t="s">
        <v>1041</v>
      </c>
      <c r="K983" t="s">
        <v>19</v>
      </c>
      <c r="L983">
        <v>10</v>
      </c>
      <c r="M983" t="s">
        <v>1281</v>
      </c>
      <c r="N983">
        <v>8</v>
      </c>
      <c r="O983">
        <f t="shared" si="15"/>
        <v>1</v>
      </c>
    </row>
    <row r="984" spans="1:15">
      <c r="A984">
        <v>983</v>
      </c>
      <c r="B984" t="s">
        <v>1010</v>
      </c>
      <c r="C984" t="s">
        <v>1037</v>
      </c>
      <c r="D984" t="s">
        <v>52</v>
      </c>
      <c r="E984" t="s">
        <v>58</v>
      </c>
      <c r="F984" t="s">
        <v>1042</v>
      </c>
      <c r="G984" t="s">
        <v>1043</v>
      </c>
      <c r="H984" t="s">
        <v>1044</v>
      </c>
      <c r="I984" t="s">
        <v>1045</v>
      </c>
      <c r="J984" t="s">
        <v>1046</v>
      </c>
      <c r="K984" t="s">
        <v>19</v>
      </c>
      <c r="L984">
        <v>1</v>
      </c>
      <c r="M984" t="s">
        <v>1281</v>
      </c>
      <c r="O984">
        <f t="shared" si="15"/>
        <v>1</v>
      </c>
    </row>
    <row r="985" spans="1:15">
      <c r="A985">
        <v>984</v>
      </c>
      <c r="B985" t="s">
        <v>1010</v>
      </c>
      <c r="C985" t="s">
        <v>1037</v>
      </c>
      <c r="D985" t="s">
        <v>25</v>
      </c>
      <c r="E985" t="s">
        <v>64</v>
      </c>
      <c r="F985" t="s">
        <v>1047</v>
      </c>
      <c r="G985" t="s">
        <v>1048</v>
      </c>
      <c r="H985" t="s">
        <v>1049</v>
      </c>
      <c r="I985" t="s">
        <v>1050</v>
      </c>
      <c r="J985" t="s">
        <v>1051</v>
      </c>
      <c r="K985" t="s">
        <v>19</v>
      </c>
      <c r="L985">
        <v>10</v>
      </c>
      <c r="M985" t="s">
        <v>1281</v>
      </c>
      <c r="N985">
        <v>8</v>
      </c>
      <c r="O985">
        <f t="shared" si="15"/>
        <v>1</v>
      </c>
    </row>
    <row r="986" spans="1:15">
      <c r="A986">
        <v>985</v>
      </c>
      <c r="B986" t="s">
        <v>1010</v>
      </c>
      <c r="C986" t="s">
        <v>1037</v>
      </c>
      <c r="D986" t="s">
        <v>25</v>
      </c>
      <c r="E986" t="s">
        <v>70</v>
      </c>
      <c r="F986" t="s">
        <v>1052</v>
      </c>
      <c r="G986" t="s">
        <v>1053</v>
      </c>
      <c r="H986" t="s">
        <v>1054</v>
      </c>
      <c r="I986" t="s">
        <v>1055</v>
      </c>
      <c r="J986" t="s">
        <v>1056</v>
      </c>
      <c r="K986" t="s">
        <v>19</v>
      </c>
      <c r="L986">
        <v>0</v>
      </c>
      <c r="M986" t="s">
        <v>1281</v>
      </c>
      <c r="O986">
        <f t="shared" si="15"/>
        <v>1</v>
      </c>
    </row>
    <row r="987" spans="1:15">
      <c r="A987">
        <v>986</v>
      </c>
      <c r="B987" t="s">
        <v>1010</v>
      </c>
      <c r="C987" t="s">
        <v>1037</v>
      </c>
      <c r="D987" t="s">
        <v>25</v>
      </c>
      <c r="E987" t="s">
        <v>70</v>
      </c>
      <c r="F987" t="s">
        <v>1057</v>
      </c>
      <c r="G987" t="s">
        <v>1058</v>
      </c>
      <c r="H987" t="s">
        <v>1059</v>
      </c>
      <c r="I987" t="s">
        <v>1060</v>
      </c>
      <c r="J987" t="s">
        <v>1061</v>
      </c>
      <c r="K987" t="s">
        <v>19</v>
      </c>
      <c r="L987">
        <v>6</v>
      </c>
      <c r="M987" t="s">
        <v>1281</v>
      </c>
      <c r="O987">
        <f t="shared" si="15"/>
        <v>1</v>
      </c>
    </row>
    <row r="988" spans="1:15">
      <c r="A988">
        <v>987</v>
      </c>
      <c r="B988" t="s">
        <v>1010</v>
      </c>
      <c r="C988" t="s">
        <v>1037</v>
      </c>
      <c r="D988" t="s">
        <v>76</v>
      </c>
      <c r="E988" t="s">
        <v>77</v>
      </c>
      <c r="F988" t="s">
        <v>1062</v>
      </c>
      <c r="G988" t="s">
        <v>969</v>
      </c>
      <c r="H988" t="s">
        <v>1063</v>
      </c>
      <c r="I988" t="s">
        <v>1064</v>
      </c>
      <c r="J988" t="s">
        <v>1065</v>
      </c>
      <c r="K988" t="s">
        <v>19</v>
      </c>
      <c r="L988">
        <v>6</v>
      </c>
      <c r="M988" t="s">
        <v>1281</v>
      </c>
      <c r="N988">
        <v>8</v>
      </c>
      <c r="O988">
        <f t="shared" si="15"/>
        <v>1</v>
      </c>
    </row>
    <row r="989" spans="1:15">
      <c r="A989">
        <v>988</v>
      </c>
      <c r="B989" t="s">
        <v>1010</v>
      </c>
      <c r="C989" t="s">
        <v>1037</v>
      </c>
      <c r="D989" t="s">
        <v>76</v>
      </c>
      <c r="E989" t="s">
        <v>83</v>
      </c>
      <c r="F989" t="s">
        <v>982</v>
      </c>
      <c r="G989" t="s">
        <v>1066</v>
      </c>
      <c r="H989" t="s">
        <v>1067</v>
      </c>
      <c r="I989" t="s">
        <v>1068</v>
      </c>
      <c r="J989" t="s">
        <v>1069</v>
      </c>
      <c r="K989" t="s">
        <v>19</v>
      </c>
      <c r="L989">
        <v>1</v>
      </c>
      <c r="M989" t="s">
        <v>1281</v>
      </c>
      <c r="O989">
        <f t="shared" si="15"/>
        <v>1</v>
      </c>
    </row>
    <row r="990" spans="1:15">
      <c r="A990">
        <v>989</v>
      </c>
      <c r="B990" t="s">
        <v>1010</v>
      </c>
      <c r="C990" t="s">
        <v>1037</v>
      </c>
      <c r="D990" t="s">
        <v>89</v>
      </c>
      <c r="E990" t="s">
        <v>90</v>
      </c>
      <c r="F990" t="s">
        <v>1070</v>
      </c>
      <c r="G990" t="s">
        <v>1071</v>
      </c>
      <c r="H990" t="s">
        <v>1072</v>
      </c>
      <c r="I990" t="s">
        <v>1073</v>
      </c>
      <c r="J990" t="s">
        <v>1074</v>
      </c>
      <c r="K990" t="s">
        <v>19</v>
      </c>
      <c r="L990">
        <v>3</v>
      </c>
      <c r="M990" t="s">
        <v>1281</v>
      </c>
      <c r="O990">
        <f t="shared" si="15"/>
        <v>1</v>
      </c>
    </row>
    <row r="991" spans="1:15">
      <c r="A991">
        <v>990</v>
      </c>
      <c r="B991" t="s">
        <v>1010</v>
      </c>
      <c r="C991" t="s">
        <v>1037</v>
      </c>
      <c r="D991" t="s">
        <v>89</v>
      </c>
      <c r="E991" t="s">
        <v>96</v>
      </c>
      <c r="F991" t="s">
        <v>387</v>
      </c>
      <c r="G991" t="s">
        <v>948</v>
      </c>
      <c r="H991" t="s">
        <v>1075</v>
      </c>
      <c r="I991" t="s">
        <v>1076</v>
      </c>
      <c r="J991" t="s">
        <v>1077</v>
      </c>
      <c r="K991" t="s">
        <v>19</v>
      </c>
      <c r="L991">
        <v>2</v>
      </c>
      <c r="M991" t="s">
        <v>1281</v>
      </c>
      <c r="O991">
        <f t="shared" si="15"/>
        <v>1</v>
      </c>
    </row>
    <row r="992" spans="1:15">
      <c r="A992">
        <v>991</v>
      </c>
      <c r="B992" t="s">
        <v>1010</v>
      </c>
      <c r="C992" t="s">
        <v>1037</v>
      </c>
      <c r="D992" t="s">
        <v>89</v>
      </c>
      <c r="E992" t="s">
        <v>70</v>
      </c>
      <c r="F992" t="s">
        <v>1078</v>
      </c>
      <c r="G992" t="s">
        <v>1079</v>
      </c>
      <c r="H992" t="s">
        <v>1080</v>
      </c>
      <c r="I992" t="s">
        <v>1081</v>
      </c>
      <c r="J992" t="s">
        <v>1082</v>
      </c>
      <c r="K992" t="s">
        <v>19</v>
      </c>
      <c r="L992">
        <v>4</v>
      </c>
      <c r="M992" t="s">
        <v>1281</v>
      </c>
      <c r="O992">
        <f t="shared" si="15"/>
        <v>1</v>
      </c>
    </row>
    <row r="993" spans="1:15">
      <c r="A993">
        <v>992</v>
      </c>
      <c r="B993" t="s">
        <v>1010</v>
      </c>
      <c r="C993" t="s">
        <v>1037</v>
      </c>
      <c r="D993" t="s">
        <v>102</v>
      </c>
      <c r="E993" t="s">
        <v>103</v>
      </c>
      <c r="F993" t="s">
        <v>1083</v>
      </c>
      <c r="G993" t="s">
        <v>42</v>
      </c>
      <c r="H993" t="s">
        <v>1084</v>
      </c>
      <c r="I993" t="s">
        <v>1085</v>
      </c>
      <c r="J993" t="s">
        <v>1086</v>
      </c>
      <c r="K993" t="s">
        <v>19</v>
      </c>
      <c r="L993">
        <v>6</v>
      </c>
      <c r="M993" t="s">
        <v>1281</v>
      </c>
      <c r="N993">
        <v>8</v>
      </c>
      <c r="O993">
        <f t="shared" si="15"/>
        <v>1</v>
      </c>
    </row>
    <row r="994" spans="1:15">
      <c r="A994">
        <v>993</v>
      </c>
      <c r="B994" t="s">
        <v>1010</v>
      </c>
      <c r="C994" t="s">
        <v>1037</v>
      </c>
      <c r="D994" t="s">
        <v>102</v>
      </c>
      <c r="E994" t="s">
        <v>109</v>
      </c>
      <c r="F994" t="s">
        <v>1038</v>
      </c>
      <c r="G994" t="s">
        <v>392</v>
      </c>
      <c r="H994" t="s">
        <v>1039</v>
      </c>
      <c r="I994" t="s">
        <v>1040</v>
      </c>
      <c r="J994" t="s">
        <v>1041</v>
      </c>
      <c r="K994" t="s">
        <v>19</v>
      </c>
      <c r="L994">
        <v>10</v>
      </c>
      <c r="M994" t="s">
        <v>1281</v>
      </c>
      <c r="N994">
        <v>8</v>
      </c>
      <c r="O994">
        <f t="shared" si="15"/>
        <v>1</v>
      </c>
    </row>
    <row r="995" spans="1:15">
      <c r="A995">
        <v>994</v>
      </c>
      <c r="B995" t="s">
        <v>1010</v>
      </c>
      <c r="C995" t="s">
        <v>1037</v>
      </c>
      <c r="D995" t="s">
        <v>114</v>
      </c>
      <c r="E995" t="s">
        <v>905</v>
      </c>
      <c r="F995" t="s">
        <v>1087</v>
      </c>
      <c r="G995" t="s">
        <v>1088</v>
      </c>
      <c r="H995" t="s">
        <v>1089</v>
      </c>
      <c r="I995" t="s">
        <v>1090</v>
      </c>
      <c r="J995" t="s">
        <v>1091</v>
      </c>
      <c r="K995" t="s">
        <v>19</v>
      </c>
      <c r="L995">
        <v>0</v>
      </c>
      <c r="M995" t="s">
        <v>1281</v>
      </c>
      <c r="O995">
        <f t="shared" si="15"/>
        <v>1</v>
      </c>
    </row>
    <row r="996" spans="1:15">
      <c r="A996">
        <v>995</v>
      </c>
      <c r="B996" t="s">
        <v>1010</v>
      </c>
      <c r="C996" t="s">
        <v>1037</v>
      </c>
      <c r="D996" t="s">
        <v>114</v>
      </c>
      <c r="E996" t="s">
        <v>121</v>
      </c>
      <c r="F996" t="s">
        <v>1092</v>
      </c>
      <c r="G996" t="s">
        <v>1093</v>
      </c>
      <c r="H996" t="s">
        <v>1094</v>
      </c>
      <c r="I996" t="s">
        <v>1095</v>
      </c>
      <c r="J996" t="s">
        <v>1096</v>
      </c>
      <c r="K996" t="s">
        <v>19</v>
      </c>
      <c r="L996">
        <v>0</v>
      </c>
      <c r="M996" t="s">
        <v>1281</v>
      </c>
      <c r="O996">
        <f t="shared" si="15"/>
        <v>1</v>
      </c>
    </row>
    <row r="997" spans="1:15">
      <c r="A997">
        <v>996</v>
      </c>
      <c r="B997" t="s">
        <v>11</v>
      </c>
      <c r="C997" t="s">
        <v>12</v>
      </c>
      <c r="D997" t="s">
        <v>12</v>
      </c>
      <c r="E997" t="s">
        <v>25</v>
      </c>
      <c r="F997" t="s">
        <v>1097</v>
      </c>
      <c r="G997" t="s">
        <v>1098</v>
      </c>
      <c r="H997" t="s">
        <v>1099</v>
      </c>
      <c r="I997" t="s">
        <v>17</v>
      </c>
      <c r="J997" t="s">
        <v>1100</v>
      </c>
      <c r="K997" t="s">
        <v>19</v>
      </c>
      <c r="L997">
        <v>7</v>
      </c>
      <c r="M997" t="s">
        <v>1281</v>
      </c>
      <c r="N997">
        <v>8</v>
      </c>
      <c r="O997">
        <f t="shared" si="15"/>
        <v>1</v>
      </c>
    </row>
    <row r="998" spans="1:15">
      <c r="A998">
        <v>997</v>
      </c>
      <c r="B998" t="s">
        <v>460</v>
      </c>
      <c r="C998" t="s">
        <v>702</v>
      </c>
      <c r="D998" t="s">
        <v>102</v>
      </c>
      <c r="E998" t="s">
        <v>109</v>
      </c>
      <c r="F998" t="s">
        <v>1101</v>
      </c>
      <c r="G998" t="s">
        <v>1102</v>
      </c>
      <c r="H998" t="s">
        <v>1103</v>
      </c>
      <c r="I998" t="s">
        <v>1104</v>
      </c>
      <c r="J998" t="s">
        <v>1105</v>
      </c>
      <c r="K998" t="s">
        <v>19</v>
      </c>
      <c r="L998">
        <v>8</v>
      </c>
      <c r="M998" t="s">
        <v>1281</v>
      </c>
      <c r="O998">
        <f t="shared" si="15"/>
        <v>1</v>
      </c>
    </row>
    <row r="999" spans="1:15">
      <c r="A999">
        <v>998</v>
      </c>
      <c r="B999" t="s">
        <v>460</v>
      </c>
      <c r="C999" t="s">
        <v>821</v>
      </c>
      <c r="D999" t="s">
        <v>102</v>
      </c>
      <c r="E999" t="s">
        <v>109</v>
      </c>
      <c r="F999" t="s">
        <v>1106</v>
      </c>
      <c r="G999" t="s">
        <v>271</v>
      </c>
      <c r="H999" t="s">
        <v>1107</v>
      </c>
      <c r="I999" t="s">
        <v>1291</v>
      </c>
      <c r="J999" t="s">
        <v>1108</v>
      </c>
      <c r="K999" t="s">
        <v>19</v>
      </c>
      <c r="L999">
        <v>4</v>
      </c>
      <c r="M999" t="s">
        <v>1281</v>
      </c>
      <c r="N999">
        <v>8</v>
      </c>
      <c r="O999">
        <f t="shared" si="15"/>
        <v>1</v>
      </c>
    </row>
    <row r="1000" spans="1:15">
      <c r="A1000">
        <v>999</v>
      </c>
      <c r="B1000" t="s">
        <v>460</v>
      </c>
      <c r="C1000" t="s">
        <v>821</v>
      </c>
      <c r="D1000" t="s">
        <v>25</v>
      </c>
      <c r="E1000" t="s">
        <v>70</v>
      </c>
      <c r="F1000" t="s">
        <v>1109</v>
      </c>
      <c r="G1000" t="s">
        <v>1110</v>
      </c>
      <c r="H1000" t="s">
        <v>1111</v>
      </c>
      <c r="I1000" t="s">
        <v>1112</v>
      </c>
      <c r="J1000" t="s">
        <v>1113</v>
      </c>
      <c r="K1000" t="s">
        <v>19</v>
      </c>
      <c r="L1000">
        <v>9</v>
      </c>
      <c r="M1000" t="s">
        <v>1281</v>
      </c>
      <c r="N1000">
        <v>8</v>
      </c>
      <c r="O1000">
        <f t="shared" si="15"/>
        <v>1</v>
      </c>
    </row>
    <row r="1001" spans="1:15">
      <c r="A1001">
        <v>1000</v>
      </c>
      <c r="B1001" t="s">
        <v>460</v>
      </c>
      <c r="C1001" t="s">
        <v>821</v>
      </c>
      <c r="D1001" t="s">
        <v>102</v>
      </c>
      <c r="E1001" t="s">
        <v>109</v>
      </c>
      <c r="F1001" t="s">
        <v>1114</v>
      </c>
      <c r="G1001" t="s">
        <v>363</v>
      </c>
      <c r="H1001" t="s">
        <v>1115</v>
      </c>
      <c r="I1001" t="s">
        <v>1116</v>
      </c>
      <c r="J1001" t="s">
        <v>1117</v>
      </c>
      <c r="K1001" t="s">
        <v>19</v>
      </c>
      <c r="L1001">
        <v>6</v>
      </c>
      <c r="M1001" t="s">
        <v>1281</v>
      </c>
      <c r="O1001">
        <f t="shared" si="15"/>
        <v>1</v>
      </c>
    </row>
    <row r="1002" spans="1:15">
      <c r="A1002">
        <v>1001</v>
      </c>
      <c r="B1002" t="s">
        <v>11</v>
      </c>
      <c r="C1002" t="s">
        <v>186</v>
      </c>
      <c r="D1002" t="s">
        <v>102</v>
      </c>
      <c r="E1002" t="s">
        <v>109</v>
      </c>
      <c r="F1002" t="s">
        <v>1119</v>
      </c>
      <c r="G1002" t="s">
        <v>1120</v>
      </c>
      <c r="H1002" t="s">
        <v>1121</v>
      </c>
      <c r="I1002" t="s">
        <v>1122</v>
      </c>
      <c r="J1002" t="s">
        <v>1123</v>
      </c>
      <c r="K1002" t="s">
        <v>19</v>
      </c>
      <c r="L1002">
        <v>1</v>
      </c>
      <c r="M1002" t="s">
        <v>1281</v>
      </c>
      <c r="O1002">
        <f t="shared" si="15"/>
        <v>1</v>
      </c>
    </row>
    <row r="1003" spans="1:15">
      <c r="A1003">
        <v>1002</v>
      </c>
      <c r="B1003" t="s">
        <v>11</v>
      </c>
      <c r="C1003" t="s">
        <v>186</v>
      </c>
      <c r="D1003" t="s">
        <v>102</v>
      </c>
      <c r="E1003" t="s">
        <v>109</v>
      </c>
      <c r="F1003" t="s">
        <v>1124</v>
      </c>
      <c r="G1003" t="s">
        <v>1125</v>
      </c>
      <c r="H1003" t="s">
        <v>1126</v>
      </c>
      <c r="I1003" t="s">
        <v>1127</v>
      </c>
      <c r="J1003" t="s">
        <v>1128</v>
      </c>
      <c r="K1003" t="s">
        <v>19</v>
      </c>
      <c r="L1003">
        <v>5</v>
      </c>
      <c r="M1003" t="s">
        <v>1281</v>
      </c>
      <c r="N1003">
        <v>8</v>
      </c>
      <c r="O1003">
        <f t="shared" si="15"/>
        <v>1</v>
      </c>
    </row>
    <row r="1004" spans="1:15">
      <c r="A1004">
        <v>1003</v>
      </c>
      <c r="B1004" t="s">
        <v>460</v>
      </c>
      <c r="C1004" t="s">
        <v>656</v>
      </c>
      <c r="D1004" t="s">
        <v>76</v>
      </c>
      <c r="E1004" t="s">
        <v>77</v>
      </c>
      <c r="F1004" t="s">
        <v>1129</v>
      </c>
      <c r="G1004" t="s">
        <v>1130</v>
      </c>
      <c r="H1004" t="s">
        <v>1131</v>
      </c>
      <c r="I1004" t="s">
        <v>1132</v>
      </c>
      <c r="J1004" t="s">
        <v>1133</v>
      </c>
      <c r="K1004" t="s">
        <v>19</v>
      </c>
      <c r="L1004">
        <v>3</v>
      </c>
      <c r="M1004" t="s">
        <v>1281</v>
      </c>
      <c r="O1004">
        <f t="shared" si="15"/>
        <v>1</v>
      </c>
    </row>
    <row r="1005" spans="1:15">
      <c r="A1005">
        <v>1004</v>
      </c>
      <c r="B1005" t="s">
        <v>460</v>
      </c>
      <c r="C1005" t="s">
        <v>821</v>
      </c>
      <c r="D1005" t="s">
        <v>76</v>
      </c>
      <c r="E1005" t="s">
        <v>83</v>
      </c>
      <c r="F1005" t="s">
        <v>1134</v>
      </c>
      <c r="G1005" t="s">
        <v>1135</v>
      </c>
      <c r="H1005" t="s">
        <v>1136</v>
      </c>
      <c r="I1005" t="s">
        <v>1137</v>
      </c>
      <c r="J1005" t="s">
        <v>1138</v>
      </c>
      <c r="K1005" t="s">
        <v>19</v>
      </c>
      <c r="L1005">
        <v>1</v>
      </c>
      <c r="M1005" t="s">
        <v>1281</v>
      </c>
      <c r="O1005">
        <f t="shared" si="15"/>
        <v>1</v>
      </c>
    </row>
    <row r="1006" spans="1:15">
      <c r="A1006">
        <v>1005</v>
      </c>
      <c r="B1006" t="s">
        <v>11</v>
      </c>
      <c r="C1006" t="s">
        <v>12</v>
      </c>
      <c r="D1006" t="s">
        <v>12</v>
      </c>
      <c r="E1006" t="s">
        <v>13</v>
      </c>
      <c r="F1006" t="s">
        <v>14</v>
      </c>
      <c r="G1006" t="s">
        <v>15</v>
      </c>
      <c r="H1006" t="s">
        <v>16</v>
      </c>
      <c r="I1006" t="s">
        <v>17</v>
      </c>
      <c r="J1006" t="s">
        <v>18</v>
      </c>
      <c r="K1006" t="s">
        <v>19</v>
      </c>
      <c r="L1006">
        <v>7</v>
      </c>
      <c r="M1006" t="s">
        <v>1280</v>
      </c>
      <c r="N1006">
        <v>7</v>
      </c>
      <c r="O1006">
        <f t="shared" si="15"/>
        <v>1</v>
      </c>
    </row>
    <row r="1007" spans="1:15">
      <c r="A1007">
        <v>1006</v>
      </c>
      <c r="B1007" t="s">
        <v>11</v>
      </c>
      <c r="C1007" t="s">
        <v>12</v>
      </c>
      <c r="D1007" t="s">
        <v>12</v>
      </c>
      <c r="E1007" t="s">
        <v>20</v>
      </c>
      <c r="F1007" t="s">
        <v>21</v>
      </c>
      <c r="G1007" t="s">
        <v>22</v>
      </c>
      <c r="H1007" t="s">
        <v>23</v>
      </c>
      <c r="I1007" t="s">
        <v>17</v>
      </c>
      <c r="J1007" t="s">
        <v>24</v>
      </c>
      <c r="K1007" t="s">
        <v>19</v>
      </c>
      <c r="L1007">
        <v>7</v>
      </c>
      <c r="M1007" t="s">
        <v>1280</v>
      </c>
      <c r="N1007">
        <v>7</v>
      </c>
      <c r="O1007">
        <f t="shared" si="15"/>
        <v>1</v>
      </c>
    </row>
    <row r="1008" spans="1:15">
      <c r="A1008">
        <v>1007</v>
      </c>
      <c r="B1008" t="s">
        <v>11</v>
      </c>
      <c r="C1008" t="s">
        <v>12</v>
      </c>
      <c r="D1008" t="s">
        <v>12</v>
      </c>
      <c r="E1008" t="s">
        <v>25</v>
      </c>
      <c r="F1008" t="s">
        <v>26</v>
      </c>
      <c r="G1008" t="s">
        <v>27</v>
      </c>
      <c r="H1008" t="s">
        <v>28</v>
      </c>
      <c r="I1008" t="s">
        <v>17</v>
      </c>
      <c r="J1008" t="s">
        <v>29</v>
      </c>
      <c r="K1008" t="s">
        <v>19</v>
      </c>
      <c r="L1008">
        <v>7</v>
      </c>
      <c r="M1008" t="s">
        <v>1280</v>
      </c>
      <c r="N1008">
        <v>7</v>
      </c>
      <c r="O1008">
        <f t="shared" si="15"/>
        <v>1</v>
      </c>
    </row>
    <row r="1009" spans="1:15">
      <c r="A1009">
        <v>1008</v>
      </c>
      <c r="B1009" t="s">
        <v>11</v>
      </c>
      <c r="C1009" t="s">
        <v>12</v>
      </c>
      <c r="D1009" t="s">
        <v>12</v>
      </c>
      <c r="E1009" t="s">
        <v>30</v>
      </c>
      <c r="F1009" t="s">
        <v>31</v>
      </c>
      <c r="G1009" t="s">
        <v>32</v>
      </c>
      <c r="H1009" t="s">
        <v>33</v>
      </c>
      <c r="I1009" t="s">
        <v>34</v>
      </c>
      <c r="J1009" t="s">
        <v>35</v>
      </c>
      <c r="K1009" t="s">
        <v>19</v>
      </c>
      <c r="L1009">
        <v>6</v>
      </c>
      <c r="M1009" t="s">
        <v>1280</v>
      </c>
      <c r="N1009">
        <v>7</v>
      </c>
      <c r="O1009">
        <f t="shared" si="15"/>
        <v>1</v>
      </c>
    </row>
    <row r="1010" spans="1:15">
      <c r="A1010">
        <v>1009</v>
      </c>
      <c r="B1010" t="s">
        <v>11</v>
      </c>
      <c r="C1010" t="s">
        <v>12</v>
      </c>
      <c r="D1010" t="s">
        <v>12</v>
      </c>
      <c r="E1010" t="s">
        <v>36</v>
      </c>
      <c r="F1010" t="s">
        <v>37</v>
      </c>
      <c r="G1010" t="s">
        <v>38</v>
      </c>
      <c r="H1010" t="s">
        <v>1285</v>
      </c>
      <c r="I1010" t="s">
        <v>17</v>
      </c>
      <c r="J1010" t="s">
        <v>39</v>
      </c>
      <c r="K1010" t="s">
        <v>19</v>
      </c>
      <c r="L1010">
        <v>0</v>
      </c>
      <c r="M1010" t="s">
        <v>1280</v>
      </c>
      <c r="O1010">
        <f t="shared" si="15"/>
        <v>1</v>
      </c>
    </row>
    <row r="1011" spans="1:15">
      <c r="A1011">
        <v>1010</v>
      </c>
      <c r="B1011" t="s">
        <v>11</v>
      </c>
      <c r="C1011" t="s">
        <v>12</v>
      </c>
      <c r="D1011" t="s">
        <v>12</v>
      </c>
      <c r="E1011" t="s">
        <v>40</v>
      </c>
      <c r="F1011" t="s">
        <v>41</v>
      </c>
      <c r="G1011" t="s">
        <v>42</v>
      </c>
      <c r="H1011" t="s">
        <v>43</v>
      </c>
      <c r="I1011" t="s">
        <v>17</v>
      </c>
      <c r="J1011" t="s">
        <v>44</v>
      </c>
      <c r="K1011" t="s">
        <v>19</v>
      </c>
      <c r="L1011">
        <v>0</v>
      </c>
      <c r="M1011" t="s">
        <v>1280</v>
      </c>
      <c r="O1011">
        <f t="shared" si="15"/>
        <v>1</v>
      </c>
    </row>
    <row r="1012" spans="1:15">
      <c r="A1012">
        <v>1011</v>
      </c>
      <c r="B1012" t="s">
        <v>11</v>
      </c>
      <c r="C1012" t="s">
        <v>12</v>
      </c>
      <c r="D1012" t="s">
        <v>12</v>
      </c>
      <c r="E1012" t="s">
        <v>45</v>
      </c>
      <c r="F1012" t="s">
        <v>46</v>
      </c>
      <c r="G1012" t="s">
        <v>47</v>
      </c>
      <c r="H1012" t="s">
        <v>48</v>
      </c>
      <c r="I1012" t="s">
        <v>49</v>
      </c>
      <c r="J1012" t="s">
        <v>50</v>
      </c>
      <c r="K1012" t="s">
        <v>19</v>
      </c>
      <c r="L1012">
        <v>4</v>
      </c>
      <c r="M1012" t="s">
        <v>1280</v>
      </c>
      <c r="O1012">
        <f t="shared" si="15"/>
        <v>1</v>
      </c>
    </row>
    <row r="1013" spans="1:15">
      <c r="A1013">
        <v>1012</v>
      </c>
      <c r="B1013" t="s">
        <v>11</v>
      </c>
      <c r="C1013" t="s">
        <v>51</v>
      </c>
      <c r="D1013" t="s">
        <v>52</v>
      </c>
      <c r="E1013" t="s">
        <v>52</v>
      </c>
      <c r="F1013" t="s">
        <v>53</v>
      </c>
      <c r="G1013" t="s">
        <v>54</v>
      </c>
      <c r="H1013" t="s">
        <v>55</v>
      </c>
      <c r="I1013" t="s">
        <v>56</v>
      </c>
      <c r="J1013" t="s">
        <v>57</v>
      </c>
      <c r="K1013" t="s">
        <v>19</v>
      </c>
      <c r="L1013">
        <v>10</v>
      </c>
      <c r="M1013" t="s">
        <v>1280</v>
      </c>
      <c r="N1013">
        <v>7</v>
      </c>
      <c r="O1013">
        <f t="shared" si="15"/>
        <v>1</v>
      </c>
    </row>
    <row r="1014" spans="1:15">
      <c r="A1014">
        <v>1013</v>
      </c>
      <c r="B1014" t="s">
        <v>11</v>
      </c>
      <c r="C1014" t="s">
        <v>51</v>
      </c>
      <c r="D1014" t="s">
        <v>52</v>
      </c>
      <c r="E1014" t="s">
        <v>58</v>
      </c>
      <c r="F1014" t="s">
        <v>59</v>
      </c>
      <c r="G1014" t="s">
        <v>60</v>
      </c>
      <c r="H1014" t="s">
        <v>61</v>
      </c>
      <c r="I1014" t="s">
        <v>62</v>
      </c>
      <c r="J1014" t="s">
        <v>63</v>
      </c>
      <c r="K1014" t="s">
        <v>19</v>
      </c>
      <c r="L1014">
        <v>1</v>
      </c>
      <c r="M1014" t="s">
        <v>1280</v>
      </c>
      <c r="O1014">
        <f t="shared" si="15"/>
        <v>1</v>
      </c>
    </row>
    <row r="1015" spans="1:15">
      <c r="A1015">
        <v>1014</v>
      </c>
      <c r="B1015" t="s">
        <v>11</v>
      </c>
      <c r="C1015" t="s">
        <v>51</v>
      </c>
      <c r="D1015" t="s">
        <v>25</v>
      </c>
      <c r="E1015" t="s">
        <v>64</v>
      </c>
      <c r="F1015" t="s">
        <v>65</v>
      </c>
      <c r="G1015" t="s">
        <v>66</v>
      </c>
      <c r="H1015" t="s">
        <v>67</v>
      </c>
      <c r="I1015" t="s">
        <v>68</v>
      </c>
      <c r="J1015" t="s">
        <v>69</v>
      </c>
      <c r="K1015" t="s">
        <v>19</v>
      </c>
      <c r="L1015">
        <v>8</v>
      </c>
      <c r="M1015" t="s">
        <v>1280</v>
      </c>
      <c r="N1015">
        <v>7</v>
      </c>
      <c r="O1015">
        <f t="shared" si="15"/>
        <v>1</v>
      </c>
    </row>
    <row r="1016" spans="1:15">
      <c r="A1016">
        <v>1015</v>
      </c>
      <c r="B1016" t="s">
        <v>11</v>
      </c>
      <c r="C1016" t="s">
        <v>51</v>
      </c>
      <c r="D1016" t="s">
        <v>25</v>
      </c>
      <c r="E1016" t="s">
        <v>70</v>
      </c>
      <c r="F1016" t="s">
        <v>71</v>
      </c>
      <c r="G1016" t="s">
        <v>72</v>
      </c>
      <c r="H1016" t="s">
        <v>73</v>
      </c>
      <c r="I1016" t="s">
        <v>74</v>
      </c>
      <c r="J1016" t="s">
        <v>75</v>
      </c>
      <c r="K1016" t="s">
        <v>19</v>
      </c>
      <c r="L1016">
        <v>1</v>
      </c>
      <c r="M1016" t="s">
        <v>1280</v>
      </c>
      <c r="O1016">
        <f t="shared" si="15"/>
        <v>1</v>
      </c>
    </row>
    <row r="1017" spans="1:15">
      <c r="A1017">
        <v>1016</v>
      </c>
      <c r="B1017" t="s">
        <v>11</v>
      </c>
      <c r="C1017" t="s">
        <v>51</v>
      </c>
      <c r="D1017" t="s">
        <v>76</v>
      </c>
      <c r="E1017" t="s">
        <v>77</v>
      </c>
      <c r="F1017" t="s">
        <v>78</v>
      </c>
      <c r="G1017" t="s">
        <v>79</v>
      </c>
      <c r="H1017" t="s">
        <v>80</v>
      </c>
      <c r="I1017" t="s">
        <v>81</v>
      </c>
      <c r="J1017" t="s">
        <v>82</v>
      </c>
      <c r="K1017" t="s">
        <v>19</v>
      </c>
      <c r="L1017">
        <v>0</v>
      </c>
      <c r="M1017" t="s">
        <v>1280</v>
      </c>
      <c r="O1017">
        <f t="shared" si="15"/>
        <v>1</v>
      </c>
    </row>
    <row r="1018" spans="1:15">
      <c r="A1018">
        <v>1017</v>
      </c>
      <c r="B1018" t="s">
        <v>11</v>
      </c>
      <c r="C1018" t="s">
        <v>51</v>
      </c>
      <c r="D1018" t="s">
        <v>76</v>
      </c>
      <c r="E1018" t="s">
        <v>83</v>
      </c>
      <c r="F1018" t="s">
        <v>84</v>
      </c>
      <c r="G1018" t="s">
        <v>85</v>
      </c>
      <c r="H1018" t="s">
        <v>86</v>
      </c>
      <c r="I1018" t="s">
        <v>87</v>
      </c>
      <c r="J1018" t="s">
        <v>88</v>
      </c>
      <c r="K1018" t="s">
        <v>19</v>
      </c>
      <c r="L1018">
        <v>0</v>
      </c>
      <c r="M1018" t="s">
        <v>1280</v>
      </c>
      <c r="O1018">
        <f t="shared" si="15"/>
        <v>1</v>
      </c>
    </row>
    <row r="1019" spans="1:15">
      <c r="A1019">
        <v>1018</v>
      </c>
      <c r="B1019" t="s">
        <v>11</v>
      </c>
      <c r="C1019" t="s">
        <v>51</v>
      </c>
      <c r="D1019" t="s">
        <v>89</v>
      </c>
      <c r="E1019" t="s">
        <v>90</v>
      </c>
      <c r="F1019" t="s">
        <v>91</v>
      </c>
      <c r="G1019" t="s">
        <v>92</v>
      </c>
      <c r="H1019" t="s">
        <v>93</v>
      </c>
      <c r="I1019" t="s">
        <v>94</v>
      </c>
      <c r="J1019" t="s">
        <v>95</v>
      </c>
      <c r="K1019" t="s">
        <v>19</v>
      </c>
      <c r="L1019">
        <v>5</v>
      </c>
      <c r="M1019" t="s">
        <v>1280</v>
      </c>
      <c r="N1019">
        <v>7</v>
      </c>
      <c r="O1019">
        <f t="shared" si="15"/>
        <v>1</v>
      </c>
    </row>
    <row r="1020" spans="1:15">
      <c r="A1020">
        <v>1019</v>
      </c>
      <c r="B1020" t="s">
        <v>11</v>
      </c>
      <c r="C1020" t="s">
        <v>51</v>
      </c>
      <c r="D1020" t="s">
        <v>89</v>
      </c>
      <c r="E1020" t="s">
        <v>96</v>
      </c>
      <c r="F1020" t="s">
        <v>97</v>
      </c>
      <c r="G1020" t="s">
        <v>98</v>
      </c>
      <c r="H1020" t="s">
        <v>99</v>
      </c>
      <c r="I1020" t="s">
        <v>100</v>
      </c>
      <c r="J1020" t="s">
        <v>101</v>
      </c>
      <c r="K1020" t="s">
        <v>19</v>
      </c>
      <c r="L1020">
        <v>0</v>
      </c>
      <c r="M1020" t="s">
        <v>1280</v>
      </c>
      <c r="O1020">
        <f t="shared" si="15"/>
        <v>1</v>
      </c>
    </row>
    <row r="1021" spans="1:15">
      <c r="A1021">
        <v>1020</v>
      </c>
      <c r="B1021" t="s">
        <v>11</v>
      </c>
      <c r="C1021" t="s">
        <v>51</v>
      </c>
      <c r="D1021" t="s">
        <v>102</v>
      </c>
      <c r="E1021" t="s">
        <v>103</v>
      </c>
      <c r="F1021" t="s">
        <v>104</v>
      </c>
      <c r="G1021" t="s">
        <v>105</v>
      </c>
      <c r="H1021" t="s">
        <v>106</v>
      </c>
      <c r="I1021" t="s">
        <v>107</v>
      </c>
      <c r="J1021" t="s">
        <v>108</v>
      </c>
      <c r="K1021" t="s">
        <v>19</v>
      </c>
      <c r="L1021">
        <v>2</v>
      </c>
      <c r="M1021" t="s">
        <v>1280</v>
      </c>
      <c r="O1021">
        <f t="shared" si="15"/>
        <v>1</v>
      </c>
    </row>
    <row r="1022" spans="1:15">
      <c r="A1022">
        <v>1021</v>
      </c>
      <c r="B1022" t="s">
        <v>11</v>
      </c>
      <c r="C1022" t="s">
        <v>51</v>
      </c>
      <c r="D1022" t="s">
        <v>102</v>
      </c>
      <c r="E1022" t="s">
        <v>109</v>
      </c>
      <c r="F1022" t="s">
        <v>110</v>
      </c>
      <c r="G1022" t="s">
        <v>105</v>
      </c>
      <c r="H1022" t="s">
        <v>111</v>
      </c>
      <c r="I1022" t="s">
        <v>112</v>
      </c>
      <c r="J1022" t="s">
        <v>113</v>
      </c>
      <c r="K1022" t="s">
        <v>19</v>
      </c>
      <c r="L1022">
        <v>0</v>
      </c>
      <c r="M1022" t="s">
        <v>1280</v>
      </c>
      <c r="O1022">
        <f t="shared" si="15"/>
        <v>1</v>
      </c>
    </row>
    <row r="1023" spans="1:15">
      <c r="A1023">
        <v>1022</v>
      </c>
      <c r="B1023" t="s">
        <v>11</v>
      </c>
      <c r="C1023" t="s">
        <v>51</v>
      </c>
      <c r="D1023" t="s">
        <v>114</v>
      </c>
      <c r="E1023" t="s">
        <v>115</v>
      </c>
      <c r="F1023" t="s">
        <v>116</v>
      </c>
      <c r="G1023" t="s">
        <v>117</v>
      </c>
      <c r="H1023" t="s">
        <v>118</v>
      </c>
      <c r="I1023" t="s">
        <v>119</v>
      </c>
      <c r="J1023" t="s">
        <v>120</v>
      </c>
      <c r="K1023" t="s">
        <v>19</v>
      </c>
      <c r="L1023">
        <v>3</v>
      </c>
      <c r="M1023" t="s">
        <v>1280</v>
      </c>
      <c r="O1023">
        <f t="shared" si="15"/>
        <v>1</v>
      </c>
    </row>
    <row r="1024" spans="1:15">
      <c r="A1024">
        <v>1023</v>
      </c>
      <c r="B1024" t="s">
        <v>11</v>
      </c>
      <c r="C1024" t="s">
        <v>51</v>
      </c>
      <c r="D1024" t="s">
        <v>114</v>
      </c>
      <c r="E1024" t="s">
        <v>121</v>
      </c>
      <c r="F1024" t="s">
        <v>122</v>
      </c>
      <c r="G1024" t="s">
        <v>123</v>
      </c>
      <c r="H1024" t="s">
        <v>124</v>
      </c>
      <c r="I1024" t="s">
        <v>125</v>
      </c>
      <c r="J1024" t="s">
        <v>126</v>
      </c>
      <c r="K1024" t="s">
        <v>19</v>
      </c>
      <c r="L1024">
        <v>3</v>
      </c>
      <c r="M1024" t="s">
        <v>1280</v>
      </c>
      <c r="O1024">
        <f t="shared" si="15"/>
        <v>1</v>
      </c>
    </row>
    <row r="1025" spans="1:15">
      <c r="A1025">
        <v>1024</v>
      </c>
      <c r="B1025" t="s">
        <v>11</v>
      </c>
      <c r="C1025" t="s">
        <v>127</v>
      </c>
      <c r="D1025" t="s">
        <v>52</v>
      </c>
      <c r="E1025" t="s">
        <v>52</v>
      </c>
      <c r="F1025" t="s">
        <v>128</v>
      </c>
      <c r="G1025" t="s">
        <v>129</v>
      </c>
      <c r="H1025" t="s">
        <v>130</v>
      </c>
      <c r="I1025" t="s">
        <v>131</v>
      </c>
      <c r="J1025" t="s">
        <v>132</v>
      </c>
      <c r="K1025" t="s">
        <v>19</v>
      </c>
      <c r="L1025">
        <v>5</v>
      </c>
      <c r="M1025" t="s">
        <v>1280</v>
      </c>
      <c r="N1025">
        <v>7</v>
      </c>
      <c r="O1025">
        <f t="shared" si="15"/>
        <v>1</v>
      </c>
    </row>
    <row r="1026" spans="1:15">
      <c r="A1026">
        <v>1025</v>
      </c>
      <c r="B1026" t="s">
        <v>11</v>
      </c>
      <c r="C1026" t="s">
        <v>127</v>
      </c>
      <c r="D1026" t="s">
        <v>52</v>
      </c>
      <c r="E1026" t="s">
        <v>58</v>
      </c>
      <c r="F1026" t="s">
        <v>133</v>
      </c>
      <c r="G1026" t="s">
        <v>134</v>
      </c>
      <c r="H1026" t="s">
        <v>135</v>
      </c>
      <c r="I1026" t="s">
        <v>136</v>
      </c>
      <c r="J1026" t="s">
        <v>137</v>
      </c>
      <c r="K1026" t="s">
        <v>19</v>
      </c>
      <c r="L1026">
        <v>0</v>
      </c>
      <c r="M1026" t="s">
        <v>1280</v>
      </c>
      <c r="O1026">
        <f t="shared" si="15"/>
        <v>1</v>
      </c>
    </row>
    <row r="1027" spans="1:15">
      <c r="A1027">
        <v>1026</v>
      </c>
      <c r="B1027" t="s">
        <v>11</v>
      </c>
      <c r="C1027" t="s">
        <v>127</v>
      </c>
      <c r="D1027" t="s">
        <v>25</v>
      </c>
      <c r="E1027" t="s">
        <v>64</v>
      </c>
      <c r="F1027" t="s">
        <v>138</v>
      </c>
      <c r="G1027" t="s">
        <v>139</v>
      </c>
      <c r="H1027" t="s">
        <v>140</v>
      </c>
      <c r="I1027" t="s">
        <v>141</v>
      </c>
      <c r="J1027" t="s">
        <v>142</v>
      </c>
      <c r="K1027" t="s">
        <v>19</v>
      </c>
      <c r="L1027">
        <v>11</v>
      </c>
      <c r="M1027" t="s">
        <v>1280</v>
      </c>
      <c r="N1027">
        <v>7</v>
      </c>
      <c r="O1027">
        <f t="shared" ref="O1027:O1090" si="16">IF(N1027=" ",0,1)</f>
        <v>1</v>
      </c>
    </row>
    <row r="1028" spans="1:15">
      <c r="A1028">
        <v>1027</v>
      </c>
      <c r="B1028" t="s">
        <v>11</v>
      </c>
      <c r="C1028" t="s">
        <v>127</v>
      </c>
      <c r="D1028" t="s">
        <v>25</v>
      </c>
      <c r="E1028" t="s">
        <v>70</v>
      </c>
      <c r="F1028" t="s">
        <v>143</v>
      </c>
      <c r="G1028" t="s">
        <v>144</v>
      </c>
      <c r="H1028" t="s">
        <v>145</v>
      </c>
      <c r="I1028" t="s">
        <v>146</v>
      </c>
      <c r="J1028" t="s">
        <v>147</v>
      </c>
      <c r="K1028" t="s">
        <v>19</v>
      </c>
      <c r="L1028">
        <v>3</v>
      </c>
      <c r="M1028" t="s">
        <v>1280</v>
      </c>
      <c r="O1028">
        <f t="shared" si="16"/>
        <v>1</v>
      </c>
    </row>
    <row r="1029" spans="1:15">
      <c r="A1029">
        <v>1028</v>
      </c>
      <c r="B1029" t="s">
        <v>11</v>
      </c>
      <c r="C1029" t="s">
        <v>127</v>
      </c>
      <c r="D1029" t="s">
        <v>76</v>
      </c>
      <c r="E1029" t="s">
        <v>77</v>
      </c>
      <c r="F1029" t="s">
        <v>53</v>
      </c>
      <c r="G1029" t="s">
        <v>148</v>
      </c>
      <c r="H1029" t="s">
        <v>149</v>
      </c>
      <c r="I1029" t="s">
        <v>150</v>
      </c>
      <c r="J1029" t="s">
        <v>151</v>
      </c>
      <c r="K1029" t="s">
        <v>19</v>
      </c>
      <c r="L1029">
        <v>0</v>
      </c>
      <c r="M1029" t="s">
        <v>1280</v>
      </c>
      <c r="O1029">
        <f t="shared" si="16"/>
        <v>1</v>
      </c>
    </row>
    <row r="1030" spans="1:15">
      <c r="A1030">
        <v>1029</v>
      </c>
      <c r="B1030" t="s">
        <v>11</v>
      </c>
      <c r="C1030" t="s">
        <v>127</v>
      </c>
      <c r="D1030" t="s">
        <v>76</v>
      </c>
      <c r="E1030" t="s">
        <v>83</v>
      </c>
      <c r="F1030" t="s">
        <v>152</v>
      </c>
      <c r="G1030" t="s">
        <v>153</v>
      </c>
      <c r="H1030" t="s">
        <v>154</v>
      </c>
      <c r="I1030" t="s">
        <v>150</v>
      </c>
      <c r="J1030" t="s">
        <v>155</v>
      </c>
      <c r="K1030" t="s">
        <v>19</v>
      </c>
      <c r="L1030">
        <v>0</v>
      </c>
      <c r="M1030" t="s">
        <v>1280</v>
      </c>
      <c r="O1030">
        <f t="shared" si="16"/>
        <v>1</v>
      </c>
    </row>
    <row r="1031" spans="1:15">
      <c r="A1031">
        <v>1030</v>
      </c>
      <c r="B1031" t="s">
        <v>11</v>
      </c>
      <c r="C1031" t="s">
        <v>127</v>
      </c>
      <c r="D1031" t="s">
        <v>89</v>
      </c>
      <c r="E1031" t="s">
        <v>90</v>
      </c>
      <c r="F1031" t="s">
        <v>156</v>
      </c>
      <c r="G1031" t="s">
        <v>157</v>
      </c>
      <c r="H1031" t="s">
        <v>158</v>
      </c>
      <c r="I1031" t="s">
        <v>159</v>
      </c>
      <c r="J1031" t="s">
        <v>160</v>
      </c>
      <c r="K1031" t="s">
        <v>19</v>
      </c>
      <c r="L1031">
        <v>0</v>
      </c>
      <c r="M1031" t="s">
        <v>1280</v>
      </c>
      <c r="O1031">
        <f t="shared" si="16"/>
        <v>1</v>
      </c>
    </row>
    <row r="1032" spans="1:15">
      <c r="A1032">
        <v>1031</v>
      </c>
      <c r="B1032" t="s">
        <v>11</v>
      </c>
      <c r="C1032" t="s">
        <v>127</v>
      </c>
      <c r="D1032" t="s">
        <v>89</v>
      </c>
      <c r="E1032" t="s">
        <v>96</v>
      </c>
      <c r="F1032" t="s">
        <v>161</v>
      </c>
      <c r="G1032" t="s">
        <v>162</v>
      </c>
      <c r="H1032" t="s">
        <v>163</v>
      </c>
      <c r="I1032" t="s">
        <v>164</v>
      </c>
      <c r="J1032" t="s">
        <v>165</v>
      </c>
      <c r="K1032" t="s">
        <v>19</v>
      </c>
      <c r="L1032">
        <v>1</v>
      </c>
      <c r="M1032" t="s">
        <v>1280</v>
      </c>
      <c r="O1032">
        <f t="shared" si="16"/>
        <v>1</v>
      </c>
    </row>
    <row r="1033" spans="1:15">
      <c r="A1033">
        <v>1032</v>
      </c>
      <c r="B1033" t="s">
        <v>11</v>
      </c>
      <c r="C1033" t="s">
        <v>127</v>
      </c>
      <c r="D1033" t="s">
        <v>102</v>
      </c>
      <c r="E1033" t="s">
        <v>103</v>
      </c>
      <c r="F1033" t="s">
        <v>166</v>
      </c>
      <c r="G1033" t="s">
        <v>167</v>
      </c>
      <c r="H1033" t="s">
        <v>168</v>
      </c>
      <c r="I1033" t="s">
        <v>169</v>
      </c>
      <c r="J1033" t="s">
        <v>170</v>
      </c>
      <c r="K1033" t="s">
        <v>19</v>
      </c>
      <c r="L1033">
        <v>5</v>
      </c>
      <c r="M1033" t="s">
        <v>1280</v>
      </c>
      <c r="N1033">
        <v>7</v>
      </c>
      <c r="O1033">
        <f t="shared" si="16"/>
        <v>1</v>
      </c>
    </row>
    <row r="1034" spans="1:15">
      <c r="A1034">
        <v>1033</v>
      </c>
      <c r="B1034" t="s">
        <v>11</v>
      </c>
      <c r="C1034" t="s">
        <v>127</v>
      </c>
      <c r="D1034" t="s">
        <v>102</v>
      </c>
      <c r="E1034" t="s">
        <v>109</v>
      </c>
      <c r="F1034" t="s">
        <v>171</v>
      </c>
      <c r="G1034" t="s">
        <v>172</v>
      </c>
      <c r="H1034" t="s">
        <v>173</v>
      </c>
      <c r="I1034" t="s">
        <v>174</v>
      </c>
      <c r="J1034" t="s">
        <v>175</v>
      </c>
      <c r="K1034" t="s">
        <v>19</v>
      </c>
      <c r="L1034">
        <v>5</v>
      </c>
      <c r="M1034" t="s">
        <v>1280</v>
      </c>
      <c r="O1034">
        <f t="shared" si="16"/>
        <v>1</v>
      </c>
    </row>
    <row r="1035" spans="1:15">
      <c r="A1035">
        <v>1034</v>
      </c>
      <c r="B1035" t="s">
        <v>11</v>
      </c>
      <c r="C1035" t="s">
        <v>127</v>
      </c>
      <c r="D1035" t="s">
        <v>114</v>
      </c>
      <c r="E1035" t="s">
        <v>115</v>
      </c>
      <c r="F1035" t="s">
        <v>176</v>
      </c>
      <c r="G1035" t="s">
        <v>177</v>
      </c>
      <c r="H1035" t="s">
        <v>178</v>
      </c>
      <c r="I1035" t="s">
        <v>179</v>
      </c>
      <c r="J1035" t="s">
        <v>180</v>
      </c>
      <c r="K1035" t="s">
        <v>19</v>
      </c>
      <c r="L1035">
        <v>2</v>
      </c>
      <c r="M1035" t="s">
        <v>1280</v>
      </c>
      <c r="O1035">
        <f t="shared" si="16"/>
        <v>1</v>
      </c>
    </row>
    <row r="1036" spans="1:15">
      <c r="A1036">
        <v>1035</v>
      </c>
      <c r="B1036" t="s">
        <v>11</v>
      </c>
      <c r="C1036" t="s">
        <v>127</v>
      </c>
      <c r="D1036" t="s">
        <v>114</v>
      </c>
      <c r="E1036" t="s">
        <v>121</v>
      </c>
      <c r="F1036" t="s">
        <v>181</v>
      </c>
      <c r="G1036" t="s">
        <v>182</v>
      </c>
      <c r="H1036" t="s">
        <v>183</v>
      </c>
      <c r="I1036" t="s">
        <v>184</v>
      </c>
      <c r="J1036" t="s">
        <v>185</v>
      </c>
      <c r="K1036" t="s">
        <v>19</v>
      </c>
      <c r="L1036">
        <v>1</v>
      </c>
      <c r="M1036" t="s">
        <v>1280</v>
      </c>
      <c r="O1036">
        <f t="shared" si="16"/>
        <v>1</v>
      </c>
    </row>
    <row r="1037" spans="1:15">
      <c r="A1037">
        <v>1036</v>
      </c>
      <c r="B1037" t="s">
        <v>11</v>
      </c>
      <c r="C1037" t="s">
        <v>186</v>
      </c>
      <c r="D1037" t="s">
        <v>52</v>
      </c>
      <c r="E1037" t="s">
        <v>52</v>
      </c>
      <c r="F1037" t="s">
        <v>187</v>
      </c>
      <c r="G1037" t="s">
        <v>188</v>
      </c>
      <c r="H1037" t="s">
        <v>189</v>
      </c>
      <c r="I1037" t="s">
        <v>190</v>
      </c>
      <c r="J1037" t="s">
        <v>191</v>
      </c>
      <c r="K1037" t="s">
        <v>19</v>
      </c>
      <c r="L1037">
        <v>3</v>
      </c>
      <c r="M1037" t="s">
        <v>1280</v>
      </c>
      <c r="N1037">
        <v>7</v>
      </c>
      <c r="O1037">
        <f t="shared" si="16"/>
        <v>1</v>
      </c>
    </row>
    <row r="1038" spans="1:15">
      <c r="A1038">
        <v>1037</v>
      </c>
      <c r="B1038" t="s">
        <v>11</v>
      </c>
      <c r="C1038" t="s">
        <v>186</v>
      </c>
      <c r="D1038" t="s">
        <v>52</v>
      </c>
      <c r="E1038" t="s">
        <v>58</v>
      </c>
      <c r="F1038" t="s">
        <v>192</v>
      </c>
      <c r="G1038" t="s">
        <v>193</v>
      </c>
      <c r="H1038" t="s">
        <v>194</v>
      </c>
      <c r="I1038" t="s">
        <v>195</v>
      </c>
      <c r="J1038" t="s">
        <v>196</v>
      </c>
      <c r="K1038" t="s">
        <v>19</v>
      </c>
      <c r="L1038">
        <v>5</v>
      </c>
      <c r="M1038" t="s">
        <v>1280</v>
      </c>
      <c r="N1038">
        <v>7</v>
      </c>
      <c r="O1038">
        <f t="shared" si="16"/>
        <v>1</v>
      </c>
    </row>
    <row r="1039" spans="1:15">
      <c r="A1039">
        <v>1038</v>
      </c>
      <c r="B1039" t="s">
        <v>11</v>
      </c>
      <c r="C1039" t="s">
        <v>186</v>
      </c>
      <c r="D1039" t="s">
        <v>25</v>
      </c>
      <c r="E1039" t="s">
        <v>64</v>
      </c>
      <c r="F1039" t="s">
        <v>197</v>
      </c>
      <c r="G1039" t="s">
        <v>198</v>
      </c>
      <c r="H1039" t="s">
        <v>199</v>
      </c>
      <c r="I1039" t="s">
        <v>200</v>
      </c>
      <c r="J1039" t="s">
        <v>201</v>
      </c>
      <c r="K1039" t="s">
        <v>19</v>
      </c>
      <c r="L1039">
        <v>5</v>
      </c>
      <c r="M1039" t="s">
        <v>1280</v>
      </c>
      <c r="O1039">
        <f t="shared" si="16"/>
        <v>1</v>
      </c>
    </row>
    <row r="1040" spans="1:15">
      <c r="A1040">
        <v>1039</v>
      </c>
      <c r="B1040" t="s">
        <v>11</v>
      </c>
      <c r="C1040" t="s">
        <v>186</v>
      </c>
      <c r="D1040" t="s">
        <v>25</v>
      </c>
      <c r="E1040" t="s">
        <v>70</v>
      </c>
      <c r="F1040" t="s">
        <v>202</v>
      </c>
      <c r="G1040" t="s">
        <v>203</v>
      </c>
      <c r="H1040" t="s">
        <v>204</v>
      </c>
      <c r="I1040" t="s">
        <v>205</v>
      </c>
      <c r="J1040" t="s">
        <v>206</v>
      </c>
      <c r="K1040" t="s">
        <v>19</v>
      </c>
      <c r="L1040">
        <v>0</v>
      </c>
      <c r="M1040" t="s">
        <v>1280</v>
      </c>
      <c r="O1040">
        <f t="shared" si="16"/>
        <v>1</v>
      </c>
    </row>
    <row r="1041" spans="1:15">
      <c r="A1041">
        <v>1040</v>
      </c>
      <c r="B1041" t="s">
        <v>11</v>
      </c>
      <c r="C1041" t="s">
        <v>186</v>
      </c>
      <c r="D1041" t="s">
        <v>76</v>
      </c>
      <c r="E1041" t="s">
        <v>77</v>
      </c>
      <c r="F1041" t="s">
        <v>207</v>
      </c>
      <c r="G1041" t="s">
        <v>208</v>
      </c>
      <c r="H1041" t="s">
        <v>209</v>
      </c>
      <c r="I1041" t="s">
        <v>210</v>
      </c>
      <c r="J1041" t="s">
        <v>211</v>
      </c>
      <c r="K1041" t="s">
        <v>19</v>
      </c>
      <c r="L1041">
        <v>2</v>
      </c>
      <c r="M1041" t="s">
        <v>1280</v>
      </c>
      <c r="O1041">
        <f t="shared" si="16"/>
        <v>1</v>
      </c>
    </row>
    <row r="1042" spans="1:15">
      <c r="A1042">
        <v>1041</v>
      </c>
      <c r="B1042" t="s">
        <v>11</v>
      </c>
      <c r="C1042" t="s">
        <v>186</v>
      </c>
      <c r="D1042" t="s">
        <v>76</v>
      </c>
      <c r="E1042" t="s">
        <v>83</v>
      </c>
      <c r="F1042" t="s">
        <v>212</v>
      </c>
      <c r="G1042" t="s">
        <v>213</v>
      </c>
      <c r="H1042" t="s">
        <v>214</v>
      </c>
      <c r="I1042" t="s">
        <v>215</v>
      </c>
      <c r="J1042" t="s">
        <v>216</v>
      </c>
      <c r="K1042" t="s">
        <v>19</v>
      </c>
      <c r="L1042">
        <v>1</v>
      </c>
      <c r="M1042" t="s">
        <v>1280</v>
      </c>
      <c r="O1042">
        <f t="shared" si="16"/>
        <v>1</v>
      </c>
    </row>
    <row r="1043" spans="1:15">
      <c r="A1043">
        <v>1042</v>
      </c>
      <c r="B1043" t="s">
        <v>11</v>
      </c>
      <c r="C1043" t="s">
        <v>186</v>
      </c>
      <c r="D1043" t="s">
        <v>89</v>
      </c>
      <c r="E1043" t="s">
        <v>90</v>
      </c>
      <c r="F1043" t="s">
        <v>217</v>
      </c>
      <c r="G1043" t="s">
        <v>218</v>
      </c>
      <c r="H1043" t="s">
        <v>219</v>
      </c>
      <c r="I1043" t="s">
        <v>220</v>
      </c>
      <c r="J1043" t="s">
        <v>221</v>
      </c>
      <c r="K1043" t="s">
        <v>19</v>
      </c>
      <c r="L1043">
        <v>4</v>
      </c>
      <c r="M1043" t="s">
        <v>1280</v>
      </c>
      <c r="N1043">
        <v>7</v>
      </c>
      <c r="O1043">
        <f t="shared" si="16"/>
        <v>1</v>
      </c>
    </row>
    <row r="1044" spans="1:15">
      <c r="A1044">
        <v>1043</v>
      </c>
      <c r="B1044" t="s">
        <v>11</v>
      </c>
      <c r="C1044" t="s">
        <v>186</v>
      </c>
      <c r="D1044" t="s">
        <v>89</v>
      </c>
      <c r="E1044" t="s">
        <v>96</v>
      </c>
      <c r="F1044" t="s">
        <v>222</v>
      </c>
      <c r="G1044" t="s">
        <v>223</v>
      </c>
      <c r="H1044" t="s">
        <v>224</v>
      </c>
      <c r="I1044" t="s">
        <v>225</v>
      </c>
      <c r="J1044" t="s">
        <v>226</v>
      </c>
      <c r="K1044" t="s">
        <v>19</v>
      </c>
      <c r="L1044">
        <v>8</v>
      </c>
      <c r="M1044" t="s">
        <v>1280</v>
      </c>
      <c r="N1044">
        <v>7</v>
      </c>
      <c r="O1044">
        <f t="shared" si="16"/>
        <v>1</v>
      </c>
    </row>
    <row r="1045" spans="1:15">
      <c r="A1045">
        <v>1044</v>
      </c>
      <c r="B1045" t="s">
        <v>11</v>
      </c>
      <c r="C1045" t="s">
        <v>186</v>
      </c>
      <c r="D1045" t="s">
        <v>102</v>
      </c>
      <c r="E1045" t="s">
        <v>103</v>
      </c>
      <c r="F1045" t="s">
        <v>187</v>
      </c>
      <c r="G1045" t="s">
        <v>188</v>
      </c>
      <c r="H1045" t="s">
        <v>189</v>
      </c>
      <c r="I1045" t="s">
        <v>227</v>
      </c>
      <c r="J1045" t="s">
        <v>191</v>
      </c>
      <c r="K1045" t="s">
        <v>19</v>
      </c>
      <c r="L1045">
        <v>3</v>
      </c>
      <c r="M1045" t="s">
        <v>1280</v>
      </c>
      <c r="N1045">
        <v>7</v>
      </c>
      <c r="O1045">
        <f t="shared" si="16"/>
        <v>1</v>
      </c>
    </row>
    <row r="1046" spans="1:15">
      <c r="A1046">
        <v>1045</v>
      </c>
      <c r="B1046" t="s">
        <v>11</v>
      </c>
      <c r="C1046" t="s">
        <v>186</v>
      </c>
      <c r="D1046" t="s">
        <v>102</v>
      </c>
      <c r="E1046" t="s">
        <v>109</v>
      </c>
      <c r="F1046" t="s">
        <v>192</v>
      </c>
      <c r="G1046" t="s">
        <v>193</v>
      </c>
      <c r="H1046" t="s">
        <v>194</v>
      </c>
      <c r="I1046" t="s">
        <v>195</v>
      </c>
      <c r="J1046" t="s">
        <v>196</v>
      </c>
      <c r="K1046" t="s">
        <v>19</v>
      </c>
      <c r="L1046">
        <v>5</v>
      </c>
      <c r="M1046" t="s">
        <v>1280</v>
      </c>
      <c r="N1046">
        <v>7</v>
      </c>
      <c r="O1046">
        <f t="shared" si="16"/>
        <v>1</v>
      </c>
    </row>
    <row r="1047" spans="1:15">
      <c r="A1047">
        <v>1046</v>
      </c>
      <c r="B1047" t="s">
        <v>11</v>
      </c>
      <c r="C1047" t="s">
        <v>186</v>
      </c>
      <c r="D1047" t="s">
        <v>114</v>
      </c>
      <c r="E1047" t="s">
        <v>115</v>
      </c>
      <c r="F1047" t="s">
        <v>228</v>
      </c>
      <c r="G1047" t="s">
        <v>229</v>
      </c>
      <c r="H1047" t="s">
        <v>230</v>
      </c>
      <c r="I1047" t="s">
        <v>231</v>
      </c>
      <c r="J1047" t="s">
        <v>232</v>
      </c>
      <c r="K1047" t="s">
        <v>19</v>
      </c>
      <c r="L1047">
        <v>6</v>
      </c>
      <c r="M1047" t="s">
        <v>1280</v>
      </c>
      <c r="O1047">
        <f t="shared" si="16"/>
        <v>1</v>
      </c>
    </row>
    <row r="1048" spans="1:15">
      <c r="A1048">
        <v>1047</v>
      </c>
      <c r="B1048" t="s">
        <v>11</v>
      </c>
      <c r="C1048" t="s">
        <v>186</v>
      </c>
      <c r="D1048" t="s">
        <v>114</v>
      </c>
      <c r="E1048" t="s">
        <v>121</v>
      </c>
      <c r="F1048" t="s">
        <v>233</v>
      </c>
      <c r="G1048" t="s">
        <v>234</v>
      </c>
      <c r="H1048" t="s">
        <v>235</v>
      </c>
      <c r="I1048" t="s">
        <v>236</v>
      </c>
      <c r="J1048" t="s">
        <v>237</v>
      </c>
      <c r="K1048" t="s">
        <v>19</v>
      </c>
      <c r="L1048">
        <v>0</v>
      </c>
      <c r="M1048" t="s">
        <v>1280</v>
      </c>
      <c r="O1048">
        <f t="shared" si="16"/>
        <v>1</v>
      </c>
    </row>
    <row r="1049" spans="1:15">
      <c r="A1049">
        <v>1048</v>
      </c>
      <c r="B1049" t="s">
        <v>11</v>
      </c>
      <c r="C1049" t="s">
        <v>238</v>
      </c>
      <c r="D1049" t="s">
        <v>52</v>
      </c>
      <c r="E1049" t="s">
        <v>52</v>
      </c>
      <c r="F1049" t="s">
        <v>239</v>
      </c>
      <c r="G1049" t="s">
        <v>172</v>
      </c>
      <c r="H1049" t="s">
        <v>240</v>
      </c>
      <c r="I1049" t="s">
        <v>241</v>
      </c>
      <c r="J1049" t="s">
        <v>242</v>
      </c>
      <c r="K1049" t="s">
        <v>19</v>
      </c>
      <c r="L1049">
        <v>2</v>
      </c>
      <c r="M1049" t="s">
        <v>1280</v>
      </c>
      <c r="O1049">
        <f t="shared" si="16"/>
        <v>1</v>
      </c>
    </row>
    <row r="1050" spans="1:15">
      <c r="A1050">
        <v>1049</v>
      </c>
      <c r="B1050" t="s">
        <v>11</v>
      </c>
      <c r="C1050" t="s">
        <v>238</v>
      </c>
      <c r="D1050" t="s">
        <v>52</v>
      </c>
      <c r="E1050" t="s">
        <v>58</v>
      </c>
      <c r="F1050" t="s">
        <v>243</v>
      </c>
      <c r="G1050" t="s">
        <v>244</v>
      </c>
      <c r="H1050" t="s">
        <v>245</v>
      </c>
      <c r="I1050" t="s">
        <v>246</v>
      </c>
      <c r="J1050" t="s">
        <v>247</v>
      </c>
      <c r="K1050" t="s">
        <v>19</v>
      </c>
      <c r="L1050">
        <v>1</v>
      </c>
      <c r="M1050" t="s">
        <v>1280</v>
      </c>
      <c r="O1050">
        <f t="shared" si="16"/>
        <v>1</v>
      </c>
    </row>
    <row r="1051" spans="1:15">
      <c r="A1051">
        <v>1050</v>
      </c>
      <c r="B1051" t="s">
        <v>11</v>
      </c>
      <c r="C1051" t="s">
        <v>238</v>
      </c>
      <c r="D1051" t="s">
        <v>25</v>
      </c>
      <c r="E1051" t="s">
        <v>64</v>
      </c>
      <c r="F1051" t="s">
        <v>248</v>
      </c>
      <c r="G1051" t="s">
        <v>172</v>
      </c>
      <c r="H1051" t="s">
        <v>249</v>
      </c>
      <c r="I1051" t="s">
        <v>250</v>
      </c>
      <c r="J1051" t="s">
        <v>251</v>
      </c>
      <c r="K1051" t="s">
        <v>19</v>
      </c>
      <c r="L1051">
        <v>3</v>
      </c>
      <c r="M1051" t="s">
        <v>1280</v>
      </c>
      <c r="N1051">
        <v>7</v>
      </c>
      <c r="O1051">
        <f t="shared" si="16"/>
        <v>1</v>
      </c>
    </row>
    <row r="1052" spans="1:15">
      <c r="A1052">
        <v>1051</v>
      </c>
      <c r="B1052" t="s">
        <v>11</v>
      </c>
      <c r="C1052" t="s">
        <v>238</v>
      </c>
      <c r="D1052" t="s">
        <v>25</v>
      </c>
      <c r="E1052" t="s">
        <v>70</v>
      </c>
      <c r="F1052" t="s">
        <v>252</v>
      </c>
      <c r="G1052" t="s">
        <v>253</v>
      </c>
      <c r="H1052" t="s">
        <v>254</v>
      </c>
      <c r="I1052" t="s">
        <v>255</v>
      </c>
      <c r="J1052" t="s">
        <v>256</v>
      </c>
      <c r="K1052" t="s">
        <v>19</v>
      </c>
      <c r="L1052">
        <v>3</v>
      </c>
      <c r="M1052" t="s">
        <v>1280</v>
      </c>
      <c r="N1052">
        <v>7</v>
      </c>
      <c r="O1052">
        <f t="shared" si="16"/>
        <v>1</v>
      </c>
    </row>
    <row r="1053" spans="1:15">
      <c r="A1053">
        <v>1052</v>
      </c>
      <c r="B1053" t="s">
        <v>11</v>
      </c>
      <c r="C1053" t="s">
        <v>238</v>
      </c>
      <c r="D1053" t="s">
        <v>76</v>
      </c>
      <c r="E1053" t="s">
        <v>77</v>
      </c>
      <c r="F1053" t="s">
        <v>257</v>
      </c>
      <c r="G1053" t="s">
        <v>258</v>
      </c>
      <c r="H1053" t="s">
        <v>259</v>
      </c>
      <c r="I1053" t="s">
        <v>260</v>
      </c>
      <c r="J1053" t="s">
        <v>261</v>
      </c>
      <c r="K1053" t="s">
        <v>19</v>
      </c>
      <c r="L1053">
        <v>1</v>
      </c>
      <c r="M1053" t="s">
        <v>1280</v>
      </c>
      <c r="N1053">
        <v>7</v>
      </c>
      <c r="O1053">
        <f t="shared" si="16"/>
        <v>1</v>
      </c>
    </row>
    <row r="1054" spans="1:15">
      <c r="A1054">
        <v>1053</v>
      </c>
      <c r="B1054" t="s">
        <v>11</v>
      </c>
      <c r="C1054" t="s">
        <v>238</v>
      </c>
      <c r="D1054" t="s">
        <v>76</v>
      </c>
      <c r="E1054" t="s">
        <v>77</v>
      </c>
      <c r="F1054" t="s">
        <v>262</v>
      </c>
      <c r="G1054" t="s">
        <v>172</v>
      </c>
      <c r="H1054" t="s">
        <v>263</v>
      </c>
      <c r="I1054" t="s">
        <v>264</v>
      </c>
      <c r="J1054" t="s">
        <v>265</v>
      </c>
      <c r="K1054" t="s">
        <v>19</v>
      </c>
      <c r="L1054">
        <v>5</v>
      </c>
      <c r="M1054" t="s">
        <v>1280</v>
      </c>
      <c r="N1054">
        <v>7</v>
      </c>
      <c r="O1054">
        <f t="shared" si="16"/>
        <v>1</v>
      </c>
    </row>
    <row r="1055" spans="1:15">
      <c r="A1055">
        <v>1054</v>
      </c>
      <c r="B1055" t="s">
        <v>11</v>
      </c>
      <c r="C1055" t="s">
        <v>238</v>
      </c>
      <c r="D1055" t="s">
        <v>76</v>
      </c>
      <c r="E1055" t="s">
        <v>83</v>
      </c>
      <c r="F1055" t="s">
        <v>266</v>
      </c>
      <c r="G1055" t="s">
        <v>229</v>
      </c>
      <c r="H1055" t="s">
        <v>267</v>
      </c>
      <c r="I1055" t="s">
        <v>268</v>
      </c>
      <c r="J1055" t="s">
        <v>269</v>
      </c>
      <c r="K1055" t="s">
        <v>19</v>
      </c>
      <c r="L1055">
        <v>1</v>
      </c>
      <c r="M1055" t="s">
        <v>1280</v>
      </c>
      <c r="N1055">
        <v>7</v>
      </c>
      <c r="O1055">
        <f t="shared" si="16"/>
        <v>1</v>
      </c>
    </row>
    <row r="1056" spans="1:15">
      <c r="A1056">
        <v>1055</v>
      </c>
      <c r="B1056" t="s">
        <v>11</v>
      </c>
      <c r="C1056" t="s">
        <v>238</v>
      </c>
      <c r="D1056" t="s">
        <v>76</v>
      </c>
      <c r="E1056" t="s">
        <v>83</v>
      </c>
      <c r="F1056" t="s">
        <v>270</v>
      </c>
      <c r="G1056" t="s">
        <v>271</v>
      </c>
      <c r="H1056" t="s">
        <v>272</v>
      </c>
      <c r="I1056" t="s">
        <v>273</v>
      </c>
      <c r="J1056" t="s">
        <v>274</v>
      </c>
      <c r="K1056" t="s">
        <v>19</v>
      </c>
      <c r="L1056">
        <v>0</v>
      </c>
      <c r="M1056" t="s">
        <v>1280</v>
      </c>
      <c r="O1056">
        <f t="shared" si="16"/>
        <v>1</v>
      </c>
    </row>
    <row r="1057" spans="1:15">
      <c r="A1057">
        <v>1056</v>
      </c>
      <c r="B1057" t="s">
        <v>11</v>
      </c>
      <c r="C1057" t="s">
        <v>238</v>
      </c>
      <c r="D1057" t="s">
        <v>89</v>
      </c>
      <c r="E1057" t="s">
        <v>90</v>
      </c>
      <c r="F1057" t="s">
        <v>275</v>
      </c>
      <c r="G1057" t="s">
        <v>276</v>
      </c>
      <c r="H1057" t="s">
        <v>277</v>
      </c>
      <c r="I1057" t="s">
        <v>278</v>
      </c>
      <c r="J1057" t="s">
        <v>279</v>
      </c>
      <c r="K1057" t="s">
        <v>19</v>
      </c>
      <c r="L1057">
        <v>5</v>
      </c>
      <c r="M1057" t="s">
        <v>1280</v>
      </c>
      <c r="O1057">
        <f t="shared" si="16"/>
        <v>1</v>
      </c>
    </row>
    <row r="1058" spans="1:15">
      <c r="A1058">
        <v>1057</v>
      </c>
      <c r="B1058" t="s">
        <v>11</v>
      </c>
      <c r="C1058" t="s">
        <v>238</v>
      </c>
      <c r="D1058" t="s">
        <v>89</v>
      </c>
      <c r="E1058" t="s">
        <v>96</v>
      </c>
      <c r="F1058" t="s">
        <v>280</v>
      </c>
      <c r="G1058" t="s">
        <v>105</v>
      </c>
      <c r="H1058" t="s">
        <v>281</v>
      </c>
      <c r="I1058" t="s">
        <v>282</v>
      </c>
      <c r="J1058" t="s">
        <v>283</v>
      </c>
      <c r="K1058" t="s">
        <v>19</v>
      </c>
      <c r="L1058">
        <v>1</v>
      </c>
      <c r="M1058" t="s">
        <v>1280</v>
      </c>
      <c r="O1058">
        <f t="shared" si="16"/>
        <v>1</v>
      </c>
    </row>
    <row r="1059" spans="1:15">
      <c r="A1059">
        <v>1058</v>
      </c>
      <c r="B1059" t="s">
        <v>11</v>
      </c>
      <c r="C1059" t="s">
        <v>238</v>
      </c>
      <c r="D1059" t="s">
        <v>102</v>
      </c>
      <c r="E1059" t="s">
        <v>103</v>
      </c>
      <c r="F1059" t="s">
        <v>284</v>
      </c>
      <c r="G1059" t="s">
        <v>285</v>
      </c>
      <c r="H1059" t="s">
        <v>286</v>
      </c>
      <c r="I1059" t="s">
        <v>287</v>
      </c>
      <c r="J1059" t="s">
        <v>288</v>
      </c>
      <c r="K1059" t="s">
        <v>19</v>
      </c>
      <c r="L1059">
        <v>11</v>
      </c>
      <c r="M1059" t="s">
        <v>1280</v>
      </c>
      <c r="N1059">
        <v>7</v>
      </c>
      <c r="O1059">
        <f t="shared" si="16"/>
        <v>1</v>
      </c>
    </row>
    <row r="1060" spans="1:15">
      <c r="A1060">
        <v>1059</v>
      </c>
      <c r="B1060" t="s">
        <v>11</v>
      </c>
      <c r="C1060" t="s">
        <v>238</v>
      </c>
      <c r="D1060" t="s">
        <v>102</v>
      </c>
      <c r="E1060" t="s">
        <v>109</v>
      </c>
      <c r="F1060" t="s">
        <v>289</v>
      </c>
      <c r="G1060" t="s">
        <v>290</v>
      </c>
      <c r="H1060" t="s">
        <v>291</v>
      </c>
      <c r="I1060" t="s">
        <v>292</v>
      </c>
      <c r="J1060" t="s">
        <v>293</v>
      </c>
      <c r="K1060" t="s">
        <v>19</v>
      </c>
      <c r="L1060">
        <v>4</v>
      </c>
      <c r="M1060" t="s">
        <v>1280</v>
      </c>
      <c r="O1060">
        <f t="shared" si="16"/>
        <v>1</v>
      </c>
    </row>
    <row r="1061" spans="1:15">
      <c r="A1061">
        <v>1060</v>
      </c>
      <c r="B1061" t="s">
        <v>11</v>
      </c>
      <c r="C1061" t="s">
        <v>238</v>
      </c>
      <c r="D1061" t="s">
        <v>114</v>
      </c>
      <c r="E1061" t="s">
        <v>115</v>
      </c>
      <c r="F1061" t="s">
        <v>294</v>
      </c>
      <c r="G1061" t="s">
        <v>295</v>
      </c>
      <c r="H1061" t="s">
        <v>296</v>
      </c>
      <c r="I1061" t="s">
        <v>297</v>
      </c>
      <c r="J1061" t="s">
        <v>298</v>
      </c>
      <c r="K1061" t="s">
        <v>19</v>
      </c>
      <c r="L1061">
        <v>8</v>
      </c>
      <c r="M1061" t="s">
        <v>1280</v>
      </c>
      <c r="N1061">
        <v>7</v>
      </c>
      <c r="O1061">
        <f t="shared" si="16"/>
        <v>1</v>
      </c>
    </row>
    <row r="1062" spans="1:15">
      <c r="A1062">
        <v>1061</v>
      </c>
      <c r="B1062" t="s">
        <v>11</v>
      </c>
      <c r="C1062" t="s">
        <v>238</v>
      </c>
      <c r="D1062" t="s">
        <v>114</v>
      </c>
      <c r="E1062" t="s">
        <v>121</v>
      </c>
      <c r="F1062" t="s">
        <v>299</v>
      </c>
      <c r="G1062" t="s">
        <v>300</v>
      </c>
      <c r="H1062" t="s">
        <v>301</v>
      </c>
      <c r="I1062" t="s">
        <v>297</v>
      </c>
      <c r="J1062" t="s">
        <v>302</v>
      </c>
      <c r="K1062" t="s">
        <v>19</v>
      </c>
      <c r="L1062">
        <v>1</v>
      </c>
      <c r="M1062" t="s">
        <v>1280</v>
      </c>
      <c r="O1062">
        <f t="shared" si="16"/>
        <v>1</v>
      </c>
    </row>
    <row r="1063" spans="1:15">
      <c r="A1063">
        <v>1062</v>
      </c>
      <c r="B1063" t="s">
        <v>11</v>
      </c>
      <c r="C1063" t="s">
        <v>303</v>
      </c>
      <c r="D1063" t="s">
        <v>52</v>
      </c>
      <c r="E1063" t="s">
        <v>52</v>
      </c>
      <c r="F1063" t="s">
        <v>304</v>
      </c>
      <c r="G1063" t="s">
        <v>305</v>
      </c>
      <c r="H1063" t="s">
        <v>306</v>
      </c>
      <c r="I1063" t="s">
        <v>307</v>
      </c>
      <c r="J1063" t="s">
        <v>308</v>
      </c>
      <c r="K1063" t="s">
        <v>19</v>
      </c>
      <c r="L1063">
        <v>10</v>
      </c>
      <c r="M1063" t="s">
        <v>1280</v>
      </c>
      <c r="N1063">
        <v>7</v>
      </c>
      <c r="O1063">
        <f t="shared" si="16"/>
        <v>1</v>
      </c>
    </row>
    <row r="1064" spans="1:15">
      <c r="A1064">
        <v>1063</v>
      </c>
      <c r="B1064" t="s">
        <v>11</v>
      </c>
      <c r="C1064" t="s">
        <v>303</v>
      </c>
      <c r="D1064" t="s">
        <v>52</v>
      </c>
      <c r="E1064" t="s">
        <v>58</v>
      </c>
      <c r="F1064" t="s">
        <v>309</v>
      </c>
      <c r="G1064" t="s">
        <v>310</v>
      </c>
      <c r="H1064" t="s">
        <v>311</v>
      </c>
      <c r="I1064" t="s">
        <v>312</v>
      </c>
      <c r="J1064" t="s">
        <v>313</v>
      </c>
      <c r="K1064" t="s">
        <v>19</v>
      </c>
      <c r="L1064">
        <v>5</v>
      </c>
      <c r="M1064" t="s">
        <v>1280</v>
      </c>
      <c r="O1064">
        <f t="shared" si="16"/>
        <v>1</v>
      </c>
    </row>
    <row r="1065" spans="1:15">
      <c r="A1065">
        <v>1064</v>
      </c>
      <c r="B1065" t="s">
        <v>11</v>
      </c>
      <c r="C1065" t="s">
        <v>303</v>
      </c>
      <c r="D1065" t="s">
        <v>25</v>
      </c>
      <c r="E1065" t="s">
        <v>64</v>
      </c>
      <c r="F1065" t="s">
        <v>309</v>
      </c>
      <c r="G1065" t="s">
        <v>310</v>
      </c>
      <c r="H1065" t="s">
        <v>311</v>
      </c>
      <c r="I1065" t="s">
        <v>312</v>
      </c>
      <c r="J1065" t="s">
        <v>313</v>
      </c>
      <c r="K1065" t="s">
        <v>19</v>
      </c>
      <c r="L1065">
        <v>5</v>
      </c>
      <c r="M1065" t="s">
        <v>1280</v>
      </c>
      <c r="O1065">
        <f t="shared" si="16"/>
        <v>1</v>
      </c>
    </row>
    <row r="1066" spans="1:15">
      <c r="A1066">
        <v>1065</v>
      </c>
      <c r="B1066" t="s">
        <v>11</v>
      </c>
      <c r="C1066" t="s">
        <v>303</v>
      </c>
      <c r="D1066" t="s">
        <v>25</v>
      </c>
      <c r="E1066" t="s">
        <v>70</v>
      </c>
      <c r="F1066" t="s">
        <v>304</v>
      </c>
      <c r="G1066" t="s">
        <v>305</v>
      </c>
      <c r="H1066" t="s">
        <v>306</v>
      </c>
      <c r="I1066" t="s">
        <v>307</v>
      </c>
      <c r="J1066" t="s">
        <v>308</v>
      </c>
      <c r="K1066" t="s">
        <v>19</v>
      </c>
      <c r="L1066">
        <v>10</v>
      </c>
      <c r="M1066" t="s">
        <v>1280</v>
      </c>
      <c r="N1066">
        <v>7</v>
      </c>
      <c r="O1066">
        <f t="shared" si="16"/>
        <v>1</v>
      </c>
    </row>
    <row r="1067" spans="1:15">
      <c r="A1067">
        <v>1066</v>
      </c>
      <c r="B1067" t="s">
        <v>11</v>
      </c>
      <c r="C1067" t="s">
        <v>303</v>
      </c>
      <c r="D1067" t="s">
        <v>76</v>
      </c>
      <c r="E1067" t="s">
        <v>77</v>
      </c>
      <c r="F1067" t="s">
        <v>84</v>
      </c>
      <c r="G1067" t="s">
        <v>314</v>
      </c>
      <c r="H1067" t="s">
        <v>315</v>
      </c>
      <c r="I1067" t="s">
        <v>316</v>
      </c>
      <c r="J1067" t="s">
        <v>317</v>
      </c>
      <c r="K1067" t="s">
        <v>19</v>
      </c>
      <c r="L1067">
        <v>1</v>
      </c>
      <c r="M1067" t="s">
        <v>1280</v>
      </c>
      <c r="O1067">
        <f t="shared" si="16"/>
        <v>1</v>
      </c>
    </row>
    <row r="1068" spans="1:15">
      <c r="A1068">
        <v>1067</v>
      </c>
      <c r="B1068" t="s">
        <v>11</v>
      </c>
      <c r="C1068" t="s">
        <v>303</v>
      </c>
      <c r="D1068" t="s">
        <v>76</v>
      </c>
      <c r="E1068" t="s">
        <v>83</v>
      </c>
      <c r="F1068" t="s">
        <v>318</v>
      </c>
      <c r="G1068" t="s">
        <v>319</v>
      </c>
      <c r="H1068" t="s">
        <v>320</v>
      </c>
      <c r="I1068" t="s">
        <v>321</v>
      </c>
      <c r="J1068" t="s">
        <v>322</v>
      </c>
      <c r="K1068" t="s">
        <v>19</v>
      </c>
      <c r="L1068">
        <v>0</v>
      </c>
      <c r="M1068" t="s">
        <v>1280</v>
      </c>
      <c r="O1068">
        <f t="shared" si="16"/>
        <v>1</v>
      </c>
    </row>
    <row r="1069" spans="1:15">
      <c r="A1069">
        <v>1068</v>
      </c>
      <c r="B1069" t="s">
        <v>11</v>
      </c>
      <c r="C1069" t="s">
        <v>303</v>
      </c>
      <c r="D1069" t="s">
        <v>89</v>
      </c>
      <c r="E1069" t="s">
        <v>90</v>
      </c>
      <c r="F1069" t="s">
        <v>323</v>
      </c>
      <c r="G1069" t="s">
        <v>172</v>
      </c>
      <c r="H1069" t="s">
        <v>324</v>
      </c>
      <c r="I1069" t="s">
        <v>325</v>
      </c>
      <c r="J1069" t="s">
        <v>326</v>
      </c>
      <c r="K1069" t="s">
        <v>19</v>
      </c>
      <c r="L1069">
        <v>1</v>
      </c>
      <c r="M1069" t="s">
        <v>1280</v>
      </c>
      <c r="O1069">
        <f t="shared" si="16"/>
        <v>1</v>
      </c>
    </row>
    <row r="1070" spans="1:15">
      <c r="A1070">
        <v>1069</v>
      </c>
      <c r="B1070" t="s">
        <v>11</v>
      </c>
      <c r="C1070" t="s">
        <v>303</v>
      </c>
      <c r="D1070" t="s">
        <v>89</v>
      </c>
      <c r="E1070" t="s">
        <v>96</v>
      </c>
      <c r="F1070" t="s">
        <v>327</v>
      </c>
      <c r="G1070" t="s">
        <v>328</v>
      </c>
      <c r="H1070" t="s">
        <v>329</v>
      </c>
      <c r="I1070" t="s">
        <v>325</v>
      </c>
      <c r="J1070" t="s">
        <v>330</v>
      </c>
      <c r="K1070" t="s">
        <v>19</v>
      </c>
      <c r="L1070">
        <v>9</v>
      </c>
      <c r="M1070" t="s">
        <v>1280</v>
      </c>
      <c r="O1070">
        <f t="shared" si="16"/>
        <v>1</v>
      </c>
    </row>
    <row r="1071" spans="1:15">
      <c r="A1071">
        <v>1070</v>
      </c>
      <c r="B1071" t="s">
        <v>11</v>
      </c>
      <c r="C1071" t="s">
        <v>303</v>
      </c>
      <c r="D1071" t="s">
        <v>102</v>
      </c>
      <c r="E1071" t="s">
        <v>103</v>
      </c>
      <c r="F1071" t="s">
        <v>331</v>
      </c>
      <c r="G1071" t="s">
        <v>244</v>
      </c>
      <c r="H1071" t="s">
        <v>332</v>
      </c>
      <c r="I1071" t="s">
        <v>333</v>
      </c>
      <c r="J1071" t="s">
        <v>334</v>
      </c>
      <c r="K1071" t="s">
        <v>19</v>
      </c>
      <c r="L1071">
        <v>1</v>
      </c>
      <c r="M1071" t="s">
        <v>1280</v>
      </c>
      <c r="O1071">
        <f t="shared" si="16"/>
        <v>1</v>
      </c>
    </row>
    <row r="1072" spans="1:15">
      <c r="A1072">
        <v>1071</v>
      </c>
      <c r="B1072" t="s">
        <v>11</v>
      </c>
      <c r="C1072" t="s">
        <v>303</v>
      </c>
      <c r="D1072" t="s">
        <v>102</v>
      </c>
      <c r="E1072" t="s">
        <v>109</v>
      </c>
      <c r="F1072" t="s">
        <v>335</v>
      </c>
      <c r="G1072" t="s">
        <v>336</v>
      </c>
      <c r="H1072" t="s">
        <v>337</v>
      </c>
      <c r="I1072" t="s">
        <v>333</v>
      </c>
      <c r="J1072" t="s">
        <v>338</v>
      </c>
      <c r="K1072" t="s">
        <v>19</v>
      </c>
      <c r="L1072">
        <v>2</v>
      </c>
      <c r="M1072" t="s">
        <v>1280</v>
      </c>
      <c r="O1072">
        <f t="shared" si="16"/>
        <v>1</v>
      </c>
    </row>
    <row r="1073" spans="1:15">
      <c r="A1073">
        <v>1072</v>
      </c>
      <c r="B1073" t="s">
        <v>11</v>
      </c>
      <c r="C1073" t="s">
        <v>303</v>
      </c>
      <c r="D1073" t="s">
        <v>114</v>
      </c>
      <c r="E1073" t="s">
        <v>115</v>
      </c>
      <c r="F1073" t="s">
        <v>339</v>
      </c>
      <c r="G1073" t="s">
        <v>22</v>
      </c>
      <c r="H1073" t="s">
        <v>340</v>
      </c>
      <c r="I1073" t="s">
        <v>341</v>
      </c>
      <c r="J1073" t="s">
        <v>342</v>
      </c>
      <c r="K1073" t="s">
        <v>19</v>
      </c>
      <c r="L1073">
        <v>5</v>
      </c>
      <c r="M1073" t="s">
        <v>1280</v>
      </c>
      <c r="N1073">
        <v>7</v>
      </c>
      <c r="O1073">
        <f t="shared" si="16"/>
        <v>1</v>
      </c>
    </row>
    <row r="1074" spans="1:15">
      <c r="A1074">
        <v>1073</v>
      </c>
      <c r="B1074" t="s">
        <v>11</v>
      </c>
      <c r="C1074" t="s">
        <v>303</v>
      </c>
      <c r="D1074" t="s">
        <v>114</v>
      </c>
      <c r="E1074" t="s">
        <v>121</v>
      </c>
      <c r="F1074" t="s">
        <v>343</v>
      </c>
      <c r="G1074" t="s">
        <v>344</v>
      </c>
      <c r="H1074" t="s">
        <v>345</v>
      </c>
      <c r="I1074" t="s">
        <v>346</v>
      </c>
      <c r="J1074" t="s">
        <v>347</v>
      </c>
      <c r="K1074" t="s">
        <v>19</v>
      </c>
      <c r="L1074">
        <v>1</v>
      </c>
      <c r="M1074" t="s">
        <v>1280</v>
      </c>
      <c r="N1074">
        <v>7</v>
      </c>
      <c r="O1074">
        <f t="shared" si="16"/>
        <v>1</v>
      </c>
    </row>
    <row r="1075" spans="1:15">
      <c r="A1075">
        <v>1074</v>
      </c>
      <c r="B1075" t="s">
        <v>11</v>
      </c>
      <c r="C1075" t="s">
        <v>348</v>
      </c>
      <c r="D1075" t="s">
        <v>52</v>
      </c>
      <c r="E1075" t="s">
        <v>52</v>
      </c>
      <c r="F1075" t="s">
        <v>349</v>
      </c>
      <c r="G1075" t="s">
        <v>153</v>
      </c>
      <c r="H1075" t="s">
        <v>350</v>
      </c>
      <c r="I1075" t="s">
        <v>351</v>
      </c>
      <c r="J1075" t="s">
        <v>352</v>
      </c>
      <c r="K1075" t="s">
        <v>19</v>
      </c>
      <c r="L1075">
        <v>7</v>
      </c>
      <c r="M1075" t="s">
        <v>1280</v>
      </c>
      <c r="N1075">
        <v>7</v>
      </c>
      <c r="O1075">
        <f t="shared" si="16"/>
        <v>1</v>
      </c>
    </row>
    <row r="1076" spans="1:15">
      <c r="A1076">
        <v>1075</v>
      </c>
      <c r="B1076" t="s">
        <v>11</v>
      </c>
      <c r="C1076" t="s">
        <v>348</v>
      </c>
      <c r="D1076" t="s">
        <v>52</v>
      </c>
      <c r="E1076" t="s">
        <v>58</v>
      </c>
      <c r="F1076" t="s">
        <v>353</v>
      </c>
      <c r="G1076" t="s">
        <v>354</v>
      </c>
      <c r="H1076" t="s">
        <v>355</v>
      </c>
      <c r="I1076" t="s">
        <v>356</v>
      </c>
      <c r="J1076" t="s">
        <v>357</v>
      </c>
      <c r="K1076" t="s">
        <v>19</v>
      </c>
      <c r="L1076">
        <v>8</v>
      </c>
      <c r="M1076" t="s">
        <v>1280</v>
      </c>
      <c r="N1076">
        <v>7</v>
      </c>
      <c r="O1076">
        <f t="shared" si="16"/>
        <v>1</v>
      </c>
    </row>
    <row r="1077" spans="1:15">
      <c r="A1077">
        <v>1076</v>
      </c>
      <c r="B1077" t="s">
        <v>11</v>
      </c>
      <c r="C1077" t="s">
        <v>348</v>
      </c>
      <c r="D1077" t="s">
        <v>25</v>
      </c>
      <c r="E1077" t="s">
        <v>64</v>
      </c>
      <c r="F1077" t="s">
        <v>358</v>
      </c>
      <c r="G1077" t="s">
        <v>223</v>
      </c>
      <c r="H1077" t="s">
        <v>359</v>
      </c>
      <c r="I1077" t="s">
        <v>360</v>
      </c>
      <c r="J1077" t="s">
        <v>361</v>
      </c>
      <c r="K1077" t="s">
        <v>19</v>
      </c>
      <c r="L1077">
        <v>8</v>
      </c>
      <c r="M1077" t="s">
        <v>1280</v>
      </c>
      <c r="N1077">
        <v>7</v>
      </c>
      <c r="O1077">
        <f t="shared" si="16"/>
        <v>1</v>
      </c>
    </row>
    <row r="1078" spans="1:15">
      <c r="A1078">
        <v>1077</v>
      </c>
      <c r="B1078" t="s">
        <v>11</v>
      </c>
      <c r="C1078" t="s">
        <v>348</v>
      </c>
      <c r="D1078" t="s">
        <v>25</v>
      </c>
      <c r="E1078" t="s">
        <v>70</v>
      </c>
      <c r="F1078" t="s">
        <v>362</v>
      </c>
      <c r="G1078" t="s">
        <v>363</v>
      </c>
      <c r="H1078" t="s">
        <v>364</v>
      </c>
      <c r="I1078" t="s">
        <v>365</v>
      </c>
      <c r="J1078" t="s">
        <v>366</v>
      </c>
      <c r="K1078" t="s">
        <v>19</v>
      </c>
      <c r="L1078">
        <v>8</v>
      </c>
      <c r="M1078" t="s">
        <v>1280</v>
      </c>
      <c r="N1078">
        <v>7</v>
      </c>
      <c r="O1078">
        <f t="shared" si="16"/>
        <v>1</v>
      </c>
    </row>
    <row r="1079" spans="1:15">
      <c r="A1079">
        <v>1078</v>
      </c>
      <c r="B1079" t="s">
        <v>11</v>
      </c>
      <c r="C1079" t="s">
        <v>348</v>
      </c>
      <c r="D1079" t="s">
        <v>25</v>
      </c>
      <c r="E1079" t="s">
        <v>70</v>
      </c>
      <c r="F1079" t="s">
        <v>275</v>
      </c>
      <c r="G1079" t="s">
        <v>367</v>
      </c>
      <c r="H1079" t="s">
        <v>368</v>
      </c>
      <c r="I1079" t="s">
        <v>369</v>
      </c>
      <c r="J1079" t="s">
        <v>370</v>
      </c>
      <c r="K1079" t="s">
        <v>19</v>
      </c>
      <c r="L1079">
        <v>0</v>
      </c>
      <c r="M1079" t="s">
        <v>1280</v>
      </c>
      <c r="O1079">
        <f t="shared" si="16"/>
        <v>1</v>
      </c>
    </row>
    <row r="1080" spans="1:15">
      <c r="A1080">
        <v>1079</v>
      </c>
      <c r="B1080" t="s">
        <v>11</v>
      </c>
      <c r="C1080" t="s">
        <v>348</v>
      </c>
      <c r="D1080" t="s">
        <v>76</v>
      </c>
      <c r="E1080" t="s">
        <v>77</v>
      </c>
      <c r="F1080" t="s">
        <v>371</v>
      </c>
      <c r="G1080" t="s">
        <v>372</v>
      </c>
      <c r="H1080" t="s">
        <v>373</v>
      </c>
      <c r="I1080" t="s">
        <v>374</v>
      </c>
      <c r="J1080" t="s">
        <v>375</v>
      </c>
      <c r="K1080" t="s">
        <v>19</v>
      </c>
      <c r="L1080">
        <v>0</v>
      </c>
      <c r="M1080" t="s">
        <v>1280</v>
      </c>
      <c r="O1080">
        <f t="shared" si="16"/>
        <v>1</v>
      </c>
    </row>
    <row r="1081" spans="1:15">
      <c r="A1081">
        <v>1080</v>
      </c>
      <c r="B1081" t="s">
        <v>11</v>
      </c>
      <c r="C1081" t="s">
        <v>348</v>
      </c>
      <c r="D1081" t="s">
        <v>76</v>
      </c>
      <c r="E1081" t="s">
        <v>83</v>
      </c>
      <c r="F1081" t="s">
        <v>71</v>
      </c>
      <c r="G1081" t="s">
        <v>376</v>
      </c>
      <c r="H1081" t="s">
        <v>377</v>
      </c>
      <c r="I1081" t="s">
        <v>378</v>
      </c>
      <c r="J1081" t="s">
        <v>379</v>
      </c>
      <c r="K1081" t="s">
        <v>19</v>
      </c>
      <c r="L1081">
        <v>0</v>
      </c>
      <c r="M1081" t="s">
        <v>1280</v>
      </c>
      <c r="O1081">
        <f t="shared" si="16"/>
        <v>1</v>
      </c>
    </row>
    <row r="1082" spans="1:15">
      <c r="A1082">
        <v>1081</v>
      </c>
      <c r="B1082" t="s">
        <v>11</v>
      </c>
      <c r="C1082" t="s">
        <v>348</v>
      </c>
      <c r="D1082" t="s">
        <v>89</v>
      </c>
      <c r="E1082" t="s">
        <v>90</v>
      </c>
      <c r="F1082" t="s">
        <v>349</v>
      </c>
      <c r="G1082" t="s">
        <v>153</v>
      </c>
      <c r="H1082" t="s">
        <v>350</v>
      </c>
      <c r="I1082" t="s">
        <v>351</v>
      </c>
      <c r="J1082" t="s">
        <v>352</v>
      </c>
      <c r="K1082" t="s">
        <v>19</v>
      </c>
      <c r="L1082">
        <v>7</v>
      </c>
      <c r="M1082" t="s">
        <v>1280</v>
      </c>
      <c r="N1082">
        <v>7</v>
      </c>
      <c r="O1082">
        <f t="shared" si="16"/>
        <v>1</v>
      </c>
    </row>
    <row r="1083" spans="1:15">
      <c r="A1083">
        <v>1082</v>
      </c>
      <c r="B1083" t="s">
        <v>11</v>
      </c>
      <c r="C1083" t="s">
        <v>348</v>
      </c>
      <c r="D1083" t="s">
        <v>89</v>
      </c>
      <c r="E1083" t="s">
        <v>96</v>
      </c>
      <c r="F1083" t="s">
        <v>380</v>
      </c>
      <c r="G1083" t="s">
        <v>381</v>
      </c>
      <c r="H1083" t="s">
        <v>382</v>
      </c>
      <c r="I1083" t="s">
        <v>383</v>
      </c>
      <c r="J1083" t="s">
        <v>384</v>
      </c>
      <c r="K1083" t="s">
        <v>19</v>
      </c>
      <c r="L1083">
        <v>6</v>
      </c>
      <c r="M1083" t="s">
        <v>1280</v>
      </c>
      <c r="O1083">
        <f t="shared" si="16"/>
        <v>1</v>
      </c>
    </row>
    <row r="1084" spans="1:15">
      <c r="A1084">
        <v>1083</v>
      </c>
      <c r="B1084" t="s">
        <v>11</v>
      </c>
      <c r="C1084" t="s">
        <v>348</v>
      </c>
      <c r="D1084" t="s">
        <v>102</v>
      </c>
      <c r="E1084" t="s">
        <v>103</v>
      </c>
      <c r="F1084" t="s">
        <v>353</v>
      </c>
      <c r="G1084" t="s">
        <v>354</v>
      </c>
      <c r="H1084" t="s">
        <v>385</v>
      </c>
      <c r="I1084" t="s">
        <v>356</v>
      </c>
      <c r="J1084" t="s">
        <v>357</v>
      </c>
      <c r="K1084" t="s">
        <v>19</v>
      </c>
      <c r="L1084">
        <v>8</v>
      </c>
      <c r="M1084" t="s">
        <v>1280</v>
      </c>
      <c r="N1084">
        <v>7</v>
      </c>
      <c r="O1084">
        <f t="shared" si="16"/>
        <v>1</v>
      </c>
    </row>
    <row r="1085" spans="1:15">
      <c r="A1085">
        <v>1084</v>
      </c>
      <c r="B1085" t="s">
        <v>11</v>
      </c>
      <c r="C1085" t="s">
        <v>348</v>
      </c>
      <c r="D1085" t="s">
        <v>102</v>
      </c>
      <c r="E1085" t="s">
        <v>109</v>
      </c>
      <c r="F1085" t="s">
        <v>386</v>
      </c>
      <c r="G1085" t="s">
        <v>387</v>
      </c>
      <c r="H1085" t="s">
        <v>388</v>
      </c>
      <c r="I1085" t="s">
        <v>389</v>
      </c>
      <c r="J1085" t="s">
        <v>390</v>
      </c>
      <c r="K1085" t="s">
        <v>19</v>
      </c>
      <c r="L1085">
        <v>7</v>
      </c>
      <c r="M1085" t="s">
        <v>1280</v>
      </c>
      <c r="O1085">
        <f t="shared" si="16"/>
        <v>1</v>
      </c>
    </row>
    <row r="1086" spans="1:15">
      <c r="A1086">
        <v>1085</v>
      </c>
      <c r="B1086" t="s">
        <v>11</v>
      </c>
      <c r="C1086" t="s">
        <v>348</v>
      </c>
      <c r="D1086" t="s">
        <v>114</v>
      </c>
      <c r="E1086" t="s">
        <v>115</v>
      </c>
      <c r="F1086" t="s">
        <v>391</v>
      </c>
      <c r="G1086" t="s">
        <v>392</v>
      </c>
      <c r="H1086" t="s">
        <v>393</v>
      </c>
      <c r="I1086" t="s">
        <v>394</v>
      </c>
      <c r="J1086" t="s">
        <v>395</v>
      </c>
      <c r="K1086" t="s">
        <v>19</v>
      </c>
      <c r="L1086">
        <v>1</v>
      </c>
      <c r="M1086" t="s">
        <v>1280</v>
      </c>
      <c r="O1086">
        <f t="shared" si="16"/>
        <v>1</v>
      </c>
    </row>
    <row r="1087" spans="1:15">
      <c r="A1087">
        <v>1086</v>
      </c>
      <c r="B1087" t="s">
        <v>11</v>
      </c>
      <c r="C1087" t="s">
        <v>348</v>
      </c>
      <c r="D1087" t="s">
        <v>114</v>
      </c>
      <c r="E1087" t="s">
        <v>121</v>
      </c>
      <c r="F1087" t="s">
        <v>396</v>
      </c>
      <c r="G1087" t="s">
        <v>397</v>
      </c>
      <c r="H1087" t="s">
        <v>398</v>
      </c>
      <c r="I1087" t="s">
        <v>399</v>
      </c>
      <c r="J1087" t="s">
        <v>400</v>
      </c>
      <c r="K1087" t="s">
        <v>19</v>
      </c>
      <c r="L1087">
        <v>0</v>
      </c>
      <c r="M1087" t="s">
        <v>1280</v>
      </c>
      <c r="O1087">
        <f t="shared" si="16"/>
        <v>1</v>
      </c>
    </row>
    <row r="1088" spans="1:15">
      <c r="A1088">
        <v>1087</v>
      </c>
      <c r="B1088" t="s">
        <v>11</v>
      </c>
      <c r="C1088" t="s">
        <v>401</v>
      </c>
      <c r="D1088" t="s">
        <v>52</v>
      </c>
      <c r="E1088" t="s">
        <v>52</v>
      </c>
      <c r="F1088" t="s">
        <v>402</v>
      </c>
      <c r="G1088" t="s">
        <v>403</v>
      </c>
      <c r="H1088" t="s">
        <v>404</v>
      </c>
      <c r="I1088" t="s">
        <v>405</v>
      </c>
      <c r="J1088" t="s">
        <v>406</v>
      </c>
      <c r="K1088" t="s">
        <v>19</v>
      </c>
      <c r="L1088">
        <v>7</v>
      </c>
      <c r="M1088" t="s">
        <v>1280</v>
      </c>
      <c r="N1088">
        <v>7</v>
      </c>
      <c r="O1088">
        <f t="shared" si="16"/>
        <v>1</v>
      </c>
    </row>
    <row r="1089" spans="1:15">
      <c r="A1089">
        <v>1088</v>
      </c>
      <c r="B1089" t="s">
        <v>11</v>
      </c>
      <c r="C1089" t="s">
        <v>401</v>
      </c>
      <c r="D1089" t="s">
        <v>52</v>
      </c>
      <c r="E1089" t="s">
        <v>58</v>
      </c>
      <c r="F1089" t="s">
        <v>407</v>
      </c>
      <c r="G1089" t="s">
        <v>367</v>
      </c>
      <c r="H1089" t="s">
        <v>408</v>
      </c>
      <c r="I1089" t="s">
        <v>409</v>
      </c>
      <c r="J1089" t="s">
        <v>410</v>
      </c>
      <c r="K1089" t="s">
        <v>19</v>
      </c>
      <c r="L1089">
        <v>2</v>
      </c>
      <c r="M1089" t="s">
        <v>1280</v>
      </c>
      <c r="O1089">
        <f t="shared" si="16"/>
        <v>1</v>
      </c>
    </row>
    <row r="1090" spans="1:15">
      <c r="A1090">
        <v>1089</v>
      </c>
      <c r="B1090" t="s">
        <v>11</v>
      </c>
      <c r="C1090" t="s">
        <v>401</v>
      </c>
      <c r="D1090" t="s">
        <v>25</v>
      </c>
      <c r="E1090" t="s">
        <v>64</v>
      </c>
      <c r="F1090" t="s">
        <v>411</v>
      </c>
      <c r="G1090" t="s">
        <v>22</v>
      </c>
      <c r="H1090" t="s">
        <v>412</v>
      </c>
      <c r="I1090" t="s">
        <v>413</v>
      </c>
      <c r="J1090" t="s">
        <v>414</v>
      </c>
      <c r="K1090" t="s">
        <v>19</v>
      </c>
      <c r="L1090">
        <v>6</v>
      </c>
      <c r="M1090" t="s">
        <v>1280</v>
      </c>
      <c r="N1090">
        <v>7</v>
      </c>
      <c r="O1090">
        <f t="shared" si="16"/>
        <v>1</v>
      </c>
    </row>
    <row r="1091" spans="1:15">
      <c r="A1091">
        <v>1090</v>
      </c>
      <c r="B1091" t="s">
        <v>11</v>
      </c>
      <c r="C1091" t="s">
        <v>401</v>
      </c>
      <c r="D1091" t="s">
        <v>25</v>
      </c>
      <c r="E1091" t="s">
        <v>70</v>
      </c>
      <c r="F1091" t="s">
        <v>415</v>
      </c>
      <c r="G1091" t="s">
        <v>367</v>
      </c>
      <c r="H1091" t="s">
        <v>416</v>
      </c>
      <c r="I1091" t="s">
        <v>417</v>
      </c>
      <c r="J1091" t="s">
        <v>418</v>
      </c>
      <c r="K1091" t="s">
        <v>19</v>
      </c>
      <c r="L1091">
        <v>6</v>
      </c>
      <c r="M1091" t="s">
        <v>1280</v>
      </c>
      <c r="O1091">
        <f t="shared" ref="O1091:O1154" si="17">IF(N1091=" ",0,1)</f>
        <v>1</v>
      </c>
    </row>
    <row r="1092" spans="1:15">
      <c r="A1092">
        <v>1091</v>
      </c>
      <c r="B1092" t="s">
        <v>11</v>
      </c>
      <c r="C1092" t="s">
        <v>401</v>
      </c>
      <c r="D1092" t="s">
        <v>25</v>
      </c>
      <c r="E1092" t="s">
        <v>70</v>
      </c>
      <c r="F1092" t="s">
        <v>419</v>
      </c>
      <c r="G1092" t="s">
        <v>172</v>
      </c>
      <c r="H1092" t="s">
        <v>420</v>
      </c>
      <c r="I1092" t="s">
        <v>421</v>
      </c>
      <c r="J1092" t="s">
        <v>422</v>
      </c>
      <c r="K1092" t="s">
        <v>19</v>
      </c>
      <c r="L1092">
        <v>2</v>
      </c>
      <c r="M1092" t="s">
        <v>1280</v>
      </c>
      <c r="O1092">
        <f t="shared" si="17"/>
        <v>1</v>
      </c>
    </row>
    <row r="1093" spans="1:15">
      <c r="A1093">
        <v>1092</v>
      </c>
      <c r="B1093" t="s">
        <v>11</v>
      </c>
      <c r="C1093" t="s">
        <v>401</v>
      </c>
      <c r="D1093" t="s">
        <v>76</v>
      </c>
      <c r="E1093" t="s">
        <v>77</v>
      </c>
      <c r="F1093" t="s">
        <v>423</v>
      </c>
      <c r="G1093" t="s">
        <v>424</v>
      </c>
      <c r="H1093" t="s">
        <v>425</v>
      </c>
      <c r="I1093" t="s">
        <v>426</v>
      </c>
      <c r="J1093" t="s">
        <v>427</v>
      </c>
      <c r="K1093" t="s">
        <v>19</v>
      </c>
      <c r="L1093">
        <v>0</v>
      </c>
      <c r="M1093" t="s">
        <v>1280</v>
      </c>
      <c r="O1093">
        <f t="shared" si="17"/>
        <v>1</v>
      </c>
    </row>
    <row r="1094" spans="1:15">
      <c r="A1094">
        <v>1093</v>
      </c>
      <c r="B1094" t="s">
        <v>11</v>
      </c>
      <c r="C1094" t="s">
        <v>401</v>
      </c>
      <c r="D1094" t="s">
        <v>76</v>
      </c>
      <c r="E1094" t="s">
        <v>83</v>
      </c>
      <c r="F1094" t="s">
        <v>428</v>
      </c>
      <c r="G1094" t="s">
        <v>429</v>
      </c>
      <c r="H1094" t="s">
        <v>430</v>
      </c>
      <c r="I1094" t="s">
        <v>431</v>
      </c>
      <c r="J1094" t="s">
        <v>432</v>
      </c>
      <c r="K1094" t="s">
        <v>19</v>
      </c>
      <c r="L1094">
        <v>0</v>
      </c>
      <c r="M1094" t="s">
        <v>1280</v>
      </c>
      <c r="O1094">
        <f t="shared" si="17"/>
        <v>1</v>
      </c>
    </row>
    <row r="1095" spans="1:15">
      <c r="A1095">
        <v>1094</v>
      </c>
      <c r="B1095" t="s">
        <v>11</v>
      </c>
      <c r="C1095" t="s">
        <v>401</v>
      </c>
      <c r="D1095" t="s">
        <v>89</v>
      </c>
      <c r="E1095" t="s">
        <v>90</v>
      </c>
      <c r="F1095" t="s">
        <v>433</v>
      </c>
      <c r="G1095" t="s">
        <v>223</v>
      </c>
      <c r="H1095" t="s">
        <v>434</v>
      </c>
      <c r="I1095" t="s">
        <v>435</v>
      </c>
      <c r="J1095" t="s">
        <v>436</v>
      </c>
      <c r="K1095" t="s">
        <v>19</v>
      </c>
      <c r="L1095">
        <v>5</v>
      </c>
      <c r="M1095" t="s">
        <v>1280</v>
      </c>
      <c r="N1095">
        <v>7</v>
      </c>
      <c r="O1095">
        <f t="shared" si="17"/>
        <v>1</v>
      </c>
    </row>
    <row r="1096" spans="1:15">
      <c r="A1096">
        <v>1095</v>
      </c>
      <c r="B1096" t="s">
        <v>11</v>
      </c>
      <c r="C1096" t="s">
        <v>401</v>
      </c>
      <c r="D1096" t="s">
        <v>89</v>
      </c>
      <c r="E1096" t="s">
        <v>96</v>
      </c>
      <c r="F1096" t="s">
        <v>437</v>
      </c>
      <c r="G1096" t="s">
        <v>438</v>
      </c>
      <c r="H1096" t="s">
        <v>439</v>
      </c>
      <c r="I1096" t="s">
        <v>440</v>
      </c>
      <c r="J1096" t="s">
        <v>441</v>
      </c>
      <c r="K1096" t="s">
        <v>19</v>
      </c>
      <c r="L1096">
        <v>10</v>
      </c>
      <c r="M1096" t="s">
        <v>1280</v>
      </c>
      <c r="N1096">
        <v>7</v>
      </c>
      <c r="O1096">
        <f t="shared" si="17"/>
        <v>1</v>
      </c>
    </row>
    <row r="1097" spans="1:15">
      <c r="A1097">
        <v>1096</v>
      </c>
      <c r="B1097" t="s">
        <v>11</v>
      </c>
      <c r="C1097" t="s">
        <v>401</v>
      </c>
      <c r="D1097" t="s">
        <v>102</v>
      </c>
      <c r="E1097" t="s">
        <v>103</v>
      </c>
      <c r="F1097" t="s">
        <v>442</v>
      </c>
      <c r="G1097" t="s">
        <v>443</v>
      </c>
      <c r="H1097" t="s">
        <v>444</v>
      </c>
      <c r="I1097" t="s">
        <v>445</v>
      </c>
      <c r="J1097" t="s">
        <v>446</v>
      </c>
      <c r="K1097" t="s">
        <v>19</v>
      </c>
      <c r="L1097">
        <v>9</v>
      </c>
      <c r="M1097" t="s">
        <v>1280</v>
      </c>
      <c r="N1097">
        <v>7</v>
      </c>
      <c r="O1097">
        <f t="shared" si="17"/>
        <v>1</v>
      </c>
    </row>
    <row r="1098" spans="1:15">
      <c r="A1098">
        <v>1097</v>
      </c>
      <c r="B1098" t="s">
        <v>11</v>
      </c>
      <c r="C1098" t="s">
        <v>401</v>
      </c>
      <c r="D1098" t="s">
        <v>102</v>
      </c>
      <c r="E1098" t="s">
        <v>109</v>
      </c>
      <c r="F1098" t="s">
        <v>156</v>
      </c>
      <c r="G1098" t="s">
        <v>447</v>
      </c>
      <c r="H1098" t="s">
        <v>448</v>
      </c>
      <c r="I1098" t="s">
        <v>449</v>
      </c>
      <c r="J1098" t="s">
        <v>450</v>
      </c>
      <c r="K1098" t="s">
        <v>19</v>
      </c>
      <c r="L1098">
        <v>6</v>
      </c>
      <c r="M1098" t="s">
        <v>1280</v>
      </c>
      <c r="N1098">
        <v>7</v>
      </c>
      <c r="O1098">
        <f t="shared" si="17"/>
        <v>1</v>
      </c>
    </row>
    <row r="1099" spans="1:15">
      <c r="A1099">
        <v>1098</v>
      </c>
      <c r="B1099" t="s">
        <v>11</v>
      </c>
      <c r="C1099" t="s">
        <v>401</v>
      </c>
      <c r="D1099" t="s">
        <v>114</v>
      </c>
      <c r="E1099" t="s">
        <v>115</v>
      </c>
      <c r="F1099" t="s">
        <v>451</v>
      </c>
      <c r="G1099" t="s">
        <v>1286</v>
      </c>
      <c r="H1099" t="s">
        <v>452</v>
      </c>
      <c r="I1099" t="s">
        <v>453</v>
      </c>
      <c r="J1099" t="s">
        <v>454</v>
      </c>
      <c r="K1099" t="s">
        <v>19</v>
      </c>
      <c r="L1099">
        <v>2</v>
      </c>
      <c r="M1099" t="s">
        <v>1280</v>
      </c>
      <c r="O1099">
        <f t="shared" si="17"/>
        <v>1</v>
      </c>
    </row>
    <row r="1100" spans="1:15">
      <c r="A1100">
        <v>1099</v>
      </c>
      <c r="B1100" t="s">
        <v>11</v>
      </c>
      <c r="C1100" t="s">
        <v>401</v>
      </c>
      <c r="D1100" t="s">
        <v>114</v>
      </c>
      <c r="E1100" t="s">
        <v>121</v>
      </c>
      <c r="F1100" t="s">
        <v>455</v>
      </c>
      <c r="G1100" t="s">
        <v>456</v>
      </c>
      <c r="H1100" t="s">
        <v>457</v>
      </c>
      <c r="I1100" t="s">
        <v>458</v>
      </c>
      <c r="J1100" t="s">
        <v>459</v>
      </c>
      <c r="K1100" t="s">
        <v>19</v>
      </c>
      <c r="L1100">
        <v>1</v>
      </c>
      <c r="M1100" t="s">
        <v>1280</v>
      </c>
      <c r="O1100">
        <f t="shared" si="17"/>
        <v>1</v>
      </c>
    </row>
    <row r="1101" spans="1:15">
      <c r="A1101">
        <v>1100</v>
      </c>
      <c r="B1101" t="s">
        <v>460</v>
      </c>
      <c r="C1101" t="s">
        <v>12</v>
      </c>
      <c r="D1101" t="s">
        <v>12</v>
      </c>
      <c r="E1101" t="s">
        <v>13</v>
      </c>
      <c r="F1101" t="s">
        <v>461</v>
      </c>
      <c r="G1101" t="s">
        <v>172</v>
      </c>
      <c r="H1101" t="s">
        <v>462</v>
      </c>
      <c r="I1101" t="s">
        <v>463</v>
      </c>
      <c r="J1101" t="s">
        <v>464</v>
      </c>
      <c r="K1101" t="s">
        <v>19</v>
      </c>
      <c r="L1101">
        <v>8</v>
      </c>
      <c r="M1101" t="s">
        <v>1280</v>
      </c>
      <c r="N1101">
        <v>7</v>
      </c>
      <c r="O1101">
        <f t="shared" si="17"/>
        <v>1</v>
      </c>
    </row>
    <row r="1102" spans="1:15">
      <c r="A1102">
        <v>1101</v>
      </c>
      <c r="B1102" t="s">
        <v>460</v>
      </c>
      <c r="C1102" t="s">
        <v>12</v>
      </c>
      <c r="D1102" t="s">
        <v>12</v>
      </c>
      <c r="E1102" t="s">
        <v>20</v>
      </c>
      <c r="F1102" t="s">
        <v>465</v>
      </c>
      <c r="G1102" t="s">
        <v>466</v>
      </c>
      <c r="H1102" t="s">
        <v>467</v>
      </c>
      <c r="I1102" t="s">
        <v>468</v>
      </c>
      <c r="J1102" t="s">
        <v>469</v>
      </c>
      <c r="K1102" t="s">
        <v>19</v>
      </c>
      <c r="L1102">
        <v>5</v>
      </c>
      <c r="M1102" t="s">
        <v>1280</v>
      </c>
      <c r="O1102">
        <f t="shared" si="17"/>
        <v>1</v>
      </c>
    </row>
    <row r="1103" spans="1:15">
      <c r="A1103">
        <v>1102</v>
      </c>
      <c r="B1103" t="s">
        <v>460</v>
      </c>
      <c r="C1103" t="s">
        <v>12</v>
      </c>
      <c r="D1103" t="s">
        <v>12</v>
      </c>
      <c r="E1103" t="s">
        <v>25</v>
      </c>
      <c r="F1103" t="s">
        <v>470</v>
      </c>
      <c r="G1103" t="s">
        <v>244</v>
      </c>
      <c r="H1103" t="s">
        <v>471</v>
      </c>
      <c r="I1103" t="s">
        <v>472</v>
      </c>
      <c r="J1103" t="s">
        <v>473</v>
      </c>
      <c r="K1103" t="s">
        <v>19</v>
      </c>
      <c r="L1103">
        <v>6</v>
      </c>
      <c r="M1103" t="s">
        <v>1280</v>
      </c>
      <c r="N1103">
        <v>7</v>
      </c>
      <c r="O1103">
        <f t="shared" si="17"/>
        <v>1</v>
      </c>
    </row>
    <row r="1104" spans="1:15">
      <c r="A1104">
        <v>1103</v>
      </c>
      <c r="B1104" t="s">
        <v>460</v>
      </c>
      <c r="C1104" t="s">
        <v>12</v>
      </c>
      <c r="D1104" t="s">
        <v>12</v>
      </c>
      <c r="E1104" t="s">
        <v>30</v>
      </c>
      <c r="F1104" t="s">
        <v>461</v>
      </c>
      <c r="G1104" t="s">
        <v>172</v>
      </c>
      <c r="H1104" t="s">
        <v>462</v>
      </c>
      <c r="I1104" t="s">
        <v>463</v>
      </c>
      <c r="J1104" t="s">
        <v>464</v>
      </c>
      <c r="K1104" t="s">
        <v>19</v>
      </c>
      <c r="L1104">
        <v>8</v>
      </c>
      <c r="M1104" t="s">
        <v>1280</v>
      </c>
      <c r="N1104">
        <v>7</v>
      </c>
      <c r="O1104">
        <f t="shared" si="17"/>
        <v>1</v>
      </c>
    </row>
    <row r="1105" spans="1:15">
      <c r="A1105">
        <v>1104</v>
      </c>
      <c r="B1105" t="s">
        <v>460</v>
      </c>
      <c r="C1105" t="s">
        <v>12</v>
      </c>
      <c r="D1105" t="s">
        <v>12</v>
      </c>
      <c r="E1105" t="s">
        <v>76</v>
      </c>
      <c r="F1105" t="s">
        <v>474</v>
      </c>
      <c r="G1105" t="s">
        <v>354</v>
      </c>
      <c r="H1105" t="s">
        <v>475</v>
      </c>
      <c r="I1105" t="s">
        <v>476</v>
      </c>
      <c r="J1105" t="s">
        <v>477</v>
      </c>
      <c r="K1105" t="s">
        <v>19</v>
      </c>
      <c r="L1105">
        <v>1</v>
      </c>
      <c r="M1105" t="s">
        <v>1280</v>
      </c>
      <c r="O1105">
        <f t="shared" si="17"/>
        <v>1</v>
      </c>
    </row>
    <row r="1106" spans="1:15">
      <c r="A1106">
        <v>1105</v>
      </c>
      <c r="B1106" t="s">
        <v>460</v>
      </c>
      <c r="C1106" t="s">
        <v>12</v>
      </c>
      <c r="D1106" t="s">
        <v>12</v>
      </c>
      <c r="E1106" t="s">
        <v>478</v>
      </c>
      <c r="F1106" t="s">
        <v>479</v>
      </c>
      <c r="G1106" t="s">
        <v>480</v>
      </c>
      <c r="H1106" t="s">
        <v>481</v>
      </c>
      <c r="I1106" t="s">
        <v>482</v>
      </c>
      <c r="J1106" t="s">
        <v>483</v>
      </c>
      <c r="K1106" t="s">
        <v>19</v>
      </c>
      <c r="L1106">
        <v>8</v>
      </c>
      <c r="M1106" t="s">
        <v>1280</v>
      </c>
      <c r="N1106">
        <v>7</v>
      </c>
      <c r="O1106">
        <f t="shared" si="17"/>
        <v>1</v>
      </c>
    </row>
    <row r="1107" spans="1:15">
      <c r="A1107">
        <v>1106</v>
      </c>
      <c r="B1107" t="s">
        <v>460</v>
      </c>
      <c r="C1107" t="s">
        <v>12</v>
      </c>
      <c r="D1107" t="s">
        <v>12</v>
      </c>
      <c r="E1107" t="s">
        <v>36</v>
      </c>
      <c r="F1107" t="s">
        <v>484</v>
      </c>
      <c r="G1107" t="s">
        <v>485</v>
      </c>
      <c r="H1107" t="s">
        <v>486</v>
      </c>
      <c r="I1107" t="s">
        <v>487</v>
      </c>
      <c r="J1107" t="s">
        <v>488</v>
      </c>
      <c r="K1107" t="s">
        <v>19</v>
      </c>
      <c r="L1107">
        <v>0</v>
      </c>
      <c r="M1107" t="s">
        <v>1280</v>
      </c>
      <c r="O1107">
        <f t="shared" si="17"/>
        <v>1</v>
      </c>
    </row>
    <row r="1108" spans="1:15">
      <c r="A1108">
        <v>1107</v>
      </c>
      <c r="B1108" t="s">
        <v>460</v>
      </c>
      <c r="C1108" t="s">
        <v>12</v>
      </c>
      <c r="D1108" t="s">
        <v>12</v>
      </c>
      <c r="E1108" t="s">
        <v>40</v>
      </c>
      <c r="F1108" t="s">
        <v>489</v>
      </c>
      <c r="G1108" t="s">
        <v>314</v>
      </c>
      <c r="H1108" t="s">
        <v>490</v>
      </c>
      <c r="I1108" t="s">
        <v>491</v>
      </c>
      <c r="J1108" t="s">
        <v>492</v>
      </c>
      <c r="K1108" t="s">
        <v>19</v>
      </c>
      <c r="L1108">
        <v>5</v>
      </c>
      <c r="M1108" t="s">
        <v>1280</v>
      </c>
      <c r="O1108">
        <f t="shared" si="17"/>
        <v>1</v>
      </c>
    </row>
    <row r="1109" spans="1:15">
      <c r="A1109">
        <v>1108</v>
      </c>
      <c r="B1109" t="s">
        <v>460</v>
      </c>
      <c r="C1109" t="s">
        <v>12</v>
      </c>
      <c r="D1109" t="s">
        <v>12</v>
      </c>
      <c r="E1109" t="s">
        <v>493</v>
      </c>
      <c r="F1109" t="s">
        <v>494</v>
      </c>
      <c r="G1109" t="s">
        <v>495</v>
      </c>
      <c r="H1109" t="s">
        <v>496</v>
      </c>
      <c r="I1109" t="s">
        <v>497</v>
      </c>
      <c r="J1109" t="s">
        <v>498</v>
      </c>
      <c r="K1109" t="s">
        <v>19</v>
      </c>
      <c r="L1109">
        <v>0</v>
      </c>
      <c r="M1109" t="s">
        <v>1280</v>
      </c>
      <c r="O1109">
        <f t="shared" si="17"/>
        <v>1</v>
      </c>
    </row>
    <row r="1110" spans="1:15">
      <c r="A1110">
        <v>1109</v>
      </c>
      <c r="B1110" t="s">
        <v>460</v>
      </c>
      <c r="C1110" t="s">
        <v>12</v>
      </c>
      <c r="D1110" t="s">
        <v>12</v>
      </c>
      <c r="E1110" t="s">
        <v>499</v>
      </c>
      <c r="F1110" t="s">
        <v>500</v>
      </c>
      <c r="G1110" t="s">
        <v>501</v>
      </c>
      <c r="H1110" t="s">
        <v>502</v>
      </c>
      <c r="I1110" t="s">
        <v>503</v>
      </c>
      <c r="J1110" t="s">
        <v>504</v>
      </c>
      <c r="K1110" t="s">
        <v>19</v>
      </c>
      <c r="L1110">
        <v>1</v>
      </c>
      <c r="M1110" t="s">
        <v>1280</v>
      </c>
      <c r="O1110">
        <f t="shared" si="17"/>
        <v>1</v>
      </c>
    </row>
    <row r="1111" spans="1:15">
      <c r="A1111">
        <v>1110</v>
      </c>
      <c r="B1111" t="s">
        <v>460</v>
      </c>
      <c r="C1111" t="s">
        <v>505</v>
      </c>
      <c r="D1111" t="s">
        <v>52</v>
      </c>
      <c r="E1111" t="s">
        <v>52</v>
      </c>
      <c r="F1111" t="s">
        <v>506</v>
      </c>
      <c r="G1111" t="s">
        <v>507</v>
      </c>
      <c r="H1111" t="s">
        <v>508</v>
      </c>
      <c r="I1111" t="s">
        <v>509</v>
      </c>
      <c r="J1111" t="s">
        <v>510</v>
      </c>
      <c r="K1111" t="s">
        <v>19</v>
      </c>
      <c r="L1111">
        <v>8</v>
      </c>
      <c r="M1111" t="s">
        <v>1280</v>
      </c>
      <c r="N1111">
        <v>7</v>
      </c>
      <c r="O1111">
        <f t="shared" si="17"/>
        <v>1</v>
      </c>
    </row>
    <row r="1112" spans="1:15">
      <c r="A1112">
        <v>1111</v>
      </c>
      <c r="B1112" t="s">
        <v>460</v>
      </c>
      <c r="C1112" t="s">
        <v>505</v>
      </c>
      <c r="D1112" t="s">
        <v>52</v>
      </c>
      <c r="E1112" t="s">
        <v>58</v>
      </c>
      <c r="F1112" t="s">
        <v>511</v>
      </c>
      <c r="G1112" t="s">
        <v>512</v>
      </c>
      <c r="H1112" t="s">
        <v>513</v>
      </c>
      <c r="I1112" t="s">
        <v>514</v>
      </c>
      <c r="J1112" t="s">
        <v>515</v>
      </c>
      <c r="K1112" t="s">
        <v>19</v>
      </c>
      <c r="L1112">
        <v>8</v>
      </c>
      <c r="M1112" t="s">
        <v>1280</v>
      </c>
      <c r="N1112">
        <v>7</v>
      </c>
      <c r="O1112">
        <f t="shared" si="17"/>
        <v>1</v>
      </c>
    </row>
    <row r="1113" spans="1:15">
      <c r="A1113">
        <v>1112</v>
      </c>
      <c r="B1113" t="s">
        <v>460</v>
      </c>
      <c r="C1113" t="s">
        <v>505</v>
      </c>
      <c r="D1113" t="s">
        <v>25</v>
      </c>
      <c r="E1113" t="s">
        <v>64</v>
      </c>
      <c r="F1113" t="s">
        <v>128</v>
      </c>
      <c r="G1113" t="s">
        <v>354</v>
      </c>
      <c r="H1113" t="s">
        <v>516</v>
      </c>
      <c r="I1113" t="s">
        <v>517</v>
      </c>
      <c r="J1113" t="s">
        <v>518</v>
      </c>
      <c r="K1113" t="s">
        <v>19</v>
      </c>
      <c r="L1113">
        <v>10</v>
      </c>
      <c r="M1113" t="s">
        <v>1280</v>
      </c>
      <c r="N1113">
        <v>7</v>
      </c>
      <c r="O1113">
        <f t="shared" si="17"/>
        <v>1</v>
      </c>
    </row>
    <row r="1114" spans="1:15">
      <c r="A1114">
        <v>1113</v>
      </c>
      <c r="B1114" t="s">
        <v>460</v>
      </c>
      <c r="C1114" t="s">
        <v>505</v>
      </c>
      <c r="D1114" t="s">
        <v>25</v>
      </c>
      <c r="E1114" t="s">
        <v>70</v>
      </c>
      <c r="F1114" t="s">
        <v>519</v>
      </c>
      <c r="G1114" t="s">
        <v>367</v>
      </c>
      <c r="H1114" t="s">
        <v>520</v>
      </c>
      <c r="I1114" t="s">
        <v>521</v>
      </c>
      <c r="J1114" t="s">
        <v>522</v>
      </c>
      <c r="K1114" t="s">
        <v>19</v>
      </c>
      <c r="L1114">
        <v>1</v>
      </c>
      <c r="M1114" t="s">
        <v>1280</v>
      </c>
      <c r="O1114">
        <f t="shared" si="17"/>
        <v>1</v>
      </c>
    </row>
    <row r="1115" spans="1:15">
      <c r="A1115">
        <v>1114</v>
      </c>
      <c r="B1115" t="s">
        <v>460</v>
      </c>
      <c r="C1115" t="s">
        <v>505</v>
      </c>
      <c r="D1115" t="s">
        <v>76</v>
      </c>
      <c r="E1115" t="s">
        <v>77</v>
      </c>
      <c r="F1115" t="s">
        <v>523</v>
      </c>
      <c r="G1115" t="s">
        <v>524</v>
      </c>
      <c r="H1115" t="s">
        <v>525</v>
      </c>
      <c r="I1115" t="s">
        <v>526</v>
      </c>
      <c r="J1115" t="s">
        <v>527</v>
      </c>
      <c r="K1115" t="s">
        <v>19</v>
      </c>
      <c r="L1115">
        <v>9</v>
      </c>
      <c r="M1115" t="s">
        <v>1280</v>
      </c>
      <c r="N1115">
        <v>7</v>
      </c>
      <c r="O1115">
        <f t="shared" si="17"/>
        <v>1</v>
      </c>
    </row>
    <row r="1116" spans="1:15">
      <c r="A1116">
        <v>1115</v>
      </c>
      <c r="B1116" t="s">
        <v>460</v>
      </c>
      <c r="C1116" t="s">
        <v>505</v>
      </c>
      <c r="D1116" t="s">
        <v>76</v>
      </c>
      <c r="E1116" t="s">
        <v>83</v>
      </c>
      <c r="F1116" t="s">
        <v>529</v>
      </c>
      <c r="G1116" t="s">
        <v>528</v>
      </c>
      <c r="H1116" t="s">
        <v>530</v>
      </c>
      <c r="I1116" t="s">
        <v>531</v>
      </c>
      <c r="J1116" t="s">
        <v>1287</v>
      </c>
      <c r="K1116" t="s">
        <v>19</v>
      </c>
      <c r="L1116">
        <v>0</v>
      </c>
      <c r="M1116" t="s">
        <v>1280</v>
      </c>
      <c r="O1116">
        <f t="shared" si="17"/>
        <v>1</v>
      </c>
    </row>
    <row r="1117" spans="1:15">
      <c r="A1117">
        <v>1116</v>
      </c>
      <c r="B1117" t="s">
        <v>460</v>
      </c>
      <c r="C1117" t="s">
        <v>505</v>
      </c>
      <c r="D1117" t="s">
        <v>89</v>
      </c>
      <c r="E1117" t="s">
        <v>90</v>
      </c>
      <c r="F1117" t="s">
        <v>532</v>
      </c>
      <c r="G1117" t="s">
        <v>1288</v>
      </c>
      <c r="H1117" t="s">
        <v>533</v>
      </c>
      <c r="I1117" t="s">
        <v>534</v>
      </c>
      <c r="J1117" t="s">
        <v>535</v>
      </c>
      <c r="K1117" t="s">
        <v>19</v>
      </c>
      <c r="L1117">
        <v>4</v>
      </c>
      <c r="M1117" t="s">
        <v>1280</v>
      </c>
      <c r="O1117">
        <f t="shared" si="17"/>
        <v>1</v>
      </c>
    </row>
    <row r="1118" spans="1:15">
      <c r="A1118">
        <v>1117</v>
      </c>
      <c r="B1118" t="s">
        <v>460</v>
      </c>
      <c r="C1118" t="s">
        <v>505</v>
      </c>
      <c r="D1118" t="s">
        <v>89</v>
      </c>
      <c r="E1118" t="s">
        <v>96</v>
      </c>
      <c r="F1118" t="s">
        <v>536</v>
      </c>
      <c r="G1118" t="s">
        <v>537</v>
      </c>
      <c r="H1118" t="s">
        <v>538</v>
      </c>
      <c r="I1118" t="s">
        <v>534</v>
      </c>
      <c r="J1118" t="s">
        <v>539</v>
      </c>
      <c r="K1118" t="s">
        <v>19</v>
      </c>
      <c r="L1118">
        <v>7</v>
      </c>
      <c r="M1118" t="s">
        <v>1280</v>
      </c>
      <c r="O1118">
        <f t="shared" si="17"/>
        <v>1</v>
      </c>
    </row>
    <row r="1119" spans="1:15">
      <c r="A1119">
        <v>1118</v>
      </c>
      <c r="B1119" t="s">
        <v>460</v>
      </c>
      <c r="C1119" t="s">
        <v>505</v>
      </c>
      <c r="D1119" t="s">
        <v>102</v>
      </c>
      <c r="E1119" t="s">
        <v>103</v>
      </c>
      <c r="F1119" t="s">
        <v>511</v>
      </c>
      <c r="G1119" t="s">
        <v>512</v>
      </c>
      <c r="H1119" t="s">
        <v>513</v>
      </c>
      <c r="I1119" t="s">
        <v>514</v>
      </c>
      <c r="J1119" t="s">
        <v>515</v>
      </c>
      <c r="K1119" t="s">
        <v>19</v>
      </c>
      <c r="L1119">
        <v>8</v>
      </c>
      <c r="M1119" t="s">
        <v>1280</v>
      </c>
      <c r="N1119">
        <v>7</v>
      </c>
      <c r="O1119">
        <f t="shared" si="17"/>
        <v>1</v>
      </c>
    </row>
    <row r="1120" spans="1:15">
      <c r="A1120">
        <v>1119</v>
      </c>
      <c r="B1120" t="s">
        <v>460</v>
      </c>
      <c r="C1120" t="s">
        <v>505</v>
      </c>
      <c r="D1120" t="s">
        <v>102</v>
      </c>
      <c r="E1120" t="s">
        <v>109</v>
      </c>
      <c r="F1120" t="s">
        <v>506</v>
      </c>
      <c r="G1120" t="s">
        <v>507</v>
      </c>
      <c r="H1120" t="s">
        <v>508</v>
      </c>
      <c r="I1120" t="s">
        <v>509</v>
      </c>
      <c r="J1120" t="s">
        <v>510</v>
      </c>
      <c r="K1120" t="s">
        <v>19</v>
      </c>
      <c r="L1120">
        <v>8</v>
      </c>
      <c r="M1120" t="s">
        <v>1280</v>
      </c>
      <c r="N1120">
        <v>7</v>
      </c>
      <c r="O1120">
        <f t="shared" si="17"/>
        <v>1</v>
      </c>
    </row>
    <row r="1121" spans="1:15">
      <c r="A1121">
        <v>1120</v>
      </c>
      <c r="B1121" t="s">
        <v>460</v>
      </c>
      <c r="C1121" t="s">
        <v>505</v>
      </c>
      <c r="D1121" t="s">
        <v>114</v>
      </c>
      <c r="E1121" t="s">
        <v>115</v>
      </c>
      <c r="F1121" t="s">
        <v>540</v>
      </c>
      <c r="G1121" t="s">
        <v>258</v>
      </c>
      <c r="H1121" t="s">
        <v>541</v>
      </c>
      <c r="I1121" t="s">
        <v>542</v>
      </c>
      <c r="J1121" t="s">
        <v>543</v>
      </c>
      <c r="K1121" t="s">
        <v>19</v>
      </c>
      <c r="L1121">
        <v>2</v>
      </c>
      <c r="M1121" t="s">
        <v>1280</v>
      </c>
      <c r="O1121">
        <f t="shared" si="17"/>
        <v>1</v>
      </c>
    </row>
    <row r="1122" spans="1:15">
      <c r="A1122">
        <v>1121</v>
      </c>
      <c r="B1122" t="s">
        <v>460</v>
      </c>
      <c r="C1122" t="s">
        <v>505</v>
      </c>
      <c r="D1122" t="s">
        <v>114</v>
      </c>
      <c r="E1122" t="s">
        <v>121</v>
      </c>
      <c r="F1122" t="s">
        <v>544</v>
      </c>
      <c r="G1122" t="s">
        <v>545</v>
      </c>
      <c r="H1122" t="s">
        <v>546</v>
      </c>
      <c r="I1122" t="s">
        <v>547</v>
      </c>
      <c r="J1122" t="s">
        <v>548</v>
      </c>
      <c r="K1122" t="s">
        <v>19</v>
      </c>
      <c r="L1122">
        <v>2</v>
      </c>
      <c r="M1122" t="s">
        <v>1280</v>
      </c>
      <c r="O1122">
        <f t="shared" si="17"/>
        <v>1</v>
      </c>
    </row>
    <row r="1123" spans="1:15">
      <c r="A1123">
        <v>1122</v>
      </c>
      <c r="B1123" t="s">
        <v>460</v>
      </c>
      <c r="C1123" t="s">
        <v>549</v>
      </c>
      <c r="D1123" t="s">
        <v>52</v>
      </c>
      <c r="E1123" t="s">
        <v>52</v>
      </c>
      <c r="F1123" t="s">
        <v>550</v>
      </c>
      <c r="G1123" t="s">
        <v>551</v>
      </c>
      <c r="H1123" t="s">
        <v>552</v>
      </c>
      <c r="I1123" t="s">
        <v>553</v>
      </c>
      <c r="J1123" t="s">
        <v>554</v>
      </c>
      <c r="K1123" t="s">
        <v>19</v>
      </c>
      <c r="L1123">
        <v>6</v>
      </c>
      <c r="M1123" t="s">
        <v>1280</v>
      </c>
      <c r="O1123">
        <f t="shared" si="17"/>
        <v>1</v>
      </c>
    </row>
    <row r="1124" spans="1:15">
      <c r="A1124">
        <v>1123</v>
      </c>
      <c r="B1124" t="s">
        <v>460</v>
      </c>
      <c r="C1124" t="s">
        <v>549</v>
      </c>
      <c r="D1124" t="s">
        <v>52</v>
      </c>
      <c r="E1124" t="s">
        <v>58</v>
      </c>
      <c r="F1124" t="s">
        <v>555</v>
      </c>
      <c r="G1124" t="s">
        <v>556</v>
      </c>
      <c r="H1124" t="s">
        <v>557</v>
      </c>
      <c r="I1124" t="s">
        <v>558</v>
      </c>
      <c r="J1124" t="s">
        <v>559</v>
      </c>
      <c r="K1124" t="s">
        <v>19</v>
      </c>
      <c r="L1124">
        <v>9</v>
      </c>
      <c r="M1124" t="s">
        <v>1280</v>
      </c>
      <c r="N1124">
        <v>7</v>
      </c>
      <c r="O1124">
        <f t="shared" si="17"/>
        <v>1</v>
      </c>
    </row>
    <row r="1125" spans="1:15">
      <c r="A1125">
        <v>1124</v>
      </c>
      <c r="B1125" t="s">
        <v>460</v>
      </c>
      <c r="C1125" t="s">
        <v>549</v>
      </c>
      <c r="D1125" t="s">
        <v>25</v>
      </c>
      <c r="E1125" t="s">
        <v>64</v>
      </c>
      <c r="F1125" t="s">
        <v>550</v>
      </c>
      <c r="G1125" t="s">
        <v>551</v>
      </c>
      <c r="H1125" t="s">
        <v>552</v>
      </c>
      <c r="I1125" t="s">
        <v>553</v>
      </c>
      <c r="J1125" t="s">
        <v>554</v>
      </c>
      <c r="K1125" t="s">
        <v>19</v>
      </c>
      <c r="L1125">
        <v>6</v>
      </c>
      <c r="M1125" t="s">
        <v>1280</v>
      </c>
      <c r="O1125">
        <f t="shared" si="17"/>
        <v>1</v>
      </c>
    </row>
    <row r="1126" spans="1:15">
      <c r="A1126">
        <v>1125</v>
      </c>
      <c r="B1126" t="s">
        <v>460</v>
      </c>
      <c r="C1126" t="s">
        <v>549</v>
      </c>
      <c r="D1126" t="s">
        <v>25</v>
      </c>
      <c r="E1126" t="s">
        <v>70</v>
      </c>
      <c r="F1126" t="s">
        <v>560</v>
      </c>
      <c r="G1126" t="s">
        <v>561</v>
      </c>
      <c r="H1126" t="s">
        <v>562</v>
      </c>
      <c r="I1126" t="s">
        <v>563</v>
      </c>
      <c r="J1126" t="s">
        <v>564</v>
      </c>
      <c r="K1126" t="s">
        <v>19</v>
      </c>
      <c r="L1126">
        <v>2</v>
      </c>
      <c r="M1126" t="s">
        <v>1280</v>
      </c>
      <c r="O1126">
        <f t="shared" si="17"/>
        <v>1</v>
      </c>
    </row>
    <row r="1127" spans="1:15">
      <c r="A1127">
        <v>1126</v>
      </c>
      <c r="B1127" t="s">
        <v>460</v>
      </c>
      <c r="C1127" t="s">
        <v>549</v>
      </c>
      <c r="D1127" t="s">
        <v>76</v>
      </c>
      <c r="E1127" t="s">
        <v>77</v>
      </c>
      <c r="F1127" t="s">
        <v>565</v>
      </c>
      <c r="G1127" t="s">
        <v>22</v>
      </c>
      <c r="H1127" t="s">
        <v>566</v>
      </c>
      <c r="I1127" t="s">
        <v>567</v>
      </c>
      <c r="J1127" t="s">
        <v>568</v>
      </c>
      <c r="K1127" t="s">
        <v>19</v>
      </c>
      <c r="L1127">
        <v>6</v>
      </c>
      <c r="M1127" t="s">
        <v>1280</v>
      </c>
      <c r="N1127">
        <v>7</v>
      </c>
      <c r="O1127">
        <f t="shared" si="17"/>
        <v>1</v>
      </c>
    </row>
    <row r="1128" spans="1:15">
      <c r="A1128">
        <v>1127</v>
      </c>
      <c r="B1128" t="s">
        <v>460</v>
      </c>
      <c r="C1128" t="s">
        <v>549</v>
      </c>
      <c r="D1128" t="s">
        <v>76</v>
      </c>
      <c r="E1128" t="s">
        <v>83</v>
      </c>
      <c r="F1128" t="s">
        <v>569</v>
      </c>
      <c r="G1128" t="s">
        <v>570</v>
      </c>
      <c r="H1128" t="s">
        <v>571</v>
      </c>
      <c r="I1128" t="s">
        <v>572</v>
      </c>
      <c r="J1128" t="s">
        <v>573</v>
      </c>
      <c r="K1128" t="s">
        <v>19</v>
      </c>
      <c r="L1128">
        <v>8</v>
      </c>
      <c r="M1128" t="s">
        <v>1280</v>
      </c>
      <c r="N1128">
        <v>7</v>
      </c>
      <c r="O1128">
        <f t="shared" si="17"/>
        <v>1</v>
      </c>
    </row>
    <row r="1129" spans="1:15">
      <c r="A1129">
        <v>1128</v>
      </c>
      <c r="B1129" t="s">
        <v>460</v>
      </c>
      <c r="C1129" t="s">
        <v>549</v>
      </c>
      <c r="D1129" t="s">
        <v>89</v>
      </c>
      <c r="E1129" t="s">
        <v>90</v>
      </c>
      <c r="F1129" t="s">
        <v>574</v>
      </c>
      <c r="G1129" t="s">
        <v>575</v>
      </c>
      <c r="H1129" t="s">
        <v>576</v>
      </c>
      <c r="I1129" t="s">
        <v>577</v>
      </c>
      <c r="J1129" t="s">
        <v>578</v>
      </c>
      <c r="K1129" t="s">
        <v>19</v>
      </c>
      <c r="L1129">
        <v>7</v>
      </c>
      <c r="M1129" t="s">
        <v>1280</v>
      </c>
      <c r="N1129">
        <v>7</v>
      </c>
      <c r="O1129">
        <f t="shared" si="17"/>
        <v>1</v>
      </c>
    </row>
    <row r="1130" spans="1:15">
      <c r="A1130">
        <v>1129</v>
      </c>
      <c r="B1130" t="s">
        <v>460</v>
      </c>
      <c r="C1130" t="s">
        <v>549</v>
      </c>
      <c r="D1130" t="s">
        <v>89</v>
      </c>
      <c r="E1130" t="s">
        <v>96</v>
      </c>
      <c r="F1130" t="s">
        <v>579</v>
      </c>
      <c r="G1130" t="s">
        <v>580</v>
      </c>
      <c r="H1130" t="s">
        <v>581</v>
      </c>
      <c r="I1130" t="s">
        <v>582</v>
      </c>
      <c r="J1130" t="s">
        <v>583</v>
      </c>
      <c r="K1130" t="s">
        <v>19</v>
      </c>
      <c r="L1130">
        <v>1</v>
      </c>
      <c r="M1130" t="s">
        <v>1280</v>
      </c>
      <c r="O1130">
        <f t="shared" si="17"/>
        <v>1</v>
      </c>
    </row>
    <row r="1131" spans="1:15">
      <c r="A1131">
        <v>1130</v>
      </c>
      <c r="B1131" t="s">
        <v>460</v>
      </c>
      <c r="C1131" t="s">
        <v>549</v>
      </c>
      <c r="D1131" t="s">
        <v>102</v>
      </c>
      <c r="E1131" t="s">
        <v>103</v>
      </c>
      <c r="F1131" t="s">
        <v>584</v>
      </c>
      <c r="G1131" t="s">
        <v>585</v>
      </c>
      <c r="H1131" t="s">
        <v>586</v>
      </c>
      <c r="I1131" t="s">
        <v>587</v>
      </c>
      <c r="J1131" t="s">
        <v>588</v>
      </c>
      <c r="K1131" t="s">
        <v>19</v>
      </c>
      <c r="L1131">
        <v>9</v>
      </c>
      <c r="M1131" t="s">
        <v>1280</v>
      </c>
      <c r="N1131">
        <v>7</v>
      </c>
      <c r="O1131">
        <f t="shared" si="17"/>
        <v>1</v>
      </c>
    </row>
    <row r="1132" spans="1:15">
      <c r="A1132">
        <v>1131</v>
      </c>
      <c r="B1132" t="s">
        <v>460</v>
      </c>
      <c r="C1132" t="s">
        <v>549</v>
      </c>
      <c r="D1132" t="s">
        <v>102</v>
      </c>
      <c r="E1132" t="s">
        <v>109</v>
      </c>
      <c r="F1132" t="s">
        <v>589</v>
      </c>
      <c r="G1132" t="s">
        <v>590</v>
      </c>
      <c r="H1132" t="s">
        <v>591</v>
      </c>
      <c r="I1132" t="s">
        <v>592</v>
      </c>
      <c r="J1132" t="s">
        <v>593</v>
      </c>
      <c r="K1132" t="s">
        <v>19</v>
      </c>
      <c r="L1132">
        <v>2</v>
      </c>
      <c r="M1132" t="s">
        <v>1280</v>
      </c>
      <c r="O1132">
        <f t="shared" si="17"/>
        <v>1</v>
      </c>
    </row>
    <row r="1133" spans="1:15">
      <c r="A1133">
        <v>1132</v>
      </c>
      <c r="B1133" t="s">
        <v>460</v>
      </c>
      <c r="C1133" t="s">
        <v>549</v>
      </c>
      <c r="D1133" t="s">
        <v>114</v>
      </c>
      <c r="E1133" t="s">
        <v>115</v>
      </c>
      <c r="F1133" t="s">
        <v>594</v>
      </c>
      <c r="G1133" t="s">
        <v>123</v>
      </c>
      <c r="H1133" t="s">
        <v>595</v>
      </c>
      <c r="I1133" t="s">
        <v>596</v>
      </c>
      <c r="J1133" t="s">
        <v>597</v>
      </c>
      <c r="K1133" t="s">
        <v>19</v>
      </c>
      <c r="L1133">
        <v>0</v>
      </c>
      <c r="M1133" t="s">
        <v>1280</v>
      </c>
      <c r="O1133">
        <f t="shared" si="17"/>
        <v>1</v>
      </c>
    </row>
    <row r="1134" spans="1:15">
      <c r="A1134">
        <v>1133</v>
      </c>
      <c r="B1134" t="s">
        <v>460</v>
      </c>
      <c r="C1134" t="s">
        <v>549</v>
      </c>
      <c r="D1134" t="s">
        <v>114</v>
      </c>
      <c r="E1134" t="s">
        <v>121</v>
      </c>
      <c r="F1134" t="s">
        <v>598</v>
      </c>
      <c r="G1134" t="s">
        <v>599</v>
      </c>
      <c r="H1134" t="s">
        <v>600</v>
      </c>
      <c r="I1134" t="s">
        <v>601</v>
      </c>
      <c r="J1134" t="s">
        <v>602</v>
      </c>
      <c r="K1134" t="s">
        <v>19</v>
      </c>
      <c r="L1134">
        <v>1</v>
      </c>
      <c r="M1134" t="s">
        <v>1280</v>
      </c>
      <c r="O1134">
        <f t="shared" si="17"/>
        <v>1</v>
      </c>
    </row>
    <row r="1135" spans="1:15">
      <c r="A1135">
        <v>1134</v>
      </c>
      <c r="B1135" t="s">
        <v>460</v>
      </c>
      <c r="C1135" t="s">
        <v>603</v>
      </c>
      <c r="D1135" t="s">
        <v>52</v>
      </c>
      <c r="E1135" t="s">
        <v>52</v>
      </c>
      <c r="F1135" t="s">
        <v>604</v>
      </c>
      <c r="G1135" t="s">
        <v>605</v>
      </c>
      <c r="H1135" t="s">
        <v>606</v>
      </c>
      <c r="I1135" t="s">
        <v>607</v>
      </c>
      <c r="J1135" t="s">
        <v>608</v>
      </c>
      <c r="K1135" t="s">
        <v>19</v>
      </c>
      <c r="L1135">
        <v>1</v>
      </c>
      <c r="M1135" t="s">
        <v>1280</v>
      </c>
      <c r="O1135">
        <f t="shared" si="17"/>
        <v>1</v>
      </c>
    </row>
    <row r="1136" spans="1:15">
      <c r="A1136">
        <v>1135</v>
      </c>
      <c r="B1136" t="s">
        <v>460</v>
      </c>
      <c r="C1136" t="s">
        <v>603</v>
      </c>
      <c r="D1136" t="s">
        <v>52</v>
      </c>
      <c r="E1136" t="s">
        <v>58</v>
      </c>
      <c r="F1136" t="s">
        <v>609</v>
      </c>
      <c r="G1136" t="s">
        <v>610</v>
      </c>
      <c r="H1136" t="s">
        <v>611</v>
      </c>
      <c r="I1136" t="s">
        <v>607</v>
      </c>
      <c r="J1136" t="s">
        <v>612</v>
      </c>
      <c r="K1136" t="s">
        <v>19</v>
      </c>
      <c r="L1136">
        <v>5</v>
      </c>
      <c r="M1136" t="s">
        <v>1280</v>
      </c>
      <c r="N1136">
        <v>7</v>
      </c>
      <c r="O1136">
        <f t="shared" si="17"/>
        <v>1</v>
      </c>
    </row>
    <row r="1137" spans="1:15">
      <c r="A1137">
        <v>1136</v>
      </c>
      <c r="B1137" t="s">
        <v>460</v>
      </c>
      <c r="C1137" t="s">
        <v>603</v>
      </c>
      <c r="D1137" t="s">
        <v>25</v>
      </c>
      <c r="E1137" t="s">
        <v>64</v>
      </c>
      <c r="F1137" t="s">
        <v>613</v>
      </c>
      <c r="G1137" t="s">
        <v>354</v>
      </c>
      <c r="H1137" t="s">
        <v>614</v>
      </c>
      <c r="I1137" t="s">
        <v>615</v>
      </c>
      <c r="J1137" t="s">
        <v>616</v>
      </c>
      <c r="K1137" t="s">
        <v>19</v>
      </c>
      <c r="L1137">
        <v>2</v>
      </c>
      <c r="M1137" t="s">
        <v>1280</v>
      </c>
      <c r="O1137">
        <f t="shared" si="17"/>
        <v>1</v>
      </c>
    </row>
    <row r="1138" spans="1:15">
      <c r="A1138">
        <v>1137</v>
      </c>
      <c r="B1138" t="s">
        <v>460</v>
      </c>
      <c r="C1138" t="s">
        <v>603</v>
      </c>
      <c r="D1138" t="s">
        <v>25</v>
      </c>
      <c r="E1138" t="s">
        <v>70</v>
      </c>
      <c r="F1138" t="s">
        <v>617</v>
      </c>
      <c r="G1138" t="s">
        <v>253</v>
      </c>
      <c r="H1138" t="s">
        <v>618</v>
      </c>
      <c r="I1138" t="s">
        <v>619</v>
      </c>
      <c r="J1138" t="s">
        <v>620</v>
      </c>
      <c r="K1138" t="s">
        <v>19</v>
      </c>
      <c r="L1138">
        <v>3</v>
      </c>
      <c r="M1138" t="s">
        <v>1280</v>
      </c>
      <c r="O1138">
        <f t="shared" si="17"/>
        <v>1</v>
      </c>
    </row>
    <row r="1139" spans="1:15">
      <c r="A1139">
        <v>1138</v>
      </c>
      <c r="B1139" t="s">
        <v>460</v>
      </c>
      <c r="C1139" t="s">
        <v>603</v>
      </c>
      <c r="D1139" t="s">
        <v>76</v>
      </c>
      <c r="E1139" t="s">
        <v>77</v>
      </c>
      <c r="F1139" t="s">
        <v>621</v>
      </c>
      <c r="G1139" t="s">
        <v>622</v>
      </c>
      <c r="H1139" t="s">
        <v>623</v>
      </c>
      <c r="I1139" t="s">
        <v>624</v>
      </c>
      <c r="J1139" t="s">
        <v>625</v>
      </c>
      <c r="K1139" t="s">
        <v>19</v>
      </c>
      <c r="L1139">
        <v>3</v>
      </c>
      <c r="M1139" t="s">
        <v>1280</v>
      </c>
      <c r="O1139">
        <f t="shared" si="17"/>
        <v>1</v>
      </c>
    </row>
    <row r="1140" spans="1:15">
      <c r="A1140">
        <v>1139</v>
      </c>
      <c r="B1140" t="s">
        <v>460</v>
      </c>
      <c r="C1140" t="s">
        <v>603</v>
      </c>
      <c r="D1140" t="s">
        <v>76</v>
      </c>
      <c r="E1140" t="s">
        <v>83</v>
      </c>
      <c r="F1140" t="s">
        <v>626</v>
      </c>
      <c r="G1140" t="s">
        <v>627</v>
      </c>
      <c r="H1140" t="s">
        <v>628</v>
      </c>
      <c r="I1140" t="s">
        <v>624</v>
      </c>
      <c r="J1140" t="s">
        <v>629</v>
      </c>
      <c r="K1140" t="s">
        <v>19</v>
      </c>
      <c r="L1140">
        <v>0</v>
      </c>
      <c r="M1140" t="s">
        <v>1280</v>
      </c>
      <c r="O1140">
        <f t="shared" si="17"/>
        <v>1</v>
      </c>
    </row>
    <row r="1141" spans="1:15">
      <c r="A1141">
        <v>1140</v>
      </c>
      <c r="B1141" t="s">
        <v>460</v>
      </c>
      <c r="C1141" t="s">
        <v>603</v>
      </c>
      <c r="D1141" t="s">
        <v>89</v>
      </c>
      <c r="E1141" t="s">
        <v>90</v>
      </c>
      <c r="F1141" t="s">
        <v>156</v>
      </c>
      <c r="G1141" t="s">
        <v>85</v>
      </c>
      <c r="H1141" t="s">
        <v>630</v>
      </c>
      <c r="I1141" t="s">
        <v>631</v>
      </c>
      <c r="J1141" t="s">
        <v>632</v>
      </c>
      <c r="K1141" t="s">
        <v>19</v>
      </c>
      <c r="L1141">
        <v>4</v>
      </c>
      <c r="M1141" t="s">
        <v>1280</v>
      </c>
      <c r="O1141">
        <f t="shared" si="17"/>
        <v>1</v>
      </c>
    </row>
    <row r="1142" spans="1:15">
      <c r="A1142">
        <v>1141</v>
      </c>
      <c r="B1142" t="s">
        <v>460</v>
      </c>
      <c r="C1142" t="s">
        <v>603</v>
      </c>
      <c r="D1142" t="s">
        <v>89</v>
      </c>
      <c r="E1142" t="s">
        <v>96</v>
      </c>
      <c r="F1142" t="s">
        <v>633</v>
      </c>
      <c r="G1142" t="s">
        <v>634</v>
      </c>
      <c r="H1142" t="s">
        <v>635</v>
      </c>
      <c r="I1142" t="s">
        <v>636</v>
      </c>
      <c r="J1142" t="s">
        <v>637</v>
      </c>
      <c r="K1142" t="s">
        <v>19</v>
      </c>
      <c r="L1142">
        <v>1</v>
      </c>
      <c r="M1142" t="s">
        <v>1280</v>
      </c>
      <c r="O1142">
        <f t="shared" si="17"/>
        <v>1</v>
      </c>
    </row>
    <row r="1143" spans="1:15">
      <c r="A1143">
        <v>1142</v>
      </c>
      <c r="B1143" t="s">
        <v>460</v>
      </c>
      <c r="C1143" t="s">
        <v>603</v>
      </c>
      <c r="D1143" t="s">
        <v>102</v>
      </c>
      <c r="E1143" t="s">
        <v>103</v>
      </c>
      <c r="F1143" t="s">
        <v>638</v>
      </c>
      <c r="G1143" t="s">
        <v>639</v>
      </c>
      <c r="H1143" t="s">
        <v>640</v>
      </c>
      <c r="I1143" t="s">
        <v>641</v>
      </c>
      <c r="J1143" t="s">
        <v>642</v>
      </c>
      <c r="K1143" t="s">
        <v>19</v>
      </c>
      <c r="L1143">
        <v>3</v>
      </c>
      <c r="M1143" t="s">
        <v>1280</v>
      </c>
      <c r="N1143">
        <v>7</v>
      </c>
      <c r="O1143">
        <f t="shared" si="17"/>
        <v>1</v>
      </c>
    </row>
    <row r="1144" spans="1:15">
      <c r="A1144">
        <v>1143</v>
      </c>
      <c r="B1144" t="s">
        <v>460</v>
      </c>
      <c r="C1144" t="s">
        <v>603</v>
      </c>
      <c r="D1144" t="s">
        <v>102</v>
      </c>
      <c r="E1144" t="s">
        <v>109</v>
      </c>
      <c r="F1144" t="s">
        <v>643</v>
      </c>
      <c r="G1144" t="s">
        <v>258</v>
      </c>
      <c r="H1144" t="s">
        <v>644</v>
      </c>
      <c r="I1144" t="s">
        <v>645</v>
      </c>
      <c r="J1144" t="s">
        <v>646</v>
      </c>
      <c r="K1144" t="s">
        <v>19</v>
      </c>
      <c r="L1144">
        <v>9</v>
      </c>
      <c r="M1144" t="s">
        <v>1280</v>
      </c>
      <c r="N1144">
        <v>7</v>
      </c>
      <c r="O1144">
        <f t="shared" si="17"/>
        <v>1</v>
      </c>
    </row>
    <row r="1145" spans="1:15">
      <c r="A1145">
        <v>1144</v>
      </c>
      <c r="B1145" t="s">
        <v>460</v>
      </c>
      <c r="C1145" t="s">
        <v>603</v>
      </c>
      <c r="D1145" t="s">
        <v>114</v>
      </c>
      <c r="E1145" t="s">
        <v>115</v>
      </c>
      <c r="F1145" t="s">
        <v>647</v>
      </c>
      <c r="G1145" t="s">
        <v>229</v>
      </c>
      <c r="H1145" t="s">
        <v>648</v>
      </c>
      <c r="I1145" t="s">
        <v>649</v>
      </c>
      <c r="J1145" t="s">
        <v>650</v>
      </c>
      <c r="K1145" t="s">
        <v>19</v>
      </c>
      <c r="L1145">
        <v>4</v>
      </c>
      <c r="M1145" t="s">
        <v>1280</v>
      </c>
      <c r="O1145">
        <f t="shared" si="17"/>
        <v>1</v>
      </c>
    </row>
    <row r="1146" spans="1:15">
      <c r="A1146">
        <v>1145</v>
      </c>
      <c r="B1146" t="s">
        <v>460</v>
      </c>
      <c r="C1146" t="s">
        <v>603</v>
      </c>
      <c r="D1146" t="s">
        <v>114</v>
      </c>
      <c r="E1146" t="s">
        <v>121</v>
      </c>
      <c r="F1146" t="s">
        <v>651</v>
      </c>
      <c r="G1146" t="s">
        <v>652</v>
      </c>
      <c r="H1146" t="s">
        <v>653</v>
      </c>
      <c r="I1146" t="s">
        <v>654</v>
      </c>
      <c r="J1146" t="s">
        <v>655</v>
      </c>
      <c r="K1146" t="s">
        <v>19</v>
      </c>
      <c r="L1146">
        <v>1</v>
      </c>
      <c r="M1146" t="s">
        <v>1280</v>
      </c>
      <c r="O1146">
        <f t="shared" si="17"/>
        <v>1</v>
      </c>
    </row>
    <row r="1147" spans="1:15">
      <c r="A1147">
        <v>1146</v>
      </c>
      <c r="B1147" t="s">
        <v>460</v>
      </c>
      <c r="C1147" t="s">
        <v>656</v>
      </c>
      <c r="D1147" t="s">
        <v>52</v>
      </c>
      <c r="E1147" t="s">
        <v>52</v>
      </c>
      <c r="F1147" t="s">
        <v>657</v>
      </c>
      <c r="G1147" t="s">
        <v>561</v>
      </c>
      <c r="H1147" t="s">
        <v>658</v>
      </c>
      <c r="I1147" t="s">
        <v>1289</v>
      </c>
      <c r="J1147" t="s">
        <v>659</v>
      </c>
      <c r="K1147" t="s">
        <v>19</v>
      </c>
      <c r="L1147">
        <v>8</v>
      </c>
      <c r="M1147" t="s">
        <v>1280</v>
      </c>
      <c r="N1147">
        <v>7</v>
      </c>
      <c r="O1147">
        <f t="shared" si="17"/>
        <v>1</v>
      </c>
    </row>
    <row r="1148" spans="1:15">
      <c r="A1148">
        <v>1147</v>
      </c>
      <c r="B1148" t="s">
        <v>460</v>
      </c>
      <c r="C1148" t="s">
        <v>656</v>
      </c>
      <c r="D1148" t="s">
        <v>52</v>
      </c>
      <c r="E1148" t="s">
        <v>58</v>
      </c>
      <c r="F1148" t="s">
        <v>660</v>
      </c>
      <c r="G1148" t="s">
        <v>661</v>
      </c>
      <c r="H1148" t="s">
        <v>662</v>
      </c>
      <c r="I1148" t="s">
        <v>663</v>
      </c>
      <c r="J1148" t="s">
        <v>664</v>
      </c>
      <c r="K1148" t="s">
        <v>19</v>
      </c>
      <c r="L1148">
        <v>5</v>
      </c>
      <c r="M1148" t="s">
        <v>1280</v>
      </c>
      <c r="N1148">
        <v>7</v>
      </c>
      <c r="O1148">
        <f t="shared" si="17"/>
        <v>1</v>
      </c>
    </row>
    <row r="1149" spans="1:15">
      <c r="A1149">
        <v>1148</v>
      </c>
      <c r="B1149" t="s">
        <v>460</v>
      </c>
      <c r="C1149" t="s">
        <v>656</v>
      </c>
      <c r="D1149" t="s">
        <v>25</v>
      </c>
      <c r="E1149" t="s">
        <v>64</v>
      </c>
      <c r="F1149" t="s">
        <v>657</v>
      </c>
      <c r="G1149" t="s">
        <v>561</v>
      </c>
      <c r="H1149" t="s">
        <v>658</v>
      </c>
      <c r="I1149" t="s">
        <v>1289</v>
      </c>
      <c r="J1149" t="s">
        <v>659</v>
      </c>
      <c r="K1149" t="s">
        <v>19</v>
      </c>
      <c r="L1149">
        <v>8</v>
      </c>
      <c r="M1149" t="s">
        <v>1280</v>
      </c>
      <c r="N1149">
        <v>7</v>
      </c>
      <c r="O1149">
        <f t="shared" si="17"/>
        <v>1</v>
      </c>
    </row>
    <row r="1150" spans="1:15">
      <c r="A1150">
        <v>1149</v>
      </c>
      <c r="B1150" t="s">
        <v>460</v>
      </c>
      <c r="C1150" t="s">
        <v>656</v>
      </c>
      <c r="D1150" t="s">
        <v>25</v>
      </c>
      <c r="E1150" t="s">
        <v>70</v>
      </c>
      <c r="F1150" t="s">
        <v>116</v>
      </c>
      <c r="G1150" t="s">
        <v>665</v>
      </c>
      <c r="H1150" t="s">
        <v>666</v>
      </c>
      <c r="I1150" t="s">
        <v>667</v>
      </c>
      <c r="J1150" t="s">
        <v>668</v>
      </c>
      <c r="K1150" t="s">
        <v>19</v>
      </c>
      <c r="L1150">
        <v>4</v>
      </c>
      <c r="M1150" t="s">
        <v>1280</v>
      </c>
      <c r="O1150">
        <f t="shared" si="17"/>
        <v>1</v>
      </c>
    </row>
    <row r="1151" spans="1:15">
      <c r="A1151">
        <v>1150</v>
      </c>
      <c r="B1151" t="s">
        <v>460</v>
      </c>
      <c r="C1151" t="s">
        <v>656</v>
      </c>
      <c r="D1151" t="s">
        <v>76</v>
      </c>
      <c r="E1151" t="s">
        <v>83</v>
      </c>
      <c r="F1151" t="s">
        <v>669</v>
      </c>
      <c r="G1151" t="s">
        <v>670</v>
      </c>
      <c r="H1151" t="s">
        <v>671</v>
      </c>
      <c r="I1151" t="s">
        <v>672</v>
      </c>
      <c r="J1151" t="s">
        <v>673</v>
      </c>
      <c r="K1151" t="s">
        <v>19</v>
      </c>
      <c r="L1151">
        <v>2</v>
      </c>
      <c r="M1151" t="s">
        <v>1280</v>
      </c>
      <c r="N1151">
        <v>7</v>
      </c>
      <c r="O1151">
        <f t="shared" si="17"/>
        <v>1</v>
      </c>
    </row>
    <row r="1152" spans="1:15">
      <c r="A1152">
        <v>1151</v>
      </c>
      <c r="B1152" t="s">
        <v>460</v>
      </c>
      <c r="C1152" t="s">
        <v>656</v>
      </c>
      <c r="D1152" t="s">
        <v>76</v>
      </c>
      <c r="E1152" t="s">
        <v>83</v>
      </c>
      <c r="F1152" t="s">
        <v>674</v>
      </c>
      <c r="G1152" t="s">
        <v>675</v>
      </c>
      <c r="H1152" t="s">
        <v>676</v>
      </c>
      <c r="I1152" t="s">
        <v>677</v>
      </c>
      <c r="J1152" t="s">
        <v>678</v>
      </c>
      <c r="K1152" t="s">
        <v>19</v>
      </c>
      <c r="L1152">
        <v>1</v>
      </c>
      <c r="M1152" t="s">
        <v>1280</v>
      </c>
      <c r="O1152">
        <f t="shared" si="17"/>
        <v>1</v>
      </c>
    </row>
    <row r="1153" spans="1:15">
      <c r="A1153">
        <v>1152</v>
      </c>
      <c r="B1153" t="s">
        <v>460</v>
      </c>
      <c r="C1153" t="s">
        <v>656</v>
      </c>
      <c r="D1153" t="s">
        <v>89</v>
      </c>
      <c r="E1153" t="s">
        <v>90</v>
      </c>
      <c r="F1153" t="s">
        <v>679</v>
      </c>
      <c r="G1153" t="s">
        <v>680</v>
      </c>
      <c r="H1153" t="s">
        <v>681</v>
      </c>
      <c r="I1153" t="s">
        <v>682</v>
      </c>
      <c r="J1153" t="s">
        <v>683</v>
      </c>
      <c r="K1153" t="s">
        <v>19</v>
      </c>
      <c r="L1153">
        <v>9</v>
      </c>
      <c r="M1153" t="s">
        <v>1280</v>
      </c>
      <c r="N1153">
        <v>7</v>
      </c>
      <c r="O1153">
        <f t="shared" si="17"/>
        <v>1</v>
      </c>
    </row>
    <row r="1154" spans="1:15">
      <c r="A1154">
        <v>1153</v>
      </c>
      <c r="B1154" t="s">
        <v>460</v>
      </c>
      <c r="C1154" t="s">
        <v>656</v>
      </c>
      <c r="D1154" t="s">
        <v>89</v>
      </c>
      <c r="E1154" t="s">
        <v>96</v>
      </c>
      <c r="F1154" t="s">
        <v>660</v>
      </c>
      <c r="G1154" t="s">
        <v>661</v>
      </c>
      <c r="H1154" t="s">
        <v>662</v>
      </c>
      <c r="I1154" t="s">
        <v>663</v>
      </c>
      <c r="J1154" t="s">
        <v>664</v>
      </c>
      <c r="K1154" t="s">
        <v>19</v>
      </c>
      <c r="L1154">
        <v>5</v>
      </c>
      <c r="M1154" t="s">
        <v>1280</v>
      </c>
      <c r="N1154">
        <v>7</v>
      </c>
      <c r="O1154">
        <f t="shared" si="17"/>
        <v>1</v>
      </c>
    </row>
    <row r="1155" spans="1:15">
      <c r="A1155">
        <v>1154</v>
      </c>
      <c r="B1155" t="s">
        <v>460</v>
      </c>
      <c r="C1155" t="s">
        <v>656</v>
      </c>
      <c r="D1155" t="s">
        <v>102</v>
      </c>
      <c r="E1155" t="s">
        <v>103</v>
      </c>
      <c r="F1155" t="s">
        <v>402</v>
      </c>
      <c r="G1155" t="s">
        <v>684</v>
      </c>
      <c r="H1155" t="s">
        <v>685</v>
      </c>
      <c r="I1155" t="s">
        <v>686</v>
      </c>
      <c r="J1155" t="s">
        <v>687</v>
      </c>
      <c r="K1155" t="s">
        <v>19</v>
      </c>
      <c r="L1155">
        <v>11</v>
      </c>
      <c r="M1155" t="s">
        <v>1280</v>
      </c>
      <c r="N1155">
        <v>7</v>
      </c>
      <c r="O1155">
        <f t="shared" ref="O1155:O1218" si="18">IF(N1155=" ",0,1)</f>
        <v>1</v>
      </c>
    </row>
    <row r="1156" spans="1:15">
      <c r="A1156">
        <v>1155</v>
      </c>
      <c r="B1156" t="s">
        <v>460</v>
      </c>
      <c r="C1156" t="s">
        <v>656</v>
      </c>
      <c r="D1156" t="s">
        <v>102</v>
      </c>
      <c r="E1156" t="s">
        <v>109</v>
      </c>
      <c r="F1156" t="s">
        <v>688</v>
      </c>
      <c r="G1156" t="s">
        <v>689</v>
      </c>
      <c r="H1156" t="s">
        <v>690</v>
      </c>
      <c r="I1156" t="s">
        <v>691</v>
      </c>
      <c r="J1156" t="s">
        <v>692</v>
      </c>
      <c r="K1156" t="s">
        <v>19</v>
      </c>
      <c r="L1156">
        <v>1</v>
      </c>
      <c r="M1156" t="s">
        <v>1280</v>
      </c>
      <c r="O1156">
        <f t="shared" si="18"/>
        <v>1</v>
      </c>
    </row>
    <row r="1157" spans="1:15">
      <c r="A1157">
        <v>1156</v>
      </c>
      <c r="B1157" t="s">
        <v>460</v>
      </c>
      <c r="C1157" t="s">
        <v>656</v>
      </c>
      <c r="D1157" t="s">
        <v>114</v>
      </c>
      <c r="E1157" t="s">
        <v>115</v>
      </c>
      <c r="F1157" t="s">
        <v>693</v>
      </c>
      <c r="G1157" t="s">
        <v>694</v>
      </c>
      <c r="H1157" t="s">
        <v>695</v>
      </c>
      <c r="I1157" t="s">
        <v>696</v>
      </c>
      <c r="J1157" t="s">
        <v>697</v>
      </c>
      <c r="K1157" t="s">
        <v>19</v>
      </c>
      <c r="L1157">
        <v>3</v>
      </c>
      <c r="M1157" t="s">
        <v>1280</v>
      </c>
      <c r="O1157">
        <f t="shared" si="18"/>
        <v>1</v>
      </c>
    </row>
    <row r="1158" spans="1:15">
      <c r="A1158">
        <v>1157</v>
      </c>
      <c r="B1158" t="s">
        <v>460</v>
      </c>
      <c r="C1158" t="s">
        <v>656</v>
      </c>
      <c r="D1158" t="s">
        <v>114</v>
      </c>
      <c r="E1158" t="s">
        <v>121</v>
      </c>
      <c r="F1158" t="s">
        <v>698</v>
      </c>
      <c r="G1158" t="s">
        <v>367</v>
      </c>
      <c r="H1158" t="s">
        <v>699</v>
      </c>
      <c r="I1158" t="s">
        <v>700</v>
      </c>
      <c r="J1158" t="s">
        <v>701</v>
      </c>
      <c r="K1158" t="s">
        <v>19</v>
      </c>
      <c r="L1158">
        <v>0</v>
      </c>
      <c r="M1158" t="s">
        <v>1280</v>
      </c>
      <c r="O1158">
        <f t="shared" si="18"/>
        <v>1</v>
      </c>
    </row>
    <row r="1159" spans="1:15">
      <c r="A1159">
        <v>1158</v>
      </c>
      <c r="B1159" t="s">
        <v>460</v>
      </c>
      <c r="C1159" t="s">
        <v>702</v>
      </c>
      <c r="D1159" t="s">
        <v>52</v>
      </c>
      <c r="E1159" t="s">
        <v>52</v>
      </c>
      <c r="F1159" t="s">
        <v>703</v>
      </c>
      <c r="G1159" t="s">
        <v>229</v>
      </c>
      <c r="H1159" t="s">
        <v>704</v>
      </c>
      <c r="I1159" t="s">
        <v>705</v>
      </c>
      <c r="J1159" t="s">
        <v>706</v>
      </c>
      <c r="K1159" t="s">
        <v>19</v>
      </c>
      <c r="L1159">
        <v>8</v>
      </c>
      <c r="M1159" t="s">
        <v>1280</v>
      </c>
      <c r="N1159">
        <v>7</v>
      </c>
      <c r="O1159">
        <f t="shared" si="18"/>
        <v>1</v>
      </c>
    </row>
    <row r="1160" spans="1:15">
      <c r="A1160">
        <v>1159</v>
      </c>
      <c r="B1160" t="s">
        <v>460</v>
      </c>
      <c r="C1160" t="s">
        <v>702</v>
      </c>
      <c r="D1160" t="s">
        <v>52</v>
      </c>
      <c r="E1160" t="s">
        <v>58</v>
      </c>
      <c r="F1160" t="s">
        <v>707</v>
      </c>
      <c r="G1160" t="s">
        <v>344</v>
      </c>
      <c r="H1160" t="s">
        <v>708</v>
      </c>
      <c r="I1160" t="s">
        <v>709</v>
      </c>
      <c r="J1160" t="s">
        <v>710</v>
      </c>
      <c r="K1160" t="s">
        <v>19</v>
      </c>
      <c r="L1160">
        <v>7</v>
      </c>
      <c r="M1160" t="s">
        <v>1280</v>
      </c>
      <c r="N1160">
        <v>7</v>
      </c>
      <c r="O1160">
        <f t="shared" si="18"/>
        <v>1</v>
      </c>
    </row>
    <row r="1161" spans="1:15">
      <c r="A1161">
        <v>1160</v>
      </c>
      <c r="B1161" t="s">
        <v>460</v>
      </c>
      <c r="C1161" t="s">
        <v>702</v>
      </c>
      <c r="D1161" t="s">
        <v>25</v>
      </c>
      <c r="E1161" t="s">
        <v>64</v>
      </c>
      <c r="F1161" t="s">
        <v>711</v>
      </c>
      <c r="G1161" t="s">
        <v>354</v>
      </c>
      <c r="H1161" t="s">
        <v>712</v>
      </c>
      <c r="I1161" t="s">
        <v>713</v>
      </c>
      <c r="J1161" t="s">
        <v>714</v>
      </c>
      <c r="K1161" t="s">
        <v>19</v>
      </c>
      <c r="L1161">
        <v>11</v>
      </c>
      <c r="M1161" t="s">
        <v>1280</v>
      </c>
      <c r="N1161">
        <v>7</v>
      </c>
      <c r="O1161">
        <f t="shared" si="18"/>
        <v>1</v>
      </c>
    </row>
    <row r="1162" spans="1:15">
      <c r="A1162">
        <v>1161</v>
      </c>
      <c r="B1162" t="s">
        <v>460</v>
      </c>
      <c r="C1162" t="s">
        <v>702</v>
      </c>
      <c r="D1162" t="s">
        <v>25</v>
      </c>
      <c r="E1162" t="s">
        <v>70</v>
      </c>
      <c r="F1162" t="s">
        <v>715</v>
      </c>
      <c r="G1162" t="s">
        <v>716</v>
      </c>
      <c r="H1162" t="s">
        <v>717</v>
      </c>
      <c r="I1162" t="s">
        <v>718</v>
      </c>
      <c r="J1162" t="s">
        <v>719</v>
      </c>
      <c r="K1162" t="s">
        <v>19</v>
      </c>
      <c r="L1162">
        <v>0</v>
      </c>
      <c r="M1162" t="s">
        <v>1280</v>
      </c>
      <c r="O1162">
        <f t="shared" si="18"/>
        <v>1</v>
      </c>
    </row>
    <row r="1163" spans="1:15">
      <c r="A1163">
        <v>1162</v>
      </c>
      <c r="B1163" t="s">
        <v>460</v>
      </c>
      <c r="C1163" t="s">
        <v>702</v>
      </c>
      <c r="D1163" t="s">
        <v>76</v>
      </c>
      <c r="E1163" t="s">
        <v>77</v>
      </c>
      <c r="F1163" t="s">
        <v>720</v>
      </c>
      <c r="G1163" t="s">
        <v>721</v>
      </c>
      <c r="H1163" t="s">
        <v>722</v>
      </c>
      <c r="I1163" t="s">
        <v>723</v>
      </c>
      <c r="J1163" t="s">
        <v>724</v>
      </c>
      <c r="K1163" t="s">
        <v>19</v>
      </c>
      <c r="L1163">
        <v>7</v>
      </c>
      <c r="M1163" t="s">
        <v>1280</v>
      </c>
      <c r="N1163">
        <v>7</v>
      </c>
      <c r="O1163">
        <f t="shared" si="18"/>
        <v>1</v>
      </c>
    </row>
    <row r="1164" spans="1:15">
      <c r="A1164">
        <v>1163</v>
      </c>
      <c r="B1164" t="s">
        <v>460</v>
      </c>
      <c r="C1164" t="s">
        <v>702</v>
      </c>
      <c r="D1164" t="s">
        <v>76</v>
      </c>
      <c r="E1164" t="s">
        <v>83</v>
      </c>
      <c r="F1164" t="s">
        <v>15</v>
      </c>
      <c r="G1164" t="s">
        <v>725</v>
      </c>
      <c r="H1164" t="s">
        <v>726</v>
      </c>
      <c r="I1164" t="s">
        <v>723</v>
      </c>
      <c r="J1164" t="s">
        <v>727</v>
      </c>
      <c r="K1164" t="s">
        <v>19</v>
      </c>
      <c r="L1164">
        <v>0</v>
      </c>
      <c r="M1164" t="s">
        <v>1280</v>
      </c>
      <c r="O1164">
        <f t="shared" si="18"/>
        <v>1</v>
      </c>
    </row>
    <row r="1165" spans="1:15">
      <c r="A1165">
        <v>1164</v>
      </c>
      <c r="B1165" t="s">
        <v>460</v>
      </c>
      <c r="C1165" t="s">
        <v>702</v>
      </c>
      <c r="D1165" t="s">
        <v>89</v>
      </c>
      <c r="E1165" t="s">
        <v>90</v>
      </c>
      <c r="F1165" t="s">
        <v>37</v>
      </c>
      <c r="G1165" t="s">
        <v>42</v>
      </c>
      <c r="H1165" t="s">
        <v>728</v>
      </c>
      <c r="I1165" t="s">
        <v>729</v>
      </c>
      <c r="J1165" t="s">
        <v>730</v>
      </c>
      <c r="K1165" t="s">
        <v>19</v>
      </c>
      <c r="L1165">
        <v>5</v>
      </c>
      <c r="M1165" t="s">
        <v>1280</v>
      </c>
      <c r="N1165">
        <v>7</v>
      </c>
      <c r="O1165">
        <f t="shared" si="18"/>
        <v>1</v>
      </c>
    </row>
    <row r="1166" spans="1:15">
      <c r="A1166">
        <v>1165</v>
      </c>
      <c r="B1166" t="s">
        <v>460</v>
      </c>
      <c r="C1166" t="s">
        <v>702</v>
      </c>
      <c r="D1166" t="s">
        <v>89</v>
      </c>
      <c r="E1166" t="s">
        <v>96</v>
      </c>
      <c r="F1166" t="s">
        <v>715</v>
      </c>
      <c r="G1166" t="s">
        <v>716</v>
      </c>
      <c r="H1166" t="s">
        <v>717</v>
      </c>
      <c r="I1166" t="s">
        <v>718</v>
      </c>
      <c r="J1166" t="s">
        <v>719</v>
      </c>
      <c r="K1166" t="s">
        <v>19</v>
      </c>
      <c r="L1166">
        <v>0</v>
      </c>
      <c r="M1166" t="s">
        <v>1280</v>
      </c>
      <c r="O1166">
        <f t="shared" si="18"/>
        <v>1</v>
      </c>
    </row>
    <row r="1167" spans="1:15">
      <c r="A1167">
        <v>1166</v>
      </c>
      <c r="B1167" t="s">
        <v>460</v>
      </c>
      <c r="C1167" t="s">
        <v>702</v>
      </c>
      <c r="D1167" t="s">
        <v>102</v>
      </c>
      <c r="E1167" t="s">
        <v>103</v>
      </c>
      <c r="F1167" t="s">
        <v>731</v>
      </c>
      <c r="G1167" t="s">
        <v>229</v>
      </c>
      <c r="H1167" t="s">
        <v>732</v>
      </c>
      <c r="I1167" t="s">
        <v>733</v>
      </c>
      <c r="J1167" t="s">
        <v>734</v>
      </c>
      <c r="K1167" t="s">
        <v>19</v>
      </c>
      <c r="L1167">
        <v>6</v>
      </c>
      <c r="M1167" t="s">
        <v>1280</v>
      </c>
      <c r="N1167">
        <v>7</v>
      </c>
      <c r="O1167">
        <f t="shared" si="18"/>
        <v>1</v>
      </c>
    </row>
    <row r="1168" spans="1:15">
      <c r="A1168">
        <v>1167</v>
      </c>
      <c r="B1168" t="s">
        <v>460</v>
      </c>
      <c r="C1168" t="s">
        <v>702</v>
      </c>
      <c r="D1168" t="s">
        <v>102</v>
      </c>
      <c r="E1168" t="s">
        <v>109</v>
      </c>
      <c r="F1168" t="s">
        <v>735</v>
      </c>
      <c r="G1168" t="s">
        <v>736</v>
      </c>
      <c r="H1168" t="s">
        <v>737</v>
      </c>
      <c r="I1168" t="s">
        <v>738</v>
      </c>
      <c r="J1168" t="s">
        <v>739</v>
      </c>
      <c r="K1168" t="s">
        <v>19</v>
      </c>
      <c r="L1168">
        <v>2</v>
      </c>
      <c r="M1168" t="s">
        <v>1280</v>
      </c>
      <c r="N1168">
        <v>7</v>
      </c>
      <c r="O1168">
        <f t="shared" si="18"/>
        <v>1</v>
      </c>
    </row>
    <row r="1169" spans="1:15">
      <c r="A1169">
        <v>1168</v>
      </c>
      <c r="B1169" t="s">
        <v>460</v>
      </c>
      <c r="C1169" t="s">
        <v>702</v>
      </c>
      <c r="D1169" t="s">
        <v>114</v>
      </c>
      <c r="E1169" t="s">
        <v>115</v>
      </c>
      <c r="F1169" t="s">
        <v>740</v>
      </c>
      <c r="G1169" t="s">
        <v>741</v>
      </c>
      <c r="H1169" t="s">
        <v>742</v>
      </c>
      <c r="I1169" t="s">
        <v>743</v>
      </c>
      <c r="J1169" t="s">
        <v>744</v>
      </c>
      <c r="K1169" t="s">
        <v>19</v>
      </c>
      <c r="L1169">
        <v>1</v>
      </c>
      <c r="M1169" t="s">
        <v>1280</v>
      </c>
      <c r="O1169">
        <f t="shared" si="18"/>
        <v>1</v>
      </c>
    </row>
    <row r="1170" spans="1:15">
      <c r="A1170">
        <v>1169</v>
      </c>
      <c r="B1170" t="s">
        <v>460</v>
      </c>
      <c r="C1170" t="s">
        <v>702</v>
      </c>
      <c r="D1170" t="s">
        <v>114</v>
      </c>
      <c r="E1170" t="s">
        <v>121</v>
      </c>
      <c r="F1170" t="s">
        <v>745</v>
      </c>
      <c r="G1170" t="s">
        <v>746</v>
      </c>
      <c r="H1170" t="s">
        <v>747</v>
      </c>
      <c r="I1170" t="s">
        <v>748</v>
      </c>
      <c r="J1170" t="s">
        <v>749</v>
      </c>
      <c r="K1170" t="s">
        <v>19</v>
      </c>
      <c r="L1170">
        <v>9</v>
      </c>
      <c r="M1170" t="s">
        <v>1280</v>
      </c>
      <c r="O1170">
        <f t="shared" si="18"/>
        <v>1</v>
      </c>
    </row>
    <row r="1171" spans="1:15">
      <c r="A1171">
        <v>1170</v>
      </c>
      <c r="B1171" t="s">
        <v>460</v>
      </c>
      <c r="C1171" t="s">
        <v>750</v>
      </c>
      <c r="D1171" t="s">
        <v>52</v>
      </c>
      <c r="E1171" t="s">
        <v>52</v>
      </c>
      <c r="F1171" t="s">
        <v>751</v>
      </c>
      <c r="G1171" t="s">
        <v>258</v>
      </c>
      <c r="H1171" t="s">
        <v>752</v>
      </c>
      <c r="I1171" t="s">
        <v>753</v>
      </c>
      <c r="J1171" t="s">
        <v>754</v>
      </c>
      <c r="K1171" t="s">
        <v>19</v>
      </c>
      <c r="L1171">
        <v>9</v>
      </c>
      <c r="M1171" t="s">
        <v>1280</v>
      </c>
      <c r="N1171">
        <v>7</v>
      </c>
      <c r="O1171">
        <f t="shared" si="18"/>
        <v>1</v>
      </c>
    </row>
    <row r="1172" spans="1:15">
      <c r="A1172">
        <v>1171</v>
      </c>
      <c r="B1172" t="s">
        <v>460</v>
      </c>
      <c r="C1172" t="s">
        <v>750</v>
      </c>
      <c r="D1172" t="s">
        <v>52</v>
      </c>
      <c r="E1172" t="s">
        <v>58</v>
      </c>
      <c r="F1172" t="s">
        <v>755</v>
      </c>
      <c r="G1172" t="s">
        <v>580</v>
      </c>
      <c r="H1172" t="s">
        <v>756</v>
      </c>
      <c r="I1172" t="s">
        <v>757</v>
      </c>
      <c r="J1172" t="s">
        <v>758</v>
      </c>
      <c r="K1172" t="s">
        <v>19</v>
      </c>
      <c r="L1172">
        <v>9</v>
      </c>
      <c r="M1172" t="s">
        <v>1280</v>
      </c>
      <c r="O1172">
        <f t="shared" si="18"/>
        <v>1</v>
      </c>
    </row>
    <row r="1173" spans="1:15">
      <c r="A1173">
        <v>1172</v>
      </c>
      <c r="B1173" t="s">
        <v>460</v>
      </c>
      <c r="C1173" t="s">
        <v>750</v>
      </c>
      <c r="D1173" t="s">
        <v>25</v>
      </c>
      <c r="E1173" t="s">
        <v>64</v>
      </c>
      <c r="F1173" t="s">
        <v>759</v>
      </c>
      <c r="G1173" t="s">
        <v>760</v>
      </c>
      <c r="H1173" t="s">
        <v>761</v>
      </c>
      <c r="I1173" t="s">
        <v>762</v>
      </c>
      <c r="J1173" t="s">
        <v>763</v>
      </c>
      <c r="K1173" t="s">
        <v>19</v>
      </c>
      <c r="L1173">
        <v>7</v>
      </c>
      <c r="M1173" t="s">
        <v>1280</v>
      </c>
      <c r="O1173">
        <f t="shared" si="18"/>
        <v>1</v>
      </c>
    </row>
    <row r="1174" spans="1:15">
      <c r="A1174">
        <v>1173</v>
      </c>
      <c r="B1174" t="s">
        <v>460</v>
      </c>
      <c r="C1174" t="s">
        <v>750</v>
      </c>
      <c r="D1174" t="s">
        <v>25</v>
      </c>
      <c r="E1174" t="s">
        <v>70</v>
      </c>
      <c r="F1174" t="s">
        <v>764</v>
      </c>
      <c r="G1174" t="s">
        <v>765</v>
      </c>
      <c r="H1174" t="s">
        <v>766</v>
      </c>
      <c r="I1174" t="s">
        <v>767</v>
      </c>
      <c r="J1174" t="s">
        <v>768</v>
      </c>
      <c r="K1174" t="s">
        <v>19</v>
      </c>
      <c r="L1174">
        <v>7</v>
      </c>
      <c r="M1174" t="s">
        <v>1280</v>
      </c>
      <c r="N1174">
        <v>7</v>
      </c>
      <c r="O1174">
        <f t="shared" si="18"/>
        <v>1</v>
      </c>
    </row>
    <row r="1175" spans="1:15">
      <c r="A1175">
        <v>1174</v>
      </c>
      <c r="B1175" t="s">
        <v>460</v>
      </c>
      <c r="C1175" t="s">
        <v>750</v>
      </c>
      <c r="D1175" t="s">
        <v>25</v>
      </c>
      <c r="E1175" t="s">
        <v>70</v>
      </c>
      <c r="F1175" t="s">
        <v>769</v>
      </c>
      <c r="G1175" t="s">
        <v>770</v>
      </c>
      <c r="H1175" t="s">
        <v>771</v>
      </c>
      <c r="I1175" t="s">
        <v>772</v>
      </c>
      <c r="J1175" t="s">
        <v>773</v>
      </c>
      <c r="K1175" t="s">
        <v>19</v>
      </c>
      <c r="L1175">
        <v>2</v>
      </c>
      <c r="M1175" t="s">
        <v>1280</v>
      </c>
      <c r="O1175">
        <f t="shared" si="18"/>
        <v>1</v>
      </c>
    </row>
    <row r="1176" spans="1:15">
      <c r="A1176">
        <v>1175</v>
      </c>
      <c r="B1176" t="s">
        <v>460</v>
      </c>
      <c r="C1176" t="s">
        <v>750</v>
      </c>
      <c r="D1176" t="s">
        <v>25</v>
      </c>
      <c r="E1176" t="s">
        <v>70</v>
      </c>
      <c r="F1176" t="s">
        <v>774</v>
      </c>
      <c r="G1176" t="s">
        <v>775</v>
      </c>
      <c r="H1176" t="s">
        <v>776</v>
      </c>
      <c r="I1176" t="s">
        <v>777</v>
      </c>
      <c r="J1176" t="s">
        <v>778</v>
      </c>
      <c r="K1176" t="s">
        <v>19</v>
      </c>
      <c r="L1176">
        <v>1</v>
      </c>
      <c r="M1176" t="s">
        <v>1280</v>
      </c>
      <c r="O1176">
        <f t="shared" si="18"/>
        <v>1</v>
      </c>
    </row>
    <row r="1177" spans="1:15">
      <c r="A1177">
        <v>1176</v>
      </c>
      <c r="B1177" t="s">
        <v>460</v>
      </c>
      <c r="C1177" t="s">
        <v>750</v>
      </c>
      <c r="D1177" t="s">
        <v>76</v>
      </c>
      <c r="E1177" t="s">
        <v>77</v>
      </c>
      <c r="F1177" t="s">
        <v>779</v>
      </c>
      <c r="G1177" t="s">
        <v>780</v>
      </c>
      <c r="H1177" t="s">
        <v>781</v>
      </c>
      <c r="I1177" t="s">
        <v>782</v>
      </c>
      <c r="J1177" t="s">
        <v>783</v>
      </c>
      <c r="K1177" t="s">
        <v>19</v>
      </c>
      <c r="L1177">
        <v>3</v>
      </c>
      <c r="M1177" t="s">
        <v>1280</v>
      </c>
      <c r="O1177">
        <f t="shared" si="18"/>
        <v>1</v>
      </c>
    </row>
    <row r="1178" spans="1:15">
      <c r="A1178">
        <v>1177</v>
      </c>
      <c r="B1178" t="s">
        <v>460</v>
      </c>
      <c r="C1178" t="s">
        <v>750</v>
      </c>
      <c r="D1178" t="s">
        <v>76</v>
      </c>
      <c r="E1178" t="s">
        <v>83</v>
      </c>
      <c r="F1178" t="s">
        <v>784</v>
      </c>
      <c r="G1178" t="s">
        <v>785</v>
      </c>
      <c r="H1178" t="s">
        <v>786</v>
      </c>
      <c r="I1178" t="s">
        <v>787</v>
      </c>
      <c r="J1178" t="s">
        <v>788</v>
      </c>
      <c r="K1178" t="s">
        <v>19</v>
      </c>
      <c r="L1178">
        <v>3</v>
      </c>
      <c r="M1178" t="s">
        <v>1280</v>
      </c>
      <c r="O1178">
        <f t="shared" si="18"/>
        <v>1</v>
      </c>
    </row>
    <row r="1179" spans="1:15">
      <c r="A1179">
        <v>1178</v>
      </c>
      <c r="B1179" t="s">
        <v>460</v>
      </c>
      <c r="C1179" t="s">
        <v>750</v>
      </c>
      <c r="D1179" t="s">
        <v>89</v>
      </c>
      <c r="E1179" t="s">
        <v>789</v>
      </c>
      <c r="F1179" t="s">
        <v>790</v>
      </c>
      <c r="G1179" t="s">
        <v>791</v>
      </c>
      <c r="H1179" t="s">
        <v>792</v>
      </c>
      <c r="I1179" t="s">
        <v>793</v>
      </c>
      <c r="J1179" t="s">
        <v>794</v>
      </c>
      <c r="K1179" t="s">
        <v>19</v>
      </c>
      <c r="L1179">
        <v>4</v>
      </c>
      <c r="M1179" t="s">
        <v>1280</v>
      </c>
      <c r="N1179">
        <v>7</v>
      </c>
      <c r="O1179">
        <f t="shared" si="18"/>
        <v>1</v>
      </c>
    </row>
    <row r="1180" spans="1:15">
      <c r="A1180">
        <v>1179</v>
      </c>
      <c r="B1180" t="s">
        <v>460</v>
      </c>
      <c r="C1180" t="s">
        <v>750</v>
      </c>
      <c r="D1180" t="s">
        <v>89</v>
      </c>
      <c r="E1180" t="s">
        <v>96</v>
      </c>
      <c r="F1180" t="s">
        <v>795</v>
      </c>
      <c r="G1180" t="s">
        <v>229</v>
      </c>
      <c r="H1180" t="s">
        <v>796</v>
      </c>
      <c r="I1180" t="s">
        <v>797</v>
      </c>
      <c r="J1180" t="s">
        <v>798</v>
      </c>
      <c r="K1180" t="s">
        <v>19</v>
      </c>
      <c r="L1180">
        <v>6</v>
      </c>
      <c r="M1180" t="s">
        <v>1280</v>
      </c>
      <c r="N1180">
        <v>7</v>
      </c>
      <c r="O1180">
        <f t="shared" si="18"/>
        <v>1</v>
      </c>
    </row>
    <row r="1181" spans="1:15">
      <c r="A1181">
        <v>1180</v>
      </c>
      <c r="B1181" t="s">
        <v>460</v>
      </c>
      <c r="C1181" t="s">
        <v>750</v>
      </c>
      <c r="D1181" t="s">
        <v>89</v>
      </c>
      <c r="E1181" t="s">
        <v>96</v>
      </c>
      <c r="F1181" t="s">
        <v>799</v>
      </c>
      <c r="G1181" t="s">
        <v>800</v>
      </c>
      <c r="H1181" t="s">
        <v>801</v>
      </c>
      <c r="I1181" t="s">
        <v>802</v>
      </c>
      <c r="J1181" t="s">
        <v>803</v>
      </c>
      <c r="K1181" t="s">
        <v>19</v>
      </c>
      <c r="L1181">
        <v>1</v>
      </c>
      <c r="M1181" t="s">
        <v>1280</v>
      </c>
      <c r="O1181">
        <f t="shared" si="18"/>
        <v>1</v>
      </c>
    </row>
    <row r="1182" spans="1:15">
      <c r="A1182">
        <v>1181</v>
      </c>
      <c r="B1182" t="s">
        <v>460</v>
      </c>
      <c r="C1182" t="s">
        <v>750</v>
      </c>
      <c r="D1182" t="s">
        <v>102</v>
      </c>
      <c r="E1182" t="s">
        <v>103</v>
      </c>
      <c r="F1182" t="s">
        <v>589</v>
      </c>
      <c r="G1182" t="s">
        <v>804</v>
      </c>
      <c r="H1182" t="s">
        <v>805</v>
      </c>
      <c r="I1182" t="s">
        <v>806</v>
      </c>
      <c r="J1182" t="s">
        <v>807</v>
      </c>
      <c r="K1182" t="s">
        <v>19</v>
      </c>
      <c r="L1182">
        <v>5</v>
      </c>
      <c r="M1182" t="s">
        <v>1280</v>
      </c>
      <c r="O1182">
        <f t="shared" si="18"/>
        <v>1</v>
      </c>
    </row>
    <row r="1183" spans="1:15">
      <c r="A1183">
        <v>1182</v>
      </c>
      <c r="B1183" t="s">
        <v>460</v>
      </c>
      <c r="C1183" t="s">
        <v>750</v>
      </c>
      <c r="D1183" t="s">
        <v>102</v>
      </c>
      <c r="E1183" t="s">
        <v>109</v>
      </c>
      <c r="F1183" t="s">
        <v>808</v>
      </c>
      <c r="G1183" t="s">
        <v>314</v>
      </c>
      <c r="H1183" t="s">
        <v>809</v>
      </c>
      <c r="I1183" t="s">
        <v>810</v>
      </c>
      <c r="J1183" t="s">
        <v>811</v>
      </c>
      <c r="K1183" t="s">
        <v>19</v>
      </c>
      <c r="L1183">
        <v>0</v>
      </c>
      <c r="M1183" t="s">
        <v>1280</v>
      </c>
      <c r="O1183">
        <f t="shared" si="18"/>
        <v>1</v>
      </c>
    </row>
    <row r="1184" spans="1:15">
      <c r="A1184">
        <v>1183</v>
      </c>
      <c r="B1184" t="s">
        <v>460</v>
      </c>
      <c r="C1184" t="s">
        <v>750</v>
      </c>
      <c r="D1184" t="s">
        <v>114</v>
      </c>
      <c r="E1184" t="s">
        <v>115</v>
      </c>
      <c r="F1184" t="s">
        <v>812</v>
      </c>
      <c r="G1184" t="s">
        <v>22</v>
      </c>
      <c r="H1184" t="s">
        <v>813</v>
      </c>
      <c r="I1184" t="s">
        <v>814</v>
      </c>
      <c r="J1184" t="s">
        <v>815</v>
      </c>
      <c r="K1184" t="s">
        <v>19</v>
      </c>
      <c r="L1184">
        <v>3</v>
      </c>
      <c r="M1184" t="s">
        <v>1280</v>
      </c>
      <c r="O1184">
        <f t="shared" si="18"/>
        <v>1</v>
      </c>
    </row>
    <row r="1185" spans="1:15">
      <c r="A1185">
        <v>1184</v>
      </c>
      <c r="B1185" t="s">
        <v>460</v>
      </c>
      <c r="C1185" t="s">
        <v>750</v>
      </c>
      <c r="D1185" t="s">
        <v>114</v>
      </c>
      <c r="E1185" t="s">
        <v>121</v>
      </c>
      <c r="F1185" t="s">
        <v>816</v>
      </c>
      <c r="G1185" t="s">
        <v>817</v>
      </c>
      <c r="H1185" t="s">
        <v>818</v>
      </c>
      <c r="I1185" t="s">
        <v>819</v>
      </c>
      <c r="J1185" t="s">
        <v>820</v>
      </c>
      <c r="K1185" t="s">
        <v>19</v>
      </c>
      <c r="L1185">
        <v>0</v>
      </c>
      <c r="M1185" t="s">
        <v>1280</v>
      </c>
      <c r="O1185">
        <f t="shared" si="18"/>
        <v>1</v>
      </c>
    </row>
    <row r="1186" spans="1:15">
      <c r="A1186">
        <v>1185</v>
      </c>
      <c r="B1186" t="s">
        <v>460</v>
      </c>
      <c r="C1186" t="s">
        <v>821</v>
      </c>
      <c r="D1186" t="s">
        <v>52</v>
      </c>
      <c r="E1186" t="s">
        <v>52</v>
      </c>
      <c r="F1186" t="s">
        <v>584</v>
      </c>
      <c r="G1186" t="s">
        <v>822</v>
      </c>
      <c r="H1186" t="s">
        <v>823</v>
      </c>
      <c r="I1186" t="s">
        <v>824</v>
      </c>
      <c r="J1186" t="s">
        <v>825</v>
      </c>
      <c r="K1186" t="s">
        <v>19</v>
      </c>
      <c r="L1186">
        <v>10</v>
      </c>
      <c r="M1186" t="s">
        <v>1280</v>
      </c>
      <c r="N1186">
        <v>7</v>
      </c>
      <c r="O1186">
        <f t="shared" si="18"/>
        <v>1</v>
      </c>
    </row>
    <row r="1187" spans="1:15">
      <c r="A1187">
        <v>1186</v>
      </c>
      <c r="B1187" t="s">
        <v>460</v>
      </c>
      <c r="C1187" t="s">
        <v>821</v>
      </c>
      <c r="D1187" t="s">
        <v>52</v>
      </c>
      <c r="E1187" t="s">
        <v>58</v>
      </c>
      <c r="F1187" t="s">
        <v>826</v>
      </c>
      <c r="G1187" t="s">
        <v>827</v>
      </c>
      <c r="H1187" t="s">
        <v>828</v>
      </c>
      <c r="I1187" t="s">
        <v>829</v>
      </c>
      <c r="J1187" t="s">
        <v>830</v>
      </c>
      <c r="K1187" t="s">
        <v>19</v>
      </c>
      <c r="L1187">
        <v>7</v>
      </c>
      <c r="M1187" t="s">
        <v>1280</v>
      </c>
      <c r="N1187">
        <v>7</v>
      </c>
      <c r="O1187">
        <f t="shared" si="18"/>
        <v>1</v>
      </c>
    </row>
    <row r="1188" spans="1:15">
      <c r="A1188">
        <v>1187</v>
      </c>
      <c r="B1188" t="s">
        <v>460</v>
      </c>
      <c r="C1188" t="s">
        <v>821</v>
      </c>
      <c r="D1188" t="s">
        <v>25</v>
      </c>
      <c r="E1188" t="s">
        <v>64</v>
      </c>
      <c r="F1188" t="s">
        <v>831</v>
      </c>
      <c r="G1188" t="s">
        <v>832</v>
      </c>
      <c r="H1188" t="s">
        <v>833</v>
      </c>
      <c r="I1188" t="s">
        <v>834</v>
      </c>
      <c r="J1188" t="s">
        <v>835</v>
      </c>
      <c r="K1188" t="s">
        <v>19</v>
      </c>
      <c r="L1188">
        <v>8</v>
      </c>
      <c r="M1188" t="s">
        <v>1280</v>
      </c>
      <c r="N1188">
        <v>7</v>
      </c>
      <c r="O1188">
        <f t="shared" si="18"/>
        <v>1</v>
      </c>
    </row>
    <row r="1189" spans="1:15">
      <c r="A1189">
        <v>1188</v>
      </c>
      <c r="B1189" t="s">
        <v>460</v>
      </c>
      <c r="C1189" t="s">
        <v>821</v>
      </c>
      <c r="D1189" t="s">
        <v>76</v>
      </c>
      <c r="E1189" t="s">
        <v>77</v>
      </c>
      <c r="F1189" t="s">
        <v>53</v>
      </c>
      <c r="G1189" t="s">
        <v>836</v>
      </c>
      <c r="H1189" t="s">
        <v>837</v>
      </c>
      <c r="I1189" t="s">
        <v>838</v>
      </c>
      <c r="J1189" t="s">
        <v>839</v>
      </c>
      <c r="K1189" t="s">
        <v>19</v>
      </c>
      <c r="L1189">
        <v>4</v>
      </c>
      <c r="M1189" t="s">
        <v>1280</v>
      </c>
      <c r="O1189">
        <f t="shared" si="18"/>
        <v>1</v>
      </c>
    </row>
    <row r="1190" spans="1:15">
      <c r="A1190">
        <v>1189</v>
      </c>
      <c r="B1190" t="s">
        <v>460</v>
      </c>
      <c r="C1190" t="s">
        <v>821</v>
      </c>
      <c r="D1190" t="s">
        <v>89</v>
      </c>
      <c r="E1190" t="s">
        <v>90</v>
      </c>
      <c r="F1190" t="s">
        <v>584</v>
      </c>
      <c r="G1190" t="s">
        <v>822</v>
      </c>
      <c r="H1190" t="s">
        <v>823</v>
      </c>
      <c r="I1190" t="s">
        <v>840</v>
      </c>
      <c r="J1190" t="s">
        <v>841</v>
      </c>
      <c r="K1190" t="s">
        <v>19</v>
      </c>
      <c r="L1190">
        <v>10</v>
      </c>
      <c r="M1190" t="s">
        <v>1280</v>
      </c>
      <c r="N1190">
        <v>7</v>
      </c>
      <c r="O1190">
        <f t="shared" si="18"/>
        <v>1</v>
      </c>
    </row>
    <row r="1191" spans="1:15">
      <c r="A1191">
        <v>1190</v>
      </c>
      <c r="B1191" t="s">
        <v>460</v>
      </c>
      <c r="C1191" t="s">
        <v>821</v>
      </c>
      <c r="D1191" t="s">
        <v>102</v>
      </c>
      <c r="E1191" t="s">
        <v>103</v>
      </c>
      <c r="F1191" t="s">
        <v>842</v>
      </c>
      <c r="G1191" t="s">
        <v>843</v>
      </c>
      <c r="H1191" t="s">
        <v>844</v>
      </c>
      <c r="I1191" t="s">
        <v>845</v>
      </c>
      <c r="J1191" t="s">
        <v>846</v>
      </c>
      <c r="K1191" t="s">
        <v>19</v>
      </c>
      <c r="L1191">
        <v>8</v>
      </c>
      <c r="M1191" t="s">
        <v>1280</v>
      </c>
      <c r="N1191">
        <v>7</v>
      </c>
      <c r="O1191">
        <f t="shared" si="18"/>
        <v>1</v>
      </c>
    </row>
    <row r="1192" spans="1:15">
      <c r="A1192">
        <v>1191</v>
      </c>
      <c r="B1192" t="s">
        <v>460</v>
      </c>
      <c r="C1192" t="s">
        <v>821</v>
      </c>
      <c r="D1192" t="s">
        <v>114</v>
      </c>
      <c r="E1192" t="s">
        <v>115</v>
      </c>
      <c r="F1192" t="s">
        <v>847</v>
      </c>
      <c r="G1192" t="s">
        <v>848</v>
      </c>
      <c r="H1192" t="s">
        <v>849</v>
      </c>
      <c r="I1192" t="s">
        <v>850</v>
      </c>
      <c r="J1192" t="s">
        <v>851</v>
      </c>
      <c r="K1192" t="s">
        <v>19</v>
      </c>
      <c r="L1192">
        <v>5</v>
      </c>
      <c r="M1192" t="s">
        <v>1280</v>
      </c>
      <c r="N1192">
        <v>7</v>
      </c>
      <c r="O1192">
        <f t="shared" si="18"/>
        <v>1</v>
      </c>
    </row>
    <row r="1193" spans="1:15">
      <c r="A1193">
        <v>1192</v>
      </c>
      <c r="B1193" t="s">
        <v>460</v>
      </c>
      <c r="C1193" t="s">
        <v>821</v>
      </c>
      <c r="D1193" t="s">
        <v>114</v>
      </c>
      <c r="E1193" t="s">
        <v>121</v>
      </c>
      <c r="F1193" t="s">
        <v>852</v>
      </c>
      <c r="G1193" t="s">
        <v>157</v>
      </c>
      <c r="H1193" t="s">
        <v>853</v>
      </c>
      <c r="I1193" t="s">
        <v>854</v>
      </c>
      <c r="J1193" t="s">
        <v>855</v>
      </c>
      <c r="K1193" t="s">
        <v>19</v>
      </c>
      <c r="L1193">
        <v>6</v>
      </c>
      <c r="M1193" t="s">
        <v>1280</v>
      </c>
      <c r="N1193">
        <v>7</v>
      </c>
      <c r="O1193">
        <f t="shared" si="18"/>
        <v>1</v>
      </c>
    </row>
    <row r="1194" spans="1:15">
      <c r="A1194">
        <v>1193</v>
      </c>
      <c r="B1194" t="s">
        <v>460</v>
      </c>
      <c r="C1194" t="s">
        <v>856</v>
      </c>
      <c r="D1194" t="s">
        <v>52</v>
      </c>
      <c r="E1194" t="s">
        <v>52</v>
      </c>
      <c r="F1194" t="s">
        <v>857</v>
      </c>
      <c r="G1194" t="s">
        <v>858</v>
      </c>
      <c r="H1194" t="s">
        <v>859</v>
      </c>
      <c r="I1194" t="s">
        <v>860</v>
      </c>
      <c r="J1194" t="s">
        <v>861</v>
      </c>
      <c r="K1194" t="s">
        <v>19</v>
      </c>
      <c r="L1194">
        <v>10</v>
      </c>
      <c r="M1194" t="s">
        <v>1280</v>
      </c>
      <c r="N1194">
        <v>7</v>
      </c>
      <c r="O1194">
        <f t="shared" si="18"/>
        <v>1</v>
      </c>
    </row>
    <row r="1195" spans="1:15">
      <c r="A1195">
        <v>1194</v>
      </c>
      <c r="B1195" t="s">
        <v>460</v>
      </c>
      <c r="C1195" t="s">
        <v>856</v>
      </c>
      <c r="D1195" t="s">
        <v>52</v>
      </c>
      <c r="E1195" t="s">
        <v>58</v>
      </c>
      <c r="F1195" t="s">
        <v>862</v>
      </c>
      <c r="G1195" t="s">
        <v>172</v>
      </c>
      <c r="H1195" t="s">
        <v>863</v>
      </c>
      <c r="I1195" t="s">
        <v>864</v>
      </c>
      <c r="J1195" t="s">
        <v>865</v>
      </c>
      <c r="K1195" t="s">
        <v>19</v>
      </c>
      <c r="L1195">
        <v>4</v>
      </c>
      <c r="M1195" t="s">
        <v>1280</v>
      </c>
      <c r="N1195">
        <v>7</v>
      </c>
      <c r="O1195">
        <f t="shared" si="18"/>
        <v>1</v>
      </c>
    </row>
    <row r="1196" spans="1:15">
      <c r="A1196">
        <v>1195</v>
      </c>
      <c r="B1196" t="s">
        <v>460</v>
      </c>
      <c r="C1196" t="s">
        <v>856</v>
      </c>
      <c r="D1196" t="s">
        <v>25</v>
      </c>
      <c r="E1196" t="s">
        <v>64</v>
      </c>
      <c r="F1196" t="s">
        <v>866</v>
      </c>
      <c r="G1196" t="s">
        <v>867</v>
      </c>
      <c r="H1196" t="s">
        <v>868</v>
      </c>
      <c r="I1196" t="s">
        <v>869</v>
      </c>
      <c r="J1196" t="s">
        <v>870</v>
      </c>
      <c r="K1196" t="s">
        <v>19</v>
      </c>
      <c r="L1196">
        <v>1</v>
      </c>
      <c r="M1196" t="s">
        <v>1280</v>
      </c>
      <c r="O1196">
        <f t="shared" si="18"/>
        <v>1</v>
      </c>
    </row>
    <row r="1197" spans="1:15">
      <c r="A1197">
        <v>1196</v>
      </c>
      <c r="B1197" t="s">
        <v>460</v>
      </c>
      <c r="C1197" t="s">
        <v>856</v>
      </c>
      <c r="D1197" t="s">
        <v>25</v>
      </c>
      <c r="E1197" t="s">
        <v>70</v>
      </c>
      <c r="F1197" t="s">
        <v>116</v>
      </c>
      <c r="G1197" t="s">
        <v>871</v>
      </c>
      <c r="H1197" t="s">
        <v>872</v>
      </c>
      <c r="I1197" t="s">
        <v>873</v>
      </c>
      <c r="J1197" t="s">
        <v>874</v>
      </c>
      <c r="K1197" t="s">
        <v>19</v>
      </c>
      <c r="L1197">
        <v>1</v>
      </c>
      <c r="M1197" t="s">
        <v>1280</v>
      </c>
      <c r="O1197">
        <f t="shared" si="18"/>
        <v>1</v>
      </c>
    </row>
    <row r="1198" spans="1:15">
      <c r="A1198">
        <v>1197</v>
      </c>
      <c r="B1198" t="s">
        <v>460</v>
      </c>
      <c r="C1198" t="s">
        <v>856</v>
      </c>
      <c r="D1198" t="s">
        <v>25</v>
      </c>
      <c r="E1198" t="s">
        <v>70</v>
      </c>
      <c r="F1198" t="s">
        <v>875</v>
      </c>
      <c r="G1198" t="s">
        <v>721</v>
      </c>
      <c r="H1198" t="s">
        <v>876</v>
      </c>
      <c r="I1198" t="s">
        <v>877</v>
      </c>
      <c r="J1198" t="s">
        <v>878</v>
      </c>
      <c r="K1198" t="s">
        <v>19</v>
      </c>
      <c r="L1198">
        <v>0</v>
      </c>
      <c r="M1198" t="s">
        <v>1280</v>
      </c>
      <c r="O1198">
        <f t="shared" si="18"/>
        <v>1</v>
      </c>
    </row>
    <row r="1199" spans="1:15">
      <c r="A1199">
        <v>1198</v>
      </c>
      <c r="B1199" t="s">
        <v>460</v>
      </c>
      <c r="C1199" t="s">
        <v>856</v>
      </c>
      <c r="D1199" t="s">
        <v>76</v>
      </c>
      <c r="E1199" t="s">
        <v>77</v>
      </c>
      <c r="F1199" t="s">
        <v>879</v>
      </c>
      <c r="G1199" t="s">
        <v>880</v>
      </c>
      <c r="H1199" t="s">
        <v>881</v>
      </c>
      <c r="I1199" t="s">
        <v>882</v>
      </c>
      <c r="J1199" t="s">
        <v>883</v>
      </c>
      <c r="K1199" t="s">
        <v>19</v>
      </c>
      <c r="L1199">
        <v>3</v>
      </c>
      <c r="M1199" t="s">
        <v>1280</v>
      </c>
      <c r="N1199">
        <v>7</v>
      </c>
      <c r="O1199">
        <f t="shared" si="18"/>
        <v>1</v>
      </c>
    </row>
    <row r="1200" spans="1:15">
      <c r="A1200">
        <v>1199</v>
      </c>
      <c r="B1200" t="s">
        <v>460</v>
      </c>
      <c r="C1200" t="s">
        <v>856</v>
      </c>
      <c r="D1200" t="s">
        <v>76</v>
      </c>
      <c r="E1200" t="s">
        <v>83</v>
      </c>
      <c r="F1200" t="s">
        <v>674</v>
      </c>
      <c r="G1200" t="s">
        <v>884</v>
      </c>
      <c r="H1200" t="s">
        <v>885</v>
      </c>
      <c r="I1200" t="s">
        <v>882</v>
      </c>
      <c r="J1200" t="s">
        <v>886</v>
      </c>
      <c r="K1200" t="s">
        <v>19</v>
      </c>
      <c r="L1200">
        <v>0</v>
      </c>
      <c r="M1200" t="s">
        <v>1280</v>
      </c>
      <c r="O1200">
        <f t="shared" si="18"/>
        <v>1</v>
      </c>
    </row>
    <row r="1201" spans="1:15">
      <c r="A1201">
        <v>1200</v>
      </c>
      <c r="B1201" t="s">
        <v>460</v>
      </c>
      <c r="C1201" t="s">
        <v>856</v>
      </c>
      <c r="D1201" t="s">
        <v>89</v>
      </c>
      <c r="E1201" t="s">
        <v>90</v>
      </c>
      <c r="F1201" t="s">
        <v>887</v>
      </c>
      <c r="G1201" t="s">
        <v>22</v>
      </c>
      <c r="H1201" t="s">
        <v>888</v>
      </c>
      <c r="I1201" t="s">
        <v>889</v>
      </c>
      <c r="J1201" t="s">
        <v>890</v>
      </c>
      <c r="K1201" t="s">
        <v>19</v>
      </c>
      <c r="L1201">
        <v>10</v>
      </c>
      <c r="M1201" t="s">
        <v>1280</v>
      </c>
      <c r="N1201">
        <v>7</v>
      </c>
      <c r="O1201">
        <f t="shared" si="18"/>
        <v>1</v>
      </c>
    </row>
    <row r="1202" spans="1:15">
      <c r="A1202">
        <v>1201</v>
      </c>
      <c r="B1202" t="s">
        <v>460</v>
      </c>
      <c r="C1202" t="s">
        <v>856</v>
      </c>
      <c r="D1202" t="s">
        <v>89</v>
      </c>
      <c r="E1202" t="s">
        <v>96</v>
      </c>
      <c r="F1202" t="s">
        <v>891</v>
      </c>
      <c r="G1202" t="s">
        <v>223</v>
      </c>
      <c r="H1202" t="s">
        <v>892</v>
      </c>
      <c r="I1202" t="s">
        <v>893</v>
      </c>
      <c r="J1202" t="s">
        <v>894</v>
      </c>
      <c r="K1202" t="s">
        <v>19</v>
      </c>
      <c r="L1202">
        <v>4</v>
      </c>
      <c r="M1202" t="s">
        <v>1280</v>
      </c>
      <c r="O1202">
        <f t="shared" si="18"/>
        <v>1</v>
      </c>
    </row>
    <row r="1203" spans="1:15">
      <c r="A1203">
        <v>1202</v>
      </c>
      <c r="B1203" t="s">
        <v>460</v>
      </c>
      <c r="C1203" t="s">
        <v>856</v>
      </c>
      <c r="D1203" t="s">
        <v>102</v>
      </c>
      <c r="E1203" t="s">
        <v>103</v>
      </c>
      <c r="F1203" t="s">
        <v>895</v>
      </c>
      <c r="G1203" t="s">
        <v>896</v>
      </c>
      <c r="H1203" t="s">
        <v>897</v>
      </c>
      <c r="I1203" t="s">
        <v>898</v>
      </c>
      <c r="J1203" t="s">
        <v>899</v>
      </c>
      <c r="K1203" t="s">
        <v>19</v>
      </c>
      <c r="L1203">
        <v>2</v>
      </c>
      <c r="M1203" t="s">
        <v>1280</v>
      </c>
      <c r="O1203">
        <f t="shared" si="18"/>
        <v>1</v>
      </c>
    </row>
    <row r="1204" spans="1:15">
      <c r="A1204">
        <v>1203</v>
      </c>
      <c r="B1204" t="s">
        <v>460</v>
      </c>
      <c r="C1204" t="s">
        <v>856</v>
      </c>
      <c r="D1204" t="s">
        <v>102</v>
      </c>
      <c r="E1204" t="s">
        <v>109</v>
      </c>
      <c r="F1204" t="s">
        <v>900</v>
      </c>
      <c r="G1204" t="s">
        <v>901</v>
      </c>
      <c r="H1204" t="s">
        <v>902</v>
      </c>
      <c r="I1204" t="s">
        <v>903</v>
      </c>
      <c r="J1204" t="s">
        <v>904</v>
      </c>
      <c r="K1204" t="s">
        <v>19</v>
      </c>
      <c r="L1204">
        <v>0</v>
      </c>
      <c r="M1204" t="s">
        <v>1280</v>
      </c>
      <c r="O1204">
        <f t="shared" si="18"/>
        <v>1</v>
      </c>
    </row>
    <row r="1205" spans="1:15">
      <c r="A1205">
        <v>1204</v>
      </c>
      <c r="B1205" t="s">
        <v>460</v>
      </c>
      <c r="C1205" t="s">
        <v>856</v>
      </c>
      <c r="D1205" t="s">
        <v>114</v>
      </c>
      <c r="E1205" t="s">
        <v>905</v>
      </c>
      <c r="F1205" t="s">
        <v>906</v>
      </c>
      <c r="G1205" t="s">
        <v>229</v>
      </c>
      <c r="H1205" t="s">
        <v>907</v>
      </c>
      <c r="I1205" t="s">
        <v>908</v>
      </c>
      <c r="J1205" t="s">
        <v>909</v>
      </c>
      <c r="K1205" t="s">
        <v>19</v>
      </c>
      <c r="L1205">
        <v>4</v>
      </c>
      <c r="M1205" t="s">
        <v>1280</v>
      </c>
      <c r="N1205">
        <v>7</v>
      </c>
      <c r="O1205">
        <f t="shared" si="18"/>
        <v>1</v>
      </c>
    </row>
    <row r="1206" spans="1:15">
      <c r="A1206">
        <v>1205</v>
      </c>
      <c r="B1206" t="s">
        <v>460</v>
      </c>
      <c r="C1206" t="s">
        <v>856</v>
      </c>
      <c r="D1206" t="s">
        <v>114</v>
      </c>
      <c r="E1206" t="s">
        <v>121</v>
      </c>
      <c r="F1206" t="s">
        <v>910</v>
      </c>
      <c r="G1206" t="s">
        <v>911</v>
      </c>
      <c r="H1206" t="s">
        <v>912</v>
      </c>
      <c r="I1206" t="s">
        <v>913</v>
      </c>
      <c r="J1206" t="s">
        <v>914</v>
      </c>
      <c r="K1206" t="s">
        <v>19</v>
      </c>
      <c r="L1206">
        <v>0</v>
      </c>
      <c r="M1206" t="s">
        <v>1280</v>
      </c>
      <c r="O1206">
        <f t="shared" si="18"/>
        <v>1</v>
      </c>
    </row>
    <row r="1207" spans="1:15">
      <c r="A1207">
        <v>1206</v>
      </c>
      <c r="B1207" t="s">
        <v>915</v>
      </c>
      <c r="C1207" t="s">
        <v>12</v>
      </c>
      <c r="D1207" t="s">
        <v>12</v>
      </c>
      <c r="E1207" t="s">
        <v>13</v>
      </c>
      <c r="F1207" t="s">
        <v>916</v>
      </c>
      <c r="G1207" t="s">
        <v>917</v>
      </c>
      <c r="H1207" t="s">
        <v>918</v>
      </c>
      <c r="I1207" t="s">
        <v>919</v>
      </c>
      <c r="J1207" t="s">
        <v>920</v>
      </c>
      <c r="K1207" t="s">
        <v>19</v>
      </c>
      <c r="L1207">
        <v>7</v>
      </c>
      <c r="M1207" t="s">
        <v>1280</v>
      </c>
      <c r="N1207">
        <v>7</v>
      </c>
      <c r="O1207">
        <f t="shared" si="18"/>
        <v>1</v>
      </c>
    </row>
    <row r="1208" spans="1:15">
      <c r="A1208">
        <v>1207</v>
      </c>
      <c r="B1208" t="s">
        <v>915</v>
      </c>
      <c r="C1208" t="s">
        <v>12</v>
      </c>
      <c r="D1208" t="s">
        <v>12</v>
      </c>
      <c r="E1208" t="s">
        <v>20</v>
      </c>
      <c r="F1208" t="s">
        <v>916</v>
      </c>
      <c r="G1208" t="s">
        <v>917</v>
      </c>
      <c r="H1208" t="s">
        <v>918</v>
      </c>
      <c r="I1208" t="s">
        <v>919</v>
      </c>
      <c r="J1208" t="s">
        <v>920</v>
      </c>
      <c r="K1208" t="s">
        <v>19</v>
      </c>
      <c r="L1208">
        <v>7</v>
      </c>
      <c r="M1208" t="s">
        <v>1280</v>
      </c>
      <c r="N1208">
        <v>7</v>
      </c>
      <c r="O1208">
        <f t="shared" si="18"/>
        <v>1</v>
      </c>
    </row>
    <row r="1209" spans="1:15">
      <c r="A1209">
        <v>1208</v>
      </c>
      <c r="B1209" t="s">
        <v>915</v>
      </c>
      <c r="C1209" t="s">
        <v>12</v>
      </c>
      <c r="D1209" t="s">
        <v>12</v>
      </c>
      <c r="E1209" t="s">
        <v>25</v>
      </c>
      <c r="F1209" t="s">
        <v>921</v>
      </c>
      <c r="G1209" t="s">
        <v>922</v>
      </c>
      <c r="H1209" t="s">
        <v>923</v>
      </c>
      <c r="I1209" t="s">
        <v>924</v>
      </c>
      <c r="J1209" t="s">
        <v>925</v>
      </c>
      <c r="K1209" t="s">
        <v>19</v>
      </c>
      <c r="L1209">
        <v>2</v>
      </c>
      <c r="M1209" t="s">
        <v>1280</v>
      </c>
      <c r="O1209">
        <f t="shared" si="18"/>
        <v>1</v>
      </c>
    </row>
    <row r="1210" spans="1:15">
      <c r="A1210">
        <v>1209</v>
      </c>
      <c r="B1210" t="s">
        <v>915</v>
      </c>
      <c r="C1210" t="s">
        <v>12</v>
      </c>
      <c r="D1210" t="s">
        <v>12</v>
      </c>
      <c r="E1210" t="s">
        <v>30</v>
      </c>
      <c r="F1210" t="s">
        <v>926</v>
      </c>
      <c r="G1210" t="s">
        <v>927</v>
      </c>
      <c r="H1210" t="s">
        <v>928</v>
      </c>
      <c r="I1210" t="s">
        <v>929</v>
      </c>
      <c r="J1210" t="s">
        <v>930</v>
      </c>
      <c r="K1210" t="s">
        <v>19</v>
      </c>
      <c r="L1210">
        <v>0</v>
      </c>
      <c r="M1210" t="s">
        <v>1280</v>
      </c>
      <c r="O1210">
        <f t="shared" si="18"/>
        <v>1</v>
      </c>
    </row>
    <row r="1211" spans="1:15">
      <c r="A1211">
        <v>1210</v>
      </c>
      <c r="B1211" t="s">
        <v>915</v>
      </c>
      <c r="C1211" t="s">
        <v>12</v>
      </c>
      <c r="D1211" t="s">
        <v>12</v>
      </c>
      <c r="E1211" t="s">
        <v>76</v>
      </c>
      <c r="F1211" t="s">
        <v>931</v>
      </c>
      <c r="G1211" t="s">
        <v>932</v>
      </c>
      <c r="H1211" t="s">
        <v>933</v>
      </c>
      <c r="I1211" t="s">
        <v>934</v>
      </c>
      <c r="J1211" t="s">
        <v>935</v>
      </c>
      <c r="K1211" t="s">
        <v>19</v>
      </c>
      <c r="L1211">
        <v>5</v>
      </c>
      <c r="M1211" t="s">
        <v>1280</v>
      </c>
      <c r="O1211">
        <f t="shared" si="18"/>
        <v>1</v>
      </c>
    </row>
    <row r="1212" spans="1:15">
      <c r="A1212">
        <v>1211</v>
      </c>
      <c r="B1212" t="s">
        <v>915</v>
      </c>
      <c r="C1212" t="s">
        <v>12</v>
      </c>
      <c r="D1212" t="s">
        <v>12</v>
      </c>
      <c r="E1212" t="s">
        <v>478</v>
      </c>
      <c r="F1212" t="s">
        <v>936</v>
      </c>
      <c r="G1212" t="s">
        <v>937</v>
      </c>
      <c r="H1212" t="s">
        <v>938</v>
      </c>
      <c r="I1212" t="s">
        <v>939</v>
      </c>
      <c r="J1212" t="s">
        <v>940</v>
      </c>
      <c r="K1212" t="s">
        <v>19</v>
      </c>
      <c r="L1212">
        <v>1</v>
      </c>
      <c r="M1212" t="s">
        <v>1280</v>
      </c>
      <c r="O1212">
        <f t="shared" si="18"/>
        <v>1</v>
      </c>
    </row>
    <row r="1213" spans="1:15">
      <c r="A1213">
        <v>1212</v>
      </c>
      <c r="B1213" t="s">
        <v>915</v>
      </c>
      <c r="C1213" t="s">
        <v>12</v>
      </c>
      <c r="D1213" t="s">
        <v>12</v>
      </c>
      <c r="E1213" t="s">
        <v>36</v>
      </c>
      <c r="F1213" t="s">
        <v>941</v>
      </c>
      <c r="G1213" t="s">
        <v>942</v>
      </c>
      <c r="H1213" t="s">
        <v>943</v>
      </c>
      <c r="I1213" t="s">
        <v>944</v>
      </c>
      <c r="J1213" t="s">
        <v>945</v>
      </c>
      <c r="K1213" t="s">
        <v>19</v>
      </c>
      <c r="L1213">
        <v>1</v>
      </c>
      <c r="M1213" t="s">
        <v>1280</v>
      </c>
      <c r="O1213">
        <f t="shared" si="18"/>
        <v>1</v>
      </c>
    </row>
    <row r="1214" spans="1:15">
      <c r="A1214">
        <v>1213</v>
      </c>
      <c r="B1214" t="s">
        <v>915</v>
      </c>
      <c r="C1214" t="s">
        <v>12</v>
      </c>
      <c r="D1214" t="s">
        <v>12</v>
      </c>
      <c r="E1214" t="s">
        <v>946</v>
      </c>
      <c r="F1214" t="s">
        <v>947</v>
      </c>
      <c r="G1214" t="s">
        <v>948</v>
      </c>
      <c r="H1214" t="s">
        <v>949</v>
      </c>
      <c r="I1214" t="s">
        <v>950</v>
      </c>
      <c r="J1214" t="s">
        <v>951</v>
      </c>
      <c r="K1214" t="s">
        <v>19</v>
      </c>
      <c r="L1214">
        <v>5</v>
      </c>
      <c r="M1214" t="s">
        <v>1280</v>
      </c>
      <c r="N1214">
        <v>7</v>
      </c>
      <c r="O1214">
        <f t="shared" si="18"/>
        <v>1</v>
      </c>
    </row>
    <row r="1215" spans="1:15">
      <c r="A1215">
        <v>1214</v>
      </c>
      <c r="B1215" t="s">
        <v>915</v>
      </c>
      <c r="C1215" t="s">
        <v>12</v>
      </c>
      <c r="D1215" t="s">
        <v>12</v>
      </c>
      <c r="E1215" t="s">
        <v>952</v>
      </c>
      <c r="F1215" t="s">
        <v>953</v>
      </c>
      <c r="G1215" t="s">
        <v>954</v>
      </c>
      <c r="H1215" t="s">
        <v>955</v>
      </c>
      <c r="I1215" t="s">
        <v>956</v>
      </c>
      <c r="J1215" t="s">
        <v>957</v>
      </c>
      <c r="K1215" t="s">
        <v>19</v>
      </c>
      <c r="L1215">
        <v>0</v>
      </c>
      <c r="M1215" t="s">
        <v>1280</v>
      </c>
      <c r="O1215">
        <f t="shared" si="18"/>
        <v>1</v>
      </c>
    </row>
    <row r="1216" spans="1:15">
      <c r="A1216">
        <v>1215</v>
      </c>
      <c r="B1216" t="s">
        <v>915</v>
      </c>
      <c r="C1216" t="s">
        <v>958</v>
      </c>
      <c r="D1216" t="s">
        <v>52</v>
      </c>
      <c r="E1216" t="s">
        <v>52</v>
      </c>
      <c r="F1216" t="s">
        <v>959</v>
      </c>
      <c r="G1216" t="s">
        <v>960</v>
      </c>
      <c r="H1216" t="s">
        <v>961</v>
      </c>
      <c r="I1216" t="s">
        <v>962</v>
      </c>
      <c r="J1216" t="s">
        <v>963</v>
      </c>
      <c r="K1216" t="s">
        <v>19</v>
      </c>
      <c r="L1216">
        <v>3</v>
      </c>
      <c r="M1216" t="s">
        <v>1280</v>
      </c>
      <c r="N1216">
        <v>7</v>
      </c>
      <c r="O1216">
        <f t="shared" si="18"/>
        <v>1</v>
      </c>
    </row>
    <row r="1217" spans="1:15">
      <c r="A1217">
        <v>1216</v>
      </c>
      <c r="B1217" t="s">
        <v>915</v>
      </c>
      <c r="C1217" t="s">
        <v>958</v>
      </c>
      <c r="D1217" t="s">
        <v>52</v>
      </c>
      <c r="E1217" t="s">
        <v>58</v>
      </c>
      <c r="F1217" t="s">
        <v>964</v>
      </c>
      <c r="G1217" t="s">
        <v>22</v>
      </c>
      <c r="H1217" t="s">
        <v>965</v>
      </c>
      <c r="I1217" t="s">
        <v>966</v>
      </c>
      <c r="J1217" t="s">
        <v>967</v>
      </c>
      <c r="K1217" t="s">
        <v>19</v>
      </c>
      <c r="L1217">
        <v>10</v>
      </c>
      <c r="M1217" t="s">
        <v>1280</v>
      </c>
      <c r="N1217">
        <v>7</v>
      </c>
      <c r="O1217">
        <f t="shared" si="18"/>
        <v>1</v>
      </c>
    </row>
    <row r="1218" spans="1:15">
      <c r="A1218">
        <v>1217</v>
      </c>
      <c r="B1218" t="s">
        <v>915</v>
      </c>
      <c r="C1218" t="s">
        <v>958</v>
      </c>
      <c r="D1218" t="s">
        <v>25</v>
      </c>
      <c r="E1218" t="s">
        <v>64</v>
      </c>
      <c r="F1218" t="s">
        <v>968</v>
      </c>
      <c r="G1218" t="s">
        <v>969</v>
      </c>
      <c r="H1218" t="s">
        <v>970</v>
      </c>
      <c r="I1218" t="s">
        <v>971</v>
      </c>
      <c r="J1218" t="s">
        <v>972</v>
      </c>
      <c r="K1218" t="s">
        <v>19</v>
      </c>
      <c r="L1218">
        <v>8</v>
      </c>
      <c r="M1218" t="s">
        <v>1280</v>
      </c>
      <c r="N1218">
        <v>7</v>
      </c>
      <c r="O1218">
        <f t="shared" si="18"/>
        <v>1</v>
      </c>
    </row>
    <row r="1219" spans="1:15">
      <c r="A1219">
        <v>1218</v>
      </c>
      <c r="B1219" t="s">
        <v>915</v>
      </c>
      <c r="C1219" t="s">
        <v>958</v>
      </c>
      <c r="D1219" t="s">
        <v>25</v>
      </c>
      <c r="E1219" t="s">
        <v>70</v>
      </c>
      <c r="F1219" t="s">
        <v>973</v>
      </c>
      <c r="G1219" t="s">
        <v>974</v>
      </c>
      <c r="H1219" t="s">
        <v>975</v>
      </c>
      <c r="I1219" t="s">
        <v>976</v>
      </c>
      <c r="J1219" t="s">
        <v>977</v>
      </c>
      <c r="K1219" t="s">
        <v>19</v>
      </c>
      <c r="L1219">
        <v>4</v>
      </c>
      <c r="M1219" t="s">
        <v>1280</v>
      </c>
      <c r="N1219">
        <v>7</v>
      </c>
      <c r="O1219">
        <f t="shared" ref="O1219:O1282" si="19">IF(N1219=" ",0,1)</f>
        <v>1</v>
      </c>
    </row>
    <row r="1220" spans="1:15">
      <c r="A1220">
        <v>1219</v>
      </c>
      <c r="B1220" t="s">
        <v>915</v>
      </c>
      <c r="C1220" t="s">
        <v>958</v>
      </c>
      <c r="D1220" t="s">
        <v>76</v>
      </c>
      <c r="E1220" t="s">
        <v>77</v>
      </c>
      <c r="F1220" t="s">
        <v>978</v>
      </c>
      <c r="G1220" t="s">
        <v>148</v>
      </c>
      <c r="H1220" t="s">
        <v>979</v>
      </c>
      <c r="I1220" t="s">
        <v>980</v>
      </c>
      <c r="J1220" t="s">
        <v>981</v>
      </c>
      <c r="K1220" t="s">
        <v>19</v>
      </c>
      <c r="L1220">
        <v>0</v>
      </c>
      <c r="M1220" t="s">
        <v>1280</v>
      </c>
      <c r="O1220">
        <f t="shared" si="19"/>
        <v>1</v>
      </c>
    </row>
    <row r="1221" spans="1:15">
      <c r="A1221">
        <v>1220</v>
      </c>
      <c r="B1221" t="s">
        <v>915</v>
      </c>
      <c r="C1221" t="s">
        <v>958</v>
      </c>
      <c r="D1221" t="s">
        <v>76</v>
      </c>
      <c r="E1221" t="s">
        <v>83</v>
      </c>
      <c r="F1221" t="s">
        <v>982</v>
      </c>
      <c r="G1221" t="s">
        <v>911</v>
      </c>
      <c r="H1221" t="s">
        <v>983</v>
      </c>
      <c r="I1221" t="s">
        <v>984</v>
      </c>
      <c r="J1221" t="s">
        <v>985</v>
      </c>
      <c r="K1221" t="s">
        <v>19</v>
      </c>
      <c r="L1221">
        <v>6</v>
      </c>
      <c r="M1221" t="s">
        <v>1280</v>
      </c>
      <c r="N1221">
        <v>7</v>
      </c>
      <c r="O1221">
        <f t="shared" si="19"/>
        <v>1</v>
      </c>
    </row>
    <row r="1222" spans="1:15">
      <c r="A1222">
        <v>1221</v>
      </c>
      <c r="B1222" t="s">
        <v>915</v>
      </c>
      <c r="C1222" t="s">
        <v>958</v>
      </c>
      <c r="D1222" t="s">
        <v>89</v>
      </c>
      <c r="E1222" t="s">
        <v>90</v>
      </c>
      <c r="F1222" t="s">
        <v>986</v>
      </c>
      <c r="G1222" t="s">
        <v>987</v>
      </c>
      <c r="H1222" t="s">
        <v>988</v>
      </c>
      <c r="I1222" t="s">
        <v>989</v>
      </c>
      <c r="J1222" t="s">
        <v>990</v>
      </c>
      <c r="K1222" t="s">
        <v>19</v>
      </c>
      <c r="L1222">
        <v>10</v>
      </c>
      <c r="M1222" t="s">
        <v>1280</v>
      </c>
      <c r="N1222">
        <v>7</v>
      </c>
      <c r="O1222">
        <f t="shared" si="19"/>
        <v>1</v>
      </c>
    </row>
    <row r="1223" spans="1:15">
      <c r="A1223">
        <v>1222</v>
      </c>
      <c r="B1223" t="s">
        <v>915</v>
      </c>
      <c r="C1223" t="s">
        <v>958</v>
      </c>
      <c r="D1223" t="s">
        <v>89</v>
      </c>
      <c r="E1223" t="s">
        <v>96</v>
      </c>
      <c r="F1223" t="s">
        <v>991</v>
      </c>
      <c r="G1223" t="s">
        <v>123</v>
      </c>
      <c r="H1223" t="s">
        <v>992</v>
      </c>
      <c r="I1223" t="s">
        <v>993</v>
      </c>
      <c r="J1223" t="s">
        <v>994</v>
      </c>
      <c r="K1223" t="s">
        <v>19</v>
      </c>
      <c r="L1223">
        <v>2</v>
      </c>
      <c r="M1223" t="s">
        <v>1280</v>
      </c>
      <c r="O1223">
        <f t="shared" si="19"/>
        <v>1</v>
      </c>
    </row>
    <row r="1224" spans="1:15">
      <c r="A1224">
        <v>1223</v>
      </c>
      <c r="B1224" t="s">
        <v>915</v>
      </c>
      <c r="C1224" t="s">
        <v>958</v>
      </c>
      <c r="D1224" t="s">
        <v>102</v>
      </c>
      <c r="E1224" t="s">
        <v>103</v>
      </c>
      <c r="F1224" t="s">
        <v>964</v>
      </c>
      <c r="G1224" t="s">
        <v>22</v>
      </c>
      <c r="H1224" t="s">
        <v>965</v>
      </c>
      <c r="I1224" t="s">
        <v>966</v>
      </c>
      <c r="J1224" t="s">
        <v>967</v>
      </c>
      <c r="K1224" t="s">
        <v>19</v>
      </c>
      <c r="L1224">
        <v>10</v>
      </c>
      <c r="M1224" t="s">
        <v>1280</v>
      </c>
      <c r="N1224">
        <v>7</v>
      </c>
      <c r="O1224">
        <f t="shared" si="19"/>
        <v>1</v>
      </c>
    </row>
    <row r="1225" spans="1:15">
      <c r="A1225">
        <v>1224</v>
      </c>
      <c r="B1225" t="s">
        <v>915</v>
      </c>
      <c r="C1225" t="s">
        <v>958</v>
      </c>
      <c r="D1225" t="s">
        <v>102</v>
      </c>
      <c r="E1225" t="s">
        <v>109</v>
      </c>
      <c r="F1225" t="s">
        <v>995</v>
      </c>
      <c r="G1225" t="s">
        <v>996</v>
      </c>
      <c r="H1225" t="s">
        <v>997</v>
      </c>
      <c r="I1225" t="s">
        <v>998</v>
      </c>
      <c r="J1225" t="s">
        <v>999</v>
      </c>
      <c r="K1225" t="s">
        <v>19</v>
      </c>
      <c r="L1225">
        <v>7</v>
      </c>
      <c r="M1225" t="s">
        <v>1280</v>
      </c>
      <c r="N1225">
        <v>7</v>
      </c>
      <c r="O1225">
        <f t="shared" si="19"/>
        <v>1</v>
      </c>
    </row>
    <row r="1226" spans="1:15">
      <c r="A1226">
        <v>1225</v>
      </c>
      <c r="B1226" t="s">
        <v>915</v>
      </c>
      <c r="C1226" t="s">
        <v>958</v>
      </c>
      <c r="D1226" t="s">
        <v>114</v>
      </c>
      <c r="E1226" t="s">
        <v>905</v>
      </c>
      <c r="F1226" t="s">
        <v>1000</v>
      </c>
      <c r="G1226" t="s">
        <v>1001</v>
      </c>
      <c r="H1226" t="s">
        <v>1002</v>
      </c>
      <c r="I1226" t="s">
        <v>1003</v>
      </c>
      <c r="J1226" t="s">
        <v>1004</v>
      </c>
      <c r="K1226" t="s">
        <v>19</v>
      </c>
      <c r="L1226">
        <v>6</v>
      </c>
      <c r="M1226" t="s">
        <v>1280</v>
      </c>
      <c r="O1226">
        <f t="shared" si="19"/>
        <v>1</v>
      </c>
    </row>
    <row r="1227" spans="1:15">
      <c r="A1227">
        <v>1226</v>
      </c>
      <c r="B1227" t="s">
        <v>915</v>
      </c>
      <c r="C1227" t="s">
        <v>958</v>
      </c>
      <c r="D1227" t="s">
        <v>114</v>
      </c>
      <c r="E1227" t="s">
        <v>121</v>
      </c>
      <c r="F1227" t="s">
        <v>1005</v>
      </c>
      <c r="G1227" t="s">
        <v>1006</v>
      </c>
      <c r="H1227" t="s">
        <v>1007</v>
      </c>
      <c r="I1227" t="s">
        <v>1008</v>
      </c>
      <c r="J1227" t="s">
        <v>1009</v>
      </c>
      <c r="K1227" t="s">
        <v>19</v>
      </c>
      <c r="L1227">
        <v>5</v>
      </c>
      <c r="M1227" t="s">
        <v>1280</v>
      </c>
      <c r="N1227">
        <v>7</v>
      </c>
      <c r="O1227">
        <f t="shared" si="19"/>
        <v>1</v>
      </c>
    </row>
    <row r="1228" spans="1:15">
      <c r="A1228">
        <v>1227</v>
      </c>
      <c r="B1228" t="s">
        <v>1010</v>
      </c>
      <c r="C1228" t="s">
        <v>12</v>
      </c>
      <c r="D1228" t="s">
        <v>12</v>
      </c>
      <c r="E1228" t="s">
        <v>20</v>
      </c>
      <c r="F1228" t="s">
        <v>1011</v>
      </c>
      <c r="G1228" t="s">
        <v>172</v>
      </c>
      <c r="H1228" t="s">
        <v>1012</v>
      </c>
      <c r="I1228" t="s">
        <v>1013</v>
      </c>
      <c r="J1228" t="s">
        <v>1014</v>
      </c>
      <c r="K1228" t="s">
        <v>19</v>
      </c>
      <c r="L1228">
        <v>5</v>
      </c>
      <c r="M1228" t="s">
        <v>1280</v>
      </c>
      <c r="N1228">
        <v>7</v>
      </c>
      <c r="O1228">
        <f t="shared" si="19"/>
        <v>1</v>
      </c>
    </row>
    <row r="1229" spans="1:15">
      <c r="A1229">
        <v>1228</v>
      </c>
      <c r="B1229" t="s">
        <v>1010</v>
      </c>
      <c r="C1229" t="s">
        <v>12</v>
      </c>
      <c r="D1229" t="s">
        <v>12</v>
      </c>
      <c r="E1229" t="s">
        <v>25</v>
      </c>
      <c r="F1229" t="s">
        <v>1015</v>
      </c>
      <c r="G1229" t="s">
        <v>960</v>
      </c>
      <c r="H1229" t="s">
        <v>1016</v>
      </c>
      <c r="I1229" t="s">
        <v>1017</v>
      </c>
      <c r="J1229" t="s">
        <v>1018</v>
      </c>
      <c r="K1229" t="s">
        <v>19</v>
      </c>
      <c r="L1229">
        <v>2</v>
      </c>
      <c r="M1229" t="s">
        <v>1280</v>
      </c>
      <c r="O1229">
        <f t="shared" si="19"/>
        <v>1</v>
      </c>
    </row>
    <row r="1230" spans="1:15">
      <c r="A1230">
        <v>1229</v>
      </c>
      <c r="B1230" t="s">
        <v>1010</v>
      </c>
      <c r="C1230" t="s">
        <v>12</v>
      </c>
      <c r="D1230" t="s">
        <v>12</v>
      </c>
      <c r="E1230" t="s">
        <v>30</v>
      </c>
      <c r="F1230" t="s">
        <v>1019</v>
      </c>
      <c r="G1230" t="s">
        <v>22</v>
      </c>
      <c r="H1230" t="s">
        <v>1020</v>
      </c>
      <c r="I1230" t="s">
        <v>1021</v>
      </c>
      <c r="J1230" t="s">
        <v>1022</v>
      </c>
      <c r="K1230" t="s">
        <v>19</v>
      </c>
      <c r="L1230">
        <v>0</v>
      </c>
      <c r="M1230" t="s">
        <v>1280</v>
      </c>
      <c r="O1230">
        <f t="shared" si="19"/>
        <v>1</v>
      </c>
    </row>
    <row r="1231" spans="1:15">
      <c r="A1231">
        <v>1230</v>
      </c>
      <c r="B1231" t="s">
        <v>1010</v>
      </c>
      <c r="C1231" t="s">
        <v>12</v>
      </c>
      <c r="D1231" t="s">
        <v>12</v>
      </c>
      <c r="E1231" t="s">
        <v>478</v>
      </c>
      <c r="F1231" t="s">
        <v>1023</v>
      </c>
      <c r="G1231" t="s">
        <v>367</v>
      </c>
      <c r="H1231" t="s">
        <v>1024</v>
      </c>
      <c r="I1231" t="s">
        <v>1025</v>
      </c>
      <c r="J1231" t="s">
        <v>1026</v>
      </c>
      <c r="K1231" t="s">
        <v>19</v>
      </c>
      <c r="L1231">
        <v>0</v>
      </c>
      <c r="M1231" t="s">
        <v>1280</v>
      </c>
      <c r="O1231">
        <f t="shared" si="19"/>
        <v>1</v>
      </c>
    </row>
    <row r="1232" spans="1:15">
      <c r="A1232">
        <v>1231</v>
      </c>
      <c r="B1232" t="s">
        <v>1010</v>
      </c>
      <c r="C1232" t="s">
        <v>12</v>
      </c>
      <c r="D1232" t="s">
        <v>12</v>
      </c>
      <c r="E1232" t="s">
        <v>36</v>
      </c>
      <c r="F1232" t="s">
        <v>1027</v>
      </c>
      <c r="G1232" t="s">
        <v>1028</v>
      </c>
      <c r="H1232" t="s">
        <v>1029</v>
      </c>
      <c r="I1232" t="s">
        <v>1030</v>
      </c>
      <c r="J1232" t="s">
        <v>1031</v>
      </c>
      <c r="K1232" t="s">
        <v>19</v>
      </c>
      <c r="L1232">
        <v>6</v>
      </c>
      <c r="M1232" t="s">
        <v>1280</v>
      </c>
      <c r="N1232">
        <v>7</v>
      </c>
      <c r="O1232">
        <f t="shared" si="19"/>
        <v>1</v>
      </c>
    </row>
    <row r="1233" spans="1:15">
      <c r="A1233">
        <v>1232</v>
      </c>
      <c r="B1233" t="s">
        <v>1010</v>
      </c>
      <c r="C1233" t="s">
        <v>12</v>
      </c>
      <c r="D1233" t="s">
        <v>12</v>
      </c>
      <c r="E1233" t="s">
        <v>40</v>
      </c>
      <c r="F1233" t="s">
        <v>1032</v>
      </c>
      <c r="G1233" t="s">
        <v>1033</v>
      </c>
      <c r="H1233" t="s">
        <v>1034</v>
      </c>
      <c r="I1233" t="s">
        <v>1035</v>
      </c>
      <c r="J1233" t="s">
        <v>1036</v>
      </c>
      <c r="K1233" t="s">
        <v>19</v>
      </c>
      <c r="L1233">
        <v>0</v>
      </c>
      <c r="M1233" t="s">
        <v>1280</v>
      </c>
      <c r="O1233">
        <f t="shared" si="19"/>
        <v>1</v>
      </c>
    </row>
    <row r="1234" spans="1:15">
      <c r="A1234">
        <v>1233</v>
      </c>
      <c r="B1234" t="s">
        <v>1010</v>
      </c>
      <c r="C1234" t="s">
        <v>1037</v>
      </c>
      <c r="D1234" t="s">
        <v>52</v>
      </c>
      <c r="E1234" t="s">
        <v>52</v>
      </c>
      <c r="F1234" t="s">
        <v>1038</v>
      </c>
      <c r="G1234" t="s">
        <v>392</v>
      </c>
      <c r="H1234" t="s">
        <v>1039</v>
      </c>
      <c r="I1234" t="s">
        <v>1040</v>
      </c>
      <c r="J1234" t="s">
        <v>1041</v>
      </c>
      <c r="K1234" t="s">
        <v>19</v>
      </c>
      <c r="L1234">
        <v>10</v>
      </c>
      <c r="M1234" t="s">
        <v>1280</v>
      </c>
      <c r="N1234">
        <v>7</v>
      </c>
      <c r="O1234">
        <f t="shared" si="19"/>
        <v>1</v>
      </c>
    </row>
    <row r="1235" spans="1:15">
      <c r="A1235">
        <v>1234</v>
      </c>
      <c r="B1235" t="s">
        <v>1010</v>
      </c>
      <c r="C1235" t="s">
        <v>1037</v>
      </c>
      <c r="D1235" t="s">
        <v>52</v>
      </c>
      <c r="E1235" t="s">
        <v>58</v>
      </c>
      <c r="F1235" t="s">
        <v>1042</v>
      </c>
      <c r="G1235" t="s">
        <v>1043</v>
      </c>
      <c r="H1235" t="s">
        <v>1044</v>
      </c>
      <c r="I1235" t="s">
        <v>1045</v>
      </c>
      <c r="J1235" t="s">
        <v>1046</v>
      </c>
      <c r="K1235" t="s">
        <v>19</v>
      </c>
      <c r="L1235">
        <v>1</v>
      </c>
      <c r="M1235" t="s">
        <v>1280</v>
      </c>
      <c r="N1235">
        <v>7</v>
      </c>
      <c r="O1235">
        <f t="shared" si="19"/>
        <v>1</v>
      </c>
    </row>
    <row r="1236" spans="1:15">
      <c r="A1236">
        <v>1235</v>
      </c>
      <c r="B1236" t="s">
        <v>1010</v>
      </c>
      <c r="C1236" t="s">
        <v>1037</v>
      </c>
      <c r="D1236" t="s">
        <v>25</v>
      </c>
      <c r="E1236" t="s">
        <v>64</v>
      </c>
      <c r="F1236" t="s">
        <v>1047</v>
      </c>
      <c r="G1236" t="s">
        <v>1048</v>
      </c>
      <c r="H1236" t="s">
        <v>1049</v>
      </c>
      <c r="I1236" t="s">
        <v>1050</v>
      </c>
      <c r="J1236" t="s">
        <v>1051</v>
      </c>
      <c r="K1236" t="s">
        <v>19</v>
      </c>
      <c r="L1236">
        <v>10</v>
      </c>
      <c r="M1236" t="s">
        <v>1280</v>
      </c>
      <c r="N1236">
        <v>7</v>
      </c>
      <c r="O1236">
        <f t="shared" si="19"/>
        <v>1</v>
      </c>
    </row>
    <row r="1237" spans="1:15">
      <c r="A1237">
        <v>1236</v>
      </c>
      <c r="B1237" t="s">
        <v>1010</v>
      </c>
      <c r="C1237" t="s">
        <v>1037</v>
      </c>
      <c r="D1237" t="s">
        <v>25</v>
      </c>
      <c r="E1237" t="s">
        <v>70</v>
      </c>
      <c r="F1237" t="s">
        <v>1052</v>
      </c>
      <c r="G1237" t="s">
        <v>1053</v>
      </c>
      <c r="H1237" t="s">
        <v>1054</v>
      </c>
      <c r="I1237" t="s">
        <v>1055</v>
      </c>
      <c r="J1237" t="s">
        <v>1056</v>
      </c>
      <c r="K1237" t="s">
        <v>19</v>
      </c>
      <c r="L1237">
        <v>0</v>
      </c>
      <c r="M1237" t="s">
        <v>1280</v>
      </c>
      <c r="O1237">
        <f t="shared" si="19"/>
        <v>1</v>
      </c>
    </row>
    <row r="1238" spans="1:15">
      <c r="A1238">
        <v>1237</v>
      </c>
      <c r="B1238" t="s">
        <v>1010</v>
      </c>
      <c r="C1238" t="s">
        <v>1037</v>
      </c>
      <c r="D1238" t="s">
        <v>25</v>
      </c>
      <c r="E1238" t="s">
        <v>70</v>
      </c>
      <c r="F1238" t="s">
        <v>1057</v>
      </c>
      <c r="G1238" t="s">
        <v>1058</v>
      </c>
      <c r="H1238" t="s">
        <v>1059</v>
      </c>
      <c r="I1238" t="s">
        <v>1060</v>
      </c>
      <c r="J1238" t="s">
        <v>1061</v>
      </c>
      <c r="K1238" t="s">
        <v>19</v>
      </c>
      <c r="L1238">
        <v>6</v>
      </c>
      <c r="M1238" t="s">
        <v>1280</v>
      </c>
      <c r="O1238">
        <f t="shared" si="19"/>
        <v>1</v>
      </c>
    </row>
    <row r="1239" spans="1:15">
      <c r="A1239">
        <v>1238</v>
      </c>
      <c r="B1239" t="s">
        <v>1010</v>
      </c>
      <c r="C1239" t="s">
        <v>1037</v>
      </c>
      <c r="D1239" t="s">
        <v>76</v>
      </c>
      <c r="E1239" t="s">
        <v>77</v>
      </c>
      <c r="F1239" t="s">
        <v>1062</v>
      </c>
      <c r="G1239" t="s">
        <v>969</v>
      </c>
      <c r="H1239" t="s">
        <v>1063</v>
      </c>
      <c r="I1239" t="s">
        <v>1064</v>
      </c>
      <c r="J1239" t="s">
        <v>1065</v>
      </c>
      <c r="K1239" t="s">
        <v>19</v>
      </c>
      <c r="L1239">
        <v>6</v>
      </c>
      <c r="M1239" t="s">
        <v>1280</v>
      </c>
      <c r="N1239">
        <v>7</v>
      </c>
      <c r="O1239">
        <f t="shared" si="19"/>
        <v>1</v>
      </c>
    </row>
    <row r="1240" spans="1:15">
      <c r="A1240">
        <v>1239</v>
      </c>
      <c r="B1240" t="s">
        <v>1010</v>
      </c>
      <c r="C1240" t="s">
        <v>1037</v>
      </c>
      <c r="D1240" t="s">
        <v>76</v>
      </c>
      <c r="E1240" t="s">
        <v>83</v>
      </c>
      <c r="F1240" t="s">
        <v>982</v>
      </c>
      <c r="G1240" t="s">
        <v>1066</v>
      </c>
      <c r="H1240" t="s">
        <v>1067</v>
      </c>
      <c r="I1240" t="s">
        <v>1068</v>
      </c>
      <c r="J1240" t="s">
        <v>1069</v>
      </c>
      <c r="K1240" t="s">
        <v>19</v>
      </c>
      <c r="L1240">
        <v>1</v>
      </c>
      <c r="M1240" t="s">
        <v>1280</v>
      </c>
      <c r="O1240">
        <f t="shared" si="19"/>
        <v>1</v>
      </c>
    </row>
    <row r="1241" spans="1:15">
      <c r="A1241">
        <v>1240</v>
      </c>
      <c r="B1241" t="s">
        <v>1010</v>
      </c>
      <c r="C1241" t="s">
        <v>1037</v>
      </c>
      <c r="D1241" t="s">
        <v>89</v>
      </c>
      <c r="E1241" t="s">
        <v>90</v>
      </c>
      <c r="F1241" t="s">
        <v>1070</v>
      </c>
      <c r="G1241" t="s">
        <v>1071</v>
      </c>
      <c r="H1241" t="s">
        <v>1072</v>
      </c>
      <c r="I1241" t="s">
        <v>1073</v>
      </c>
      <c r="J1241" t="s">
        <v>1074</v>
      </c>
      <c r="K1241" t="s">
        <v>19</v>
      </c>
      <c r="L1241">
        <v>3</v>
      </c>
      <c r="M1241" t="s">
        <v>1280</v>
      </c>
      <c r="O1241">
        <f t="shared" si="19"/>
        <v>1</v>
      </c>
    </row>
    <row r="1242" spans="1:15">
      <c r="A1242">
        <v>1241</v>
      </c>
      <c r="B1242" t="s">
        <v>1010</v>
      </c>
      <c r="C1242" t="s">
        <v>1037</v>
      </c>
      <c r="D1242" t="s">
        <v>89</v>
      </c>
      <c r="E1242" t="s">
        <v>96</v>
      </c>
      <c r="F1242" t="s">
        <v>387</v>
      </c>
      <c r="G1242" t="s">
        <v>948</v>
      </c>
      <c r="H1242" t="s">
        <v>1075</v>
      </c>
      <c r="I1242" t="s">
        <v>1076</v>
      </c>
      <c r="J1242" t="s">
        <v>1077</v>
      </c>
      <c r="K1242" t="s">
        <v>19</v>
      </c>
      <c r="L1242">
        <v>2</v>
      </c>
      <c r="M1242" t="s">
        <v>1280</v>
      </c>
      <c r="O1242">
        <f t="shared" si="19"/>
        <v>1</v>
      </c>
    </row>
    <row r="1243" spans="1:15">
      <c r="A1243">
        <v>1242</v>
      </c>
      <c r="B1243" t="s">
        <v>1010</v>
      </c>
      <c r="C1243" t="s">
        <v>1037</v>
      </c>
      <c r="D1243" t="s">
        <v>89</v>
      </c>
      <c r="E1243" t="s">
        <v>70</v>
      </c>
      <c r="F1243" t="s">
        <v>1078</v>
      </c>
      <c r="G1243" t="s">
        <v>1079</v>
      </c>
      <c r="H1243" t="s">
        <v>1080</v>
      </c>
      <c r="I1243" t="s">
        <v>1081</v>
      </c>
      <c r="J1243" t="s">
        <v>1082</v>
      </c>
      <c r="K1243" t="s">
        <v>19</v>
      </c>
      <c r="L1243">
        <v>4</v>
      </c>
      <c r="M1243" t="s">
        <v>1280</v>
      </c>
      <c r="O1243">
        <f t="shared" si="19"/>
        <v>1</v>
      </c>
    </row>
    <row r="1244" spans="1:15">
      <c r="A1244">
        <v>1243</v>
      </c>
      <c r="B1244" t="s">
        <v>1010</v>
      </c>
      <c r="C1244" t="s">
        <v>1037</v>
      </c>
      <c r="D1244" t="s">
        <v>102</v>
      </c>
      <c r="E1244" t="s">
        <v>103</v>
      </c>
      <c r="F1244" t="s">
        <v>1083</v>
      </c>
      <c r="G1244" t="s">
        <v>42</v>
      </c>
      <c r="H1244" t="s">
        <v>1084</v>
      </c>
      <c r="I1244" t="s">
        <v>1085</v>
      </c>
      <c r="J1244" t="s">
        <v>1086</v>
      </c>
      <c r="K1244" t="s">
        <v>19</v>
      </c>
      <c r="L1244">
        <v>6</v>
      </c>
      <c r="M1244" t="s">
        <v>1280</v>
      </c>
      <c r="N1244">
        <v>7</v>
      </c>
      <c r="O1244">
        <f t="shared" si="19"/>
        <v>1</v>
      </c>
    </row>
    <row r="1245" spans="1:15">
      <c r="A1245">
        <v>1244</v>
      </c>
      <c r="B1245" t="s">
        <v>1010</v>
      </c>
      <c r="C1245" t="s">
        <v>1037</v>
      </c>
      <c r="D1245" t="s">
        <v>102</v>
      </c>
      <c r="E1245" t="s">
        <v>109</v>
      </c>
      <c r="F1245" t="s">
        <v>1038</v>
      </c>
      <c r="G1245" t="s">
        <v>392</v>
      </c>
      <c r="H1245" t="s">
        <v>1039</v>
      </c>
      <c r="I1245" t="s">
        <v>1040</v>
      </c>
      <c r="J1245" t="s">
        <v>1041</v>
      </c>
      <c r="K1245" t="s">
        <v>19</v>
      </c>
      <c r="L1245">
        <v>10</v>
      </c>
      <c r="M1245" t="s">
        <v>1280</v>
      </c>
      <c r="N1245">
        <v>7</v>
      </c>
      <c r="O1245">
        <f t="shared" si="19"/>
        <v>1</v>
      </c>
    </row>
    <row r="1246" spans="1:15">
      <c r="A1246">
        <v>1245</v>
      </c>
      <c r="B1246" t="s">
        <v>1010</v>
      </c>
      <c r="C1246" t="s">
        <v>1037</v>
      </c>
      <c r="D1246" t="s">
        <v>114</v>
      </c>
      <c r="E1246" t="s">
        <v>905</v>
      </c>
      <c r="F1246" t="s">
        <v>1087</v>
      </c>
      <c r="G1246" t="s">
        <v>1088</v>
      </c>
      <c r="H1246" t="s">
        <v>1089</v>
      </c>
      <c r="I1246" t="s">
        <v>1090</v>
      </c>
      <c r="J1246" t="s">
        <v>1091</v>
      </c>
      <c r="K1246" t="s">
        <v>19</v>
      </c>
      <c r="L1246">
        <v>0</v>
      </c>
      <c r="M1246" t="s">
        <v>1280</v>
      </c>
      <c r="O1246">
        <f t="shared" si="19"/>
        <v>1</v>
      </c>
    </row>
    <row r="1247" spans="1:15">
      <c r="A1247">
        <v>1246</v>
      </c>
      <c r="B1247" t="s">
        <v>1010</v>
      </c>
      <c r="C1247" t="s">
        <v>1037</v>
      </c>
      <c r="D1247" t="s">
        <v>114</v>
      </c>
      <c r="E1247" t="s">
        <v>121</v>
      </c>
      <c r="F1247" t="s">
        <v>1092</v>
      </c>
      <c r="G1247" t="s">
        <v>1093</v>
      </c>
      <c r="H1247" t="s">
        <v>1094</v>
      </c>
      <c r="I1247" t="s">
        <v>1095</v>
      </c>
      <c r="J1247" t="s">
        <v>1096</v>
      </c>
      <c r="K1247" t="s">
        <v>19</v>
      </c>
      <c r="L1247">
        <v>0</v>
      </c>
      <c r="M1247" t="s">
        <v>1280</v>
      </c>
      <c r="O1247">
        <f t="shared" si="19"/>
        <v>1</v>
      </c>
    </row>
    <row r="1248" spans="1:15">
      <c r="A1248">
        <v>1247</v>
      </c>
      <c r="B1248" t="s">
        <v>11</v>
      </c>
      <c r="C1248" t="s">
        <v>12</v>
      </c>
      <c r="D1248" t="s">
        <v>12</v>
      </c>
      <c r="E1248" t="s">
        <v>25</v>
      </c>
      <c r="F1248" t="s">
        <v>1097</v>
      </c>
      <c r="G1248" t="s">
        <v>1098</v>
      </c>
      <c r="H1248" t="s">
        <v>1099</v>
      </c>
      <c r="I1248" t="s">
        <v>17</v>
      </c>
      <c r="J1248" t="s">
        <v>1100</v>
      </c>
      <c r="K1248" t="s">
        <v>19</v>
      </c>
      <c r="L1248">
        <v>7</v>
      </c>
      <c r="M1248" t="s">
        <v>1280</v>
      </c>
      <c r="N1248">
        <v>7</v>
      </c>
      <c r="O1248">
        <f t="shared" si="19"/>
        <v>1</v>
      </c>
    </row>
    <row r="1249" spans="1:15">
      <c r="A1249">
        <v>1248</v>
      </c>
      <c r="B1249" t="s">
        <v>460</v>
      </c>
      <c r="C1249" t="s">
        <v>702</v>
      </c>
      <c r="D1249" t="s">
        <v>102</v>
      </c>
      <c r="E1249" t="s">
        <v>109</v>
      </c>
      <c r="F1249" t="s">
        <v>1101</v>
      </c>
      <c r="G1249" t="s">
        <v>1102</v>
      </c>
      <c r="H1249" t="s">
        <v>1103</v>
      </c>
      <c r="I1249" t="s">
        <v>1104</v>
      </c>
      <c r="J1249" t="s">
        <v>1105</v>
      </c>
      <c r="K1249" t="s">
        <v>19</v>
      </c>
      <c r="L1249">
        <v>8</v>
      </c>
      <c r="M1249" t="s">
        <v>1280</v>
      </c>
      <c r="N1249">
        <v>7</v>
      </c>
      <c r="O1249">
        <f t="shared" si="19"/>
        <v>1</v>
      </c>
    </row>
    <row r="1250" spans="1:15">
      <c r="A1250">
        <v>1249</v>
      </c>
      <c r="B1250" t="s">
        <v>460</v>
      </c>
      <c r="C1250" t="s">
        <v>821</v>
      </c>
      <c r="D1250" t="s">
        <v>102</v>
      </c>
      <c r="E1250" t="s">
        <v>109</v>
      </c>
      <c r="F1250" t="s">
        <v>1106</v>
      </c>
      <c r="G1250" t="s">
        <v>271</v>
      </c>
      <c r="H1250" t="s">
        <v>1107</v>
      </c>
      <c r="I1250" t="s">
        <v>1291</v>
      </c>
      <c r="J1250" t="s">
        <v>1108</v>
      </c>
      <c r="K1250" t="s">
        <v>19</v>
      </c>
      <c r="L1250">
        <v>4</v>
      </c>
      <c r="M1250" t="s">
        <v>1280</v>
      </c>
      <c r="O1250">
        <f t="shared" si="19"/>
        <v>1</v>
      </c>
    </row>
    <row r="1251" spans="1:15">
      <c r="A1251">
        <v>1250</v>
      </c>
      <c r="B1251" t="s">
        <v>460</v>
      </c>
      <c r="C1251" t="s">
        <v>821</v>
      </c>
      <c r="D1251" t="s">
        <v>25</v>
      </c>
      <c r="E1251" t="s">
        <v>70</v>
      </c>
      <c r="F1251" t="s">
        <v>1109</v>
      </c>
      <c r="G1251" t="s">
        <v>1110</v>
      </c>
      <c r="H1251" t="s">
        <v>1111</v>
      </c>
      <c r="I1251" t="s">
        <v>1112</v>
      </c>
      <c r="J1251" t="s">
        <v>1113</v>
      </c>
      <c r="K1251" t="s">
        <v>19</v>
      </c>
      <c r="L1251">
        <v>9</v>
      </c>
      <c r="M1251" t="s">
        <v>1280</v>
      </c>
      <c r="O1251">
        <f t="shared" si="19"/>
        <v>1</v>
      </c>
    </row>
    <row r="1252" spans="1:15">
      <c r="A1252">
        <v>1251</v>
      </c>
      <c r="B1252" t="s">
        <v>460</v>
      </c>
      <c r="C1252" t="s">
        <v>821</v>
      </c>
      <c r="D1252" t="s">
        <v>102</v>
      </c>
      <c r="E1252" t="s">
        <v>109</v>
      </c>
      <c r="F1252" t="s">
        <v>1114</v>
      </c>
      <c r="G1252" t="s">
        <v>363</v>
      </c>
      <c r="H1252" t="s">
        <v>1115</v>
      </c>
      <c r="I1252" t="s">
        <v>1116</v>
      </c>
      <c r="J1252" t="s">
        <v>1117</v>
      </c>
      <c r="K1252" t="s">
        <v>19</v>
      </c>
      <c r="L1252">
        <v>6</v>
      </c>
      <c r="M1252" t="s">
        <v>1280</v>
      </c>
      <c r="O1252">
        <f t="shared" si="19"/>
        <v>1</v>
      </c>
    </row>
    <row r="1253" spans="1:15">
      <c r="A1253">
        <v>1252</v>
      </c>
      <c r="B1253" t="s">
        <v>11</v>
      </c>
      <c r="C1253" t="s">
        <v>186</v>
      </c>
      <c r="D1253" t="s">
        <v>102</v>
      </c>
      <c r="E1253" t="s">
        <v>109</v>
      </c>
      <c r="F1253" t="s">
        <v>1119</v>
      </c>
      <c r="G1253" t="s">
        <v>1120</v>
      </c>
      <c r="H1253" t="s">
        <v>1121</v>
      </c>
      <c r="I1253" t="s">
        <v>1122</v>
      </c>
      <c r="J1253" t="s">
        <v>1123</v>
      </c>
      <c r="K1253" t="s">
        <v>19</v>
      </c>
      <c r="L1253">
        <v>1</v>
      </c>
      <c r="M1253" t="s">
        <v>1280</v>
      </c>
      <c r="O1253">
        <f t="shared" si="19"/>
        <v>1</v>
      </c>
    </row>
    <row r="1254" spans="1:15">
      <c r="A1254">
        <v>1253</v>
      </c>
      <c r="B1254" t="s">
        <v>11</v>
      </c>
      <c r="C1254" t="s">
        <v>186</v>
      </c>
      <c r="D1254" t="s">
        <v>102</v>
      </c>
      <c r="E1254" t="s">
        <v>109</v>
      </c>
      <c r="F1254" t="s">
        <v>1124</v>
      </c>
      <c r="G1254" t="s">
        <v>1125</v>
      </c>
      <c r="H1254" t="s">
        <v>1126</v>
      </c>
      <c r="I1254" t="s">
        <v>1127</v>
      </c>
      <c r="J1254" t="s">
        <v>1128</v>
      </c>
      <c r="K1254" t="s">
        <v>19</v>
      </c>
      <c r="L1254">
        <v>5</v>
      </c>
      <c r="M1254" t="s">
        <v>1280</v>
      </c>
      <c r="N1254">
        <v>7</v>
      </c>
      <c r="O1254">
        <f t="shared" si="19"/>
        <v>1</v>
      </c>
    </row>
    <row r="1255" spans="1:15">
      <c r="A1255">
        <v>1254</v>
      </c>
      <c r="B1255" t="s">
        <v>460</v>
      </c>
      <c r="C1255" t="s">
        <v>656</v>
      </c>
      <c r="D1255" t="s">
        <v>76</v>
      </c>
      <c r="E1255" t="s">
        <v>77</v>
      </c>
      <c r="F1255" t="s">
        <v>1129</v>
      </c>
      <c r="G1255" t="s">
        <v>1130</v>
      </c>
      <c r="H1255" t="s">
        <v>1131</v>
      </c>
      <c r="I1255" t="s">
        <v>1132</v>
      </c>
      <c r="J1255" t="s">
        <v>1133</v>
      </c>
      <c r="K1255" t="s">
        <v>19</v>
      </c>
      <c r="L1255">
        <v>3</v>
      </c>
      <c r="M1255" t="s">
        <v>1280</v>
      </c>
      <c r="O1255">
        <f t="shared" si="19"/>
        <v>1</v>
      </c>
    </row>
    <row r="1256" spans="1:15">
      <c r="A1256">
        <v>1255</v>
      </c>
      <c r="B1256" t="s">
        <v>460</v>
      </c>
      <c r="C1256" t="s">
        <v>821</v>
      </c>
      <c r="D1256" t="s">
        <v>76</v>
      </c>
      <c r="E1256" t="s">
        <v>83</v>
      </c>
      <c r="F1256" t="s">
        <v>1134</v>
      </c>
      <c r="G1256" t="s">
        <v>1135</v>
      </c>
      <c r="H1256" t="s">
        <v>1136</v>
      </c>
      <c r="I1256" t="s">
        <v>1137</v>
      </c>
      <c r="J1256" t="s">
        <v>1138</v>
      </c>
      <c r="K1256" t="s">
        <v>19</v>
      </c>
      <c r="L1256">
        <v>1</v>
      </c>
      <c r="M1256" t="s">
        <v>1280</v>
      </c>
      <c r="O1256">
        <f t="shared" si="19"/>
        <v>1</v>
      </c>
    </row>
    <row r="1257" spans="1:15">
      <c r="A1257">
        <v>1256</v>
      </c>
      <c r="B1257" t="s">
        <v>11</v>
      </c>
      <c r="C1257" t="s">
        <v>12</v>
      </c>
      <c r="D1257" t="s">
        <v>12</v>
      </c>
      <c r="E1257" t="s">
        <v>13</v>
      </c>
      <c r="F1257" t="s">
        <v>14</v>
      </c>
      <c r="G1257" t="s">
        <v>15</v>
      </c>
      <c r="H1257" t="s">
        <v>16</v>
      </c>
      <c r="I1257" t="s">
        <v>17</v>
      </c>
      <c r="J1257" t="s">
        <v>18</v>
      </c>
      <c r="K1257" t="s">
        <v>19</v>
      </c>
      <c r="L1257">
        <v>7</v>
      </c>
      <c r="M1257" t="s">
        <v>1278</v>
      </c>
      <c r="O1257">
        <f t="shared" si="19"/>
        <v>1</v>
      </c>
    </row>
    <row r="1258" spans="1:15">
      <c r="A1258">
        <v>1257</v>
      </c>
      <c r="B1258" t="s">
        <v>11</v>
      </c>
      <c r="C1258" t="s">
        <v>12</v>
      </c>
      <c r="D1258" t="s">
        <v>12</v>
      </c>
      <c r="E1258" t="s">
        <v>20</v>
      </c>
      <c r="F1258" t="s">
        <v>21</v>
      </c>
      <c r="G1258" t="s">
        <v>22</v>
      </c>
      <c r="H1258" t="s">
        <v>23</v>
      </c>
      <c r="I1258" t="s">
        <v>17</v>
      </c>
      <c r="J1258" t="s">
        <v>24</v>
      </c>
      <c r="K1258" t="s">
        <v>19</v>
      </c>
      <c r="L1258">
        <v>7</v>
      </c>
      <c r="M1258" t="s">
        <v>1278</v>
      </c>
      <c r="N1258">
        <v>6</v>
      </c>
      <c r="O1258">
        <f t="shared" si="19"/>
        <v>1</v>
      </c>
    </row>
    <row r="1259" spans="1:15">
      <c r="A1259">
        <v>1258</v>
      </c>
      <c r="B1259" t="s">
        <v>11</v>
      </c>
      <c r="C1259" t="s">
        <v>12</v>
      </c>
      <c r="D1259" t="s">
        <v>12</v>
      </c>
      <c r="E1259" t="s">
        <v>25</v>
      </c>
      <c r="F1259" t="s">
        <v>26</v>
      </c>
      <c r="G1259" t="s">
        <v>27</v>
      </c>
      <c r="H1259" t="s">
        <v>28</v>
      </c>
      <c r="I1259" t="s">
        <v>17</v>
      </c>
      <c r="J1259" t="s">
        <v>29</v>
      </c>
      <c r="K1259" t="s">
        <v>19</v>
      </c>
      <c r="L1259">
        <v>7</v>
      </c>
      <c r="M1259" t="s">
        <v>1278</v>
      </c>
      <c r="N1259">
        <v>6</v>
      </c>
      <c r="O1259">
        <f t="shared" si="19"/>
        <v>1</v>
      </c>
    </row>
    <row r="1260" spans="1:15">
      <c r="A1260">
        <v>1259</v>
      </c>
      <c r="B1260" t="s">
        <v>11</v>
      </c>
      <c r="C1260" t="s">
        <v>12</v>
      </c>
      <c r="D1260" t="s">
        <v>12</v>
      </c>
      <c r="E1260" t="s">
        <v>30</v>
      </c>
      <c r="F1260" t="s">
        <v>31</v>
      </c>
      <c r="G1260" t="s">
        <v>32</v>
      </c>
      <c r="H1260" t="s">
        <v>33</v>
      </c>
      <c r="I1260" t="s">
        <v>34</v>
      </c>
      <c r="J1260" t="s">
        <v>35</v>
      </c>
      <c r="K1260" t="s">
        <v>19</v>
      </c>
      <c r="L1260">
        <v>6</v>
      </c>
      <c r="M1260" t="s">
        <v>1278</v>
      </c>
      <c r="N1260">
        <v>6</v>
      </c>
      <c r="O1260">
        <f t="shared" si="19"/>
        <v>1</v>
      </c>
    </row>
    <row r="1261" spans="1:15">
      <c r="A1261">
        <v>1260</v>
      </c>
      <c r="B1261" t="s">
        <v>11</v>
      </c>
      <c r="C1261" t="s">
        <v>12</v>
      </c>
      <c r="D1261" t="s">
        <v>12</v>
      </c>
      <c r="E1261" t="s">
        <v>36</v>
      </c>
      <c r="F1261" t="s">
        <v>37</v>
      </c>
      <c r="G1261" t="s">
        <v>38</v>
      </c>
      <c r="H1261" t="s">
        <v>1285</v>
      </c>
      <c r="I1261" t="s">
        <v>17</v>
      </c>
      <c r="J1261" t="s">
        <v>39</v>
      </c>
      <c r="K1261" t="s">
        <v>19</v>
      </c>
      <c r="L1261">
        <v>0</v>
      </c>
      <c r="M1261" t="s">
        <v>1278</v>
      </c>
      <c r="O1261">
        <f t="shared" si="19"/>
        <v>1</v>
      </c>
    </row>
    <row r="1262" spans="1:15">
      <c r="A1262">
        <v>1261</v>
      </c>
      <c r="B1262" t="s">
        <v>11</v>
      </c>
      <c r="C1262" t="s">
        <v>12</v>
      </c>
      <c r="D1262" t="s">
        <v>12</v>
      </c>
      <c r="E1262" t="s">
        <v>40</v>
      </c>
      <c r="F1262" t="s">
        <v>41</v>
      </c>
      <c r="G1262" t="s">
        <v>42</v>
      </c>
      <c r="H1262" t="s">
        <v>43</v>
      </c>
      <c r="I1262" t="s">
        <v>17</v>
      </c>
      <c r="J1262" t="s">
        <v>44</v>
      </c>
      <c r="K1262" t="s">
        <v>19</v>
      </c>
      <c r="L1262">
        <v>0</v>
      </c>
      <c r="M1262" t="s">
        <v>1278</v>
      </c>
      <c r="O1262">
        <f t="shared" si="19"/>
        <v>1</v>
      </c>
    </row>
    <row r="1263" spans="1:15">
      <c r="A1263">
        <v>1262</v>
      </c>
      <c r="B1263" t="s">
        <v>11</v>
      </c>
      <c r="C1263" t="s">
        <v>12</v>
      </c>
      <c r="D1263" t="s">
        <v>12</v>
      </c>
      <c r="E1263" t="s">
        <v>45</v>
      </c>
      <c r="F1263" t="s">
        <v>46</v>
      </c>
      <c r="G1263" t="s">
        <v>47</v>
      </c>
      <c r="H1263" t="s">
        <v>48</v>
      </c>
      <c r="I1263" t="s">
        <v>49</v>
      </c>
      <c r="J1263" t="s">
        <v>50</v>
      </c>
      <c r="K1263" t="s">
        <v>19</v>
      </c>
      <c r="L1263">
        <v>4</v>
      </c>
      <c r="M1263" t="s">
        <v>1278</v>
      </c>
      <c r="N1263">
        <v>6</v>
      </c>
      <c r="O1263">
        <f t="shared" si="19"/>
        <v>1</v>
      </c>
    </row>
    <row r="1264" spans="1:15">
      <c r="A1264">
        <v>1263</v>
      </c>
      <c r="B1264" t="s">
        <v>11</v>
      </c>
      <c r="C1264" t="s">
        <v>51</v>
      </c>
      <c r="D1264" t="s">
        <v>52</v>
      </c>
      <c r="E1264" t="s">
        <v>52</v>
      </c>
      <c r="F1264" t="s">
        <v>53</v>
      </c>
      <c r="G1264" t="s">
        <v>54</v>
      </c>
      <c r="H1264" t="s">
        <v>55</v>
      </c>
      <c r="I1264" t="s">
        <v>56</v>
      </c>
      <c r="J1264" t="s">
        <v>57</v>
      </c>
      <c r="K1264" t="s">
        <v>19</v>
      </c>
      <c r="L1264">
        <v>10</v>
      </c>
      <c r="M1264" t="s">
        <v>1278</v>
      </c>
      <c r="N1264">
        <v>6</v>
      </c>
      <c r="O1264">
        <f t="shared" si="19"/>
        <v>1</v>
      </c>
    </row>
    <row r="1265" spans="1:15">
      <c r="A1265">
        <v>1264</v>
      </c>
      <c r="B1265" t="s">
        <v>11</v>
      </c>
      <c r="C1265" t="s">
        <v>51</v>
      </c>
      <c r="D1265" t="s">
        <v>52</v>
      </c>
      <c r="E1265" t="s">
        <v>58</v>
      </c>
      <c r="F1265" t="s">
        <v>59</v>
      </c>
      <c r="G1265" t="s">
        <v>60</v>
      </c>
      <c r="H1265" t="s">
        <v>61</v>
      </c>
      <c r="I1265" t="s">
        <v>62</v>
      </c>
      <c r="J1265" t="s">
        <v>63</v>
      </c>
      <c r="K1265" t="s">
        <v>19</v>
      </c>
      <c r="L1265">
        <v>1</v>
      </c>
      <c r="M1265" t="s">
        <v>1278</v>
      </c>
      <c r="O1265">
        <f t="shared" si="19"/>
        <v>1</v>
      </c>
    </row>
    <row r="1266" spans="1:15">
      <c r="A1266">
        <v>1265</v>
      </c>
      <c r="B1266" t="s">
        <v>11</v>
      </c>
      <c r="C1266" t="s">
        <v>51</v>
      </c>
      <c r="D1266" t="s">
        <v>25</v>
      </c>
      <c r="E1266" t="s">
        <v>64</v>
      </c>
      <c r="F1266" t="s">
        <v>65</v>
      </c>
      <c r="G1266" t="s">
        <v>66</v>
      </c>
      <c r="H1266" t="s">
        <v>67</v>
      </c>
      <c r="I1266" t="s">
        <v>68</v>
      </c>
      <c r="J1266" t="s">
        <v>69</v>
      </c>
      <c r="K1266" t="s">
        <v>19</v>
      </c>
      <c r="L1266">
        <v>8</v>
      </c>
      <c r="M1266" t="s">
        <v>1278</v>
      </c>
      <c r="N1266">
        <v>6</v>
      </c>
      <c r="O1266">
        <f t="shared" si="19"/>
        <v>1</v>
      </c>
    </row>
    <row r="1267" spans="1:15">
      <c r="A1267">
        <v>1266</v>
      </c>
      <c r="B1267" t="s">
        <v>11</v>
      </c>
      <c r="C1267" t="s">
        <v>51</v>
      </c>
      <c r="D1267" t="s">
        <v>25</v>
      </c>
      <c r="E1267" t="s">
        <v>70</v>
      </c>
      <c r="F1267" t="s">
        <v>71</v>
      </c>
      <c r="G1267" t="s">
        <v>72</v>
      </c>
      <c r="H1267" t="s">
        <v>73</v>
      </c>
      <c r="I1267" t="s">
        <v>74</v>
      </c>
      <c r="J1267" t="s">
        <v>75</v>
      </c>
      <c r="K1267" t="s">
        <v>19</v>
      </c>
      <c r="L1267">
        <v>1</v>
      </c>
      <c r="M1267" t="s">
        <v>1278</v>
      </c>
      <c r="O1267">
        <f t="shared" si="19"/>
        <v>1</v>
      </c>
    </row>
    <row r="1268" spans="1:15">
      <c r="A1268">
        <v>1267</v>
      </c>
      <c r="B1268" t="s">
        <v>11</v>
      </c>
      <c r="C1268" t="s">
        <v>51</v>
      </c>
      <c r="D1268" t="s">
        <v>76</v>
      </c>
      <c r="E1268" t="s">
        <v>77</v>
      </c>
      <c r="F1268" t="s">
        <v>78</v>
      </c>
      <c r="G1268" t="s">
        <v>79</v>
      </c>
      <c r="H1268" t="s">
        <v>80</v>
      </c>
      <c r="I1268" t="s">
        <v>81</v>
      </c>
      <c r="J1268" t="s">
        <v>82</v>
      </c>
      <c r="K1268" t="s">
        <v>19</v>
      </c>
      <c r="L1268">
        <v>0</v>
      </c>
      <c r="M1268" t="s">
        <v>1278</v>
      </c>
      <c r="O1268">
        <f t="shared" si="19"/>
        <v>1</v>
      </c>
    </row>
    <row r="1269" spans="1:15">
      <c r="A1269">
        <v>1268</v>
      </c>
      <c r="B1269" t="s">
        <v>11</v>
      </c>
      <c r="C1269" t="s">
        <v>51</v>
      </c>
      <c r="D1269" t="s">
        <v>76</v>
      </c>
      <c r="E1269" t="s">
        <v>83</v>
      </c>
      <c r="F1269" t="s">
        <v>84</v>
      </c>
      <c r="G1269" t="s">
        <v>85</v>
      </c>
      <c r="H1269" t="s">
        <v>86</v>
      </c>
      <c r="I1269" t="s">
        <v>87</v>
      </c>
      <c r="J1269" t="s">
        <v>88</v>
      </c>
      <c r="K1269" t="s">
        <v>19</v>
      </c>
      <c r="L1269">
        <v>0</v>
      </c>
      <c r="M1269" t="s">
        <v>1278</v>
      </c>
      <c r="O1269">
        <f t="shared" si="19"/>
        <v>1</v>
      </c>
    </row>
    <row r="1270" spans="1:15">
      <c r="A1270">
        <v>1269</v>
      </c>
      <c r="B1270" t="s">
        <v>11</v>
      </c>
      <c r="C1270" t="s">
        <v>51</v>
      </c>
      <c r="D1270" t="s">
        <v>89</v>
      </c>
      <c r="E1270" t="s">
        <v>90</v>
      </c>
      <c r="F1270" t="s">
        <v>91</v>
      </c>
      <c r="G1270" t="s">
        <v>92</v>
      </c>
      <c r="H1270" t="s">
        <v>93</v>
      </c>
      <c r="I1270" t="s">
        <v>94</v>
      </c>
      <c r="J1270" t="s">
        <v>95</v>
      </c>
      <c r="K1270" t="s">
        <v>19</v>
      </c>
      <c r="L1270">
        <v>5</v>
      </c>
      <c r="M1270" t="s">
        <v>1278</v>
      </c>
      <c r="N1270">
        <v>6</v>
      </c>
      <c r="O1270">
        <f t="shared" si="19"/>
        <v>1</v>
      </c>
    </row>
    <row r="1271" spans="1:15">
      <c r="A1271">
        <v>1270</v>
      </c>
      <c r="B1271" t="s">
        <v>11</v>
      </c>
      <c r="C1271" t="s">
        <v>51</v>
      </c>
      <c r="D1271" t="s">
        <v>89</v>
      </c>
      <c r="E1271" t="s">
        <v>96</v>
      </c>
      <c r="F1271" t="s">
        <v>97</v>
      </c>
      <c r="G1271" t="s">
        <v>98</v>
      </c>
      <c r="H1271" t="s">
        <v>99</v>
      </c>
      <c r="I1271" t="s">
        <v>100</v>
      </c>
      <c r="J1271" t="s">
        <v>101</v>
      </c>
      <c r="K1271" t="s">
        <v>19</v>
      </c>
      <c r="L1271">
        <v>0</v>
      </c>
      <c r="M1271" t="s">
        <v>1278</v>
      </c>
      <c r="O1271">
        <f t="shared" si="19"/>
        <v>1</v>
      </c>
    </row>
    <row r="1272" spans="1:15">
      <c r="A1272">
        <v>1271</v>
      </c>
      <c r="B1272" t="s">
        <v>11</v>
      </c>
      <c r="C1272" t="s">
        <v>51</v>
      </c>
      <c r="D1272" t="s">
        <v>102</v>
      </c>
      <c r="E1272" t="s">
        <v>103</v>
      </c>
      <c r="F1272" t="s">
        <v>104</v>
      </c>
      <c r="G1272" t="s">
        <v>105</v>
      </c>
      <c r="H1272" t="s">
        <v>106</v>
      </c>
      <c r="I1272" t="s">
        <v>107</v>
      </c>
      <c r="J1272" t="s">
        <v>108</v>
      </c>
      <c r="K1272" t="s">
        <v>19</v>
      </c>
      <c r="L1272">
        <v>2</v>
      </c>
      <c r="M1272" t="s">
        <v>1278</v>
      </c>
      <c r="O1272">
        <f t="shared" si="19"/>
        <v>1</v>
      </c>
    </row>
    <row r="1273" spans="1:15">
      <c r="A1273">
        <v>1272</v>
      </c>
      <c r="B1273" t="s">
        <v>11</v>
      </c>
      <c r="C1273" t="s">
        <v>51</v>
      </c>
      <c r="D1273" t="s">
        <v>102</v>
      </c>
      <c r="E1273" t="s">
        <v>109</v>
      </c>
      <c r="F1273" t="s">
        <v>110</v>
      </c>
      <c r="G1273" t="s">
        <v>105</v>
      </c>
      <c r="H1273" t="s">
        <v>111</v>
      </c>
      <c r="I1273" t="s">
        <v>112</v>
      </c>
      <c r="J1273" t="s">
        <v>113</v>
      </c>
      <c r="K1273" t="s">
        <v>19</v>
      </c>
      <c r="L1273">
        <v>0</v>
      </c>
      <c r="M1273" t="s">
        <v>1278</v>
      </c>
      <c r="O1273">
        <f t="shared" si="19"/>
        <v>1</v>
      </c>
    </row>
    <row r="1274" spans="1:15">
      <c r="A1274">
        <v>1273</v>
      </c>
      <c r="B1274" t="s">
        <v>11</v>
      </c>
      <c r="C1274" t="s">
        <v>51</v>
      </c>
      <c r="D1274" t="s">
        <v>114</v>
      </c>
      <c r="E1274" t="s">
        <v>115</v>
      </c>
      <c r="F1274" t="s">
        <v>116</v>
      </c>
      <c r="G1274" t="s">
        <v>117</v>
      </c>
      <c r="H1274" t="s">
        <v>118</v>
      </c>
      <c r="I1274" t="s">
        <v>119</v>
      </c>
      <c r="J1274" t="s">
        <v>120</v>
      </c>
      <c r="K1274" t="s">
        <v>19</v>
      </c>
      <c r="L1274">
        <v>3</v>
      </c>
      <c r="M1274" t="s">
        <v>1278</v>
      </c>
      <c r="O1274">
        <f t="shared" si="19"/>
        <v>1</v>
      </c>
    </row>
    <row r="1275" spans="1:15">
      <c r="A1275">
        <v>1274</v>
      </c>
      <c r="B1275" t="s">
        <v>11</v>
      </c>
      <c r="C1275" t="s">
        <v>51</v>
      </c>
      <c r="D1275" t="s">
        <v>114</v>
      </c>
      <c r="E1275" t="s">
        <v>121</v>
      </c>
      <c r="F1275" t="s">
        <v>122</v>
      </c>
      <c r="G1275" t="s">
        <v>123</v>
      </c>
      <c r="H1275" t="s">
        <v>124</v>
      </c>
      <c r="I1275" t="s">
        <v>125</v>
      </c>
      <c r="J1275" t="s">
        <v>126</v>
      </c>
      <c r="K1275" t="s">
        <v>19</v>
      </c>
      <c r="L1275">
        <v>3</v>
      </c>
      <c r="M1275" t="s">
        <v>1278</v>
      </c>
      <c r="O1275">
        <f t="shared" si="19"/>
        <v>1</v>
      </c>
    </row>
    <row r="1276" spans="1:15">
      <c r="A1276">
        <v>1275</v>
      </c>
      <c r="B1276" t="s">
        <v>11</v>
      </c>
      <c r="C1276" t="s">
        <v>127</v>
      </c>
      <c r="D1276" t="s">
        <v>52</v>
      </c>
      <c r="E1276" t="s">
        <v>52</v>
      </c>
      <c r="F1276" t="s">
        <v>128</v>
      </c>
      <c r="G1276" t="s">
        <v>129</v>
      </c>
      <c r="H1276" t="s">
        <v>130</v>
      </c>
      <c r="I1276" t="s">
        <v>131</v>
      </c>
      <c r="J1276" t="s">
        <v>132</v>
      </c>
      <c r="K1276" t="s">
        <v>19</v>
      </c>
      <c r="L1276">
        <v>5</v>
      </c>
      <c r="M1276" t="s">
        <v>1278</v>
      </c>
      <c r="N1276">
        <v>6</v>
      </c>
      <c r="O1276">
        <f t="shared" si="19"/>
        <v>1</v>
      </c>
    </row>
    <row r="1277" spans="1:15">
      <c r="A1277">
        <v>1276</v>
      </c>
      <c r="B1277" t="s">
        <v>11</v>
      </c>
      <c r="C1277" t="s">
        <v>127</v>
      </c>
      <c r="D1277" t="s">
        <v>52</v>
      </c>
      <c r="E1277" t="s">
        <v>58</v>
      </c>
      <c r="F1277" t="s">
        <v>133</v>
      </c>
      <c r="G1277" t="s">
        <v>134</v>
      </c>
      <c r="H1277" t="s">
        <v>135</v>
      </c>
      <c r="I1277" t="s">
        <v>136</v>
      </c>
      <c r="J1277" t="s">
        <v>137</v>
      </c>
      <c r="K1277" t="s">
        <v>19</v>
      </c>
      <c r="L1277">
        <v>0</v>
      </c>
      <c r="M1277" t="s">
        <v>1278</v>
      </c>
      <c r="O1277">
        <f t="shared" si="19"/>
        <v>1</v>
      </c>
    </row>
    <row r="1278" spans="1:15">
      <c r="A1278">
        <v>1277</v>
      </c>
      <c r="B1278" t="s">
        <v>11</v>
      </c>
      <c r="C1278" t="s">
        <v>127</v>
      </c>
      <c r="D1278" t="s">
        <v>25</v>
      </c>
      <c r="E1278" t="s">
        <v>64</v>
      </c>
      <c r="F1278" t="s">
        <v>138</v>
      </c>
      <c r="G1278" t="s">
        <v>139</v>
      </c>
      <c r="H1278" t="s">
        <v>140</v>
      </c>
      <c r="I1278" t="s">
        <v>141</v>
      </c>
      <c r="J1278" t="s">
        <v>142</v>
      </c>
      <c r="K1278" t="s">
        <v>19</v>
      </c>
      <c r="L1278">
        <v>11</v>
      </c>
      <c r="M1278" t="s">
        <v>1278</v>
      </c>
      <c r="N1278">
        <v>6</v>
      </c>
      <c r="O1278">
        <f t="shared" si="19"/>
        <v>1</v>
      </c>
    </row>
    <row r="1279" spans="1:15">
      <c r="A1279">
        <v>1278</v>
      </c>
      <c r="B1279" t="s">
        <v>11</v>
      </c>
      <c r="C1279" t="s">
        <v>127</v>
      </c>
      <c r="D1279" t="s">
        <v>25</v>
      </c>
      <c r="E1279" t="s">
        <v>70</v>
      </c>
      <c r="F1279" t="s">
        <v>143</v>
      </c>
      <c r="G1279" t="s">
        <v>144</v>
      </c>
      <c r="H1279" t="s">
        <v>145</v>
      </c>
      <c r="I1279" t="s">
        <v>146</v>
      </c>
      <c r="J1279" t="s">
        <v>147</v>
      </c>
      <c r="K1279" t="s">
        <v>19</v>
      </c>
      <c r="L1279">
        <v>3</v>
      </c>
      <c r="M1279" t="s">
        <v>1278</v>
      </c>
      <c r="O1279">
        <f t="shared" si="19"/>
        <v>1</v>
      </c>
    </row>
    <row r="1280" spans="1:15">
      <c r="A1280">
        <v>1279</v>
      </c>
      <c r="B1280" t="s">
        <v>11</v>
      </c>
      <c r="C1280" t="s">
        <v>127</v>
      </c>
      <c r="D1280" t="s">
        <v>76</v>
      </c>
      <c r="E1280" t="s">
        <v>77</v>
      </c>
      <c r="F1280" t="s">
        <v>53</v>
      </c>
      <c r="G1280" t="s">
        <v>148</v>
      </c>
      <c r="H1280" t="s">
        <v>149</v>
      </c>
      <c r="I1280" t="s">
        <v>150</v>
      </c>
      <c r="J1280" t="s">
        <v>151</v>
      </c>
      <c r="K1280" t="s">
        <v>19</v>
      </c>
      <c r="L1280">
        <v>0</v>
      </c>
      <c r="M1280" t="s">
        <v>1278</v>
      </c>
      <c r="O1280">
        <f t="shared" si="19"/>
        <v>1</v>
      </c>
    </row>
    <row r="1281" spans="1:15">
      <c r="A1281">
        <v>1280</v>
      </c>
      <c r="B1281" t="s">
        <v>11</v>
      </c>
      <c r="C1281" t="s">
        <v>127</v>
      </c>
      <c r="D1281" t="s">
        <v>76</v>
      </c>
      <c r="E1281" t="s">
        <v>83</v>
      </c>
      <c r="F1281" t="s">
        <v>152</v>
      </c>
      <c r="G1281" t="s">
        <v>153</v>
      </c>
      <c r="H1281" t="s">
        <v>154</v>
      </c>
      <c r="I1281" t="s">
        <v>150</v>
      </c>
      <c r="J1281" t="s">
        <v>155</v>
      </c>
      <c r="K1281" t="s">
        <v>19</v>
      </c>
      <c r="L1281">
        <v>0</v>
      </c>
      <c r="M1281" t="s">
        <v>1278</v>
      </c>
      <c r="O1281">
        <f t="shared" si="19"/>
        <v>1</v>
      </c>
    </row>
    <row r="1282" spans="1:15">
      <c r="A1282">
        <v>1281</v>
      </c>
      <c r="B1282" t="s">
        <v>11</v>
      </c>
      <c r="C1282" t="s">
        <v>127</v>
      </c>
      <c r="D1282" t="s">
        <v>89</v>
      </c>
      <c r="E1282" t="s">
        <v>90</v>
      </c>
      <c r="F1282" t="s">
        <v>156</v>
      </c>
      <c r="G1282" t="s">
        <v>157</v>
      </c>
      <c r="H1282" t="s">
        <v>158</v>
      </c>
      <c r="I1282" t="s">
        <v>159</v>
      </c>
      <c r="J1282" t="s">
        <v>160</v>
      </c>
      <c r="K1282" t="s">
        <v>19</v>
      </c>
      <c r="L1282">
        <v>0</v>
      </c>
      <c r="M1282" t="s">
        <v>1278</v>
      </c>
      <c r="O1282">
        <f t="shared" si="19"/>
        <v>1</v>
      </c>
    </row>
    <row r="1283" spans="1:15">
      <c r="A1283">
        <v>1282</v>
      </c>
      <c r="B1283" t="s">
        <v>11</v>
      </c>
      <c r="C1283" t="s">
        <v>127</v>
      </c>
      <c r="D1283" t="s">
        <v>89</v>
      </c>
      <c r="E1283" t="s">
        <v>96</v>
      </c>
      <c r="F1283" t="s">
        <v>161</v>
      </c>
      <c r="G1283" t="s">
        <v>162</v>
      </c>
      <c r="H1283" t="s">
        <v>163</v>
      </c>
      <c r="I1283" t="s">
        <v>164</v>
      </c>
      <c r="J1283" t="s">
        <v>165</v>
      </c>
      <c r="K1283" t="s">
        <v>19</v>
      </c>
      <c r="L1283">
        <v>1</v>
      </c>
      <c r="M1283" t="s">
        <v>1278</v>
      </c>
      <c r="O1283">
        <f t="shared" ref="O1283:O1346" si="20">IF(N1283=" ",0,1)</f>
        <v>1</v>
      </c>
    </row>
    <row r="1284" spans="1:15">
      <c r="A1284">
        <v>1283</v>
      </c>
      <c r="B1284" t="s">
        <v>11</v>
      </c>
      <c r="C1284" t="s">
        <v>127</v>
      </c>
      <c r="D1284" t="s">
        <v>102</v>
      </c>
      <c r="E1284" t="s">
        <v>103</v>
      </c>
      <c r="F1284" t="s">
        <v>166</v>
      </c>
      <c r="G1284" t="s">
        <v>167</v>
      </c>
      <c r="H1284" t="s">
        <v>168</v>
      </c>
      <c r="I1284" t="s">
        <v>169</v>
      </c>
      <c r="J1284" t="s">
        <v>170</v>
      </c>
      <c r="K1284" t="s">
        <v>19</v>
      </c>
      <c r="L1284">
        <v>5</v>
      </c>
      <c r="M1284" t="s">
        <v>1278</v>
      </c>
      <c r="N1284">
        <v>6</v>
      </c>
      <c r="O1284">
        <f t="shared" si="20"/>
        <v>1</v>
      </c>
    </row>
    <row r="1285" spans="1:15">
      <c r="A1285">
        <v>1284</v>
      </c>
      <c r="B1285" t="s">
        <v>11</v>
      </c>
      <c r="C1285" t="s">
        <v>127</v>
      </c>
      <c r="D1285" t="s">
        <v>102</v>
      </c>
      <c r="E1285" t="s">
        <v>109</v>
      </c>
      <c r="F1285" t="s">
        <v>171</v>
      </c>
      <c r="G1285" t="s">
        <v>172</v>
      </c>
      <c r="H1285" t="s">
        <v>173</v>
      </c>
      <c r="I1285" t="s">
        <v>174</v>
      </c>
      <c r="J1285" t="s">
        <v>175</v>
      </c>
      <c r="K1285" t="s">
        <v>19</v>
      </c>
      <c r="L1285">
        <v>5</v>
      </c>
      <c r="M1285" t="s">
        <v>1278</v>
      </c>
      <c r="N1285">
        <v>6</v>
      </c>
      <c r="O1285">
        <f t="shared" si="20"/>
        <v>1</v>
      </c>
    </row>
    <row r="1286" spans="1:15">
      <c r="A1286">
        <v>1285</v>
      </c>
      <c r="B1286" t="s">
        <v>11</v>
      </c>
      <c r="C1286" t="s">
        <v>127</v>
      </c>
      <c r="D1286" t="s">
        <v>114</v>
      </c>
      <c r="E1286" t="s">
        <v>115</v>
      </c>
      <c r="F1286" t="s">
        <v>176</v>
      </c>
      <c r="G1286" t="s">
        <v>177</v>
      </c>
      <c r="H1286" t="s">
        <v>178</v>
      </c>
      <c r="I1286" t="s">
        <v>179</v>
      </c>
      <c r="J1286" t="s">
        <v>180</v>
      </c>
      <c r="K1286" t="s">
        <v>19</v>
      </c>
      <c r="L1286">
        <v>2</v>
      </c>
      <c r="M1286" t="s">
        <v>1278</v>
      </c>
      <c r="O1286">
        <f t="shared" si="20"/>
        <v>1</v>
      </c>
    </row>
    <row r="1287" spans="1:15">
      <c r="A1287">
        <v>1286</v>
      </c>
      <c r="B1287" t="s">
        <v>11</v>
      </c>
      <c r="C1287" t="s">
        <v>127</v>
      </c>
      <c r="D1287" t="s">
        <v>114</v>
      </c>
      <c r="E1287" t="s">
        <v>121</v>
      </c>
      <c r="F1287" t="s">
        <v>181</v>
      </c>
      <c r="G1287" t="s">
        <v>182</v>
      </c>
      <c r="H1287" t="s">
        <v>183</v>
      </c>
      <c r="I1287" t="s">
        <v>184</v>
      </c>
      <c r="J1287" t="s">
        <v>185</v>
      </c>
      <c r="K1287" t="s">
        <v>19</v>
      </c>
      <c r="L1287">
        <v>1</v>
      </c>
      <c r="M1287" t="s">
        <v>1278</v>
      </c>
      <c r="O1287">
        <f t="shared" si="20"/>
        <v>1</v>
      </c>
    </row>
    <row r="1288" spans="1:15">
      <c r="A1288">
        <v>1287</v>
      </c>
      <c r="B1288" t="s">
        <v>11</v>
      </c>
      <c r="C1288" t="s">
        <v>186</v>
      </c>
      <c r="D1288" t="s">
        <v>52</v>
      </c>
      <c r="E1288" t="s">
        <v>52</v>
      </c>
      <c r="F1288" t="s">
        <v>187</v>
      </c>
      <c r="G1288" t="s">
        <v>188</v>
      </c>
      <c r="H1288" t="s">
        <v>189</v>
      </c>
      <c r="I1288" t="s">
        <v>190</v>
      </c>
      <c r="J1288" t="s">
        <v>191</v>
      </c>
      <c r="K1288" t="s">
        <v>19</v>
      </c>
      <c r="L1288">
        <v>3</v>
      </c>
      <c r="M1288" t="s">
        <v>1278</v>
      </c>
      <c r="O1288">
        <f t="shared" si="20"/>
        <v>1</v>
      </c>
    </row>
    <row r="1289" spans="1:15">
      <c r="A1289">
        <v>1288</v>
      </c>
      <c r="B1289" t="s">
        <v>11</v>
      </c>
      <c r="C1289" t="s">
        <v>186</v>
      </c>
      <c r="D1289" t="s">
        <v>52</v>
      </c>
      <c r="E1289" t="s">
        <v>58</v>
      </c>
      <c r="F1289" t="s">
        <v>192</v>
      </c>
      <c r="G1289" t="s">
        <v>193</v>
      </c>
      <c r="H1289" t="s">
        <v>194</v>
      </c>
      <c r="I1289" t="s">
        <v>195</v>
      </c>
      <c r="J1289" t="s">
        <v>196</v>
      </c>
      <c r="K1289" t="s">
        <v>19</v>
      </c>
      <c r="L1289">
        <v>5</v>
      </c>
      <c r="M1289" t="s">
        <v>1278</v>
      </c>
      <c r="O1289">
        <f t="shared" si="20"/>
        <v>1</v>
      </c>
    </row>
    <row r="1290" spans="1:15">
      <c r="A1290">
        <v>1289</v>
      </c>
      <c r="B1290" t="s">
        <v>11</v>
      </c>
      <c r="C1290" t="s">
        <v>186</v>
      </c>
      <c r="D1290" t="s">
        <v>25</v>
      </c>
      <c r="E1290" t="s">
        <v>64</v>
      </c>
      <c r="F1290" t="s">
        <v>197</v>
      </c>
      <c r="G1290" t="s">
        <v>198</v>
      </c>
      <c r="H1290" t="s">
        <v>199</v>
      </c>
      <c r="I1290" t="s">
        <v>200</v>
      </c>
      <c r="J1290" t="s">
        <v>201</v>
      </c>
      <c r="K1290" t="s">
        <v>19</v>
      </c>
      <c r="L1290">
        <v>5</v>
      </c>
      <c r="M1290" t="s">
        <v>1278</v>
      </c>
      <c r="O1290">
        <f t="shared" si="20"/>
        <v>1</v>
      </c>
    </row>
    <row r="1291" spans="1:15">
      <c r="A1291">
        <v>1290</v>
      </c>
      <c r="B1291" t="s">
        <v>11</v>
      </c>
      <c r="C1291" t="s">
        <v>186</v>
      </c>
      <c r="D1291" t="s">
        <v>25</v>
      </c>
      <c r="E1291" t="s">
        <v>70</v>
      </c>
      <c r="F1291" t="s">
        <v>202</v>
      </c>
      <c r="G1291" t="s">
        <v>203</v>
      </c>
      <c r="H1291" t="s">
        <v>204</v>
      </c>
      <c r="I1291" t="s">
        <v>205</v>
      </c>
      <c r="J1291" t="s">
        <v>206</v>
      </c>
      <c r="K1291" t="s">
        <v>19</v>
      </c>
      <c r="L1291">
        <v>0</v>
      </c>
      <c r="M1291" t="s">
        <v>1278</v>
      </c>
      <c r="O1291">
        <f t="shared" si="20"/>
        <v>1</v>
      </c>
    </row>
    <row r="1292" spans="1:15">
      <c r="A1292">
        <v>1291</v>
      </c>
      <c r="B1292" t="s">
        <v>11</v>
      </c>
      <c r="C1292" t="s">
        <v>186</v>
      </c>
      <c r="D1292" t="s">
        <v>76</v>
      </c>
      <c r="E1292" t="s">
        <v>77</v>
      </c>
      <c r="F1292" t="s">
        <v>207</v>
      </c>
      <c r="G1292" t="s">
        <v>208</v>
      </c>
      <c r="H1292" t="s">
        <v>209</v>
      </c>
      <c r="I1292" t="s">
        <v>210</v>
      </c>
      <c r="J1292" t="s">
        <v>211</v>
      </c>
      <c r="K1292" t="s">
        <v>19</v>
      </c>
      <c r="L1292">
        <v>2</v>
      </c>
      <c r="M1292" t="s">
        <v>1278</v>
      </c>
      <c r="O1292">
        <f t="shared" si="20"/>
        <v>1</v>
      </c>
    </row>
    <row r="1293" spans="1:15">
      <c r="A1293">
        <v>1292</v>
      </c>
      <c r="B1293" t="s">
        <v>11</v>
      </c>
      <c r="C1293" t="s">
        <v>186</v>
      </c>
      <c r="D1293" t="s">
        <v>76</v>
      </c>
      <c r="E1293" t="s">
        <v>83</v>
      </c>
      <c r="F1293" t="s">
        <v>212</v>
      </c>
      <c r="G1293" t="s">
        <v>213</v>
      </c>
      <c r="H1293" t="s">
        <v>214</v>
      </c>
      <c r="I1293" t="s">
        <v>215</v>
      </c>
      <c r="J1293" t="s">
        <v>216</v>
      </c>
      <c r="K1293" t="s">
        <v>19</v>
      </c>
      <c r="L1293">
        <v>1</v>
      </c>
      <c r="M1293" t="s">
        <v>1278</v>
      </c>
      <c r="O1293">
        <f t="shared" si="20"/>
        <v>1</v>
      </c>
    </row>
    <row r="1294" spans="1:15">
      <c r="A1294">
        <v>1293</v>
      </c>
      <c r="B1294" t="s">
        <v>11</v>
      </c>
      <c r="C1294" t="s">
        <v>186</v>
      </c>
      <c r="D1294" t="s">
        <v>89</v>
      </c>
      <c r="E1294" t="s">
        <v>90</v>
      </c>
      <c r="F1294" t="s">
        <v>217</v>
      </c>
      <c r="G1294" t="s">
        <v>218</v>
      </c>
      <c r="H1294" t="s">
        <v>219</v>
      </c>
      <c r="I1294" t="s">
        <v>220</v>
      </c>
      <c r="J1294" t="s">
        <v>221</v>
      </c>
      <c r="K1294" t="s">
        <v>19</v>
      </c>
      <c r="L1294">
        <v>4</v>
      </c>
      <c r="M1294" t="s">
        <v>1278</v>
      </c>
      <c r="O1294">
        <f t="shared" si="20"/>
        <v>1</v>
      </c>
    </row>
    <row r="1295" spans="1:15">
      <c r="A1295">
        <v>1294</v>
      </c>
      <c r="B1295" t="s">
        <v>11</v>
      </c>
      <c r="C1295" t="s">
        <v>186</v>
      </c>
      <c r="D1295" t="s">
        <v>89</v>
      </c>
      <c r="E1295" t="s">
        <v>96</v>
      </c>
      <c r="F1295" t="s">
        <v>222</v>
      </c>
      <c r="G1295" t="s">
        <v>223</v>
      </c>
      <c r="H1295" t="s">
        <v>224</v>
      </c>
      <c r="I1295" t="s">
        <v>225</v>
      </c>
      <c r="J1295" t="s">
        <v>226</v>
      </c>
      <c r="K1295" t="s">
        <v>19</v>
      </c>
      <c r="L1295">
        <v>8</v>
      </c>
      <c r="M1295" t="s">
        <v>1278</v>
      </c>
      <c r="O1295">
        <f t="shared" si="20"/>
        <v>1</v>
      </c>
    </row>
    <row r="1296" spans="1:15">
      <c r="A1296">
        <v>1295</v>
      </c>
      <c r="B1296" t="s">
        <v>11</v>
      </c>
      <c r="C1296" t="s">
        <v>186</v>
      </c>
      <c r="D1296" t="s">
        <v>102</v>
      </c>
      <c r="E1296" t="s">
        <v>103</v>
      </c>
      <c r="F1296" t="s">
        <v>187</v>
      </c>
      <c r="G1296" t="s">
        <v>188</v>
      </c>
      <c r="H1296" t="s">
        <v>189</v>
      </c>
      <c r="I1296" t="s">
        <v>227</v>
      </c>
      <c r="J1296" t="s">
        <v>191</v>
      </c>
      <c r="K1296" t="s">
        <v>19</v>
      </c>
      <c r="L1296">
        <v>3</v>
      </c>
      <c r="M1296" t="s">
        <v>1278</v>
      </c>
      <c r="O1296">
        <f t="shared" si="20"/>
        <v>1</v>
      </c>
    </row>
    <row r="1297" spans="1:15">
      <c r="A1297">
        <v>1296</v>
      </c>
      <c r="B1297" t="s">
        <v>11</v>
      </c>
      <c r="C1297" t="s">
        <v>186</v>
      </c>
      <c r="D1297" t="s">
        <v>102</v>
      </c>
      <c r="E1297" t="s">
        <v>109</v>
      </c>
      <c r="F1297" t="s">
        <v>192</v>
      </c>
      <c r="G1297" t="s">
        <v>193</v>
      </c>
      <c r="H1297" t="s">
        <v>194</v>
      </c>
      <c r="I1297" t="s">
        <v>195</v>
      </c>
      <c r="J1297" t="s">
        <v>196</v>
      </c>
      <c r="K1297" t="s">
        <v>19</v>
      </c>
      <c r="L1297">
        <v>5</v>
      </c>
      <c r="M1297" t="s">
        <v>1278</v>
      </c>
      <c r="O1297">
        <f t="shared" si="20"/>
        <v>1</v>
      </c>
    </row>
    <row r="1298" spans="1:15">
      <c r="A1298">
        <v>1297</v>
      </c>
      <c r="B1298" t="s">
        <v>11</v>
      </c>
      <c r="C1298" t="s">
        <v>186</v>
      </c>
      <c r="D1298" t="s">
        <v>114</v>
      </c>
      <c r="E1298" t="s">
        <v>115</v>
      </c>
      <c r="F1298" t="s">
        <v>228</v>
      </c>
      <c r="G1298" t="s">
        <v>229</v>
      </c>
      <c r="H1298" t="s">
        <v>230</v>
      </c>
      <c r="I1298" t="s">
        <v>231</v>
      </c>
      <c r="J1298" t="s">
        <v>232</v>
      </c>
      <c r="K1298" t="s">
        <v>19</v>
      </c>
      <c r="L1298">
        <v>6</v>
      </c>
      <c r="M1298" t="s">
        <v>1278</v>
      </c>
      <c r="O1298">
        <f t="shared" si="20"/>
        <v>1</v>
      </c>
    </row>
    <row r="1299" spans="1:15">
      <c r="A1299">
        <v>1298</v>
      </c>
      <c r="B1299" t="s">
        <v>11</v>
      </c>
      <c r="C1299" t="s">
        <v>186</v>
      </c>
      <c r="D1299" t="s">
        <v>114</v>
      </c>
      <c r="E1299" t="s">
        <v>121</v>
      </c>
      <c r="F1299" t="s">
        <v>233</v>
      </c>
      <c r="G1299" t="s">
        <v>234</v>
      </c>
      <c r="H1299" t="s">
        <v>235</v>
      </c>
      <c r="I1299" t="s">
        <v>236</v>
      </c>
      <c r="J1299" t="s">
        <v>237</v>
      </c>
      <c r="K1299" t="s">
        <v>19</v>
      </c>
      <c r="L1299">
        <v>0</v>
      </c>
      <c r="M1299" t="s">
        <v>1278</v>
      </c>
      <c r="O1299">
        <f t="shared" si="20"/>
        <v>1</v>
      </c>
    </row>
    <row r="1300" spans="1:15">
      <c r="A1300">
        <v>1299</v>
      </c>
      <c r="B1300" t="s">
        <v>11</v>
      </c>
      <c r="C1300" t="s">
        <v>238</v>
      </c>
      <c r="D1300" t="s">
        <v>52</v>
      </c>
      <c r="E1300" t="s">
        <v>52</v>
      </c>
      <c r="F1300" t="s">
        <v>239</v>
      </c>
      <c r="G1300" t="s">
        <v>172</v>
      </c>
      <c r="H1300" t="s">
        <v>240</v>
      </c>
      <c r="I1300" t="s">
        <v>241</v>
      </c>
      <c r="J1300" t="s">
        <v>242</v>
      </c>
      <c r="K1300" t="s">
        <v>19</v>
      </c>
      <c r="L1300">
        <v>2</v>
      </c>
      <c r="M1300" t="s">
        <v>1278</v>
      </c>
      <c r="O1300">
        <f t="shared" si="20"/>
        <v>1</v>
      </c>
    </row>
    <row r="1301" spans="1:15">
      <c r="A1301">
        <v>1300</v>
      </c>
      <c r="B1301" t="s">
        <v>11</v>
      </c>
      <c r="C1301" t="s">
        <v>238</v>
      </c>
      <c r="D1301" t="s">
        <v>52</v>
      </c>
      <c r="E1301" t="s">
        <v>58</v>
      </c>
      <c r="F1301" t="s">
        <v>243</v>
      </c>
      <c r="G1301" t="s">
        <v>244</v>
      </c>
      <c r="H1301" t="s">
        <v>245</v>
      </c>
      <c r="I1301" t="s">
        <v>246</v>
      </c>
      <c r="J1301" t="s">
        <v>247</v>
      </c>
      <c r="K1301" t="s">
        <v>19</v>
      </c>
      <c r="L1301">
        <v>1</v>
      </c>
      <c r="M1301" t="s">
        <v>1278</v>
      </c>
      <c r="O1301">
        <f t="shared" si="20"/>
        <v>1</v>
      </c>
    </row>
    <row r="1302" spans="1:15">
      <c r="A1302">
        <v>1301</v>
      </c>
      <c r="B1302" t="s">
        <v>11</v>
      </c>
      <c r="C1302" t="s">
        <v>238</v>
      </c>
      <c r="D1302" t="s">
        <v>25</v>
      </c>
      <c r="E1302" t="s">
        <v>64</v>
      </c>
      <c r="F1302" t="s">
        <v>248</v>
      </c>
      <c r="G1302" t="s">
        <v>172</v>
      </c>
      <c r="H1302" t="s">
        <v>249</v>
      </c>
      <c r="I1302" t="s">
        <v>250</v>
      </c>
      <c r="J1302" t="s">
        <v>251</v>
      </c>
      <c r="K1302" t="s">
        <v>19</v>
      </c>
      <c r="L1302">
        <v>3</v>
      </c>
      <c r="M1302" t="s">
        <v>1278</v>
      </c>
      <c r="O1302">
        <f t="shared" si="20"/>
        <v>1</v>
      </c>
    </row>
    <row r="1303" spans="1:15">
      <c r="A1303">
        <v>1302</v>
      </c>
      <c r="B1303" t="s">
        <v>11</v>
      </c>
      <c r="C1303" t="s">
        <v>238</v>
      </c>
      <c r="D1303" t="s">
        <v>25</v>
      </c>
      <c r="E1303" t="s">
        <v>70</v>
      </c>
      <c r="F1303" t="s">
        <v>252</v>
      </c>
      <c r="G1303" t="s">
        <v>253</v>
      </c>
      <c r="H1303" t="s">
        <v>254</v>
      </c>
      <c r="I1303" t="s">
        <v>255</v>
      </c>
      <c r="J1303" t="s">
        <v>256</v>
      </c>
      <c r="K1303" t="s">
        <v>19</v>
      </c>
      <c r="L1303">
        <v>3</v>
      </c>
      <c r="M1303" t="s">
        <v>1278</v>
      </c>
      <c r="N1303">
        <v>6</v>
      </c>
      <c r="O1303">
        <f t="shared" si="20"/>
        <v>1</v>
      </c>
    </row>
    <row r="1304" spans="1:15">
      <c r="A1304">
        <v>1303</v>
      </c>
      <c r="B1304" t="s">
        <v>11</v>
      </c>
      <c r="C1304" t="s">
        <v>238</v>
      </c>
      <c r="D1304" t="s">
        <v>76</v>
      </c>
      <c r="E1304" t="s">
        <v>77</v>
      </c>
      <c r="F1304" t="s">
        <v>257</v>
      </c>
      <c r="G1304" t="s">
        <v>258</v>
      </c>
      <c r="H1304" t="s">
        <v>259</v>
      </c>
      <c r="I1304" t="s">
        <v>260</v>
      </c>
      <c r="J1304" t="s">
        <v>261</v>
      </c>
      <c r="K1304" t="s">
        <v>19</v>
      </c>
      <c r="L1304">
        <v>1</v>
      </c>
      <c r="M1304" t="s">
        <v>1278</v>
      </c>
      <c r="O1304">
        <f t="shared" si="20"/>
        <v>1</v>
      </c>
    </row>
    <row r="1305" spans="1:15">
      <c r="A1305">
        <v>1304</v>
      </c>
      <c r="B1305" t="s">
        <v>11</v>
      </c>
      <c r="C1305" t="s">
        <v>238</v>
      </c>
      <c r="D1305" t="s">
        <v>76</v>
      </c>
      <c r="E1305" t="s">
        <v>77</v>
      </c>
      <c r="F1305" t="s">
        <v>262</v>
      </c>
      <c r="G1305" t="s">
        <v>172</v>
      </c>
      <c r="H1305" t="s">
        <v>263</v>
      </c>
      <c r="I1305" t="s">
        <v>264</v>
      </c>
      <c r="J1305" t="s">
        <v>265</v>
      </c>
      <c r="K1305" t="s">
        <v>19</v>
      </c>
      <c r="L1305">
        <v>5</v>
      </c>
      <c r="M1305" t="s">
        <v>1278</v>
      </c>
      <c r="O1305">
        <f t="shared" si="20"/>
        <v>1</v>
      </c>
    </row>
    <row r="1306" spans="1:15">
      <c r="A1306">
        <v>1305</v>
      </c>
      <c r="B1306" t="s">
        <v>11</v>
      </c>
      <c r="C1306" t="s">
        <v>238</v>
      </c>
      <c r="D1306" t="s">
        <v>76</v>
      </c>
      <c r="E1306" t="s">
        <v>83</v>
      </c>
      <c r="F1306" t="s">
        <v>266</v>
      </c>
      <c r="G1306" t="s">
        <v>229</v>
      </c>
      <c r="H1306" t="s">
        <v>267</v>
      </c>
      <c r="I1306" t="s">
        <v>268</v>
      </c>
      <c r="J1306" t="s">
        <v>269</v>
      </c>
      <c r="K1306" t="s">
        <v>19</v>
      </c>
      <c r="L1306">
        <v>1</v>
      </c>
      <c r="M1306" t="s">
        <v>1278</v>
      </c>
      <c r="O1306">
        <f t="shared" si="20"/>
        <v>1</v>
      </c>
    </row>
    <row r="1307" spans="1:15">
      <c r="A1307">
        <v>1306</v>
      </c>
      <c r="B1307" t="s">
        <v>11</v>
      </c>
      <c r="C1307" t="s">
        <v>238</v>
      </c>
      <c r="D1307" t="s">
        <v>76</v>
      </c>
      <c r="E1307" t="s">
        <v>83</v>
      </c>
      <c r="F1307" t="s">
        <v>270</v>
      </c>
      <c r="G1307" t="s">
        <v>271</v>
      </c>
      <c r="H1307" t="s">
        <v>272</v>
      </c>
      <c r="I1307" t="s">
        <v>273</v>
      </c>
      <c r="J1307" t="s">
        <v>274</v>
      </c>
      <c r="K1307" t="s">
        <v>19</v>
      </c>
      <c r="L1307">
        <v>0</v>
      </c>
      <c r="M1307" t="s">
        <v>1278</v>
      </c>
      <c r="O1307">
        <f t="shared" si="20"/>
        <v>1</v>
      </c>
    </row>
    <row r="1308" spans="1:15">
      <c r="A1308">
        <v>1307</v>
      </c>
      <c r="B1308" t="s">
        <v>11</v>
      </c>
      <c r="C1308" t="s">
        <v>238</v>
      </c>
      <c r="D1308" t="s">
        <v>89</v>
      </c>
      <c r="E1308" t="s">
        <v>90</v>
      </c>
      <c r="F1308" t="s">
        <v>275</v>
      </c>
      <c r="G1308" t="s">
        <v>276</v>
      </c>
      <c r="H1308" t="s">
        <v>277</v>
      </c>
      <c r="I1308" t="s">
        <v>278</v>
      </c>
      <c r="J1308" t="s">
        <v>279</v>
      </c>
      <c r="K1308" t="s">
        <v>19</v>
      </c>
      <c r="L1308">
        <v>5</v>
      </c>
      <c r="M1308" t="s">
        <v>1278</v>
      </c>
      <c r="N1308">
        <v>6</v>
      </c>
      <c r="O1308">
        <f t="shared" si="20"/>
        <v>1</v>
      </c>
    </row>
    <row r="1309" spans="1:15">
      <c r="A1309">
        <v>1308</v>
      </c>
      <c r="B1309" t="s">
        <v>11</v>
      </c>
      <c r="C1309" t="s">
        <v>238</v>
      </c>
      <c r="D1309" t="s">
        <v>89</v>
      </c>
      <c r="E1309" t="s">
        <v>96</v>
      </c>
      <c r="F1309" t="s">
        <v>280</v>
      </c>
      <c r="G1309" t="s">
        <v>105</v>
      </c>
      <c r="H1309" t="s">
        <v>281</v>
      </c>
      <c r="I1309" t="s">
        <v>282</v>
      </c>
      <c r="J1309" t="s">
        <v>283</v>
      </c>
      <c r="K1309" t="s">
        <v>19</v>
      </c>
      <c r="L1309">
        <v>1</v>
      </c>
      <c r="M1309" t="s">
        <v>1278</v>
      </c>
      <c r="O1309">
        <f t="shared" si="20"/>
        <v>1</v>
      </c>
    </row>
    <row r="1310" spans="1:15">
      <c r="A1310">
        <v>1309</v>
      </c>
      <c r="B1310" t="s">
        <v>11</v>
      </c>
      <c r="C1310" t="s">
        <v>238</v>
      </c>
      <c r="D1310" t="s">
        <v>102</v>
      </c>
      <c r="E1310" t="s">
        <v>103</v>
      </c>
      <c r="F1310" t="s">
        <v>284</v>
      </c>
      <c r="G1310" t="s">
        <v>285</v>
      </c>
      <c r="H1310" t="s">
        <v>286</v>
      </c>
      <c r="I1310" t="s">
        <v>287</v>
      </c>
      <c r="J1310" t="s">
        <v>288</v>
      </c>
      <c r="K1310" t="s">
        <v>19</v>
      </c>
      <c r="L1310">
        <v>11</v>
      </c>
      <c r="M1310" t="s">
        <v>1278</v>
      </c>
      <c r="N1310">
        <v>6</v>
      </c>
      <c r="O1310">
        <f t="shared" si="20"/>
        <v>1</v>
      </c>
    </row>
    <row r="1311" spans="1:15">
      <c r="A1311">
        <v>1310</v>
      </c>
      <c r="B1311" t="s">
        <v>11</v>
      </c>
      <c r="C1311" t="s">
        <v>238</v>
      </c>
      <c r="D1311" t="s">
        <v>102</v>
      </c>
      <c r="E1311" t="s">
        <v>109</v>
      </c>
      <c r="F1311" t="s">
        <v>289</v>
      </c>
      <c r="G1311" t="s">
        <v>290</v>
      </c>
      <c r="H1311" t="s">
        <v>291</v>
      </c>
      <c r="I1311" t="s">
        <v>292</v>
      </c>
      <c r="J1311" t="s">
        <v>293</v>
      </c>
      <c r="K1311" t="s">
        <v>19</v>
      </c>
      <c r="L1311">
        <v>4</v>
      </c>
      <c r="M1311" t="s">
        <v>1278</v>
      </c>
      <c r="N1311">
        <v>6</v>
      </c>
      <c r="O1311">
        <f t="shared" si="20"/>
        <v>1</v>
      </c>
    </row>
    <row r="1312" spans="1:15">
      <c r="A1312">
        <v>1311</v>
      </c>
      <c r="B1312" t="s">
        <v>11</v>
      </c>
      <c r="C1312" t="s">
        <v>238</v>
      </c>
      <c r="D1312" t="s">
        <v>114</v>
      </c>
      <c r="E1312" t="s">
        <v>115</v>
      </c>
      <c r="F1312" t="s">
        <v>294</v>
      </c>
      <c r="G1312" t="s">
        <v>295</v>
      </c>
      <c r="H1312" t="s">
        <v>296</v>
      </c>
      <c r="I1312" t="s">
        <v>297</v>
      </c>
      <c r="J1312" t="s">
        <v>298</v>
      </c>
      <c r="K1312" t="s">
        <v>19</v>
      </c>
      <c r="L1312">
        <v>8</v>
      </c>
      <c r="M1312" t="s">
        <v>1278</v>
      </c>
      <c r="N1312">
        <v>6</v>
      </c>
      <c r="O1312">
        <f t="shared" si="20"/>
        <v>1</v>
      </c>
    </row>
    <row r="1313" spans="1:15">
      <c r="A1313">
        <v>1312</v>
      </c>
      <c r="B1313" t="s">
        <v>11</v>
      </c>
      <c r="C1313" t="s">
        <v>238</v>
      </c>
      <c r="D1313" t="s">
        <v>114</v>
      </c>
      <c r="E1313" t="s">
        <v>121</v>
      </c>
      <c r="F1313" t="s">
        <v>299</v>
      </c>
      <c r="G1313" t="s">
        <v>300</v>
      </c>
      <c r="H1313" t="s">
        <v>301</v>
      </c>
      <c r="I1313" t="s">
        <v>297</v>
      </c>
      <c r="J1313" t="s">
        <v>302</v>
      </c>
      <c r="K1313" t="s">
        <v>19</v>
      </c>
      <c r="L1313">
        <v>1</v>
      </c>
      <c r="M1313" t="s">
        <v>1278</v>
      </c>
      <c r="O1313">
        <f t="shared" si="20"/>
        <v>1</v>
      </c>
    </row>
    <row r="1314" spans="1:15">
      <c r="A1314">
        <v>1313</v>
      </c>
      <c r="B1314" t="s">
        <v>11</v>
      </c>
      <c r="C1314" t="s">
        <v>303</v>
      </c>
      <c r="D1314" t="s">
        <v>52</v>
      </c>
      <c r="E1314" t="s">
        <v>52</v>
      </c>
      <c r="F1314" t="s">
        <v>304</v>
      </c>
      <c r="G1314" t="s">
        <v>305</v>
      </c>
      <c r="H1314" t="s">
        <v>306</v>
      </c>
      <c r="I1314" t="s">
        <v>307</v>
      </c>
      <c r="J1314" t="s">
        <v>308</v>
      </c>
      <c r="K1314" t="s">
        <v>19</v>
      </c>
      <c r="L1314">
        <v>10</v>
      </c>
      <c r="M1314" t="s">
        <v>1278</v>
      </c>
      <c r="O1314">
        <f t="shared" si="20"/>
        <v>1</v>
      </c>
    </row>
    <row r="1315" spans="1:15">
      <c r="A1315">
        <v>1314</v>
      </c>
      <c r="B1315" t="s">
        <v>11</v>
      </c>
      <c r="C1315" t="s">
        <v>303</v>
      </c>
      <c r="D1315" t="s">
        <v>52</v>
      </c>
      <c r="E1315" t="s">
        <v>58</v>
      </c>
      <c r="F1315" t="s">
        <v>309</v>
      </c>
      <c r="G1315" t="s">
        <v>310</v>
      </c>
      <c r="H1315" t="s">
        <v>311</v>
      </c>
      <c r="I1315" t="s">
        <v>312</v>
      </c>
      <c r="J1315" t="s">
        <v>313</v>
      </c>
      <c r="K1315" t="s">
        <v>19</v>
      </c>
      <c r="L1315">
        <v>5</v>
      </c>
      <c r="M1315" t="s">
        <v>1278</v>
      </c>
      <c r="O1315">
        <f t="shared" si="20"/>
        <v>1</v>
      </c>
    </row>
    <row r="1316" spans="1:15">
      <c r="A1316">
        <v>1315</v>
      </c>
      <c r="B1316" t="s">
        <v>11</v>
      </c>
      <c r="C1316" t="s">
        <v>303</v>
      </c>
      <c r="D1316" t="s">
        <v>25</v>
      </c>
      <c r="E1316" t="s">
        <v>64</v>
      </c>
      <c r="F1316" t="s">
        <v>309</v>
      </c>
      <c r="G1316" t="s">
        <v>310</v>
      </c>
      <c r="H1316" t="s">
        <v>311</v>
      </c>
      <c r="I1316" t="s">
        <v>312</v>
      </c>
      <c r="J1316" t="s">
        <v>313</v>
      </c>
      <c r="K1316" t="s">
        <v>19</v>
      </c>
      <c r="L1316">
        <v>5</v>
      </c>
      <c r="M1316" t="s">
        <v>1278</v>
      </c>
      <c r="O1316">
        <f t="shared" si="20"/>
        <v>1</v>
      </c>
    </row>
    <row r="1317" spans="1:15">
      <c r="A1317">
        <v>1316</v>
      </c>
      <c r="B1317" t="s">
        <v>11</v>
      </c>
      <c r="C1317" t="s">
        <v>303</v>
      </c>
      <c r="D1317" t="s">
        <v>25</v>
      </c>
      <c r="E1317" t="s">
        <v>70</v>
      </c>
      <c r="F1317" t="s">
        <v>304</v>
      </c>
      <c r="G1317" t="s">
        <v>305</v>
      </c>
      <c r="H1317" t="s">
        <v>306</v>
      </c>
      <c r="I1317" t="s">
        <v>307</v>
      </c>
      <c r="J1317" t="s">
        <v>308</v>
      </c>
      <c r="K1317" t="s">
        <v>19</v>
      </c>
      <c r="L1317">
        <v>10</v>
      </c>
      <c r="M1317" t="s">
        <v>1278</v>
      </c>
      <c r="O1317">
        <f t="shared" si="20"/>
        <v>1</v>
      </c>
    </row>
    <row r="1318" spans="1:15">
      <c r="A1318">
        <v>1317</v>
      </c>
      <c r="B1318" t="s">
        <v>11</v>
      </c>
      <c r="C1318" t="s">
        <v>303</v>
      </c>
      <c r="D1318" t="s">
        <v>76</v>
      </c>
      <c r="E1318" t="s">
        <v>77</v>
      </c>
      <c r="F1318" t="s">
        <v>84</v>
      </c>
      <c r="G1318" t="s">
        <v>314</v>
      </c>
      <c r="H1318" t="s">
        <v>315</v>
      </c>
      <c r="I1318" t="s">
        <v>316</v>
      </c>
      <c r="J1318" t="s">
        <v>317</v>
      </c>
      <c r="K1318" t="s">
        <v>19</v>
      </c>
      <c r="L1318">
        <v>1</v>
      </c>
      <c r="M1318" t="s">
        <v>1278</v>
      </c>
      <c r="O1318">
        <f t="shared" si="20"/>
        <v>1</v>
      </c>
    </row>
    <row r="1319" spans="1:15">
      <c r="A1319">
        <v>1318</v>
      </c>
      <c r="B1319" t="s">
        <v>11</v>
      </c>
      <c r="C1319" t="s">
        <v>303</v>
      </c>
      <c r="D1319" t="s">
        <v>76</v>
      </c>
      <c r="E1319" t="s">
        <v>83</v>
      </c>
      <c r="F1319" t="s">
        <v>318</v>
      </c>
      <c r="G1319" t="s">
        <v>319</v>
      </c>
      <c r="H1319" t="s">
        <v>320</v>
      </c>
      <c r="I1319" t="s">
        <v>321</v>
      </c>
      <c r="J1319" t="s">
        <v>322</v>
      </c>
      <c r="K1319" t="s">
        <v>19</v>
      </c>
      <c r="L1319">
        <v>0</v>
      </c>
      <c r="M1319" t="s">
        <v>1278</v>
      </c>
      <c r="O1319">
        <f t="shared" si="20"/>
        <v>1</v>
      </c>
    </row>
    <row r="1320" spans="1:15">
      <c r="A1320">
        <v>1319</v>
      </c>
      <c r="B1320" t="s">
        <v>11</v>
      </c>
      <c r="C1320" t="s">
        <v>303</v>
      </c>
      <c r="D1320" t="s">
        <v>89</v>
      </c>
      <c r="E1320" t="s">
        <v>90</v>
      </c>
      <c r="F1320" t="s">
        <v>323</v>
      </c>
      <c r="G1320" t="s">
        <v>172</v>
      </c>
      <c r="H1320" t="s">
        <v>324</v>
      </c>
      <c r="I1320" t="s">
        <v>325</v>
      </c>
      <c r="J1320" t="s">
        <v>326</v>
      </c>
      <c r="K1320" t="s">
        <v>19</v>
      </c>
      <c r="L1320">
        <v>1</v>
      </c>
      <c r="M1320" t="s">
        <v>1278</v>
      </c>
      <c r="O1320">
        <f t="shared" si="20"/>
        <v>1</v>
      </c>
    </row>
    <row r="1321" spans="1:15">
      <c r="A1321">
        <v>1320</v>
      </c>
      <c r="B1321" t="s">
        <v>11</v>
      </c>
      <c r="C1321" t="s">
        <v>303</v>
      </c>
      <c r="D1321" t="s">
        <v>89</v>
      </c>
      <c r="E1321" t="s">
        <v>96</v>
      </c>
      <c r="F1321" t="s">
        <v>327</v>
      </c>
      <c r="G1321" t="s">
        <v>328</v>
      </c>
      <c r="H1321" t="s">
        <v>329</v>
      </c>
      <c r="I1321" t="s">
        <v>325</v>
      </c>
      <c r="J1321" t="s">
        <v>330</v>
      </c>
      <c r="K1321" t="s">
        <v>19</v>
      </c>
      <c r="L1321">
        <v>9</v>
      </c>
      <c r="M1321" t="s">
        <v>1278</v>
      </c>
      <c r="N1321">
        <v>6</v>
      </c>
      <c r="O1321">
        <f t="shared" si="20"/>
        <v>1</v>
      </c>
    </row>
    <row r="1322" spans="1:15">
      <c r="A1322">
        <v>1321</v>
      </c>
      <c r="B1322" t="s">
        <v>11</v>
      </c>
      <c r="C1322" t="s">
        <v>303</v>
      </c>
      <c r="D1322" t="s">
        <v>102</v>
      </c>
      <c r="E1322" t="s">
        <v>103</v>
      </c>
      <c r="F1322" t="s">
        <v>331</v>
      </c>
      <c r="G1322" t="s">
        <v>244</v>
      </c>
      <c r="H1322" t="s">
        <v>332</v>
      </c>
      <c r="I1322" t="s">
        <v>333</v>
      </c>
      <c r="J1322" t="s">
        <v>334</v>
      </c>
      <c r="K1322" t="s">
        <v>19</v>
      </c>
      <c r="L1322">
        <v>1</v>
      </c>
      <c r="M1322" t="s">
        <v>1278</v>
      </c>
      <c r="O1322">
        <f t="shared" si="20"/>
        <v>1</v>
      </c>
    </row>
    <row r="1323" spans="1:15">
      <c r="A1323">
        <v>1322</v>
      </c>
      <c r="B1323" t="s">
        <v>11</v>
      </c>
      <c r="C1323" t="s">
        <v>303</v>
      </c>
      <c r="D1323" t="s">
        <v>102</v>
      </c>
      <c r="E1323" t="s">
        <v>109</v>
      </c>
      <c r="F1323" t="s">
        <v>335</v>
      </c>
      <c r="G1323" t="s">
        <v>336</v>
      </c>
      <c r="H1323" t="s">
        <v>337</v>
      </c>
      <c r="I1323" t="s">
        <v>333</v>
      </c>
      <c r="J1323" t="s">
        <v>338</v>
      </c>
      <c r="K1323" t="s">
        <v>19</v>
      </c>
      <c r="L1323">
        <v>2</v>
      </c>
      <c r="M1323" t="s">
        <v>1278</v>
      </c>
      <c r="O1323">
        <f t="shared" si="20"/>
        <v>1</v>
      </c>
    </row>
    <row r="1324" spans="1:15">
      <c r="A1324">
        <v>1323</v>
      </c>
      <c r="B1324" t="s">
        <v>11</v>
      </c>
      <c r="C1324" t="s">
        <v>303</v>
      </c>
      <c r="D1324" t="s">
        <v>114</v>
      </c>
      <c r="E1324" t="s">
        <v>115</v>
      </c>
      <c r="F1324" t="s">
        <v>339</v>
      </c>
      <c r="G1324" t="s">
        <v>22</v>
      </c>
      <c r="H1324" t="s">
        <v>340</v>
      </c>
      <c r="I1324" t="s">
        <v>341</v>
      </c>
      <c r="J1324" t="s">
        <v>342</v>
      </c>
      <c r="K1324" t="s">
        <v>19</v>
      </c>
      <c r="L1324">
        <v>5</v>
      </c>
      <c r="M1324" t="s">
        <v>1278</v>
      </c>
      <c r="O1324">
        <f t="shared" si="20"/>
        <v>1</v>
      </c>
    </row>
    <row r="1325" spans="1:15">
      <c r="A1325">
        <v>1324</v>
      </c>
      <c r="B1325" t="s">
        <v>11</v>
      </c>
      <c r="C1325" t="s">
        <v>303</v>
      </c>
      <c r="D1325" t="s">
        <v>114</v>
      </c>
      <c r="E1325" t="s">
        <v>121</v>
      </c>
      <c r="F1325" t="s">
        <v>343</v>
      </c>
      <c r="G1325" t="s">
        <v>344</v>
      </c>
      <c r="H1325" t="s">
        <v>345</v>
      </c>
      <c r="I1325" t="s">
        <v>346</v>
      </c>
      <c r="J1325" t="s">
        <v>347</v>
      </c>
      <c r="K1325" t="s">
        <v>19</v>
      </c>
      <c r="L1325">
        <v>1</v>
      </c>
      <c r="M1325" t="s">
        <v>1278</v>
      </c>
      <c r="O1325">
        <f t="shared" si="20"/>
        <v>1</v>
      </c>
    </row>
    <row r="1326" spans="1:15">
      <c r="A1326">
        <v>1325</v>
      </c>
      <c r="B1326" t="s">
        <v>11</v>
      </c>
      <c r="C1326" t="s">
        <v>348</v>
      </c>
      <c r="D1326" t="s">
        <v>52</v>
      </c>
      <c r="E1326" t="s">
        <v>52</v>
      </c>
      <c r="F1326" t="s">
        <v>349</v>
      </c>
      <c r="G1326" t="s">
        <v>153</v>
      </c>
      <c r="H1326" t="s">
        <v>350</v>
      </c>
      <c r="I1326" t="s">
        <v>351</v>
      </c>
      <c r="J1326" t="s">
        <v>352</v>
      </c>
      <c r="K1326" t="s">
        <v>19</v>
      </c>
      <c r="L1326">
        <v>7</v>
      </c>
      <c r="M1326" t="s">
        <v>1278</v>
      </c>
      <c r="O1326">
        <f t="shared" si="20"/>
        <v>1</v>
      </c>
    </row>
    <row r="1327" spans="1:15">
      <c r="A1327">
        <v>1326</v>
      </c>
      <c r="B1327" t="s">
        <v>11</v>
      </c>
      <c r="C1327" t="s">
        <v>348</v>
      </c>
      <c r="D1327" t="s">
        <v>52</v>
      </c>
      <c r="E1327" t="s">
        <v>58</v>
      </c>
      <c r="F1327" t="s">
        <v>353</v>
      </c>
      <c r="G1327" t="s">
        <v>354</v>
      </c>
      <c r="H1327" t="s">
        <v>355</v>
      </c>
      <c r="I1327" t="s">
        <v>356</v>
      </c>
      <c r="J1327" t="s">
        <v>357</v>
      </c>
      <c r="K1327" t="s">
        <v>19</v>
      </c>
      <c r="L1327">
        <v>8</v>
      </c>
      <c r="M1327" t="s">
        <v>1278</v>
      </c>
      <c r="N1327">
        <v>6</v>
      </c>
      <c r="O1327">
        <f t="shared" si="20"/>
        <v>1</v>
      </c>
    </row>
    <row r="1328" spans="1:15">
      <c r="A1328">
        <v>1327</v>
      </c>
      <c r="B1328" t="s">
        <v>11</v>
      </c>
      <c r="C1328" t="s">
        <v>348</v>
      </c>
      <c r="D1328" t="s">
        <v>25</v>
      </c>
      <c r="E1328" t="s">
        <v>64</v>
      </c>
      <c r="F1328" t="s">
        <v>358</v>
      </c>
      <c r="G1328" t="s">
        <v>223</v>
      </c>
      <c r="H1328" t="s">
        <v>359</v>
      </c>
      <c r="I1328" t="s">
        <v>360</v>
      </c>
      <c r="J1328" t="s">
        <v>361</v>
      </c>
      <c r="K1328" t="s">
        <v>19</v>
      </c>
      <c r="L1328">
        <v>8</v>
      </c>
      <c r="M1328" t="s">
        <v>1278</v>
      </c>
      <c r="N1328">
        <v>6</v>
      </c>
      <c r="O1328">
        <f t="shared" si="20"/>
        <v>1</v>
      </c>
    </row>
    <row r="1329" spans="1:15">
      <c r="A1329">
        <v>1328</v>
      </c>
      <c r="B1329" t="s">
        <v>11</v>
      </c>
      <c r="C1329" t="s">
        <v>348</v>
      </c>
      <c r="D1329" t="s">
        <v>25</v>
      </c>
      <c r="E1329" t="s">
        <v>70</v>
      </c>
      <c r="F1329" t="s">
        <v>362</v>
      </c>
      <c r="G1329" t="s">
        <v>363</v>
      </c>
      <c r="H1329" t="s">
        <v>364</v>
      </c>
      <c r="I1329" t="s">
        <v>365</v>
      </c>
      <c r="J1329" t="s">
        <v>366</v>
      </c>
      <c r="K1329" t="s">
        <v>19</v>
      </c>
      <c r="L1329">
        <v>8</v>
      </c>
      <c r="M1329" t="s">
        <v>1278</v>
      </c>
      <c r="N1329">
        <v>6</v>
      </c>
      <c r="O1329">
        <f t="shared" si="20"/>
        <v>1</v>
      </c>
    </row>
    <row r="1330" spans="1:15">
      <c r="A1330">
        <v>1329</v>
      </c>
      <c r="B1330" t="s">
        <v>11</v>
      </c>
      <c r="C1330" t="s">
        <v>348</v>
      </c>
      <c r="D1330" t="s">
        <v>25</v>
      </c>
      <c r="E1330" t="s">
        <v>70</v>
      </c>
      <c r="F1330" t="s">
        <v>275</v>
      </c>
      <c r="G1330" t="s">
        <v>367</v>
      </c>
      <c r="H1330" t="s">
        <v>368</v>
      </c>
      <c r="I1330" t="s">
        <v>369</v>
      </c>
      <c r="J1330" t="s">
        <v>370</v>
      </c>
      <c r="K1330" t="s">
        <v>19</v>
      </c>
      <c r="L1330">
        <v>0</v>
      </c>
      <c r="M1330" t="s">
        <v>1278</v>
      </c>
      <c r="O1330">
        <f t="shared" si="20"/>
        <v>1</v>
      </c>
    </row>
    <row r="1331" spans="1:15">
      <c r="A1331">
        <v>1330</v>
      </c>
      <c r="B1331" t="s">
        <v>11</v>
      </c>
      <c r="C1331" t="s">
        <v>348</v>
      </c>
      <c r="D1331" t="s">
        <v>76</v>
      </c>
      <c r="E1331" t="s">
        <v>77</v>
      </c>
      <c r="F1331" t="s">
        <v>371</v>
      </c>
      <c r="G1331" t="s">
        <v>372</v>
      </c>
      <c r="H1331" t="s">
        <v>373</v>
      </c>
      <c r="I1331" t="s">
        <v>374</v>
      </c>
      <c r="J1331" t="s">
        <v>375</v>
      </c>
      <c r="K1331" t="s">
        <v>19</v>
      </c>
      <c r="L1331">
        <v>0</v>
      </c>
      <c r="M1331" t="s">
        <v>1278</v>
      </c>
      <c r="O1331">
        <f t="shared" si="20"/>
        <v>1</v>
      </c>
    </row>
    <row r="1332" spans="1:15">
      <c r="A1332">
        <v>1331</v>
      </c>
      <c r="B1332" t="s">
        <v>11</v>
      </c>
      <c r="C1332" t="s">
        <v>348</v>
      </c>
      <c r="D1332" t="s">
        <v>76</v>
      </c>
      <c r="E1332" t="s">
        <v>83</v>
      </c>
      <c r="F1332" t="s">
        <v>71</v>
      </c>
      <c r="G1332" t="s">
        <v>376</v>
      </c>
      <c r="H1332" t="s">
        <v>377</v>
      </c>
      <c r="I1332" t="s">
        <v>378</v>
      </c>
      <c r="J1332" t="s">
        <v>379</v>
      </c>
      <c r="K1332" t="s">
        <v>19</v>
      </c>
      <c r="L1332">
        <v>0</v>
      </c>
      <c r="M1332" t="s">
        <v>1278</v>
      </c>
      <c r="O1332">
        <f t="shared" si="20"/>
        <v>1</v>
      </c>
    </row>
    <row r="1333" spans="1:15">
      <c r="A1333">
        <v>1332</v>
      </c>
      <c r="B1333" t="s">
        <v>11</v>
      </c>
      <c r="C1333" t="s">
        <v>348</v>
      </c>
      <c r="D1333" t="s">
        <v>89</v>
      </c>
      <c r="E1333" t="s">
        <v>90</v>
      </c>
      <c r="F1333" t="s">
        <v>349</v>
      </c>
      <c r="G1333" t="s">
        <v>153</v>
      </c>
      <c r="H1333" t="s">
        <v>350</v>
      </c>
      <c r="I1333" t="s">
        <v>351</v>
      </c>
      <c r="J1333" t="s">
        <v>352</v>
      </c>
      <c r="K1333" t="s">
        <v>19</v>
      </c>
      <c r="L1333">
        <v>7</v>
      </c>
      <c r="M1333" t="s">
        <v>1278</v>
      </c>
      <c r="O1333">
        <f t="shared" si="20"/>
        <v>1</v>
      </c>
    </row>
    <row r="1334" spans="1:15">
      <c r="A1334">
        <v>1333</v>
      </c>
      <c r="B1334" t="s">
        <v>11</v>
      </c>
      <c r="C1334" t="s">
        <v>348</v>
      </c>
      <c r="D1334" t="s">
        <v>89</v>
      </c>
      <c r="E1334" t="s">
        <v>96</v>
      </c>
      <c r="F1334" t="s">
        <v>380</v>
      </c>
      <c r="G1334" t="s">
        <v>381</v>
      </c>
      <c r="H1334" t="s">
        <v>382</v>
      </c>
      <c r="I1334" t="s">
        <v>383</v>
      </c>
      <c r="J1334" t="s">
        <v>384</v>
      </c>
      <c r="K1334" t="s">
        <v>19</v>
      </c>
      <c r="L1334">
        <v>6</v>
      </c>
      <c r="M1334" t="s">
        <v>1278</v>
      </c>
      <c r="O1334">
        <f t="shared" si="20"/>
        <v>1</v>
      </c>
    </row>
    <row r="1335" spans="1:15">
      <c r="A1335">
        <v>1334</v>
      </c>
      <c r="B1335" t="s">
        <v>11</v>
      </c>
      <c r="C1335" t="s">
        <v>348</v>
      </c>
      <c r="D1335" t="s">
        <v>102</v>
      </c>
      <c r="E1335" t="s">
        <v>103</v>
      </c>
      <c r="F1335" t="s">
        <v>353</v>
      </c>
      <c r="G1335" t="s">
        <v>354</v>
      </c>
      <c r="H1335" t="s">
        <v>385</v>
      </c>
      <c r="I1335" t="s">
        <v>356</v>
      </c>
      <c r="J1335" t="s">
        <v>357</v>
      </c>
      <c r="K1335" t="s">
        <v>19</v>
      </c>
      <c r="L1335">
        <v>8</v>
      </c>
      <c r="M1335" t="s">
        <v>1278</v>
      </c>
      <c r="N1335">
        <v>6</v>
      </c>
      <c r="O1335">
        <f t="shared" si="20"/>
        <v>1</v>
      </c>
    </row>
    <row r="1336" spans="1:15">
      <c r="A1336">
        <v>1335</v>
      </c>
      <c r="B1336" t="s">
        <v>11</v>
      </c>
      <c r="C1336" t="s">
        <v>348</v>
      </c>
      <c r="D1336" t="s">
        <v>102</v>
      </c>
      <c r="E1336" t="s">
        <v>109</v>
      </c>
      <c r="F1336" t="s">
        <v>386</v>
      </c>
      <c r="G1336" t="s">
        <v>387</v>
      </c>
      <c r="H1336" t="s">
        <v>388</v>
      </c>
      <c r="I1336" t="s">
        <v>389</v>
      </c>
      <c r="J1336" t="s">
        <v>390</v>
      </c>
      <c r="K1336" t="s">
        <v>19</v>
      </c>
      <c r="L1336">
        <v>7</v>
      </c>
      <c r="M1336" t="s">
        <v>1278</v>
      </c>
      <c r="O1336">
        <f t="shared" si="20"/>
        <v>1</v>
      </c>
    </row>
    <row r="1337" spans="1:15">
      <c r="A1337">
        <v>1336</v>
      </c>
      <c r="B1337" t="s">
        <v>11</v>
      </c>
      <c r="C1337" t="s">
        <v>348</v>
      </c>
      <c r="D1337" t="s">
        <v>114</v>
      </c>
      <c r="E1337" t="s">
        <v>115</v>
      </c>
      <c r="F1337" t="s">
        <v>391</v>
      </c>
      <c r="G1337" t="s">
        <v>392</v>
      </c>
      <c r="H1337" t="s">
        <v>393</v>
      </c>
      <c r="I1337" t="s">
        <v>394</v>
      </c>
      <c r="J1337" t="s">
        <v>395</v>
      </c>
      <c r="K1337" t="s">
        <v>19</v>
      </c>
      <c r="L1337">
        <v>1</v>
      </c>
      <c r="M1337" t="s">
        <v>1278</v>
      </c>
      <c r="O1337">
        <f t="shared" si="20"/>
        <v>1</v>
      </c>
    </row>
    <row r="1338" spans="1:15">
      <c r="A1338">
        <v>1337</v>
      </c>
      <c r="B1338" t="s">
        <v>11</v>
      </c>
      <c r="C1338" t="s">
        <v>348</v>
      </c>
      <c r="D1338" t="s">
        <v>114</v>
      </c>
      <c r="E1338" t="s">
        <v>121</v>
      </c>
      <c r="F1338" t="s">
        <v>396</v>
      </c>
      <c r="G1338" t="s">
        <v>397</v>
      </c>
      <c r="H1338" t="s">
        <v>398</v>
      </c>
      <c r="I1338" t="s">
        <v>399</v>
      </c>
      <c r="J1338" t="s">
        <v>400</v>
      </c>
      <c r="K1338" t="s">
        <v>19</v>
      </c>
      <c r="L1338">
        <v>0</v>
      </c>
      <c r="M1338" t="s">
        <v>1278</v>
      </c>
      <c r="O1338">
        <f t="shared" si="20"/>
        <v>1</v>
      </c>
    </row>
    <row r="1339" spans="1:15">
      <c r="A1339">
        <v>1338</v>
      </c>
      <c r="B1339" t="s">
        <v>11</v>
      </c>
      <c r="C1339" t="s">
        <v>401</v>
      </c>
      <c r="D1339" t="s">
        <v>52</v>
      </c>
      <c r="E1339" t="s">
        <v>52</v>
      </c>
      <c r="F1339" t="s">
        <v>402</v>
      </c>
      <c r="G1339" t="s">
        <v>403</v>
      </c>
      <c r="H1339" t="s">
        <v>404</v>
      </c>
      <c r="I1339" t="s">
        <v>405</v>
      </c>
      <c r="J1339" t="s">
        <v>406</v>
      </c>
      <c r="K1339" t="s">
        <v>19</v>
      </c>
      <c r="L1339">
        <v>7</v>
      </c>
      <c r="M1339" t="s">
        <v>1278</v>
      </c>
      <c r="O1339">
        <f t="shared" si="20"/>
        <v>1</v>
      </c>
    </row>
    <row r="1340" spans="1:15">
      <c r="A1340">
        <v>1339</v>
      </c>
      <c r="B1340" t="s">
        <v>11</v>
      </c>
      <c r="C1340" t="s">
        <v>401</v>
      </c>
      <c r="D1340" t="s">
        <v>52</v>
      </c>
      <c r="E1340" t="s">
        <v>58</v>
      </c>
      <c r="F1340" t="s">
        <v>407</v>
      </c>
      <c r="G1340" t="s">
        <v>367</v>
      </c>
      <c r="H1340" t="s">
        <v>408</v>
      </c>
      <c r="I1340" t="s">
        <v>409</v>
      </c>
      <c r="J1340" t="s">
        <v>410</v>
      </c>
      <c r="K1340" t="s">
        <v>19</v>
      </c>
      <c r="L1340">
        <v>2</v>
      </c>
      <c r="M1340" t="s">
        <v>1278</v>
      </c>
      <c r="O1340">
        <f t="shared" si="20"/>
        <v>1</v>
      </c>
    </row>
    <row r="1341" spans="1:15">
      <c r="A1341">
        <v>1340</v>
      </c>
      <c r="B1341" t="s">
        <v>11</v>
      </c>
      <c r="C1341" t="s">
        <v>401</v>
      </c>
      <c r="D1341" t="s">
        <v>25</v>
      </c>
      <c r="E1341" t="s">
        <v>64</v>
      </c>
      <c r="F1341" t="s">
        <v>411</v>
      </c>
      <c r="G1341" t="s">
        <v>22</v>
      </c>
      <c r="H1341" t="s">
        <v>412</v>
      </c>
      <c r="I1341" t="s">
        <v>413</v>
      </c>
      <c r="J1341" t="s">
        <v>414</v>
      </c>
      <c r="K1341" t="s">
        <v>19</v>
      </c>
      <c r="L1341">
        <v>6</v>
      </c>
      <c r="M1341" t="s">
        <v>1278</v>
      </c>
      <c r="O1341">
        <f t="shared" si="20"/>
        <v>1</v>
      </c>
    </row>
    <row r="1342" spans="1:15">
      <c r="A1342">
        <v>1341</v>
      </c>
      <c r="B1342" t="s">
        <v>11</v>
      </c>
      <c r="C1342" t="s">
        <v>401</v>
      </c>
      <c r="D1342" t="s">
        <v>25</v>
      </c>
      <c r="E1342" t="s">
        <v>70</v>
      </c>
      <c r="F1342" t="s">
        <v>415</v>
      </c>
      <c r="G1342" t="s">
        <v>367</v>
      </c>
      <c r="H1342" t="s">
        <v>416</v>
      </c>
      <c r="I1342" t="s">
        <v>417</v>
      </c>
      <c r="J1342" t="s">
        <v>418</v>
      </c>
      <c r="K1342" t="s">
        <v>19</v>
      </c>
      <c r="L1342">
        <v>6</v>
      </c>
      <c r="M1342" t="s">
        <v>1278</v>
      </c>
      <c r="N1342">
        <v>6</v>
      </c>
      <c r="O1342">
        <f t="shared" si="20"/>
        <v>1</v>
      </c>
    </row>
    <row r="1343" spans="1:15">
      <c r="A1343">
        <v>1342</v>
      </c>
      <c r="B1343" t="s">
        <v>11</v>
      </c>
      <c r="C1343" t="s">
        <v>401</v>
      </c>
      <c r="D1343" t="s">
        <v>25</v>
      </c>
      <c r="E1343" t="s">
        <v>70</v>
      </c>
      <c r="F1343" t="s">
        <v>419</v>
      </c>
      <c r="G1343" t="s">
        <v>172</v>
      </c>
      <c r="H1343" t="s">
        <v>420</v>
      </c>
      <c r="I1343" t="s">
        <v>421</v>
      </c>
      <c r="J1343" t="s">
        <v>422</v>
      </c>
      <c r="K1343" t="s">
        <v>19</v>
      </c>
      <c r="L1343">
        <v>2</v>
      </c>
      <c r="M1343" t="s">
        <v>1278</v>
      </c>
      <c r="O1343">
        <f t="shared" si="20"/>
        <v>1</v>
      </c>
    </row>
    <row r="1344" spans="1:15">
      <c r="A1344">
        <v>1343</v>
      </c>
      <c r="B1344" t="s">
        <v>11</v>
      </c>
      <c r="C1344" t="s">
        <v>401</v>
      </c>
      <c r="D1344" t="s">
        <v>76</v>
      </c>
      <c r="E1344" t="s">
        <v>77</v>
      </c>
      <c r="F1344" t="s">
        <v>423</v>
      </c>
      <c r="G1344" t="s">
        <v>424</v>
      </c>
      <c r="H1344" t="s">
        <v>425</v>
      </c>
      <c r="I1344" t="s">
        <v>426</v>
      </c>
      <c r="J1344" t="s">
        <v>427</v>
      </c>
      <c r="K1344" t="s">
        <v>19</v>
      </c>
      <c r="L1344">
        <v>0</v>
      </c>
      <c r="M1344" t="s">
        <v>1278</v>
      </c>
      <c r="O1344">
        <f t="shared" si="20"/>
        <v>1</v>
      </c>
    </row>
    <row r="1345" spans="1:15">
      <c r="A1345">
        <v>1344</v>
      </c>
      <c r="B1345" t="s">
        <v>11</v>
      </c>
      <c r="C1345" t="s">
        <v>401</v>
      </c>
      <c r="D1345" t="s">
        <v>76</v>
      </c>
      <c r="E1345" t="s">
        <v>83</v>
      </c>
      <c r="F1345" t="s">
        <v>428</v>
      </c>
      <c r="G1345" t="s">
        <v>429</v>
      </c>
      <c r="H1345" t="s">
        <v>430</v>
      </c>
      <c r="I1345" t="s">
        <v>431</v>
      </c>
      <c r="J1345" t="s">
        <v>432</v>
      </c>
      <c r="K1345" t="s">
        <v>19</v>
      </c>
      <c r="L1345">
        <v>0</v>
      </c>
      <c r="M1345" t="s">
        <v>1278</v>
      </c>
      <c r="O1345">
        <f t="shared" si="20"/>
        <v>1</v>
      </c>
    </row>
    <row r="1346" spans="1:15">
      <c r="A1346">
        <v>1345</v>
      </c>
      <c r="B1346" t="s">
        <v>11</v>
      </c>
      <c r="C1346" t="s">
        <v>401</v>
      </c>
      <c r="D1346" t="s">
        <v>89</v>
      </c>
      <c r="E1346" t="s">
        <v>90</v>
      </c>
      <c r="F1346" t="s">
        <v>433</v>
      </c>
      <c r="G1346" t="s">
        <v>223</v>
      </c>
      <c r="H1346" t="s">
        <v>434</v>
      </c>
      <c r="I1346" t="s">
        <v>435</v>
      </c>
      <c r="J1346" t="s">
        <v>436</v>
      </c>
      <c r="K1346" t="s">
        <v>19</v>
      </c>
      <c r="L1346">
        <v>5</v>
      </c>
      <c r="M1346" t="s">
        <v>1278</v>
      </c>
      <c r="O1346">
        <f t="shared" si="20"/>
        <v>1</v>
      </c>
    </row>
    <row r="1347" spans="1:15">
      <c r="A1347">
        <v>1346</v>
      </c>
      <c r="B1347" t="s">
        <v>11</v>
      </c>
      <c r="C1347" t="s">
        <v>401</v>
      </c>
      <c r="D1347" t="s">
        <v>89</v>
      </c>
      <c r="E1347" t="s">
        <v>96</v>
      </c>
      <c r="F1347" t="s">
        <v>437</v>
      </c>
      <c r="G1347" t="s">
        <v>438</v>
      </c>
      <c r="H1347" t="s">
        <v>439</v>
      </c>
      <c r="I1347" t="s">
        <v>440</v>
      </c>
      <c r="J1347" t="s">
        <v>441</v>
      </c>
      <c r="K1347" t="s">
        <v>19</v>
      </c>
      <c r="L1347">
        <v>10</v>
      </c>
      <c r="M1347" t="s">
        <v>1278</v>
      </c>
      <c r="N1347">
        <v>6</v>
      </c>
      <c r="O1347">
        <f t="shared" ref="O1347:O1410" si="21">IF(N1347=" ",0,1)</f>
        <v>1</v>
      </c>
    </row>
    <row r="1348" spans="1:15">
      <c r="A1348">
        <v>1347</v>
      </c>
      <c r="B1348" t="s">
        <v>11</v>
      </c>
      <c r="C1348" t="s">
        <v>401</v>
      </c>
      <c r="D1348" t="s">
        <v>102</v>
      </c>
      <c r="E1348" t="s">
        <v>103</v>
      </c>
      <c r="F1348" t="s">
        <v>442</v>
      </c>
      <c r="G1348" t="s">
        <v>443</v>
      </c>
      <c r="H1348" t="s">
        <v>444</v>
      </c>
      <c r="I1348" t="s">
        <v>445</v>
      </c>
      <c r="J1348" t="s">
        <v>446</v>
      </c>
      <c r="K1348" t="s">
        <v>19</v>
      </c>
      <c r="L1348">
        <v>9</v>
      </c>
      <c r="M1348" t="s">
        <v>1278</v>
      </c>
      <c r="O1348">
        <f t="shared" si="21"/>
        <v>1</v>
      </c>
    </row>
    <row r="1349" spans="1:15">
      <c r="A1349">
        <v>1348</v>
      </c>
      <c r="B1349" t="s">
        <v>11</v>
      </c>
      <c r="C1349" t="s">
        <v>401</v>
      </c>
      <c r="D1349" t="s">
        <v>102</v>
      </c>
      <c r="E1349" t="s">
        <v>109</v>
      </c>
      <c r="F1349" t="s">
        <v>156</v>
      </c>
      <c r="G1349" t="s">
        <v>447</v>
      </c>
      <c r="H1349" t="s">
        <v>448</v>
      </c>
      <c r="I1349" t="s">
        <v>449</v>
      </c>
      <c r="J1349" t="s">
        <v>450</v>
      </c>
      <c r="K1349" t="s">
        <v>19</v>
      </c>
      <c r="L1349">
        <v>6</v>
      </c>
      <c r="M1349" t="s">
        <v>1278</v>
      </c>
      <c r="O1349">
        <f t="shared" si="21"/>
        <v>1</v>
      </c>
    </row>
    <row r="1350" spans="1:15">
      <c r="A1350">
        <v>1349</v>
      </c>
      <c r="B1350" t="s">
        <v>11</v>
      </c>
      <c r="C1350" t="s">
        <v>401</v>
      </c>
      <c r="D1350" t="s">
        <v>114</v>
      </c>
      <c r="E1350" t="s">
        <v>115</v>
      </c>
      <c r="F1350" t="s">
        <v>451</v>
      </c>
      <c r="G1350" t="s">
        <v>1286</v>
      </c>
      <c r="H1350" t="s">
        <v>452</v>
      </c>
      <c r="I1350" t="s">
        <v>453</v>
      </c>
      <c r="J1350" t="s">
        <v>454</v>
      </c>
      <c r="K1350" t="s">
        <v>19</v>
      </c>
      <c r="L1350">
        <v>2</v>
      </c>
      <c r="M1350" t="s">
        <v>1278</v>
      </c>
      <c r="O1350">
        <f t="shared" si="21"/>
        <v>1</v>
      </c>
    </row>
    <row r="1351" spans="1:15">
      <c r="A1351">
        <v>1350</v>
      </c>
      <c r="B1351" t="s">
        <v>11</v>
      </c>
      <c r="C1351" t="s">
        <v>401</v>
      </c>
      <c r="D1351" t="s">
        <v>114</v>
      </c>
      <c r="E1351" t="s">
        <v>121</v>
      </c>
      <c r="F1351" t="s">
        <v>455</v>
      </c>
      <c r="G1351" t="s">
        <v>456</v>
      </c>
      <c r="H1351" t="s">
        <v>457</v>
      </c>
      <c r="I1351" t="s">
        <v>458</v>
      </c>
      <c r="J1351" t="s">
        <v>459</v>
      </c>
      <c r="K1351" t="s">
        <v>19</v>
      </c>
      <c r="L1351">
        <v>1</v>
      </c>
      <c r="M1351" t="s">
        <v>1278</v>
      </c>
      <c r="O1351">
        <f t="shared" si="21"/>
        <v>1</v>
      </c>
    </row>
    <row r="1352" spans="1:15">
      <c r="A1352">
        <v>1351</v>
      </c>
      <c r="B1352" t="s">
        <v>460</v>
      </c>
      <c r="C1352" t="s">
        <v>12</v>
      </c>
      <c r="D1352" t="s">
        <v>12</v>
      </c>
      <c r="E1352" t="s">
        <v>13</v>
      </c>
      <c r="F1352" t="s">
        <v>461</v>
      </c>
      <c r="G1352" t="s">
        <v>172</v>
      </c>
      <c r="H1352" t="s">
        <v>462</v>
      </c>
      <c r="I1352" t="s">
        <v>463</v>
      </c>
      <c r="J1352" t="s">
        <v>464</v>
      </c>
      <c r="K1352" t="s">
        <v>19</v>
      </c>
      <c r="L1352">
        <v>8</v>
      </c>
      <c r="M1352" t="s">
        <v>1278</v>
      </c>
      <c r="N1352">
        <v>6</v>
      </c>
      <c r="O1352">
        <f t="shared" si="21"/>
        <v>1</v>
      </c>
    </row>
    <row r="1353" spans="1:15">
      <c r="A1353">
        <v>1352</v>
      </c>
      <c r="B1353" t="s">
        <v>460</v>
      </c>
      <c r="C1353" t="s">
        <v>12</v>
      </c>
      <c r="D1353" t="s">
        <v>12</v>
      </c>
      <c r="E1353" t="s">
        <v>20</v>
      </c>
      <c r="F1353" t="s">
        <v>465</v>
      </c>
      <c r="G1353" t="s">
        <v>466</v>
      </c>
      <c r="H1353" t="s">
        <v>467</v>
      </c>
      <c r="I1353" t="s">
        <v>468</v>
      </c>
      <c r="J1353" t="s">
        <v>469</v>
      </c>
      <c r="K1353" t="s">
        <v>19</v>
      </c>
      <c r="L1353">
        <v>5</v>
      </c>
      <c r="M1353" t="s">
        <v>1278</v>
      </c>
      <c r="N1353">
        <v>6</v>
      </c>
      <c r="O1353">
        <f t="shared" si="21"/>
        <v>1</v>
      </c>
    </row>
    <row r="1354" spans="1:15">
      <c r="A1354">
        <v>1353</v>
      </c>
      <c r="B1354" t="s">
        <v>460</v>
      </c>
      <c r="C1354" t="s">
        <v>12</v>
      </c>
      <c r="D1354" t="s">
        <v>12</v>
      </c>
      <c r="E1354" t="s">
        <v>25</v>
      </c>
      <c r="F1354" t="s">
        <v>470</v>
      </c>
      <c r="G1354" t="s">
        <v>244</v>
      </c>
      <c r="H1354" t="s">
        <v>471</v>
      </c>
      <c r="I1354" t="s">
        <v>472</v>
      </c>
      <c r="J1354" t="s">
        <v>473</v>
      </c>
      <c r="K1354" t="s">
        <v>19</v>
      </c>
      <c r="L1354">
        <v>6</v>
      </c>
      <c r="M1354" t="s">
        <v>1278</v>
      </c>
      <c r="N1354">
        <v>6</v>
      </c>
      <c r="O1354">
        <f t="shared" si="21"/>
        <v>1</v>
      </c>
    </row>
    <row r="1355" spans="1:15">
      <c r="A1355">
        <v>1354</v>
      </c>
      <c r="B1355" t="s">
        <v>460</v>
      </c>
      <c r="C1355" t="s">
        <v>12</v>
      </c>
      <c r="D1355" t="s">
        <v>12</v>
      </c>
      <c r="E1355" t="s">
        <v>30</v>
      </c>
      <c r="F1355" t="s">
        <v>461</v>
      </c>
      <c r="G1355" t="s">
        <v>172</v>
      </c>
      <c r="H1355" t="s">
        <v>462</v>
      </c>
      <c r="I1355" t="s">
        <v>463</v>
      </c>
      <c r="J1355" t="s">
        <v>464</v>
      </c>
      <c r="K1355" t="s">
        <v>19</v>
      </c>
      <c r="L1355">
        <v>8</v>
      </c>
      <c r="M1355" t="s">
        <v>1278</v>
      </c>
      <c r="N1355">
        <v>6</v>
      </c>
      <c r="O1355">
        <f t="shared" si="21"/>
        <v>1</v>
      </c>
    </row>
    <row r="1356" spans="1:15">
      <c r="A1356">
        <v>1355</v>
      </c>
      <c r="B1356" t="s">
        <v>460</v>
      </c>
      <c r="C1356" t="s">
        <v>12</v>
      </c>
      <c r="D1356" t="s">
        <v>12</v>
      </c>
      <c r="E1356" t="s">
        <v>76</v>
      </c>
      <c r="F1356" t="s">
        <v>474</v>
      </c>
      <c r="G1356" t="s">
        <v>354</v>
      </c>
      <c r="H1356" t="s">
        <v>475</v>
      </c>
      <c r="I1356" t="s">
        <v>476</v>
      </c>
      <c r="J1356" t="s">
        <v>477</v>
      </c>
      <c r="K1356" t="s">
        <v>19</v>
      </c>
      <c r="L1356">
        <v>1</v>
      </c>
      <c r="M1356" t="s">
        <v>1278</v>
      </c>
      <c r="O1356">
        <f t="shared" si="21"/>
        <v>1</v>
      </c>
    </row>
    <row r="1357" spans="1:15">
      <c r="A1357">
        <v>1356</v>
      </c>
      <c r="B1357" t="s">
        <v>460</v>
      </c>
      <c r="C1357" t="s">
        <v>12</v>
      </c>
      <c r="D1357" t="s">
        <v>12</v>
      </c>
      <c r="E1357" t="s">
        <v>478</v>
      </c>
      <c r="F1357" t="s">
        <v>479</v>
      </c>
      <c r="G1357" t="s">
        <v>480</v>
      </c>
      <c r="H1357" t="s">
        <v>481</v>
      </c>
      <c r="I1357" t="s">
        <v>482</v>
      </c>
      <c r="J1357" t="s">
        <v>483</v>
      </c>
      <c r="K1357" t="s">
        <v>19</v>
      </c>
      <c r="L1357">
        <v>8</v>
      </c>
      <c r="M1357" t="s">
        <v>1278</v>
      </c>
      <c r="N1357">
        <v>6</v>
      </c>
      <c r="O1357">
        <f t="shared" si="21"/>
        <v>1</v>
      </c>
    </row>
    <row r="1358" spans="1:15">
      <c r="A1358">
        <v>1357</v>
      </c>
      <c r="B1358" t="s">
        <v>460</v>
      </c>
      <c r="C1358" t="s">
        <v>12</v>
      </c>
      <c r="D1358" t="s">
        <v>12</v>
      </c>
      <c r="E1358" t="s">
        <v>36</v>
      </c>
      <c r="F1358" t="s">
        <v>484</v>
      </c>
      <c r="G1358" t="s">
        <v>485</v>
      </c>
      <c r="H1358" t="s">
        <v>486</v>
      </c>
      <c r="I1358" t="s">
        <v>487</v>
      </c>
      <c r="J1358" t="s">
        <v>488</v>
      </c>
      <c r="K1358" t="s">
        <v>19</v>
      </c>
      <c r="L1358">
        <v>0</v>
      </c>
      <c r="M1358" t="s">
        <v>1278</v>
      </c>
      <c r="O1358">
        <f t="shared" si="21"/>
        <v>1</v>
      </c>
    </row>
    <row r="1359" spans="1:15">
      <c r="A1359">
        <v>1358</v>
      </c>
      <c r="B1359" t="s">
        <v>460</v>
      </c>
      <c r="C1359" t="s">
        <v>12</v>
      </c>
      <c r="D1359" t="s">
        <v>12</v>
      </c>
      <c r="E1359" t="s">
        <v>40</v>
      </c>
      <c r="F1359" t="s">
        <v>489</v>
      </c>
      <c r="G1359" t="s">
        <v>314</v>
      </c>
      <c r="H1359" t="s">
        <v>490</v>
      </c>
      <c r="I1359" t="s">
        <v>491</v>
      </c>
      <c r="J1359" t="s">
        <v>492</v>
      </c>
      <c r="K1359" t="s">
        <v>19</v>
      </c>
      <c r="L1359">
        <v>5</v>
      </c>
      <c r="M1359" t="s">
        <v>1278</v>
      </c>
      <c r="O1359">
        <f t="shared" si="21"/>
        <v>1</v>
      </c>
    </row>
    <row r="1360" spans="1:15">
      <c r="A1360">
        <v>1359</v>
      </c>
      <c r="B1360" t="s">
        <v>460</v>
      </c>
      <c r="C1360" t="s">
        <v>12</v>
      </c>
      <c r="D1360" t="s">
        <v>12</v>
      </c>
      <c r="E1360" t="s">
        <v>493</v>
      </c>
      <c r="F1360" t="s">
        <v>494</v>
      </c>
      <c r="G1360" t="s">
        <v>495</v>
      </c>
      <c r="H1360" t="s">
        <v>496</v>
      </c>
      <c r="I1360" t="s">
        <v>497</v>
      </c>
      <c r="J1360" t="s">
        <v>498</v>
      </c>
      <c r="K1360" t="s">
        <v>19</v>
      </c>
      <c r="L1360">
        <v>0</v>
      </c>
      <c r="M1360" t="s">
        <v>1278</v>
      </c>
      <c r="O1360">
        <f t="shared" si="21"/>
        <v>1</v>
      </c>
    </row>
    <row r="1361" spans="1:15">
      <c r="A1361">
        <v>1360</v>
      </c>
      <c r="B1361" t="s">
        <v>460</v>
      </c>
      <c r="C1361" t="s">
        <v>12</v>
      </c>
      <c r="D1361" t="s">
        <v>12</v>
      </c>
      <c r="E1361" t="s">
        <v>499</v>
      </c>
      <c r="F1361" t="s">
        <v>500</v>
      </c>
      <c r="G1361" t="s">
        <v>501</v>
      </c>
      <c r="H1361" t="s">
        <v>502</v>
      </c>
      <c r="I1361" t="s">
        <v>503</v>
      </c>
      <c r="J1361" t="s">
        <v>504</v>
      </c>
      <c r="K1361" t="s">
        <v>19</v>
      </c>
      <c r="L1361">
        <v>1</v>
      </c>
      <c r="M1361" t="s">
        <v>1278</v>
      </c>
      <c r="O1361">
        <f t="shared" si="21"/>
        <v>1</v>
      </c>
    </row>
    <row r="1362" spans="1:15">
      <c r="A1362">
        <v>1361</v>
      </c>
      <c r="B1362" t="s">
        <v>460</v>
      </c>
      <c r="C1362" t="s">
        <v>505</v>
      </c>
      <c r="D1362" t="s">
        <v>52</v>
      </c>
      <c r="E1362" t="s">
        <v>52</v>
      </c>
      <c r="F1362" t="s">
        <v>506</v>
      </c>
      <c r="G1362" t="s">
        <v>507</v>
      </c>
      <c r="H1362" t="s">
        <v>508</v>
      </c>
      <c r="I1362" t="s">
        <v>509</v>
      </c>
      <c r="J1362" t="s">
        <v>510</v>
      </c>
      <c r="K1362" t="s">
        <v>19</v>
      </c>
      <c r="L1362">
        <v>8</v>
      </c>
      <c r="M1362" t="s">
        <v>1278</v>
      </c>
      <c r="N1362">
        <v>6</v>
      </c>
      <c r="O1362">
        <f t="shared" si="21"/>
        <v>1</v>
      </c>
    </row>
    <row r="1363" spans="1:15">
      <c r="A1363">
        <v>1362</v>
      </c>
      <c r="B1363" t="s">
        <v>460</v>
      </c>
      <c r="C1363" t="s">
        <v>505</v>
      </c>
      <c r="D1363" t="s">
        <v>52</v>
      </c>
      <c r="E1363" t="s">
        <v>58</v>
      </c>
      <c r="F1363" t="s">
        <v>511</v>
      </c>
      <c r="G1363" t="s">
        <v>512</v>
      </c>
      <c r="H1363" t="s">
        <v>513</v>
      </c>
      <c r="I1363" t="s">
        <v>514</v>
      </c>
      <c r="J1363" t="s">
        <v>515</v>
      </c>
      <c r="K1363" t="s">
        <v>19</v>
      </c>
      <c r="L1363">
        <v>8</v>
      </c>
      <c r="M1363" t="s">
        <v>1278</v>
      </c>
      <c r="O1363">
        <f t="shared" si="21"/>
        <v>1</v>
      </c>
    </row>
    <row r="1364" spans="1:15">
      <c r="A1364">
        <v>1363</v>
      </c>
      <c r="B1364" t="s">
        <v>460</v>
      </c>
      <c r="C1364" t="s">
        <v>505</v>
      </c>
      <c r="D1364" t="s">
        <v>25</v>
      </c>
      <c r="E1364" t="s">
        <v>64</v>
      </c>
      <c r="F1364" t="s">
        <v>128</v>
      </c>
      <c r="G1364" t="s">
        <v>354</v>
      </c>
      <c r="H1364" t="s">
        <v>516</v>
      </c>
      <c r="I1364" t="s">
        <v>517</v>
      </c>
      <c r="J1364" t="s">
        <v>518</v>
      </c>
      <c r="K1364" t="s">
        <v>19</v>
      </c>
      <c r="L1364">
        <v>10</v>
      </c>
      <c r="M1364" t="s">
        <v>1278</v>
      </c>
      <c r="N1364">
        <v>6</v>
      </c>
      <c r="O1364">
        <f t="shared" si="21"/>
        <v>1</v>
      </c>
    </row>
    <row r="1365" spans="1:15">
      <c r="A1365">
        <v>1364</v>
      </c>
      <c r="B1365" t="s">
        <v>460</v>
      </c>
      <c r="C1365" t="s">
        <v>505</v>
      </c>
      <c r="D1365" t="s">
        <v>25</v>
      </c>
      <c r="E1365" t="s">
        <v>70</v>
      </c>
      <c r="F1365" t="s">
        <v>519</v>
      </c>
      <c r="G1365" t="s">
        <v>367</v>
      </c>
      <c r="H1365" t="s">
        <v>520</v>
      </c>
      <c r="I1365" t="s">
        <v>521</v>
      </c>
      <c r="J1365" t="s">
        <v>522</v>
      </c>
      <c r="K1365" t="s">
        <v>19</v>
      </c>
      <c r="L1365">
        <v>1</v>
      </c>
      <c r="M1365" t="s">
        <v>1278</v>
      </c>
      <c r="O1365">
        <f t="shared" si="21"/>
        <v>1</v>
      </c>
    </row>
    <row r="1366" spans="1:15">
      <c r="A1366">
        <v>1365</v>
      </c>
      <c r="B1366" t="s">
        <v>460</v>
      </c>
      <c r="C1366" t="s">
        <v>505</v>
      </c>
      <c r="D1366" t="s">
        <v>76</v>
      </c>
      <c r="E1366" t="s">
        <v>77</v>
      </c>
      <c r="F1366" t="s">
        <v>523</v>
      </c>
      <c r="G1366" t="s">
        <v>524</v>
      </c>
      <c r="H1366" t="s">
        <v>525</v>
      </c>
      <c r="I1366" t="s">
        <v>526</v>
      </c>
      <c r="J1366" t="s">
        <v>527</v>
      </c>
      <c r="K1366" t="s">
        <v>19</v>
      </c>
      <c r="L1366">
        <v>9</v>
      </c>
      <c r="M1366" t="s">
        <v>1278</v>
      </c>
      <c r="N1366">
        <v>6</v>
      </c>
      <c r="O1366">
        <f t="shared" si="21"/>
        <v>1</v>
      </c>
    </row>
    <row r="1367" spans="1:15">
      <c r="A1367">
        <v>1366</v>
      </c>
      <c r="B1367" t="s">
        <v>460</v>
      </c>
      <c r="C1367" t="s">
        <v>505</v>
      </c>
      <c r="D1367" t="s">
        <v>76</v>
      </c>
      <c r="E1367" t="s">
        <v>83</v>
      </c>
      <c r="F1367" t="s">
        <v>529</v>
      </c>
      <c r="G1367" t="s">
        <v>528</v>
      </c>
      <c r="H1367" t="s">
        <v>530</v>
      </c>
      <c r="I1367" t="s">
        <v>531</v>
      </c>
      <c r="J1367" t="s">
        <v>1287</v>
      </c>
      <c r="K1367" t="s">
        <v>19</v>
      </c>
      <c r="L1367">
        <v>0</v>
      </c>
      <c r="M1367" t="s">
        <v>1278</v>
      </c>
      <c r="O1367">
        <f t="shared" si="21"/>
        <v>1</v>
      </c>
    </row>
    <row r="1368" spans="1:15">
      <c r="A1368">
        <v>1367</v>
      </c>
      <c r="B1368" t="s">
        <v>460</v>
      </c>
      <c r="C1368" t="s">
        <v>505</v>
      </c>
      <c r="D1368" t="s">
        <v>89</v>
      </c>
      <c r="E1368" t="s">
        <v>90</v>
      </c>
      <c r="F1368" t="s">
        <v>532</v>
      </c>
      <c r="G1368" t="s">
        <v>1288</v>
      </c>
      <c r="H1368" t="s">
        <v>533</v>
      </c>
      <c r="I1368" t="s">
        <v>534</v>
      </c>
      <c r="J1368" t="s">
        <v>535</v>
      </c>
      <c r="K1368" t="s">
        <v>19</v>
      </c>
      <c r="L1368">
        <v>4</v>
      </c>
      <c r="M1368" t="s">
        <v>1278</v>
      </c>
      <c r="O1368">
        <f t="shared" si="21"/>
        <v>1</v>
      </c>
    </row>
    <row r="1369" spans="1:15">
      <c r="A1369">
        <v>1368</v>
      </c>
      <c r="B1369" t="s">
        <v>460</v>
      </c>
      <c r="C1369" t="s">
        <v>505</v>
      </c>
      <c r="D1369" t="s">
        <v>89</v>
      </c>
      <c r="E1369" t="s">
        <v>96</v>
      </c>
      <c r="F1369" t="s">
        <v>536</v>
      </c>
      <c r="G1369" t="s">
        <v>537</v>
      </c>
      <c r="H1369" t="s">
        <v>538</v>
      </c>
      <c r="I1369" t="s">
        <v>534</v>
      </c>
      <c r="J1369" t="s">
        <v>539</v>
      </c>
      <c r="K1369" t="s">
        <v>19</v>
      </c>
      <c r="L1369">
        <v>7</v>
      </c>
      <c r="M1369" t="s">
        <v>1278</v>
      </c>
      <c r="N1369">
        <v>6</v>
      </c>
      <c r="O1369">
        <f t="shared" si="21"/>
        <v>1</v>
      </c>
    </row>
    <row r="1370" spans="1:15">
      <c r="A1370">
        <v>1369</v>
      </c>
      <c r="B1370" t="s">
        <v>460</v>
      </c>
      <c r="C1370" t="s">
        <v>505</v>
      </c>
      <c r="D1370" t="s">
        <v>102</v>
      </c>
      <c r="E1370" t="s">
        <v>103</v>
      </c>
      <c r="F1370" t="s">
        <v>511</v>
      </c>
      <c r="G1370" t="s">
        <v>512</v>
      </c>
      <c r="H1370" t="s">
        <v>513</v>
      </c>
      <c r="I1370" t="s">
        <v>514</v>
      </c>
      <c r="J1370" t="s">
        <v>515</v>
      </c>
      <c r="K1370" t="s">
        <v>19</v>
      </c>
      <c r="L1370">
        <v>8</v>
      </c>
      <c r="M1370" t="s">
        <v>1278</v>
      </c>
      <c r="O1370">
        <f t="shared" si="21"/>
        <v>1</v>
      </c>
    </row>
    <row r="1371" spans="1:15">
      <c r="A1371">
        <v>1370</v>
      </c>
      <c r="B1371" t="s">
        <v>460</v>
      </c>
      <c r="C1371" t="s">
        <v>505</v>
      </c>
      <c r="D1371" t="s">
        <v>102</v>
      </c>
      <c r="E1371" t="s">
        <v>109</v>
      </c>
      <c r="F1371" t="s">
        <v>506</v>
      </c>
      <c r="G1371" t="s">
        <v>507</v>
      </c>
      <c r="H1371" t="s">
        <v>508</v>
      </c>
      <c r="I1371" t="s">
        <v>509</v>
      </c>
      <c r="J1371" t="s">
        <v>510</v>
      </c>
      <c r="K1371" t="s">
        <v>19</v>
      </c>
      <c r="L1371">
        <v>8</v>
      </c>
      <c r="M1371" t="s">
        <v>1278</v>
      </c>
      <c r="N1371">
        <v>6</v>
      </c>
      <c r="O1371">
        <f t="shared" si="21"/>
        <v>1</v>
      </c>
    </row>
    <row r="1372" spans="1:15">
      <c r="A1372">
        <v>1371</v>
      </c>
      <c r="B1372" t="s">
        <v>460</v>
      </c>
      <c r="C1372" t="s">
        <v>505</v>
      </c>
      <c r="D1372" t="s">
        <v>114</v>
      </c>
      <c r="E1372" t="s">
        <v>115</v>
      </c>
      <c r="F1372" t="s">
        <v>540</v>
      </c>
      <c r="G1372" t="s">
        <v>258</v>
      </c>
      <c r="H1372" t="s">
        <v>541</v>
      </c>
      <c r="I1372" t="s">
        <v>542</v>
      </c>
      <c r="J1372" t="s">
        <v>543</v>
      </c>
      <c r="K1372" t="s">
        <v>19</v>
      </c>
      <c r="L1372">
        <v>2</v>
      </c>
      <c r="M1372" t="s">
        <v>1278</v>
      </c>
      <c r="O1372">
        <f t="shared" si="21"/>
        <v>1</v>
      </c>
    </row>
    <row r="1373" spans="1:15">
      <c r="A1373">
        <v>1372</v>
      </c>
      <c r="B1373" t="s">
        <v>460</v>
      </c>
      <c r="C1373" t="s">
        <v>505</v>
      </c>
      <c r="D1373" t="s">
        <v>114</v>
      </c>
      <c r="E1373" t="s">
        <v>121</v>
      </c>
      <c r="F1373" t="s">
        <v>544</v>
      </c>
      <c r="G1373" t="s">
        <v>545</v>
      </c>
      <c r="H1373" t="s">
        <v>546</v>
      </c>
      <c r="I1373" t="s">
        <v>547</v>
      </c>
      <c r="J1373" t="s">
        <v>548</v>
      </c>
      <c r="K1373" t="s">
        <v>19</v>
      </c>
      <c r="L1373">
        <v>2</v>
      </c>
      <c r="M1373" t="s">
        <v>1278</v>
      </c>
      <c r="O1373">
        <f t="shared" si="21"/>
        <v>1</v>
      </c>
    </row>
    <row r="1374" spans="1:15">
      <c r="A1374">
        <v>1373</v>
      </c>
      <c r="B1374" t="s">
        <v>460</v>
      </c>
      <c r="C1374" t="s">
        <v>549</v>
      </c>
      <c r="D1374" t="s">
        <v>52</v>
      </c>
      <c r="E1374" t="s">
        <v>52</v>
      </c>
      <c r="F1374" t="s">
        <v>550</v>
      </c>
      <c r="G1374" t="s">
        <v>551</v>
      </c>
      <c r="H1374" t="s">
        <v>552</v>
      </c>
      <c r="I1374" t="s">
        <v>553</v>
      </c>
      <c r="J1374" t="s">
        <v>554</v>
      </c>
      <c r="K1374" t="s">
        <v>19</v>
      </c>
      <c r="L1374">
        <v>6</v>
      </c>
      <c r="M1374" t="s">
        <v>1278</v>
      </c>
      <c r="O1374">
        <f t="shared" si="21"/>
        <v>1</v>
      </c>
    </row>
    <row r="1375" spans="1:15">
      <c r="A1375">
        <v>1374</v>
      </c>
      <c r="B1375" t="s">
        <v>460</v>
      </c>
      <c r="C1375" t="s">
        <v>549</v>
      </c>
      <c r="D1375" t="s">
        <v>52</v>
      </c>
      <c r="E1375" t="s">
        <v>58</v>
      </c>
      <c r="F1375" t="s">
        <v>555</v>
      </c>
      <c r="G1375" t="s">
        <v>556</v>
      </c>
      <c r="H1375" t="s">
        <v>557</v>
      </c>
      <c r="I1375" t="s">
        <v>558</v>
      </c>
      <c r="J1375" t="s">
        <v>559</v>
      </c>
      <c r="K1375" t="s">
        <v>19</v>
      </c>
      <c r="L1375">
        <v>9</v>
      </c>
      <c r="M1375" t="s">
        <v>1278</v>
      </c>
      <c r="N1375">
        <v>6</v>
      </c>
      <c r="O1375">
        <f t="shared" si="21"/>
        <v>1</v>
      </c>
    </row>
    <row r="1376" spans="1:15">
      <c r="A1376">
        <v>1375</v>
      </c>
      <c r="B1376" t="s">
        <v>460</v>
      </c>
      <c r="C1376" t="s">
        <v>549</v>
      </c>
      <c r="D1376" t="s">
        <v>25</v>
      </c>
      <c r="E1376" t="s">
        <v>64</v>
      </c>
      <c r="F1376" t="s">
        <v>550</v>
      </c>
      <c r="G1376" t="s">
        <v>551</v>
      </c>
      <c r="H1376" t="s">
        <v>552</v>
      </c>
      <c r="I1376" t="s">
        <v>553</v>
      </c>
      <c r="J1376" t="s">
        <v>554</v>
      </c>
      <c r="K1376" t="s">
        <v>19</v>
      </c>
      <c r="L1376">
        <v>6</v>
      </c>
      <c r="M1376" t="s">
        <v>1278</v>
      </c>
      <c r="O1376">
        <f t="shared" si="21"/>
        <v>1</v>
      </c>
    </row>
    <row r="1377" spans="1:15">
      <c r="A1377">
        <v>1376</v>
      </c>
      <c r="B1377" t="s">
        <v>460</v>
      </c>
      <c r="C1377" t="s">
        <v>549</v>
      </c>
      <c r="D1377" t="s">
        <v>25</v>
      </c>
      <c r="E1377" t="s">
        <v>70</v>
      </c>
      <c r="F1377" t="s">
        <v>560</v>
      </c>
      <c r="G1377" t="s">
        <v>561</v>
      </c>
      <c r="H1377" t="s">
        <v>562</v>
      </c>
      <c r="I1377" t="s">
        <v>563</v>
      </c>
      <c r="J1377" t="s">
        <v>564</v>
      </c>
      <c r="K1377" t="s">
        <v>19</v>
      </c>
      <c r="L1377">
        <v>2</v>
      </c>
      <c r="M1377" t="s">
        <v>1278</v>
      </c>
      <c r="N1377">
        <v>6</v>
      </c>
      <c r="O1377">
        <f t="shared" si="21"/>
        <v>1</v>
      </c>
    </row>
    <row r="1378" spans="1:15">
      <c r="A1378">
        <v>1377</v>
      </c>
      <c r="B1378" t="s">
        <v>460</v>
      </c>
      <c r="C1378" t="s">
        <v>549</v>
      </c>
      <c r="D1378" t="s">
        <v>76</v>
      </c>
      <c r="E1378" t="s">
        <v>77</v>
      </c>
      <c r="F1378" t="s">
        <v>565</v>
      </c>
      <c r="G1378" t="s">
        <v>22</v>
      </c>
      <c r="H1378" t="s">
        <v>566</v>
      </c>
      <c r="I1378" t="s">
        <v>567</v>
      </c>
      <c r="J1378" t="s">
        <v>568</v>
      </c>
      <c r="K1378" t="s">
        <v>19</v>
      </c>
      <c r="L1378">
        <v>6</v>
      </c>
      <c r="M1378" t="s">
        <v>1278</v>
      </c>
      <c r="O1378">
        <f t="shared" si="21"/>
        <v>1</v>
      </c>
    </row>
    <row r="1379" spans="1:15">
      <c r="A1379">
        <v>1378</v>
      </c>
      <c r="B1379" t="s">
        <v>460</v>
      </c>
      <c r="C1379" t="s">
        <v>549</v>
      </c>
      <c r="D1379" t="s">
        <v>76</v>
      </c>
      <c r="E1379" t="s">
        <v>83</v>
      </c>
      <c r="F1379" t="s">
        <v>569</v>
      </c>
      <c r="G1379" t="s">
        <v>570</v>
      </c>
      <c r="H1379" t="s">
        <v>571</v>
      </c>
      <c r="I1379" t="s">
        <v>572</v>
      </c>
      <c r="J1379" t="s">
        <v>573</v>
      </c>
      <c r="K1379" t="s">
        <v>19</v>
      </c>
      <c r="L1379">
        <v>8</v>
      </c>
      <c r="M1379" t="s">
        <v>1278</v>
      </c>
      <c r="N1379">
        <v>6</v>
      </c>
      <c r="O1379">
        <f t="shared" si="21"/>
        <v>1</v>
      </c>
    </row>
    <row r="1380" spans="1:15">
      <c r="A1380">
        <v>1379</v>
      </c>
      <c r="B1380" t="s">
        <v>460</v>
      </c>
      <c r="C1380" t="s">
        <v>549</v>
      </c>
      <c r="D1380" t="s">
        <v>89</v>
      </c>
      <c r="E1380" t="s">
        <v>90</v>
      </c>
      <c r="F1380" t="s">
        <v>574</v>
      </c>
      <c r="G1380" t="s">
        <v>575</v>
      </c>
      <c r="H1380" t="s">
        <v>576</v>
      </c>
      <c r="I1380" t="s">
        <v>577</v>
      </c>
      <c r="J1380" t="s">
        <v>578</v>
      </c>
      <c r="K1380" t="s">
        <v>19</v>
      </c>
      <c r="L1380">
        <v>7</v>
      </c>
      <c r="M1380" t="s">
        <v>1278</v>
      </c>
      <c r="O1380">
        <f t="shared" si="21"/>
        <v>1</v>
      </c>
    </row>
    <row r="1381" spans="1:15">
      <c r="A1381">
        <v>1380</v>
      </c>
      <c r="B1381" t="s">
        <v>460</v>
      </c>
      <c r="C1381" t="s">
        <v>549</v>
      </c>
      <c r="D1381" t="s">
        <v>89</v>
      </c>
      <c r="E1381" t="s">
        <v>96</v>
      </c>
      <c r="F1381" t="s">
        <v>579</v>
      </c>
      <c r="G1381" t="s">
        <v>580</v>
      </c>
      <c r="H1381" t="s">
        <v>581</v>
      </c>
      <c r="I1381" t="s">
        <v>582</v>
      </c>
      <c r="J1381" t="s">
        <v>583</v>
      </c>
      <c r="K1381" t="s">
        <v>19</v>
      </c>
      <c r="L1381">
        <v>1</v>
      </c>
      <c r="M1381" t="s">
        <v>1278</v>
      </c>
      <c r="O1381">
        <f t="shared" si="21"/>
        <v>1</v>
      </c>
    </row>
    <row r="1382" spans="1:15">
      <c r="A1382">
        <v>1381</v>
      </c>
      <c r="B1382" t="s">
        <v>460</v>
      </c>
      <c r="C1382" t="s">
        <v>549</v>
      </c>
      <c r="D1382" t="s">
        <v>102</v>
      </c>
      <c r="E1382" t="s">
        <v>103</v>
      </c>
      <c r="F1382" t="s">
        <v>584</v>
      </c>
      <c r="G1382" t="s">
        <v>585</v>
      </c>
      <c r="H1382" t="s">
        <v>586</v>
      </c>
      <c r="I1382" t="s">
        <v>587</v>
      </c>
      <c r="J1382" t="s">
        <v>588</v>
      </c>
      <c r="K1382" t="s">
        <v>19</v>
      </c>
      <c r="L1382">
        <v>9</v>
      </c>
      <c r="M1382" t="s">
        <v>1278</v>
      </c>
      <c r="N1382">
        <v>6</v>
      </c>
      <c r="O1382">
        <f t="shared" si="21"/>
        <v>1</v>
      </c>
    </row>
    <row r="1383" spans="1:15">
      <c r="A1383">
        <v>1382</v>
      </c>
      <c r="B1383" t="s">
        <v>460</v>
      </c>
      <c r="C1383" t="s">
        <v>549</v>
      </c>
      <c r="D1383" t="s">
        <v>102</v>
      </c>
      <c r="E1383" t="s">
        <v>109</v>
      </c>
      <c r="F1383" t="s">
        <v>589</v>
      </c>
      <c r="G1383" t="s">
        <v>590</v>
      </c>
      <c r="H1383" t="s">
        <v>591</v>
      </c>
      <c r="I1383" t="s">
        <v>592</v>
      </c>
      <c r="J1383" t="s">
        <v>593</v>
      </c>
      <c r="K1383" t="s">
        <v>19</v>
      </c>
      <c r="L1383">
        <v>2</v>
      </c>
      <c r="M1383" t="s">
        <v>1278</v>
      </c>
      <c r="O1383">
        <f t="shared" si="21"/>
        <v>1</v>
      </c>
    </row>
    <row r="1384" spans="1:15">
      <c r="A1384">
        <v>1383</v>
      </c>
      <c r="B1384" t="s">
        <v>460</v>
      </c>
      <c r="C1384" t="s">
        <v>549</v>
      </c>
      <c r="D1384" t="s">
        <v>114</v>
      </c>
      <c r="E1384" t="s">
        <v>115</v>
      </c>
      <c r="F1384" t="s">
        <v>594</v>
      </c>
      <c r="G1384" t="s">
        <v>123</v>
      </c>
      <c r="H1384" t="s">
        <v>595</v>
      </c>
      <c r="I1384" t="s">
        <v>596</v>
      </c>
      <c r="J1384" t="s">
        <v>597</v>
      </c>
      <c r="K1384" t="s">
        <v>19</v>
      </c>
      <c r="L1384">
        <v>0</v>
      </c>
      <c r="M1384" t="s">
        <v>1278</v>
      </c>
      <c r="O1384">
        <f t="shared" si="21"/>
        <v>1</v>
      </c>
    </row>
    <row r="1385" spans="1:15">
      <c r="A1385">
        <v>1384</v>
      </c>
      <c r="B1385" t="s">
        <v>460</v>
      </c>
      <c r="C1385" t="s">
        <v>549</v>
      </c>
      <c r="D1385" t="s">
        <v>114</v>
      </c>
      <c r="E1385" t="s">
        <v>121</v>
      </c>
      <c r="F1385" t="s">
        <v>598</v>
      </c>
      <c r="G1385" t="s">
        <v>599</v>
      </c>
      <c r="H1385" t="s">
        <v>600</v>
      </c>
      <c r="I1385" t="s">
        <v>601</v>
      </c>
      <c r="J1385" t="s">
        <v>602</v>
      </c>
      <c r="K1385" t="s">
        <v>19</v>
      </c>
      <c r="L1385">
        <v>1</v>
      </c>
      <c r="M1385" t="s">
        <v>1278</v>
      </c>
      <c r="O1385">
        <f t="shared" si="21"/>
        <v>1</v>
      </c>
    </row>
    <row r="1386" spans="1:15">
      <c r="A1386">
        <v>1385</v>
      </c>
      <c r="B1386" t="s">
        <v>460</v>
      </c>
      <c r="C1386" t="s">
        <v>603</v>
      </c>
      <c r="D1386" t="s">
        <v>52</v>
      </c>
      <c r="E1386" t="s">
        <v>52</v>
      </c>
      <c r="F1386" t="s">
        <v>604</v>
      </c>
      <c r="G1386" t="s">
        <v>605</v>
      </c>
      <c r="H1386" t="s">
        <v>606</v>
      </c>
      <c r="I1386" t="s">
        <v>607</v>
      </c>
      <c r="J1386" t="s">
        <v>608</v>
      </c>
      <c r="K1386" t="s">
        <v>19</v>
      </c>
      <c r="L1386">
        <v>1</v>
      </c>
      <c r="M1386" t="s">
        <v>1278</v>
      </c>
      <c r="O1386">
        <f t="shared" si="21"/>
        <v>1</v>
      </c>
    </row>
    <row r="1387" spans="1:15">
      <c r="A1387">
        <v>1386</v>
      </c>
      <c r="B1387" t="s">
        <v>460</v>
      </c>
      <c r="C1387" t="s">
        <v>603</v>
      </c>
      <c r="D1387" t="s">
        <v>52</v>
      </c>
      <c r="E1387" t="s">
        <v>58</v>
      </c>
      <c r="F1387" t="s">
        <v>609</v>
      </c>
      <c r="G1387" t="s">
        <v>610</v>
      </c>
      <c r="H1387" t="s">
        <v>611</v>
      </c>
      <c r="I1387" t="s">
        <v>607</v>
      </c>
      <c r="J1387" t="s">
        <v>612</v>
      </c>
      <c r="K1387" t="s">
        <v>19</v>
      </c>
      <c r="L1387">
        <v>5</v>
      </c>
      <c r="M1387" t="s">
        <v>1278</v>
      </c>
      <c r="N1387">
        <v>6</v>
      </c>
      <c r="O1387">
        <f t="shared" si="21"/>
        <v>1</v>
      </c>
    </row>
    <row r="1388" spans="1:15">
      <c r="A1388">
        <v>1387</v>
      </c>
      <c r="B1388" t="s">
        <v>460</v>
      </c>
      <c r="C1388" t="s">
        <v>603</v>
      </c>
      <c r="D1388" t="s">
        <v>25</v>
      </c>
      <c r="E1388" t="s">
        <v>64</v>
      </c>
      <c r="F1388" t="s">
        <v>613</v>
      </c>
      <c r="G1388" t="s">
        <v>354</v>
      </c>
      <c r="H1388" t="s">
        <v>614</v>
      </c>
      <c r="I1388" t="s">
        <v>615</v>
      </c>
      <c r="J1388" t="s">
        <v>616</v>
      </c>
      <c r="K1388" t="s">
        <v>19</v>
      </c>
      <c r="L1388">
        <v>2</v>
      </c>
      <c r="M1388" t="s">
        <v>1278</v>
      </c>
      <c r="O1388">
        <f t="shared" si="21"/>
        <v>1</v>
      </c>
    </row>
    <row r="1389" spans="1:15">
      <c r="A1389">
        <v>1388</v>
      </c>
      <c r="B1389" t="s">
        <v>460</v>
      </c>
      <c r="C1389" t="s">
        <v>603</v>
      </c>
      <c r="D1389" t="s">
        <v>25</v>
      </c>
      <c r="E1389" t="s">
        <v>70</v>
      </c>
      <c r="F1389" t="s">
        <v>617</v>
      </c>
      <c r="G1389" t="s">
        <v>253</v>
      </c>
      <c r="H1389" t="s">
        <v>618</v>
      </c>
      <c r="I1389" t="s">
        <v>619</v>
      </c>
      <c r="J1389" t="s">
        <v>620</v>
      </c>
      <c r="K1389" t="s">
        <v>19</v>
      </c>
      <c r="L1389">
        <v>3</v>
      </c>
      <c r="M1389" t="s">
        <v>1278</v>
      </c>
      <c r="N1389">
        <v>6</v>
      </c>
      <c r="O1389">
        <f t="shared" si="21"/>
        <v>1</v>
      </c>
    </row>
    <row r="1390" spans="1:15">
      <c r="A1390">
        <v>1389</v>
      </c>
      <c r="B1390" t="s">
        <v>460</v>
      </c>
      <c r="C1390" t="s">
        <v>603</v>
      </c>
      <c r="D1390" t="s">
        <v>76</v>
      </c>
      <c r="E1390" t="s">
        <v>77</v>
      </c>
      <c r="F1390" t="s">
        <v>621</v>
      </c>
      <c r="G1390" t="s">
        <v>622</v>
      </c>
      <c r="H1390" t="s">
        <v>623</v>
      </c>
      <c r="I1390" t="s">
        <v>624</v>
      </c>
      <c r="J1390" t="s">
        <v>625</v>
      </c>
      <c r="K1390" t="s">
        <v>19</v>
      </c>
      <c r="L1390">
        <v>3</v>
      </c>
      <c r="M1390" t="s">
        <v>1278</v>
      </c>
      <c r="O1390">
        <f t="shared" si="21"/>
        <v>1</v>
      </c>
    </row>
    <row r="1391" spans="1:15">
      <c r="A1391">
        <v>1390</v>
      </c>
      <c r="B1391" t="s">
        <v>460</v>
      </c>
      <c r="C1391" t="s">
        <v>603</v>
      </c>
      <c r="D1391" t="s">
        <v>76</v>
      </c>
      <c r="E1391" t="s">
        <v>83</v>
      </c>
      <c r="F1391" t="s">
        <v>626</v>
      </c>
      <c r="G1391" t="s">
        <v>627</v>
      </c>
      <c r="H1391" t="s">
        <v>628</v>
      </c>
      <c r="I1391" t="s">
        <v>624</v>
      </c>
      <c r="J1391" t="s">
        <v>629</v>
      </c>
      <c r="K1391" t="s">
        <v>19</v>
      </c>
      <c r="L1391">
        <v>0</v>
      </c>
      <c r="M1391" t="s">
        <v>1278</v>
      </c>
      <c r="O1391">
        <f t="shared" si="21"/>
        <v>1</v>
      </c>
    </row>
    <row r="1392" spans="1:15">
      <c r="A1392">
        <v>1391</v>
      </c>
      <c r="B1392" t="s">
        <v>460</v>
      </c>
      <c r="C1392" t="s">
        <v>603</v>
      </c>
      <c r="D1392" t="s">
        <v>89</v>
      </c>
      <c r="E1392" t="s">
        <v>90</v>
      </c>
      <c r="F1392" t="s">
        <v>156</v>
      </c>
      <c r="G1392" t="s">
        <v>85</v>
      </c>
      <c r="H1392" t="s">
        <v>630</v>
      </c>
      <c r="I1392" t="s">
        <v>631</v>
      </c>
      <c r="J1392" t="s">
        <v>632</v>
      </c>
      <c r="K1392" t="s">
        <v>19</v>
      </c>
      <c r="L1392">
        <v>4</v>
      </c>
      <c r="M1392" t="s">
        <v>1278</v>
      </c>
      <c r="O1392">
        <f t="shared" si="21"/>
        <v>1</v>
      </c>
    </row>
    <row r="1393" spans="1:15">
      <c r="A1393">
        <v>1392</v>
      </c>
      <c r="B1393" t="s">
        <v>460</v>
      </c>
      <c r="C1393" t="s">
        <v>603</v>
      </c>
      <c r="D1393" t="s">
        <v>89</v>
      </c>
      <c r="E1393" t="s">
        <v>96</v>
      </c>
      <c r="F1393" t="s">
        <v>633</v>
      </c>
      <c r="G1393" t="s">
        <v>634</v>
      </c>
      <c r="H1393" t="s">
        <v>635</v>
      </c>
      <c r="I1393" t="s">
        <v>636</v>
      </c>
      <c r="J1393" t="s">
        <v>637</v>
      </c>
      <c r="K1393" t="s">
        <v>19</v>
      </c>
      <c r="L1393">
        <v>1</v>
      </c>
      <c r="M1393" t="s">
        <v>1278</v>
      </c>
      <c r="O1393">
        <f t="shared" si="21"/>
        <v>1</v>
      </c>
    </row>
    <row r="1394" spans="1:15">
      <c r="A1394">
        <v>1393</v>
      </c>
      <c r="B1394" t="s">
        <v>460</v>
      </c>
      <c r="C1394" t="s">
        <v>603</v>
      </c>
      <c r="D1394" t="s">
        <v>102</v>
      </c>
      <c r="E1394" t="s">
        <v>103</v>
      </c>
      <c r="F1394" t="s">
        <v>638</v>
      </c>
      <c r="G1394" t="s">
        <v>639</v>
      </c>
      <c r="H1394" t="s">
        <v>640</v>
      </c>
      <c r="I1394" t="s">
        <v>641</v>
      </c>
      <c r="J1394" t="s">
        <v>642</v>
      </c>
      <c r="K1394" t="s">
        <v>19</v>
      </c>
      <c r="L1394">
        <v>3</v>
      </c>
      <c r="M1394" t="s">
        <v>1278</v>
      </c>
      <c r="N1394">
        <v>6</v>
      </c>
      <c r="O1394">
        <f t="shared" si="21"/>
        <v>1</v>
      </c>
    </row>
    <row r="1395" spans="1:15">
      <c r="A1395">
        <v>1394</v>
      </c>
      <c r="B1395" t="s">
        <v>460</v>
      </c>
      <c r="C1395" t="s">
        <v>603</v>
      </c>
      <c r="D1395" t="s">
        <v>102</v>
      </c>
      <c r="E1395" t="s">
        <v>109</v>
      </c>
      <c r="F1395" t="s">
        <v>643</v>
      </c>
      <c r="G1395" t="s">
        <v>258</v>
      </c>
      <c r="H1395" t="s">
        <v>644</v>
      </c>
      <c r="I1395" t="s">
        <v>645</v>
      </c>
      <c r="J1395" t="s">
        <v>646</v>
      </c>
      <c r="K1395" t="s">
        <v>19</v>
      </c>
      <c r="L1395">
        <v>9</v>
      </c>
      <c r="M1395" t="s">
        <v>1278</v>
      </c>
      <c r="N1395">
        <v>6</v>
      </c>
      <c r="O1395">
        <f t="shared" si="21"/>
        <v>1</v>
      </c>
    </row>
    <row r="1396" spans="1:15">
      <c r="A1396">
        <v>1395</v>
      </c>
      <c r="B1396" t="s">
        <v>460</v>
      </c>
      <c r="C1396" t="s">
        <v>603</v>
      </c>
      <c r="D1396" t="s">
        <v>114</v>
      </c>
      <c r="E1396" t="s">
        <v>115</v>
      </c>
      <c r="F1396" t="s">
        <v>647</v>
      </c>
      <c r="G1396" t="s">
        <v>229</v>
      </c>
      <c r="H1396" t="s">
        <v>648</v>
      </c>
      <c r="I1396" t="s">
        <v>649</v>
      </c>
      <c r="J1396" t="s">
        <v>650</v>
      </c>
      <c r="K1396" t="s">
        <v>19</v>
      </c>
      <c r="L1396">
        <v>4</v>
      </c>
      <c r="M1396" t="s">
        <v>1278</v>
      </c>
      <c r="N1396">
        <v>6</v>
      </c>
      <c r="O1396">
        <f t="shared" si="21"/>
        <v>1</v>
      </c>
    </row>
    <row r="1397" spans="1:15">
      <c r="A1397">
        <v>1396</v>
      </c>
      <c r="B1397" t="s">
        <v>460</v>
      </c>
      <c r="C1397" t="s">
        <v>603</v>
      </c>
      <c r="D1397" t="s">
        <v>114</v>
      </c>
      <c r="E1397" t="s">
        <v>121</v>
      </c>
      <c r="F1397" t="s">
        <v>651</v>
      </c>
      <c r="G1397" t="s">
        <v>652</v>
      </c>
      <c r="H1397" t="s">
        <v>653</v>
      </c>
      <c r="I1397" t="s">
        <v>654</v>
      </c>
      <c r="J1397" t="s">
        <v>655</v>
      </c>
      <c r="K1397" t="s">
        <v>19</v>
      </c>
      <c r="L1397">
        <v>1</v>
      </c>
      <c r="M1397" t="s">
        <v>1278</v>
      </c>
      <c r="O1397">
        <f t="shared" si="21"/>
        <v>1</v>
      </c>
    </row>
    <row r="1398" spans="1:15">
      <c r="A1398">
        <v>1397</v>
      </c>
      <c r="B1398" t="s">
        <v>460</v>
      </c>
      <c r="C1398" t="s">
        <v>656</v>
      </c>
      <c r="D1398" t="s">
        <v>52</v>
      </c>
      <c r="E1398" t="s">
        <v>52</v>
      </c>
      <c r="F1398" t="s">
        <v>657</v>
      </c>
      <c r="G1398" t="s">
        <v>561</v>
      </c>
      <c r="H1398" t="s">
        <v>658</v>
      </c>
      <c r="I1398" t="s">
        <v>1289</v>
      </c>
      <c r="J1398" t="s">
        <v>659</v>
      </c>
      <c r="K1398" t="s">
        <v>19</v>
      </c>
      <c r="L1398">
        <v>8</v>
      </c>
      <c r="M1398" t="s">
        <v>1278</v>
      </c>
      <c r="O1398">
        <f t="shared" si="21"/>
        <v>1</v>
      </c>
    </row>
    <row r="1399" spans="1:15">
      <c r="A1399">
        <v>1398</v>
      </c>
      <c r="B1399" t="s">
        <v>460</v>
      </c>
      <c r="C1399" t="s">
        <v>656</v>
      </c>
      <c r="D1399" t="s">
        <v>52</v>
      </c>
      <c r="E1399" t="s">
        <v>58</v>
      </c>
      <c r="F1399" t="s">
        <v>660</v>
      </c>
      <c r="G1399" t="s">
        <v>661</v>
      </c>
      <c r="H1399" t="s">
        <v>662</v>
      </c>
      <c r="I1399" t="s">
        <v>663</v>
      </c>
      <c r="J1399" t="s">
        <v>664</v>
      </c>
      <c r="K1399" t="s">
        <v>19</v>
      </c>
      <c r="L1399">
        <v>5</v>
      </c>
      <c r="M1399" t="s">
        <v>1278</v>
      </c>
      <c r="N1399">
        <v>6</v>
      </c>
      <c r="O1399">
        <f t="shared" si="21"/>
        <v>1</v>
      </c>
    </row>
    <row r="1400" spans="1:15">
      <c r="A1400">
        <v>1399</v>
      </c>
      <c r="B1400" t="s">
        <v>460</v>
      </c>
      <c r="C1400" t="s">
        <v>656</v>
      </c>
      <c r="D1400" t="s">
        <v>25</v>
      </c>
      <c r="E1400" t="s">
        <v>64</v>
      </c>
      <c r="F1400" t="s">
        <v>657</v>
      </c>
      <c r="G1400" t="s">
        <v>561</v>
      </c>
      <c r="H1400" t="s">
        <v>658</v>
      </c>
      <c r="I1400" t="s">
        <v>1289</v>
      </c>
      <c r="J1400" t="s">
        <v>659</v>
      </c>
      <c r="K1400" t="s">
        <v>19</v>
      </c>
      <c r="L1400">
        <v>8</v>
      </c>
      <c r="M1400" t="s">
        <v>1278</v>
      </c>
      <c r="O1400">
        <f t="shared" si="21"/>
        <v>1</v>
      </c>
    </row>
    <row r="1401" spans="1:15">
      <c r="A1401">
        <v>1400</v>
      </c>
      <c r="B1401" t="s">
        <v>460</v>
      </c>
      <c r="C1401" t="s">
        <v>656</v>
      </c>
      <c r="D1401" t="s">
        <v>25</v>
      </c>
      <c r="E1401" t="s">
        <v>70</v>
      </c>
      <c r="F1401" t="s">
        <v>116</v>
      </c>
      <c r="G1401" t="s">
        <v>665</v>
      </c>
      <c r="H1401" t="s">
        <v>666</v>
      </c>
      <c r="I1401" t="s">
        <v>667</v>
      </c>
      <c r="J1401" t="s">
        <v>668</v>
      </c>
      <c r="K1401" t="s">
        <v>19</v>
      </c>
      <c r="L1401">
        <v>4</v>
      </c>
      <c r="M1401" t="s">
        <v>1278</v>
      </c>
      <c r="O1401">
        <f t="shared" si="21"/>
        <v>1</v>
      </c>
    </row>
    <row r="1402" spans="1:15">
      <c r="A1402">
        <v>1401</v>
      </c>
      <c r="B1402" t="s">
        <v>460</v>
      </c>
      <c r="C1402" t="s">
        <v>656</v>
      </c>
      <c r="D1402" t="s">
        <v>76</v>
      </c>
      <c r="E1402" t="s">
        <v>83</v>
      </c>
      <c r="F1402" t="s">
        <v>669</v>
      </c>
      <c r="G1402" t="s">
        <v>670</v>
      </c>
      <c r="H1402" t="s">
        <v>671</v>
      </c>
      <c r="I1402" t="s">
        <v>672</v>
      </c>
      <c r="J1402" t="s">
        <v>673</v>
      </c>
      <c r="K1402" t="s">
        <v>19</v>
      </c>
      <c r="L1402">
        <v>2</v>
      </c>
      <c r="M1402" t="s">
        <v>1278</v>
      </c>
      <c r="O1402">
        <f t="shared" si="21"/>
        <v>1</v>
      </c>
    </row>
    <row r="1403" spans="1:15">
      <c r="A1403">
        <v>1402</v>
      </c>
      <c r="B1403" t="s">
        <v>460</v>
      </c>
      <c r="C1403" t="s">
        <v>656</v>
      </c>
      <c r="D1403" t="s">
        <v>76</v>
      </c>
      <c r="E1403" t="s">
        <v>83</v>
      </c>
      <c r="F1403" t="s">
        <v>674</v>
      </c>
      <c r="G1403" t="s">
        <v>675</v>
      </c>
      <c r="H1403" t="s">
        <v>676</v>
      </c>
      <c r="I1403" t="s">
        <v>677</v>
      </c>
      <c r="J1403" t="s">
        <v>678</v>
      </c>
      <c r="K1403" t="s">
        <v>19</v>
      </c>
      <c r="L1403">
        <v>1</v>
      </c>
      <c r="M1403" t="s">
        <v>1278</v>
      </c>
      <c r="O1403">
        <f t="shared" si="21"/>
        <v>1</v>
      </c>
    </row>
    <row r="1404" spans="1:15">
      <c r="A1404">
        <v>1403</v>
      </c>
      <c r="B1404" t="s">
        <v>460</v>
      </c>
      <c r="C1404" t="s">
        <v>656</v>
      </c>
      <c r="D1404" t="s">
        <v>89</v>
      </c>
      <c r="E1404" t="s">
        <v>90</v>
      </c>
      <c r="F1404" t="s">
        <v>679</v>
      </c>
      <c r="G1404" t="s">
        <v>680</v>
      </c>
      <c r="H1404" t="s">
        <v>681</v>
      </c>
      <c r="I1404" t="s">
        <v>682</v>
      </c>
      <c r="J1404" t="s">
        <v>683</v>
      </c>
      <c r="K1404" t="s">
        <v>19</v>
      </c>
      <c r="L1404">
        <v>9</v>
      </c>
      <c r="M1404" t="s">
        <v>1278</v>
      </c>
      <c r="N1404">
        <v>6</v>
      </c>
      <c r="O1404">
        <f t="shared" si="21"/>
        <v>1</v>
      </c>
    </row>
    <row r="1405" spans="1:15">
      <c r="A1405">
        <v>1404</v>
      </c>
      <c r="B1405" t="s">
        <v>460</v>
      </c>
      <c r="C1405" t="s">
        <v>656</v>
      </c>
      <c r="D1405" t="s">
        <v>89</v>
      </c>
      <c r="E1405" t="s">
        <v>96</v>
      </c>
      <c r="F1405" t="s">
        <v>660</v>
      </c>
      <c r="G1405" t="s">
        <v>661</v>
      </c>
      <c r="H1405" t="s">
        <v>662</v>
      </c>
      <c r="I1405" t="s">
        <v>663</v>
      </c>
      <c r="J1405" t="s">
        <v>664</v>
      </c>
      <c r="K1405" t="s">
        <v>19</v>
      </c>
      <c r="L1405">
        <v>5</v>
      </c>
      <c r="M1405" t="s">
        <v>1278</v>
      </c>
      <c r="N1405">
        <v>6</v>
      </c>
      <c r="O1405">
        <f t="shared" si="21"/>
        <v>1</v>
      </c>
    </row>
    <row r="1406" spans="1:15">
      <c r="A1406">
        <v>1405</v>
      </c>
      <c r="B1406" t="s">
        <v>460</v>
      </c>
      <c r="C1406" t="s">
        <v>656</v>
      </c>
      <c r="D1406" t="s">
        <v>102</v>
      </c>
      <c r="E1406" t="s">
        <v>103</v>
      </c>
      <c r="F1406" t="s">
        <v>402</v>
      </c>
      <c r="G1406" t="s">
        <v>684</v>
      </c>
      <c r="H1406" t="s">
        <v>685</v>
      </c>
      <c r="I1406" t="s">
        <v>686</v>
      </c>
      <c r="J1406" t="s">
        <v>687</v>
      </c>
      <c r="K1406" t="s">
        <v>19</v>
      </c>
      <c r="L1406">
        <v>11</v>
      </c>
      <c r="M1406" t="s">
        <v>1278</v>
      </c>
      <c r="N1406">
        <v>6</v>
      </c>
      <c r="O1406">
        <f t="shared" si="21"/>
        <v>1</v>
      </c>
    </row>
    <row r="1407" spans="1:15">
      <c r="A1407">
        <v>1406</v>
      </c>
      <c r="B1407" t="s">
        <v>460</v>
      </c>
      <c r="C1407" t="s">
        <v>656</v>
      </c>
      <c r="D1407" t="s">
        <v>102</v>
      </c>
      <c r="E1407" t="s">
        <v>109</v>
      </c>
      <c r="F1407" t="s">
        <v>688</v>
      </c>
      <c r="G1407" t="s">
        <v>689</v>
      </c>
      <c r="H1407" t="s">
        <v>690</v>
      </c>
      <c r="I1407" t="s">
        <v>691</v>
      </c>
      <c r="J1407" t="s">
        <v>692</v>
      </c>
      <c r="K1407" t="s">
        <v>19</v>
      </c>
      <c r="L1407">
        <v>1</v>
      </c>
      <c r="M1407" t="s">
        <v>1278</v>
      </c>
      <c r="O1407">
        <f t="shared" si="21"/>
        <v>1</v>
      </c>
    </row>
    <row r="1408" spans="1:15">
      <c r="A1408">
        <v>1407</v>
      </c>
      <c r="B1408" t="s">
        <v>460</v>
      </c>
      <c r="C1408" t="s">
        <v>656</v>
      </c>
      <c r="D1408" t="s">
        <v>114</v>
      </c>
      <c r="E1408" t="s">
        <v>115</v>
      </c>
      <c r="F1408" t="s">
        <v>693</v>
      </c>
      <c r="G1408" t="s">
        <v>694</v>
      </c>
      <c r="H1408" t="s">
        <v>695</v>
      </c>
      <c r="I1408" t="s">
        <v>696</v>
      </c>
      <c r="J1408" t="s">
        <v>697</v>
      </c>
      <c r="K1408" t="s">
        <v>19</v>
      </c>
      <c r="L1408">
        <v>3</v>
      </c>
      <c r="M1408" t="s">
        <v>1278</v>
      </c>
      <c r="N1408">
        <v>6</v>
      </c>
      <c r="O1408">
        <f t="shared" si="21"/>
        <v>1</v>
      </c>
    </row>
    <row r="1409" spans="1:15">
      <c r="A1409">
        <v>1408</v>
      </c>
      <c r="B1409" t="s">
        <v>460</v>
      </c>
      <c r="C1409" t="s">
        <v>656</v>
      </c>
      <c r="D1409" t="s">
        <v>114</v>
      </c>
      <c r="E1409" t="s">
        <v>121</v>
      </c>
      <c r="F1409" t="s">
        <v>698</v>
      </c>
      <c r="G1409" t="s">
        <v>367</v>
      </c>
      <c r="H1409" t="s">
        <v>699</v>
      </c>
      <c r="I1409" t="s">
        <v>700</v>
      </c>
      <c r="J1409" t="s">
        <v>701</v>
      </c>
      <c r="K1409" t="s">
        <v>19</v>
      </c>
      <c r="L1409">
        <v>0</v>
      </c>
      <c r="M1409" t="s">
        <v>1278</v>
      </c>
      <c r="O1409">
        <f t="shared" si="21"/>
        <v>1</v>
      </c>
    </row>
    <row r="1410" spans="1:15">
      <c r="A1410">
        <v>1409</v>
      </c>
      <c r="B1410" t="s">
        <v>460</v>
      </c>
      <c r="C1410" t="s">
        <v>702</v>
      </c>
      <c r="D1410" t="s">
        <v>52</v>
      </c>
      <c r="E1410" t="s">
        <v>52</v>
      </c>
      <c r="F1410" t="s">
        <v>703</v>
      </c>
      <c r="G1410" t="s">
        <v>229</v>
      </c>
      <c r="H1410" t="s">
        <v>704</v>
      </c>
      <c r="I1410" t="s">
        <v>705</v>
      </c>
      <c r="J1410" t="s">
        <v>706</v>
      </c>
      <c r="K1410" t="s">
        <v>19</v>
      </c>
      <c r="L1410">
        <v>8</v>
      </c>
      <c r="M1410" t="s">
        <v>1278</v>
      </c>
      <c r="N1410">
        <v>6</v>
      </c>
      <c r="O1410">
        <f t="shared" si="21"/>
        <v>1</v>
      </c>
    </row>
    <row r="1411" spans="1:15">
      <c r="A1411">
        <v>1410</v>
      </c>
      <c r="B1411" t="s">
        <v>460</v>
      </c>
      <c r="C1411" t="s">
        <v>702</v>
      </c>
      <c r="D1411" t="s">
        <v>52</v>
      </c>
      <c r="E1411" t="s">
        <v>58</v>
      </c>
      <c r="F1411" t="s">
        <v>707</v>
      </c>
      <c r="G1411" t="s">
        <v>344</v>
      </c>
      <c r="H1411" t="s">
        <v>708</v>
      </c>
      <c r="I1411" t="s">
        <v>709</v>
      </c>
      <c r="J1411" t="s">
        <v>710</v>
      </c>
      <c r="K1411" t="s">
        <v>19</v>
      </c>
      <c r="L1411">
        <v>7</v>
      </c>
      <c r="M1411" t="s">
        <v>1278</v>
      </c>
      <c r="N1411">
        <v>6</v>
      </c>
      <c r="O1411">
        <f t="shared" ref="O1411:O1474" si="22">IF(N1411=" ",0,1)</f>
        <v>1</v>
      </c>
    </row>
    <row r="1412" spans="1:15">
      <c r="A1412">
        <v>1411</v>
      </c>
      <c r="B1412" t="s">
        <v>460</v>
      </c>
      <c r="C1412" t="s">
        <v>702</v>
      </c>
      <c r="D1412" t="s">
        <v>25</v>
      </c>
      <c r="E1412" t="s">
        <v>64</v>
      </c>
      <c r="F1412" t="s">
        <v>711</v>
      </c>
      <c r="G1412" t="s">
        <v>354</v>
      </c>
      <c r="H1412" t="s">
        <v>712</v>
      </c>
      <c r="I1412" t="s">
        <v>713</v>
      </c>
      <c r="J1412" t="s">
        <v>714</v>
      </c>
      <c r="K1412" t="s">
        <v>19</v>
      </c>
      <c r="L1412">
        <v>11</v>
      </c>
      <c r="M1412" t="s">
        <v>1278</v>
      </c>
      <c r="N1412">
        <v>6</v>
      </c>
      <c r="O1412">
        <f t="shared" si="22"/>
        <v>1</v>
      </c>
    </row>
    <row r="1413" spans="1:15">
      <c r="A1413">
        <v>1412</v>
      </c>
      <c r="B1413" t="s">
        <v>460</v>
      </c>
      <c r="C1413" t="s">
        <v>702</v>
      </c>
      <c r="D1413" t="s">
        <v>25</v>
      </c>
      <c r="E1413" t="s">
        <v>70</v>
      </c>
      <c r="F1413" t="s">
        <v>715</v>
      </c>
      <c r="G1413" t="s">
        <v>716</v>
      </c>
      <c r="H1413" t="s">
        <v>717</v>
      </c>
      <c r="I1413" t="s">
        <v>718</v>
      </c>
      <c r="J1413" t="s">
        <v>719</v>
      </c>
      <c r="K1413" t="s">
        <v>19</v>
      </c>
      <c r="L1413">
        <v>0</v>
      </c>
      <c r="M1413" t="s">
        <v>1278</v>
      </c>
      <c r="O1413">
        <f t="shared" si="22"/>
        <v>1</v>
      </c>
    </row>
    <row r="1414" spans="1:15">
      <c r="A1414">
        <v>1413</v>
      </c>
      <c r="B1414" t="s">
        <v>460</v>
      </c>
      <c r="C1414" t="s">
        <v>702</v>
      </c>
      <c r="D1414" t="s">
        <v>76</v>
      </c>
      <c r="E1414" t="s">
        <v>77</v>
      </c>
      <c r="F1414" t="s">
        <v>720</v>
      </c>
      <c r="G1414" t="s">
        <v>721</v>
      </c>
      <c r="H1414" t="s">
        <v>722</v>
      </c>
      <c r="I1414" t="s">
        <v>723</v>
      </c>
      <c r="J1414" t="s">
        <v>724</v>
      </c>
      <c r="K1414" t="s">
        <v>19</v>
      </c>
      <c r="L1414">
        <v>7</v>
      </c>
      <c r="M1414" t="s">
        <v>1278</v>
      </c>
      <c r="O1414">
        <f t="shared" si="22"/>
        <v>1</v>
      </c>
    </row>
    <row r="1415" spans="1:15">
      <c r="A1415">
        <v>1414</v>
      </c>
      <c r="B1415" t="s">
        <v>460</v>
      </c>
      <c r="C1415" t="s">
        <v>702</v>
      </c>
      <c r="D1415" t="s">
        <v>76</v>
      </c>
      <c r="E1415" t="s">
        <v>83</v>
      </c>
      <c r="F1415" t="s">
        <v>15</v>
      </c>
      <c r="G1415" t="s">
        <v>725</v>
      </c>
      <c r="H1415" t="s">
        <v>726</v>
      </c>
      <c r="I1415" t="s">
        <v>723</v>
      </c>
      <c r="J1415" t="s">
        <v>727</v>
      </c>
      <c r="K1415" t="s">
        <v>19</v>
      </c>
      <c r="L1415">
        <v>0</v>
      </c>
      <c r="M1415" t="s">
        <v>1278</v>
      </c>
      <c r="O1415">
        <f t="shared" si="22"/>
        <v>1</v>
      </c>
    </row>
    <row r="1416" spans="1:15">
      <c r="A1416">
        <v>1415</v>
      </c>
      <c r="B1416" t="s">
        <v>460</v>
      </c>
      <c r="C1416" t="s">
        <v>702</v>
      </c>
      <c r="D1416" t="s">
        <v>89</v>
      </c>
      <c r="E1416" t="s">
        <v>90</v>
      </c>
      <c r="F1416" t="s">
        <v>37</v>
      </c>
      <c r="G1416" t="s">
        <v>42</v>
      </c>
      <c r="H1416" t="s">
        <v>728</v>
      </c>
      <c r="I1416" t="s">
        <v>729</v>
      </c>
      <c r="J1416" t="s">
        <v>730</v>
      </c>
      <c r="K1416" t="s">
        <v>19</v>
      </c>
      <c r="L1416">
        <v>5</v>
      </c>
      <c r="M1416" t="s">
        <v>1278</v>
      </c>
      <c r="O1416">
        <f t="shared" si="22"/>
        <v>1</v>
      </c>
    </row>
    <row r="1417" spans="1:15">
      <c r="A1417">
        <v>1416</v>
      </c>
      <c r="B1417" t="s">
        <v>460</v>
      </c>
      <c r="C1417" t="s">
        <v>702</v>
      </c>
      <c r="D1417" t="s">
        <v>89</v>
      </c>
      <c r="E1417" t="s">
        <v>96</v>
      </c>
      <c r="F1417" t="s">
        <v>715</v>
      </c>
      <c r="G1417" t="s">
        <v>716</v>
      </c>
      <c r="H1417" t="s">
        <v>717</v>
      </c>
      <c r="I1417" t="s">
        <v>718</v>
      </c>
      <c r="J1417" t="s">
        <v>719</v>
      </c>
      <c r="K1417" t="s">
        <v>19</v>
      </c>
      <c r="L1417">
        <v>0</v>
      </c>
      <c r="M1417" t="s">
        <v>1278</v>
      </c>
      <c r="O1417">
        <f t="shared" si="22"/>
        <v>1</v>
      </c>
    </row>
    <row r="1418" spans="1:15">
      <c r="A1418">
        <v>1417</v>
      </c>
      <c r="B1418" t="s">
        <v>460</v>
      </c>
      <c r="C1418" t="s">
        <v>702</v>
      </c>
      <c r="D1418" t="s">
        <v>102</v>
      </c>
      <c r="E1418" t="s">
        <v>103</v>
      </c>
      <c r="F1418" t="s">
        <v>731</v>
      </c>
      <c r="G1418" t="s">
        <v>229</v>
      </c>
      <c r="H1418" t="s">
        <v>732</v>
      </c>
      <c r="I1418" t="s">
        <v>733</v>
      </c>
      <c r="J1418" t="s">
        <v>734</v>
      </c>
      <c r="K1418" t="s">
        <v>19</v>
      </c>
      <c r="L1418">
        <v>6</v>
      </c>
      <c r="M1418" t="s">
        <v>1278</v>
      </c>
      <c r="O1418">
        <f t="shared" si="22"/>
        <v>1</v>
      </c>
    </row>
    <row r="1419" spans="1:15">
      <c r="A1419">
        <v>1418</v>
      </c>
      <c r="B1419" t="s">
        <v>460</v>
      </c>
      <c r="C1419" t="s">
        <v>702</v>
      </c>
      <c r="D1419" t="s">
        <v>102</v>
      </c>
      <c r="E1419" t="s">
        <v>109</v>
      </c>
      <c r="F1419" t="s">
        <v>735</v>
      </c>
      <c r="G1419" t="s">
        <v>736</v>
      </c>
      <c r="H1419" t="s">
        <v>737</v>
      </c>
      <c r="I1419" t="s">
        <v>738</v>
      </c>
      <c r="J1419" t="s">
        <v>739</v>
      </c>
      <c r="K1419" t="s">
        <v>19</v>
      </c>
      <c r="L1419">
        <v>2</v>
      </c>
      <c r="M1419" t="s">
        <v>1278</v>
      </c>
      <c r="O1419">
        <f t="shared" si="22"/>
        <v>1</v>
      </c>
    </row>
    <row r="1420" spans="1:15">
      <c r="A1420">
        <v>1419</v>
      </c>
      <c r="B1420" t="s">
        <v>460</v>
      </c>
      <c r="C1420" t="s">
        <v>702</v>
      </c>
      <c r="D1420" t="s">
        <v>114</v>
      </c>
      <c r="E1420" t="s">
        <v>115</v>
      </c>
      <c r="F1420" t="s">
        <v>740</v>
      </c>
      <c r="G1420" t="s">
        <v>741</v>
      </c>
      <c r="H1420" t="s">
        <v>742</v>
      </c>
      <c r="I1420" t="s">
        <v>743</v>
      </c>
      <c r="J1420" t="s">
        <v>744</v>
      </c>
      <c r="K1420" t="s">
        <v>19</v>
      </c>
      <c r="L1420">
        <v>1</v>
      </c>
      <c r="M1420" t="s">
        <v>1278</v>
      </c>
      <c r="O1420">
        <f t="shared" si="22"/>
        <v>1</v>
      </c>
    </row>
    <row r="1421" spans="1:15">
      <c r="A1421">
        <v>1420</v>
      </c>
      <c r="B1421" t="s">
        <v>460</v>
      </c>
      <c r="C1421" t="s">
        <v>702</v>
      </c>
      <c r="D1421" t="s">
        <v>114</v>
      </c>
      <c r="E1421" t="s">
        <v>121</v>
      </c>
      <c r="F1421" t="s">
        <v>745</v>
      </c>
      <c r="G1421" t="s">
        <v>746</v>
      </c>
      <c r="H1421" t="s">
        <v>747</v>
      </c>
      <c r="I1421" t="s">
        <v>748</v>
      </c>
      <c r="J1421" t="s">
        <v>749</v>
      </c>
      <c r="K1421" t="s">
        <v>19</v>
      </c>
      <c r="L1421">
        <v>9</v>
      </c>
      <c r="M1421" t="s">
        <v>1278</v>
      </c>
      <c r="N1421">
        <v>6</v>
      </c>
      <c r="O1421">
        <f t="shared" si="22"/>
        <v>1</v>
      </c>
    </row>
    <row r="1422" spans="1:15">
      <c r="A1422">
        <v>1421</v>
      </c>
      <c r="B1422" t="s">
        <v>460</v>
      </c>
      <c r="C1422" t="s">
        <v>750</v>
      </c>
      <c r="D1422" t="s">
        <v>52</v>
      </c>
      <c r="E1422" t="s">
        <v>52</v>
      </c>
      <c r="F1422" t="s">
        <v>751</v>
      </c>
      <c r="G1422" t="s">
        <v>258</v>
      </c>
      <c r="H1422" t="s">
        <v>752</v>
      </c>
      <c r="I1422" t="s">
        <v>753</v>
      </c>
      <c r="J1422" t="s">
        <v>754</v>
      </c>
      <c r="K1422" t="s">
        <v>19</v>
      </c>
      <c r="L1422">
        <v>9</v>
      </c>
      <c r="M1422" t="s">
        <v>1278</v>
      </c>
      <c r="N1422">
        <v>6</v>
      </c>
      <c r="O1422">
        <f t="shared" si="22"/>
        <v>1</v>
      </c>
    </row>
    <row r="1423" spans="1:15">
      <c r="A1423">
        <v>1422</v>
      </c>
      <c r="B1423" t="s">
        <v>460</v>
      </c>
      <c r="C1423" t="s">
        <v>750</v>
      </c>
      <c r="D1423" t="s">
        <v>52</v>
      </c>
      <c r="E1423" t="s">
        <v>58</v>
      </c>
      <c r="F1423" t="s">
        <v>755</v>
      </c>
      <c r="G1423" t="s">
        <v>580</v>
      </c>
      <c r="H1423" t="s">
        <v>756</v>
      </c>
      <c r="I1423" t="s">
        <v>757</v>
      </c>
      <c r="J1423" t="s">
        <v>758</v>
      </c>
      <c r="K1423" t="s">
        <v>19</v>
      </c>
      <c r="L1423">
        <v>9</v>
      </c>
      <c r="M1423" t="s">
        <v>1278</v>
      </c>
      <c r="N1423">
        <v>6</v>
      </c>
      <c r="O1423">
        <f t="shared" si="22"/>
        <v>1</v>
      </c>
    </row>
    <row r="1424" spans="1:15">
      <c r="A1424">
        <v>1423</v>
      </c>
      <c r="B1424" t="s">
        <v>460</v>
      </c>
      <c r="C1424" t="s">
        <v>750</v>
      </c>
      <c r="D1424" t="s">
        <v>25</v>
      </c>
      <c r="E1424" t="s">
        <v>64</v>
      </c>
      <c r="F1424" t="s">
        <v>759</v>
      </c>
      <c r="G1424" t="s">
        <v>760</v>
      </c>
      <c r="H1424" t="s">
        <v>761</v>
      </c>
      <c r="I1424" t="s">
        <v>762</v>
      </c>
      <c r="J1424" t="s">
        <v>763</v>
      </c>
      <c r="K1424" t="s">
        <v>19</v>
      </c>
      <c r="L1424">
        <v>7</v>
      </c>
      <c r="M1424" t="s">
        <v>1278</v>
      </c>
      <c r="O1424">
        <f t="shared" si="22"/>
        <v>1</v>
      </c>
    </row>
    <row r="1425" spans="1:15">
      <c r="A1425">
        <v>1424</v>
      </c>
      <c r="B1425" t="s">
        <v>460</v>
      </c>
      <c r="C1425" t="s">
        <v>750</v>
      </c>
      <c r="D1425" t="s">
        <v>25</v>
      </c>
      <c r="E1425" t="s">
        <v>70</v>
      </c>
      <c r="F1425" t="s">
        <v>764</v>
      </c>
      <c r="G1425" t="s">
        <v>765</v>
      </c>
      <c r="H1425" t="s">
        <v>766</v>
      </c>
      <c r="I1425" t="s">
        <v>767</v>
      </c>
      <c r="J1425" t="s">
        <v>768</v>
      </c>
      <c r="K1425" t="s">
        <v>19</v>
      </c>
      <c r="L1425">
        <v>7</v>
      </c>
      <c r="M1425" t="s">
        <v>1278</v>
      </c>
      <c r="N1425">
        <v>6</v>
      </c>
      <c r="O1425">
        <f t="shared" si="22"/>
        <v>1</v>
      </c>
    </row>
    <row r="1426" spans="1:15">
      <c r="A1426">
        <v>1425</v>
      </c>
      <c r="B1426" t="s">
        <v>460</v>
      </c>
      <c r="C1426" t="s">
        <v>750</v>
      </c>
      <c r="D1426" t="s">
        <v>25</v>
      </c>
      <c r="E1426" t="s">
        <v>70</v>
      </c>
      <c r="F1426" t="s">
        <v>769</v>
      </c>
      <c r="G1426" t="s">
        <v>770</v>
      </c>
      <c r="H1426" t="s">
        <v>771</v>
      </c>
      <c r="I1426" t="s">
        <v>772</v>
      </c>
      <c r="J1426" t="s">
        <v>773</v>
      </c>
      <c r="K1426" t="s">
        <v>19</v>
      </c>
      <c r="L1426">
        <v>2</v>
      </c>
      <c r="M1426" t="s">
        <v>1278</v>
      </c>
      <c r="O1426">
        <f t="shared" si="22"/>
        <v>1</v>
      </c>
    </row>
    <row r="1427" spans="1:15">
      <c r="A1427">
        <v>1426</v>
      </c>
      <c r="B1427" t="s">
        <v>460</v>
      </c>
      <c r="C1427" t="s">
        <v>750</v>
      </c>
      <c r="D1427" t="s">
        <v>25</v>
      </c>
      <c r="E1427" t="s">
        <v>70</v>
      </c>
      <c r="F1427" t="s">
        <v>774</v>
      </c>
      <c r="G1427" t="s">
        <v>775</v>
      </c>
      <c r="H1427" t="s">
        <v>776</v>
      </c>
      <c r="I1427" t="s">
        <v>777</v>
      </c>
      <c r="J1427" t="s">
        <v>778</v>
      </c>
      <c r="K1427" t="s">
        <v>19</v>
      </c>
      <c r="L1427">
        <v>1</v>
      </c>
      <c r="M1427" t="s">
        <v>1278</v>
      </c>
      <c r="O1427">
        <f t="shared" si="22"/>
        <v>1</v>
      </c>
    </row>
    <row r="1428" spans="1:15">
      <c r="A1428">
        <v>1427</v>
      </c>
      <c r="B1428" t="s">
        <v>460</v>
      </c>
      <c r="C1428" t="s">
        <v>750</v>
      </c>
      <c r="D1428" t="s">
        <v>76</v>
      </c>
      <c r="E1428" t="s">
        <v>77</v>
      </c>
      <c r="F1428" t="s">
        <v>779</v>
      </c>
      <c r="G1428" t="s">
        <v>780</v>
      </c>
      <c r="H1428" t="s">
        <v>781</v>
      </c>
      <c r="I1428" t="s">
        <v>782</v>
      </c>
      <c r="J1428" t="s">
        <v>783</v>
      </c>
      <c r="K1428" t="s">
        <v>19</v>
      </c>
      <c r="L1428">
        <v>3</v>
      </c>
      <c r="M1428" t="s">
        <v>1278</v>
      </c>
      <c r="O1428">
        <f t="shared" si="22"/>
        <v>1</v>
      </c>
    </row>
    <row r="1429" spans="1:15">
      <c r="A1429">
        <v>1428</v>
      </c>
      <c r="B1429" t="s">
        <v>460</v>
      </c>
      <c r="C1429" t="s">
        <v>750</v>
      </c>
      <c r="D1429" t="s">
        <v>76</v>
      </c>
      <c r="E1429" t="s">
        <v>83</v>
      </c>
      <c r="F1429" t="s">
        <v>784</v>
      </c>
      <c r="G1429" t="s">
        <v>785</v>
      </c>
      <c r="H1429" t="s">
        <v>786</v>
      </c>
      <c r="I1429" t="s">
        <v>787</v>
      </c>
      <c r="J1429" t="s">
        <v>788</v>
      </c>
      <c r="K1429" t="s">
        <v>19</v>
      </c>
      <c r="L1429">
        <v>3</v>
      </c>
      <c r="M1429" t="s">
        <v>1278</v>
      </c>
      <c r="O1429">
        <f t="shared" si="22"/>
        <v>1</v>
      </c>
    </row>
    <row r="1430" spans="1:15">
      <c r="A1430">
        <v>1429</v>
      </c>
      <c r="B1430" t="s">
        <v>460</v>
      </c>
      <c r="C1430" t="s">
        <v>750</v>
      </c>
      <c r="D1430" t="s">
        <v>89</v>
      </c>
      <c r="E1430" t="s">
        <v>789</v>
      </c>
      <c r="F1430" t="s">
        <v>790</v>
      </c>
      <c r="G1430" t="s">
        <v>791</v>
      </c>
      <c r="H1430" t="s">
        <v>792</v>
      </c>
      <c r="I1430" t="s">
        <v>793</v>
      </c>
      <c r="J1430" t="s">
        <v>794</v>
      </c>
      <c r="K1430" t="s">
        <v>19</v>
      </c>
      <c r="L1430">
        <v>4</v>
      </c>
      <c r="M1430" t="s">
        <v>1278</v>
      </c>
      <c r="O1430">
        <f t="shared" si="22"/>
        <v>1</v>
      </c>
    </row>
    <row r="1431" spans="1:15">
      <c r="A1431">
        <v>1430</v>
      </c>
      <c r="B1431" t="s">
        <v>460</v>
      </c>
      <c r="C1431" t="s">
        <v>750</v>
      </c>
      <c r="D1431" t="s">
        <v>89</v>
      </c>
      <c r="E1431" t="s">
        <v>96</v>
      </c>
      <c r="F1431" t="s">
        <v>795</v>
      </c>
      <c r="G1431" t="s">
        <v>229</v>
      </c>
      <c r="H1431" t="s">
        <v>796</v>
      </c>
      <c r="I1431" t="s">
        <v>797</v>
      </c>
      <c r="J1431" t="s">
        <v>798</v>
      </c>
      <c r="K1431" t="s">
        <v>19</v>
      </c>
      <c r="L1431">
        <v>6</v>
      </c>
      <c r="M1431" t="s">
        <v>1278</v>
      </c>
      <c r="N1431">
        <v>6</v>
      </c>
      <c r="O1431">
        <f t="shared" si="22"/>
        <v>1</v>
      </c>
    </row>
    <row r="1432" spans="1:15">
      <c r="A1432">
        <v>1431</v>
      </c>
      <c r="B1432" t="s">
        <v>460</v>
      </c>
      <c r="C1432" t="s">
        <v>750</v>
      </c>
      <c r="D1432" t="s">
        <v>89</v>
      </c>
      <c r="E1432" t="s">
        <v>96</v>
      </c>
      <c r="F1432" t="s">
        <v>799</v>
      </c>
      <c r="G1432" t="s">
        <v>800</v>
      </c>
      <c r="H1432" t="s">
        <v>801</v>
      </c>
      <c r="I1432" t="s">
        <v>802</v>
      </c>
      <c r="J1432" t="s">
        <v>803</v>
      </c>
      <c r="K1432" t="s">
        <v>19</v>
      </c>
      <c r="L1432">
        <v>1</v>
      </c>
      <c r="M1432" t="s">
        <v>1278</v>
      </c>
      <c r="O1432">
        <f t="shared" si="22"/>
        <v>1</v>
      </c>
    </row>
    <row r="1433" spans="1:15">
      <c r="A1433">
        <v>1432</v>
      </c>
      <c r="B1433" t="s">
        <v>460</v>
      </c>
      <c r="C1433" t="s">
        <v>750</v>
      </c>
      <c r="D1433" t="s">
        <v>102</v>
      </c>
      <c r="E1433" t="s">
        <v>103</v>
      </c>
      <c r="F1433" t="s">
        <v>589</v>
      </c>
      <c r="G1433" t="s">
        <v>804</v>
      </c>
      <c r="H1433" t="s">
        <v>805</v>
      </c>
      <c r="I1433" t="s">
        <v>806</v>
      </c>
      <c r="J1433" t="s">
        <v>807</v>
      </c>
      <c r="K1433" t="s">
        <v>19</v>
      </c>
      <c r="L1433">
        <v>5</v>
      </c>
      <c r="M1433" t="s">
        <v>1278</v>
      </c>
      <c r="N1433">
        <v>6</v>
      </c>
      <c r="O1433">
        <f t="shared" si="22"/>
        <v>1</v>
      </c>
    </row>
    <row r="1434" spans="1:15">
      <c r="A1434">
        <v>1433</v>
      </c>
      <c r="B1434" t="s">
        <v>460</v>
      </c>
      <c r="C1434" t="s">
        <v>750</v>
      </c>
      <c r="D1434" t="s">
        <v>102</v>
      </c>
      <c r="E1434" t="s">
        <v>109</v>
      </c>
      <c r="F1434" t="s">
        <v>808</v>
      </c>
      <c r="G1434" t="s">
        <v>314</v>
      </c>
      <c r="H1434" t="s">
        <v>809</v>
      </c>
      <c r="I1434" t="s">
        <v>810</v>
      </c>
      <c r="J1434" t="s">
        <v>811</v>
      </c>
      <c r="K1434" t="s">
        <v>19</v>
      </c>
      <c r="L1434">
        <v>0</v>
      </c>
      <c r="M1434" t="s">
        <v>1278</v>
      </c>
      <c r="O1434">
        <f t="shared" si="22"/>
        <v>1</v>
      </c>
    </row>
    <row r="1435" spans="1:15">
      <c r="A1435">
        <v>1434</v>
      </c>
      <c r="B1435" t="s">
        <v>460</v>
      </c>
      <c r="C1435" t="s">
        <v>750</v>
      </c>
      <c r="D1435" t="s">
        <v>114</v>
      </c>
      <c r="E1435" t="s">
        <v>115</v>
      </c>
      <c r="F1435" t="s">
        <v>812</v>
      </c>
      <c r="G1435" t="s">
        <v>22</v>
      </c>
      <c r="H1435" t="s">
        <v>813</v>
      </c>
      <c r="I1435" t="s">
        <v>814</v>
      </c>
      <c r="J1435" t="s">
        <v>815</v>
      </c>
      <c r="K1435" t="s">
        <v>19</v>
      </c>
      <c r="L1435">
        <v>3</v>
      </c>
      <c r="M1435" t="s">
        <v>1278</v>
      </c>
      <c r="O1435">
        <f t="shared" si="22"/>
        <v>1</v>
      </c>
    </row>
    <row r="1436" spans="1:15">
      <c r="A1436">
        <v>1435</v>
      </c>
      <c r="B1436" t="s">
        <v>460</v>
      </c>
      <c r="C1436" t="s">
        <v>750</v>
      </c>
      <c r="D1436" t="s">
        <v>114</v>
      </c>
      <c r="E1436" t="s">
        <v>121</v>
      </c>
      <c r="F1436" t="s">
        <v>816</v>
      </c>
      <c r="G1436" t="s">
        <v>817</v>
      </c>
      <c r="H1436" t="s">
        <v>818</v>
      </c>
      <c r="I1436" t="s">
        <v>819</v>
      </c>
      <c r="J1436" t="s">
        <v>820</v>
      </c>
      <c r="K1436" t="s">
        <v>19</v>
      </c>
      <c r="L1436">
        <v>0</v>
      </c>
      <c r="M1436" t="s">
        <v>1278</v>
      </c>
      <c r="O1436">
        <f t="shared" si="22"/>
        <v>1</v>
      </c>
    </row>
    <row r="1437" spans="1:15">
      <c r="A1437">
        <v>1436</v>
      </c>
      <c r="B1437" t="s">
        <v>460</v>
      </c>
      <c r="C1437" t="s">
        <v>821</v>
      </c>
      <c r="D1437" t="s">
        <v>52</v>
      </c>
      <c r="E1437" t="s">
        <v>52</v>
      </c>
      <c r="F1437" t="s">
        <v>584</v>
      </c>
      <c r="G1437" t="s">
        <v>822</v>
      </c>
      <c r="H1437" t="s">
        <v>823</v>
      </c>
      <c r="I1437" t="s">
        <v>824</v>
      </c>
      <c r="J1437" t="s">
        <v>825</v>
      </c>
      <c r="K1437" t="s">
        <v>19</v>
      </c>
      <c r="L1437">
        <v>10</v>
      </c>
      <c r="M1437" t="s">
        <v>1278</v>
      </c>
      <c r="O1437">
        <f t="shared" si="22"/>
        <v>1</v>
      </c>
    </row>
    <row r="1438" spans="1:15">
      <c r="A1438">
        <v>1437</v>
      </c>
      <c r="B1438" t="s">
        <v>460</v>
      </c>
      <c r="C1438" t="s">
        <v>821</v>
      </c>
      <c r="D1438" t="s">
        <v>52</v>
      </c>
      <c r="E1438" t="s">
        <v>58</v>
      </c>
      <c r="F1438" t="s">
        <v>826</v>
      </c>
      <c r="G1438" t="s">
        <v>827</v>
      </c>
      <c r="H1438" t="s">
        <v>828</v>
      </c>
      <c r="I1438" t="s">
        <v>829</v>
      </c>
      <c r="J1438" t="s">
        <v>830</v>
      </c>
      <c r="K1438" t="s">
        <v>19</v>
      </c>
      <c r="L1438">
        <v>7</v>
      </c>
      <c r="M1438" t="s">
        <v>1278</v>
      </c>
      <c r="N1438">
        <v>6</v>
      </c>
      <c r="O1438">
        <f t="shared" si="22"/>
        <v>1</v>
      </c>
    </row>
    <row r="1439" spans="1:15">
      <c r="A1439">
        <v>1438</v>
      </c>
      <c r="B1439" t="s">
        <v>460</v>
      </c>
      <c r="C1439" t="s">
        <v>821</v>
      </c>
      <c r="D1439" t="s">
        <v>25</v>
      </c>
      <c r="E1439" t="s">
        <v>64</v>
      </c>
      <c r="F1439" t="s">
        <v>831</v>
      </c>
      <c r="G1439" t="s">
        <v>832</v>
      </c>
      <c r="H1439" t="s">
        <v>833</v>
      </c>
      <c r="I1439" t="s">
        <v>834</v>
      </c>
      <c r="J1439" t="s">
        <v>835</v>
      </c>
      <c r="K1439" t="s">
        <v>19</v>
      </c>
      <c r="L1439">
        <v>8</v>
      </c>
      <c r="M1439" t="s">
        <v>1278</v>
      </c>
      <c r="N1439">
        <v>6</v>
      </c>
      <c r="O1439">
        <f t="shared" si="22"/>
        <v>1</v>
      </c>
    </row>
    <row r="1440" spans="1:15">
      <c r="A1440">
        <v>1439</v>
      </c>
      <c r="B1440" t="s">
        <v>460</v>
      </c>
      <c r="C1440" t="s">
        <v>821</v>
      </c>
      <c r="D1440" t="s">
        <v>76</v>
      </c>
      <c r="E1440" t="s">
        <v>77</v>
      </c>
      <c r="F1440" t="s">
        <v>53</v>
      </c>
      <c r="G1440" t="s">
        <v>836</v>
      </c>
      <c r="H1440" t="s">
        <v>837</v>
      </c>
      <c r="I1440" t="s">
        <v>838</v>
      </c>
      <c r="J1440" t="s">
        <v>839</v>
      </c>
      <c r="K1440" t="s">
        <v>19</v>
      </c>
      <c r="L1440">
        <v>4</v>
      </c>
      <c r="M1440" t="s">
        <v>1278</v>
      </c>
      <c r="O1440">
        <f t="shared" si="22"/>
        <v>1</v>
      </c>
    </row>
    <row r="1441" spans="1:15">
      <c r="A1441">
        <v>1440</v>
      </c>
      <c r="B1441" t="s">
        <v>460</v>
      </c>
      <c r="C1441" t="s">
        <v>821</v>
      </c>
      <c r="D1441" t="s">
        <v>89</v>
      </c>
      <c r="E1441" t="s">
        <v>90</v>
      </c>
      <c r="F1441" t="s">
        <v>584</v>
      </c>
      <c r="G1441" t="s">
        <v>822</v>
      </c>
      <c r="H1441" t="s">
        <v>823</v>
      </c>
      <c r="I1441" t="s">
        <v>840</v>
      </c>
      <c r="J1441" t="s">
        <v>841</v>
      </c>
      <c r="K1441" t="s">
        <v>19</v>
      </c>
      <c r="L1441">
        <v>10</v>
      </c>
      <c r="M1441" t="s">
        <v>1278</v>
      </c>
      <c r="O1441">
        <f t="shared" si="22"/>
        <v>1</v>
      </c>
    </row>
    <row r="1442" spans="1:15">
      <c r="A1442">
        <v>1441</v>
      </c>
      <c r="B1442" t="s">
        <v>460</v>
      </c>
      <c r="C1442" t="s">
        <v>821</v>
      </c>
      <c r="D1442" t="s">
        <v>102</v>
      </c>
      <c r="E1442" t="s">
        <v>103</v>
      </c>
      <c r="F1442" t="s">
        <v>842</v>
      </c>
      <c r="G1442" t="s">
        <v>843</v>
      </c>
      <c r="H1442" t="s">
        <v>844</v>
      </c>
      <c r="I1442" t="s">
        <v>845</v>
      </c>
      <c r="J1442" t="s">
        <v>846</v>
      </c>
      <c r="K1442" t="s">
        <v>19</v>
      </c>
      <c r="L1442">
        <v>8</v>
      </c>
      <c r="M1442" t="s">
        <v>1278</v>
      </c>
      <c r="O1442">
        <f t="shared" si="22"/>
        <v>1</v>
      </c>
    </row>
    <row r="1443" spans="1:15">
      <c r="A1443">
        <v>1442</v>
      </c>
      <c r="B1443" t="s">
        <v>460</v>
      </c>
      <c r="C1443" t="s">
        <v>821</v>
      </c>
      <c r="D1443" t="s">
        <v>114</v>
      </c>
      <c r="E1443" t="s">
        <v>115</v>
      </c>
      <c r="F1443" t="s">
        <v>847</v>
      </c>
      <c r="G1443" t="s">
        <v>848</v>
      </c>
      <c r="H1443" t="s">
        <v>849</v>
      </c>
      <c r="I1443" t="s">
        <v>850</v>
      </c>
      <c r="J1443" t="s">
        <v>851</v>
      </c>
      <c r="K1443" t="s">
        <v>19</v>
      </c>
      <c r="L1443">
        <v>5</v>
      </c>
      <c r="M1443" t="s">
        <v>1278</v>
      </c>
      <c r="O1443">
        <f t="shared" si="22"/>
        <v>1</v>
      </c>
    </row>
    <row r="1444" spans="1:15">
      <c r="A1444">
        <v>1443</v>
      </c>
      <c r="B1444" t="s">
        <v>460</v>
      </c>
      <c r="C1444" t="s">
        <v>821</v>
      </c>
      <c r="D1444" t="s">
        <v>114</v>
      </c>
      <c r="E1444" t="s">
        <v>121</v>
      </c>
      <c r="F1444" t="s">
        <v>852</v>
      </c>
      <c r="G1444" t="s">
        <v>157</v>
      </c>
      <c r="H1444" t="s">
        <v>853</v>
      </c>
      <c r="I1444" t="s">
        <v>854</v>
      </c>
      <c r="J1444" t="s">
        <v>855</v>
      </c>
      <c r="K1444" t="s">
        <v>19</v>
      </c>
      <c r="L1444">
        <v>6</v>
      </c>
      <c r="M1444" t="s">
        <v>1278</v>
      </c>
      <c r="O1444">
        <f t="shared" si="22"/>
        <v>1</v>
      </c>
    </row>
    <row r="1445" spans="1:15">
      <c r="A1445">
        <v>1444</v>
      </c>
      <c r="B1445" t="s">
        <v>460</v>
      </c>
      <c r="C1445" t="s">
        <v>856</v>
      </c>
      <c r="D1445" t="s">
        <v>52</v>
      </c>
      <c r="E1445" t="s">
        <v>52</v>
      </c>
      <c r="F1445" t="s">
        <v>857</v>
      </c>
      <c r="G1445" t="s">
        <v>858</v>
      </c>
      <c r="H1445" t="s">
        <v>859</v>
      </c>
      <c r="I1445" t="s">
        <v>860</v>
      </c>
      <c r="J1445" t="s">
        <v>861</v>
      </c>
      <c r="K1445" t="s">
        <v>19</v>
      </c>
      <c r="L1445">
        <v>10</v>
      </c>
      <c r="M1445" t="s">
        <v>1278</v>
      </c>
      <c r="N1445">
        <v>6</v>
      </c>
      <c r="O1445">
        <f t="shared" si="22"/>
        <v>1</v>
      </c>
    </row>
    <row r="1446" spans="1:15">
      <c r="A1446">
        <v>1445</v>
      </c>
      <c r="B1446" t="s">
        <v>460</v>
      </c>
      <c r="C1446" t="s">
        <v>856</v>
      </c>
      <c r="D1446" t="s">
        <v>52</v>
      </c>
      <c r="E1446" t="s">
        <v>58</v>
      </c>
      <c r="F1446" t="s">
        <v>862</v>
      </c>
      <c r="G1446" t="s">
        <v>172</v>
      </c>
      <c r="H1446" t="s">
        <v>863</v>
      </c>
      <c r="I1446" t="s">
        <v>864</v>
      </c>
      <c r="J1446" t="s">
        <v>865</v>
      </c>
      <c r="K1446" t="s">
        <v>19</v>
      </c>
      <c r="L1446">
        <v>4</v>
      </c>
      <c r="M1446" t="s">
        <v>1278</v>
      </c>
      <c r="O1446">
        <f t="shared" si="22"/>
        <v>1</v>
      </c>
    </row>
    <row r="1447" spans="1:15">
      <c r="A1447">
        <v>1446</v>
      </c>
      <c r="B1447" t="s">
        <v>460</v>
      </c>
      <c r="C1447" t="s">
        <v>856</v>
      </c>
      <c r="D1447" t="s">
        <v>25</v>
      </c>
      <c r="E1447" t="s">
        <v>64</v>
      </c>
      <c r="F1447" t="s">
        <v>866</v>
      </c>
      <c r="G1447" t="s">
        <v>867</v>
      </c>
      <c r="H1447" t="s">
        <v>868</v>
      </c>
      <c r="I1447" t="s">
        <v>869</v>
      </c>
      <c r="J1447" t="s">
        <v>870</v>
      </c>
      <c r="K1447" t="s">
        <v>19</v>
      </c>
      <c r="L1447">
        <v>1</v>
      </c>
      <c r="M1447" t="s">
        <v>1278</v>
      </c>
      <c r="O1447">
        <f t="shared" si="22"/>
        <v>1</v>
      </c>
    </row>
    <row r="1448" spans="1:15">
      <c r="A1448">
        <v>1447</v>
      </c>
      <c r="B1448" t="s">
        <v>460</v>
      </c>
      <c r="C1448" t="s">
        <v>856</v>
      </c>
      <c r="D1448" t="s">
        <v>25</v>
      </c>
      <c r="E1448" t="s">
        <v>70</v>
      </c>
      <c r="F1448" t="s">
        <v>116</v>
      </c>
      <c r="G1448" t="s">
        <v>871</v>
      </c>
      <c r="H1448" t="s">
        <v>872</v>
      </c>
      <c r="I1448" t="s">
        <v>873</v>
      </c>
      <c r="J1448" t="s">
        <v>874</v>
      </c>
      <c r="K1448" t="s">
        <v>19</v>
      </c>
      <c r="L1448">
        <v>1</v>
      </c>
      <c r="M1448" t="s">
        <v>1278</v>
      </c>
      <c r="O1448">
        <f t="shared" si="22"/>
        <v>1</v>
      </c>
    </row>
    <row r="1449" spans="1:15">
      <c r="A1449">
        <v>1448</v>
      </c>
      <c r="B1449" t="s">
        <v>460</v>
      </c>
      <c r="C1449" t="s">
        <v>856</v>
      </c>
      <c r="D1449" t="s">
        <v>25</v>
      </c>
      <c r="E1449" t="s">
        <v>70</v>
      </c>
      <c r="F1449" t="s">
        <v>875</v>
      </c>
      <c r="G1449" t="s">
        <v>721</v>
      </c>
      <c r="H1449" t="s">
        <v>876</v>
      </c>
      <c r="I1449" t="s">
        <v>877</v>
      </c>
      <c r="J1449" t="s">
        <v>878</v>
      </c>
      <c r="K1449" t="s">
        <v>19</v>
      </c>
      <c r="L1449">
        <v>0</v>
      </c>
      <c r="M1449" t="s">
        <v>1278</v>
      </c>
      <c r="O1449">
        <f t="shared" si="22"/>
        <v>1</v>
      </c>
    </row>
    <row r="1450" spans="1:15">
      <c r="A1450">
        <v>1449</v>
      </c>
      <c r="B1450" t="s">
        <v>460</v>
      </c>
      <c r="C1450" t="s">
        <v>856</v>
      </c>
      <c r="D1450" t="s">
        <v>76</v>
      </c>
      <c r="E1450" t="s">
        <v>77</v>
      </c>
      <c r="F1450" t="s">
        <v>879</v>
      </c>
      <c r="G1450" t="s">
        <v>880</v>
      </c>
      <c r="H1450" t="s">
        <v>881</v>
      </c>
      <c r="I1450" t="s">
        <v>882</v>
      </c>
      <c r="J1450" t="s">
        <v>883</v>
      </c>
      <c r="K1450" t="s">
        <v>19</v>
      </c>
      <c r="L1450">
        <v>3</v>
      </c>
      <c r="M1450" t="s">
        <v>1278</v>
      </c>
      <c r="O1450">
        <f t="shared" si="22"/>
        <v>1</v>
      </c>
    </row>
    <row r="1451" spans="1:15">
      <c r="A1451">
        <v>1450</v>
      </c>
      <c r="B1451" t="s">
        <v>460</v>
      </c>
      <c r="C1451" t="s">
        <v>856</v>
      </c>
      <c r="D1451" t="s">
        <v>76</v>
      </c>
      <c r="E1451" t="s">
        <v>83</v>
      </c>
      <c r="F1451" t="s">
        <v>674</v>
      </c>
      <c r="G1451" t="s">
        <v>884</v>
      </c>
      <c r="H1451" t="s">
        <v>885</v>
      </c>
      <c r="I1451" t="s">
        <v>882</v>
      </c>
      <c r="J1451" t="s">
        <v>886</v>
      </c>
      <c r="K1451" t="s">
        <v>19</v>
      </c>
      <c r="L1451">
        <v>0</v>
      </c>
      <c r="M1451" t="s">
        <v>1278</v>
      </c>
      <c r="O1451">
        <f t="shared" si="22"/>
        <v>1</v>
      </c>
    </row>
    <row r="1452" spans="1:15">
      <c r="A1452">
        <v>1451</v>
      </c>
      <c r="B1452" t="s">
        <v>460</v>
      </c>
      <c r="C1452" t="s">
        <v>856</v>
      </c>
      <c r="D1452" t="s">
        <v>89</v>
      </c>
      <c r="E1452" t="s">
        <v>90</v>
      </c>
      <c r="F1452" t="s">
        <v>887</v>
      </c>
      <c r="G1452" t="s">
        <v>22</v>
      </c>
      <c r="H1452" t="s">
        <v>888</v>
      </c>
      <c r="I1452" t="s">
        <v>889</v>
      </c>
      <c r="J1452" t="s">
        <v>890</v>
      </c>
      <c r="K1452" t="s">
        <v>19</v>
      </c>
      <c r="L1452">
        <v>10</v>
      </c>
      <c r="M1452" t="s">
        <v>1278</v>
      </c>
      <c r="N1452">
        <v>6</v>
      </c>
      <c r="O1452">
        <f t="shared" si="22"/>
        <v>1</v>
      </c>
    </row>
    <row r="1453" spans="1:15">
      <c r="A1453">
        <v>1452</v>
      </c>
      <c r="B1453" t="s">
        <v>460</v>
      </c>
      <c r="C1453" t="s">
        <v>856</v>
      </c>
      <c r="D1453" t="s">
        <v>89</v>
      </c>
      <c r="E1453" t="s">
        <v>96</v>
      </c>
      <c r="F1453" t="s">
        <v>891</v>
      </c>
      <c r="G1453" t="s">
        <v>223</v>
      </c>
      <c r="H1453" t="s">
        <v>892</v>
      </c>
      <c r="I1453" t="s">
        <v>893</v>
      </c>
      <c r="J1453" t="s">
        <v>894</v>
      </c>
      <c r="K1453" t="s">
        <v>19</v>
      </c>
      <c r="L1453">
        <v>4</v>
      </c>
      <c r="M1453" t="s">
        <v>1278</v>
      </c>
      <c r="N1453">
        <v>6</v>
      </c>
      <c r="O1453">
        <f t="shared" si="22"/>
        <v>1</v>
      </c>
    </row>
    <row r="1454" spans="1:15">
      <c r="A1454">
        <v>1453</v>
      </c>
      <c r="B1454" t="s">
        <v>460</v>
      </c>
      <c r="C1454" t="s">
        <v>856</v>
      </c>
      <c r="D1454" t="s">
        <v>102</v>
      </c>
      <c r="E1454" t="s">
        <v>103</v>
      </c>
      <c r="F1454" t="s">
        <v>895</v>
      </c>
      <c r="G1454" t="s">
        <v>896</v>
      </c>
      <c r="H1454" t="s">
        <v>897</v>
      </c>
      <c r="I1454" t="s">
        <v>898</v>
      </c>
      <c r="J1454" t="s">
        <v>899</v>
      </c>
      <c r="K1454" t="s">
        <v>19</v>
      </c>
      <c r="L1454">
        <v>2</v>
      </c>
      <c r="M1454" t="s">
        <v>1278</v>
      </c>
      <c r="O1454">
        <f t="shared" si="22"/>
        <v>1</v>
      </c>
    </row>
    <row r="1455" spans="1:15">
      <c r="A1455">
        <v>1454</v>
      </c>
      <c r="B1455" t="s">
        <v>460</v>
      </c>
      <c r="C1455" t="s">
        <v>856</v>
      </c>
      <c r="D1455" t="s">
        <v>102</v>
      </c>
      <c r="E1455" t="s">
        <v>109</v>
      </c>
      <c r="F1455" t="s">
        <v>900</v>
      </c>
      <c r="G1455" t="s">
        <v>901</v>
      </c>
      <c r="H1455" t="s">
        <v>902</v>
      </c>
      <c r="I1455" t="s">
        <v>903</v>
      </c>
      <c r="J1455" t="s">
        <v>904</v>
      </c>
      <c r="K1455" t="s">
        <v>19</v>
      </c>
      <c r="L1455">
        <v>0</v>
      </c>
      <c r="M1455" t="s">
        <v>1278</v>
      </c>
      <c r="O1455">
        <f t="shared" si="22"/>
        <v>1</v>
      </c>
    </row>
    <row r="1456" spans="1:15">
      <c r="A1456">
        <v>1455</v>
      </c>
      <c r="B1456" t="s">
        <v>460</v>
      </c>
      <c r="C1456" t="s">
        <v>856</v>
      </c>
      <c r="D1456" t="s">
        <v>114</v>
      </c>
      <c r="E1456" t="s">
        <v>905</v>
      </c>
      <c r="F1456" t="s">
        <v>906</v>
      </c>
      <c r="G1456" t="s">
        <v>229</v>
      </c>
      <c r="H1456" t="s">
        <v>907</v>
      </c>
      <c r="I1456" t="s">
        <v>908</v>
      </c>
      <c r="J1456" t="s">
        <v>909</v>
      </c>
      <c r="K1456" t="s">
        <v>19</v>
      </c>
      <c r="L1456">
        <v>4</v>
      </c>
      <c r="M1456" t="s">
        <v>1278</v>
      </c>
      <c r="N1456">
        <v>6</v>
      </c>
      <c r="O1456">
        <f t="shared" si="22"/>
        <v>1</v>
      </c>
    </row>
    <row r="1457" spans="1:15">
      <c r="A1457">
        <v>1456</v>
      </c>
      <c r="B1457" t="s">
        <v>460</v>
      </c>
      <c r="C1457" t="s">
        <v>856</v>
      </c>
      <c r="D1457" t="s">
        <v>114</v>
      </c>
      <c r="E1457" t="s">
        <v>121</v>
      </c>
      <c r="F1457" t="s">
        <v>910</v>
      </c>
      <c r="G1457" t="s">
        <v>911</v>
      </c>
      <c r="H1457" t="s">
        <v>912</v>
      </c>
      <c r="I1457" t="s">
        <v>913</v>
      </c>
      <c r="J1457" t="s">
        <v>914</v>
      </c>
      <c r="K1457" t="s">
        <v>19</v>
      </c>
      <c r="L1457">
        <v>0</v>
      </c>
      <c r="M1457" t="s">
        <v>1278</v>
      </c>
      <c r="O1457">
        <f t="shared" si="22"/>
        <v>1</v>
      </c>
    </row>
    <row r="1458" spans="1:15">
      <c r="A1458">
        <v>1457</v>
      </c>
      <c r="B1458" t="s">
        <v>915</v>
      </c>
      <c r="C1458" t="s">
        <v>12</v>
      </c>
      <c r="D1458" t="s">
        <v>12</v>
      </c>
      <c r="E1458" t="s">
        <v>13</v>
      </c>
      <c r="F1458" t="s">
        <v>916</v>
      </c>
      <c r="G1458" t="s">
        <v>917</v>
      </c>
      <c r="H1458" t="s">
        <v>918</v>
      </c>
      <c r="I1458" t="s">
        <v>919</v>
      </c>
      <c r="J1458" t="s">
        <v>920</v>
      </c>
      <c r="K1458" t="s">
        <v>19</v>
      </c>
      <c r="L1458">
        <v>7</v>
      </c>
      <c r="M1458" t="s">
        <v>1278</v>
      </c>
      <c r="N1458">
        <v>6</v>
      </c>
      <c r="O1458">
        <f t="shared" si="22"/>
        <v>1</v>
      </c>
    </row>
    <row r="1459" spans="1:15">
      <c r="A1459">
        <v>1458</v>
      </c>
      <c r="B1459" t="s">
        <v>915</v>
      </c>
      <c r="C1459" t="s">
        <v>12</v>
      </c>
      <c r="D1459" t="s">
        <v>12</v>
      </c>
      <c r="E1459" t="s">
        <v>20</v>
      </c>
      <c r="F1459" t="s">
        <v>916</v>
      </c>
      <c r="G1459" t="s">
        <v>917</v>
      </c>
      <c r="H1459" t="s">
        <v>918</v>
      </c>
      <c r="I1459" t="s">
        <v>919</v>
      </c>
      <c r="J1459" t="s">
        <v>920</v>
      </c>
      <c r="K1459" t="s">
        <v>19</v>
      </c>
      <c r="L1459">
        <v>7</v>
      </c>
      <c r="M1459" t="s">
        <v>1278</v>
      </c>
      <c r="N1459">
        <v>6</v>
      </c>
      <c r="O1459">
        <f t="shared" si="22"/>
        <v>1</v>
      </c>
    </row>
    <row r="1460" spans="1:15">
      <c r="A1460">
        <v>1459</v>
      </c>
      <c r="B1460" t="s">
        <v>915</v>
      </c>
      <c r="C1460" t="s">
        <v>12</v>
      </c>
      <c r="D1460" t="s">
        <v>12</v>
      </c>
      <c r="E1460" t="s">
        <v>25</v>
      </c>
      <c r="F1460" t="s">
        <v>921</v>
      </c>
      <c r="G1460" t="s">
        <v>922</v>
      </c>
      <c r="H1460" t="s">
        <v>923</v>
      </c>
      <c r="I1460" t="s">
        <v>924</v>
      </c>
      <c r="J1460" t="s">
        <v>925</v>
      </c>
      <c r="K1460" t="s">
        <v>19</v>
      </c>
      <c r="L1460">
        <v>2</v>
      </c>
      <c r="M1460" t="s">
        <v>1278</v>
      </c>
      <c r="O1460">
        <f t="shared" si="22"/>
        <v>1</v>
      </c>
    </row>
    <row r="1461" spans="1:15">
      <c r="A1461">
        <v>1460</v>
      </c>
      <c r="B1461" t="s">
        <v>915</v>
      </c>
      <c r="C1461" t="s">
        <v>12</v>
      </c>
      <c r="D1461" t="s">
        <v>12</v>
      </c>
      <c r="E1461" t="s">
        <v>30</v>
      </c>
      <c r="F1461" t="s">
        <v>926</v>
      </c>
      <c r="G1461" t="s">
        <v>927</v>
      </c>
      <c r="H1461" t="s">
        <v>928</v>
      </c>
      <c r="I1461" t="s">
        <v>929</v>
      </c>
      <c r="J1461" t="s">
        <v>930</v>
      </c>
      <c r="K1461" t="s">
        <v>19</v>
      </c>
      <c r="L1461">
        <v>0</v>
      </c>
      <c r="M1461" t="s">
        <v>1278</v>
      </c>
      <c r="O1461">
        <f t="shared" si="22"/>
        <v>1</v>
      </c>
    </row>
    <row r="1462" spans="1:15">
      <c r="A1462">
        <v>1461</v>
      </c>
      <c r="B1462" t="s">
        <v>915</v>
      </c>
      <c r="C1462" t="s">
        <v>12</v>
      </c>
      <c r="D1462" t="s">
        <v>12</v>
      </c>
      <c r="E1462" t="s">
        <v>76</v>
      </c>
      <c r="F1462" t="s">
        <v>931</v>
      </c>
      <c r="G1462" t="s">
        <v>932</v>
      </c>
      <c r="H1462" t="s">
        <v>933</v>
      </c>
      <c r="I1462" t="s">
        <v>934</v>
      </c>
      <c r="J1462" t="s">
        <v>935</v>
      </c>
      <c r="K1462" t="s">
        <v>19</v>
      </c>
      <c r="L1462">
        <v>5</v>
      </c>
      <c r="M1462" t="s">
        <v>1278</v>
      </c>
      <c r="N1462">
        <v>6</v>
      </c>
      <c r="O1462">
        <f t="shared" si="22"/>
        <v>1</v>
      </c>
    </row>
    <row r="1463" spans="1:15">
      <c r="A1463">
        <v>1462</v>
      </c>
      <c r="B1463" t="s">
        <v>915</v>
      </c>
      <c r="C1463" t="s">
        <v>12</v>
      </c>
      <c r="D1463" t="s">
        <v>12</v>
      </c>
      <c r="E1463" t="s">
        <v>478</v>
      </c>
      <c r="F1463" t="s">
        <v>936</v>
      </c>
      <c r="G1463" t="s">
        <v>937</v>
      </c>
      <c r="H1463" t="s">
        <v>938</v>
      </c>
      <c r="I1463" t="s">
        <v>939</v>
      </c>
      <c r="J1463" t="s">
        <v>940</v>
      </c>
      <c r="K1463" t="s">
        <v>19</v>
      </c>
      <c r="L1463">
        <v>1</v>
      </c>
      <c r="M1463" t="s">
        <v>1278</v>
      </c>
      <c r="O1463">
        <f t="shared" si="22"/>
        <v>1</v>
      </c>
    </row>
    <row r="1464" spans="1:15">
      <c r="A1464">
        <v>1463</v>
      </c>
      <c r="B1464" t="s">
        <v>915</v>
      </c>
      <c r="C1464" t="s">
        <v>12</v>
      </c>
      <c r="D1464" t="s">
        <v>12</v>
      </c>
      <c r="E1464" t="s">
        <v>36</v>
      </c>
      <c r="F1464" t="s">
        <v>941</v>
      </c>
      <c r="G1464" t="s">
        <v>942</v>
      </c>
      <c r="H1464" t="s">
        <v>943</v>
      </c>
      <c r="I1464" t="s">
        <v>944</v>
      </c>
      <c r="J1464" t="s">
        <v>945</v>
      </c>
      <c r="K1464" t="s">
        <v>19</v>
      </c>
      <c r="L1464">
        <v>1</v>
      </c>
      <c r="M1464" t="s">
        <v>1278</v>
      </c>
      <c r="O1464">
        <f t="shared" si="22"/>
        <v>1</v>
      </c>
    </row>
    <row r="1465" spans="1:15">
      <c r="A1465">
        <v>1464</v>
      </c>
      <c r="B1465" t="s">
        <v>915</v>
      </c>
      <c r="C1465" t="s">
        <v>12</v>
      </c>
      <c r="D1465" t="s">
        <v>12</v>
      </c>
      <c r="E1465" t="s">
        <v>946</v>
      </c>
      <c r="F1465" t="s">
        <v>947</v>
      </c>
      <c r="G1465" t="s">
        <v>948</v>
      </c>
      <c r="H1465" t="s">
        <v>949</v>
      </c>
      <c r="I1465" t="s">
        <v>950</v>
      </c>
      <c r="J1465" t="s">
        <v>951</v>
      </c>
      <c r="K1465" t="s">
        <v>19</v>
      </c>
      <c r="L1465">
        <v>5</v>
      </c>
      <c r="M1465" t="s">
        <v>1278</v>
      </c>
      <c r="N1465">
        <v>6</v>
      </c>
      <c r="O1465">
        <f t="shared" si="22"/>
        <v>1</v>
      </c>
    </row>
    <row r="1466" spans="1:15">
      <c r="A1466">
        <v>1465</v>
      </c>
      <c r="B1466" t="s">
        <v>915</v>
      </c>
      <c r="C1466" t="s">
        <v>12</v>
      </c>
      <c r="D1466" t="s">
        <v>12</v>
      </c>
      <c r="E1466" t="s">
        <v>952</v>
      </c>
      <c r="F1466" t="s">
        <v>953</v>
      </c>
      <c r="G1466" t="s">
        <v>954</v>
      </c>
      <c r="H1466" t="s">
        <v>955</v>
      </c>
      <c r="I1466" t="s">
        <v>956</v>
      </c>
      <c r="J1466" t="s">
        <v>957</v>
      </c>
      <c r="K1466" t="s">
        <v>19</v>
      </c>
      <c r="L1466">
        <v>0</v>
      </c>
      <c r="M1466" t="s">
        <v>1278</v>
      </c>
      <c r="O1466">
        <f t="shared" si="22"/>
        <v>1</v>
      </c>
    </row>
    <row r="1467" spans="1:15">
      <c r="A1467">
        <v>1466</v>
      </c>
      <c r="B1467" t="s">
        <v>915</v>
      </c>
      <c r="C1467" t="s">
        <v>958</v>
      </c>
      <c r="D1467" t="s">
        <v>52</v>
      </c>
      <c r="E1467" t="s">
        <v>52</v>
      </c>
      <c r="F1467" t="s">
        <v>959</v>
      </c>
      <c r="G1467" t="s">
        <v>960</v>
      </c>
      <c r="H1467" t="s">
        <v>961</v>
      </c>
      <c r="I1467" t="s">
        <v>962</v>
      </c>
      <c r="J1467" t="s">
        <v>963</v>
      </c>
      <c r="K1467" t="s">
        <v>19</v>
      </c>
      <c r="L1467">
        <v>3</v>
      </c>
      <c r="M1467" t="s">
        <v>1278</v>
      </c>
      <c r="O1467">
        <f t="shared" si="22"/>
        <v>1</v>
      </c>
    </row>
    <row r="1468" spans="1:15">
      <c r="A1468">
        <v>1467</v>
      </c>
      <c r="B1468" t="s">
        <v>915</v>
      </c>
      <c r="C1468" t="s">
        <v>958</v>
      </c>
      <c r="D1468" t="s">
        <v>52</v>
      </c>
      <c r="E1468" t="s">
        <v>58</v>
      </c>
      <c r="F1468" t="s">
        <v>964</v>
      </c>
      <c r="G1468" t="s">
        <v>22</v>
      </c>
      <c r="H1468" t="s">
        <v>965</v>
      </c>
      <c r="I1468" t="s">
        <v>966</v>
      </c>
      <c r="J1468" t="s">
        <v>967</v>
      </c>
      <c r="K1468" t="s">
        <v>19</v>
      </c>
      <c r="L1468">
        <v>10</v>
      </c>
      <c r="M1468" t="s">
        <v>1278</v>
      </c>
      <c r="N1468">
        <v>6</v>
      </c>
      <c r="O1468">
        <f t="shared" si="22"/>
        <v>1</v>
      </c>
    </row>
    <row r="1469" spans="1:15">
      <c r="A1469">
        <v>1468</v>
      </c>
      <c r="B1469" t="s">
        <v>915</v>
      </c>
      <c r="C1469" t="s">
        <v>958</v>
      </c>
      <c r="D1469" t="s">
        <v>25</v>
      </c>
      <c r="E1469" t="s">
        <v>64</v>
      </c>
      <c r="F1469" t="s">
        <v>968</v>
      </c>
      <c r="G1469" t="s">
        <v>969</v>
      </c>
      <c r="H1469" t="s">
        <v>970</v>
      </c>
      <c r="I1469" t="s">
        <v>971</v>
      </c>
      <c r="J1469" t="s">
        <v>972</v>
      </c>
      <c r="K1469" t="s">
        <v>19</v>
      </c>
      <c r="L1469">
        <v>8</v>
      </c>
      <c r="M1469" t="s">
        <v>1278</v>
      </c>
      <c r="O1469">
        <f t="shared" si="22"/>
        <v>1</v>
      </c>
    </row>
    <row r="1470" spans="1:15">
      <c r="A1470">
        <v>1469</v>
      </c>
      <c r="B1470" t="s">
        <v>915</v>
      </c>
      <c r="C1470" t="s">
        <v>958</v>
      </c>
      <c r="D1470" t="s">
        <v>25</v>
      </c>
      <c r="E1470" t="s">
        <v>70</v>
      </c>
      <c r="F1470" t="s">
        <v>973</v>
      </c>
      <c r="G1470" t="s">
        <v>974</v>
      </c>
      <c r="H1470" t="s">
        <v>975</v>
      </c>
      <c r="I1470" t="s">
        <v>976</v>
      </c>
      <c r="J1470" t="s">
        <v>977</v>
      </c>
      <c r="K1470" t="s">
        <v>19</v>
      </c>
      <c r="L1470">
        <v>4</v>
      </c>
      <c r="M1470" t="s">
        <v>1278</v>
      </c>
      <c r="O1470">
        <f t="shared" si="22"/>
        <v>1</v>
      </c>
    </row>
    <row r="1471" spans="1:15">
      <c r="A1471">
        <v>1470</v>
      </c>
      <c r="B1471" t="s">
        <v>915</v>
      </c>
      <c r="C1471" t="s">
        <v>958</v>
      </c>
      <c r="D1471" t="s">
        <v>76</v>
      </c>
      <c r="E1471" t="s">
        <v>77</v>
      </c>
      <c r="F1471" t="s">
        <v>978</v>
      </c>
      <c r="G1471" t="s">
        <v>148</v>
      </c>
      <c r="H1471" t="s">
        <v>979</v>
      </c>
      <c r="I1471" t="s">
        <v>980</v>
      </c>
      <c r="J1471" t="s">
        <v>981</v>
      </c>
      <c r="K1471" t="s">
        <v>19</v>
      </c>
      <c r="L1471">
        <v>0</v>
      </c>
      <c r="M1471" t="s">
        <v>1278</v>
      </c>
      <c r="O1471">
        <f t="shared" si="22"/>
        <v>1</v>
      </c>
    </row>
    <row r="1472" spans="1:15">
      <c r="A1472">
        <v>1471</v>
      </c>
      <c r="B1472" t="s">
        <v>915</v>
      </c>
      <c r="C1472" t="s">
        <v>958</v>
      </c>
      <c r="D1472" t="s">
        <v>76</v>
      </c>
      <c r="E1472" t="s">
        <v>83</v>
      </c>
      <c r="F1472" t="s">
        <v>982</v>
      </c>
      <c r="G1472" t="s">
        <v>911</v>
      </c>
      <c r="H1472" t="s">
        <v>983</v>
      </c>
      <c r="I1472" t="s">
        <v>984</v>
      </c>
      <c r="J1472" t="s">
        <v>985</v>
      </c>
      <c r="K1472" t="s">
        <v>19</v>
      </c>
      <c r="L1472">
        <v>6</v>
      </c>
      <c r="M1472" t="s">
        <v>1278</v>
      </c>
      <c r="O1472">
        <f t="shared" si="22"/>
        <v>1</v>
      </c>
    </row>
    <row r="1473" spans="1:15">
      <c r="A1473">
        <v>1472</v>
      </c>
      <c r="B1473" t="s">
        <v>915</v>
      </c>
      <c r="C1473" t="s">
        <v>958</v>
      </c>
      <c r="D1473" t="s">
        <v>89</v>
      </c>
      <c r="E1473" t="s">
        <v>90</v>
      </c>
      <c r="F1473" t="s">
        <v>986</v>
      </c>
      <c r="G1473" t="s">
        <v>987</v>
      </c>
      <c r="H1473" t="s">
        <v>988</v>
      </c>
      <c r="I1473" t="s">
        <v>989</v>
      </c>
      <c r="J1473" t="s">
        <v>990</v>
      </c>
      <c r="K1473" t="s">
        <v>19</v>
      </c>
      <c r="L1473">
        <v>10</v>
      </c>
      <c r="M1473" t="s">
        <v>1278</v>
      </c>
      <c r="N1473">
        <v>6</v>
      </c>
      <c r="O1473">
        <f t="shared" si="22"/>
        <v>1</v>
      </c>
    </row>
    <row r="1474" spans="1:15">
      <c r="A1474">
        <v>1473</v>
      </c>
      <c r="B1474" t="s">
        <v>915</v>
      </c>
      <c r="C1474" t="s">
        <v>958</v>
      </c>
      <c r="D1474" t="s">
        <v>89</v>
      </c>
      <c r="E1474" t="s">
        <v>96</v>
      </c>
      <c r="F1474" t="s">
        <v>991</v>
      </c>
      <c r="G1474" t="s">
        <v>123</v>
      </c>
      <c r="H1474" t="s">
        <v>992</v>
      </c>
      <c r="I1474" t="s">
        <v>993</v>
      </c>
      <c r="J1474" t="s">
        <v>994</v>
      </c>
      <c r="K1474" t="s">
        <v>19</v>
      </c>
      <c r="L1474">
        <v>2</v>
      </c>
      <c r="M1474" t="s">
        <v>1278</v>
      </c>
      <c r="O1474">
        <f t="shared" si="22"/>
        <v>1</v>
      </c>
    </row>
    <row r="1475" spans="1:15">
      <c r="A1475">
        <v>1474</v>
      </c>
      <c r="B1475" t="s">
        <v>915</v>
      </c>
      <c r="C1475" t="s">
        <v>958</v>
      </c>
      <c r="D1475" t="s">
        <v>102</v>
      </c>
      <c r="E1475" t="s">
        <v>103</v>
      </c>
      <c r="F1475" t="s">
        <v>964</v>
      </c>
      <c r="G1475" t="s">
        <v>22</v>
      </c>
      <c r="H1475" t="s">
        <v>965</v>
      </c>
      <c r="I1475" t="s">
        <v>966</v>
      </c>
      <c r="J1475" t="s">
        <v>967</v>
      </c>
      <c r="K1475" t="s">
        <v>19</v>
      </c>
      <c r="L1475">
        <v>10</v>
      </c>
      <c r="M1475" t="s">
        <v>1278</v>
      </c>
      <c r="N1475">
        <v>6</v>
      </c>
      <c r="O1475">
        <f t="shared" ref="O1475:O1538" si="23">IF(N1475=" ",0,1)</f>
        <v>1</v>
      </c>
    </row>
    <row r="1476" spans="1:15">
      <c r="A1476">
        <v>1475</v>
      </c>
      <c r="B1476" t="s">
        <v>915</v>
      </c>
      <c r="C1476" t="s">
        <v>958</v>
      </c>
      <c r="D1476" t="s">
        <v>102</v>
      </c>
      <c r="E1476" t="s">
        <v>109</v>
      </c>
      <c r="F1476" t="s">
        <v>995</v>
      </c>
      <c r="G1476" t="s">
        <v>996</v>
      </c>
      <c r="H1476" t="s">
        <v>997</v>
      </c>
      <c r="I1476" t="s">
        <v>998</v>
      </c>
      <c r="J1476" t="s">
        <v>999</v>
      </c>
      <c r="K1476" t="s">
        <v>19</v>
      </c>
      <c r="L1476">
        <v>7</v>
      </c>
      <c r="M1476" t="s">
        <v>1278</v>
      </c>
      <c r="N1476">
        <v>6</v>
      </c>
      <c r="O1476">
        <f t="shared" si="23"/>
        <v>1</v>
      </c>
    </row>
    <row r="1477" spans="1:15">
      <c r="A1477">
        <v>1476</v>
      </c>
      <c r="B1477" t="s">
        <v>915</v>
      </c>
      <c r="C1477" t="s">
        <v>958</v>
      </c>
      <c r="D1477" t="s">
        <v>114</v>
      </c>
      <c r="E1477" t="s">
        <v>905</v>
      </c>
      <c r="F1477" t="s">
        <v>1000</v>
      </c>
      <c r="G1477" t="s">
        <v>1001</v>
      </c>
      <c r="H1477" t="s">
        <v>1002</v>
      </c>
      <c r="I1477" t="s">
        <v>1003</v>
      </c>
      <c r="J1477" t="s">
        <v>1004</v>
      </c>
      <c r="K1477" t="s">
        <v>19</v>
      </c>
      <c r="L1477">
        <v>6</v>
      </c>
      <c r="M1477" t="s">
        <v>1278</v>
      </c>
      <c r="O1477">
        <f t="shared" si="23"/>
        <v>1</v>
      </c>
    </row>
    <row r="1478" spans="1:15">
      <c r="A1478">
        <v>1477</v>
      </c>
      <c r="B1478" t="s">
        <v>915</v>
      </c>
      <c r="C1478" t="s">
        <v>958</v>
      </c>
      <c r="D1478" t="s">
        <v>114</v>
      </c>
      <c r="E1478" t="s">
        <v>121</v>
      </c>
      <c r="F1478" t="s">
        <v>1005</v>
      </c>
      <c r="G1478" t="s">
        <v>1006</v>
      </c>
      <c r="H1478" t="s">
        <v>1007</v>
      </c>
      <c r="I1478" t="s">
        <v>1008</v>
      </c>
      <c r="J1478" t="s">
        <v>1009</v>
      </c>
      <c r="K1478" t="s">
        <v>19</v>
      </c>
      <c r="L1478">
        <v>5</v>
      </c>
      <c r="M1478" t="s">
        <v>1278</v>
      </c>
      <c r="N1478">
        <v>6</v>
      </c>
      <c r="O1478">
        <f t="shared" si="23"/>
        <v>1</v>
      </c>
    </row>
    <row r="1479" spans="1:15">
      <c r="A1479">
        <v>1478</v>
      </c>
      <c r="B1479" t="s">
        <v>1010</v>
      </c>
      <c r="C1479" t="s">
        <v>12</v>
      </c>
      <c r="D1479" t="s">
        <v>12</v>
      </c>
      <c r="E1479" t="s">
        <v>20</v>
      </c>
      <c r="F1479" t="s">
        <v>1011</v>
      </c>
      <c r="G1479" t="s">
        <v>172</v>
      </c>
      <c r="H1479" t="s">
        <v>1012</v>
      </c>
      <c r="I1479" t="s">
        <v>1013</v>
      </c>
      <c r="J1479" t="s">
        <v>1014</v>
      </c>
      <c r="K1479" t="s">
        <v>19</v>
      </c>
      <c r="L1479">
        <v>5</v>
      </c>
      <c r="M1479" t="s">
        <v>1278</v>
      </c>
      <c r="O1479">
        <f t="shared" si="23"/>
        <v>1</v>
      </c>
    </row>
    <row r="1480" spans="1:15">
      <c r="A1480">
        <v>1479</v>
      </c>
      <c r="B1480" t="s">
        <v>1010</v>
      </c>
      <c r="C1480" t="s">
        <v>12</v>
      </c>
      <c r="D1480" t="s">
        <v>12</v>
      </c>
      <c r="E1480" t="s">
        <v>25</v>
      </c>
      <c r="F1480" t="s">
        <v>1015</v>
      </c>
      <c r="G1480" t="s">
        <v>960</v>
      </c>
      <c r="H1480" t="s">
        <v>1016</v>
      </c>
      <c r="I1480" t="s">
        <v>1017</v>
      </c>
      <c r="J1480" t="s">
        <v>1018</v>
      </c>
      <c r="K1480" t="s">
        <v>19</v>
      </c>
      <c r="L1480">
        <v>2</v>
      </c>
      <c r="M1480" t="s">
        <v>1278</v>
      </c>
      <c r="O1480">
        <f t="shared" si="23"/>
        <v>1</v>
      </c>
    </row>
    <row r="1481" spans="1:15">
      <c r="A1481">
        <v>1480</v>
      </c>
      <c r="B1481" t="s">
        <v>1010</v>
      </c>
      <c r="C1481" t="s">
        <v>12</v>
      </c>
      <c r="D1481" t="s">
        <v>12</v>
      </c>
      <c r="E1481" t="s">
        <v>30</v>
      </c>
      <c r="F1481" t="s">
        <v>1019</v>
      </c>
      <c r="G1481" t="s">
        <v>22</v>
      </c>
      <c r="H1481" t="s">
        <v>1020</v>
      </c>
      <c r="I1481" t="s">
        <v>1021</v>
      </c>
      <c r="J1481" t="s">
        <v>1022</v>
      </c>
      <c r="K1481" t="s">
        <v>19</v>
      </c>
      <c r="L1481">
        <v>0</v>
      </c>
      <c r="M1481" t="s">
        <v>1278</v>
      </c>
      <c r="O1481">
        <f t="shared" si="23"/>
        <v>1</v>
      </c>
    </row>
    <row r="1482" spans="1:15">
      <c r="A1482">
        <v>1481</v>
      </c>
      <c r="B1482" t="s">
        <v>1010</v>
      </c>
      <c r="C1482" t="s">
        <v>12</v>
      </c>
      <c r="D1482" t="s">
        <v>12</v>
      </c>
      <c r="E1482" t="s">
        <v>478</v>
      </c>
      <c r="F1482" t="s">
        <v>1023</v>
      </c>
      <c r="G1482" t="s">
        <v>367</v>
      </c>
      <c r="H1482" t="s">
        <v>1024</v>
      </c>
      <c r="I1482" t="s">
        <v>1025</v>
      </c>
      <c r="J1482" t="s">
        <v>1026</v>
      </c>
      <c r="K1482" t="s">
        <v>19</v>
      </c>
      <c r="L1482">
        <v>0</v>
      </c>
      <c r="M1482" t="s">
        <v>1278</v>
      </c>
      <c r="O1482">
        <f t="shared" si="23"/>
        <v>1</v>
      </c>
    </row>
    <row r="1483" spans="1:15">
      <c r="A1483">
        <v>1482</v>
      </c>
      <c r="B1483" t="s">
        <v>1010</v>
      </c>
      <c r="C1483" t="s">
        <v>12</v>
      </c>
      <c r="D1483" t="s">
        <v>12</v>
      </c>
      <c r="E1483" t="s">
        <v>36</v>
      </c>
      <c r="F1483" t="s">
        <v>1027</v>
      </c>
      <c r="G1483" t="s">
        <v>1028</v>
      </c>
      <c r="H1483" t="s">
        <v>1029</v>
      </c>
      <c r="I1483" t="s">
        <v>1030</v>
      </c>
      <c r="J1483" t="s">
        <v>1031</v>
      </c>
      <c r="K1483" t="s">
        <v>19</v>
      </c>
      <c r="L1483">
        <v>6</v>
      </c>
      <c r="M1483" t="s">
        <v>1278</v>
      </c>
      <c r="O1483">
        <f t="shared" si="23"/>
        <v>1</v>
      </c>
    </row>
    <row r="1484" spans="1:15">
      <c r="A1484">
        <v>1483</v>
      </c>
      <c r="B1484" t="s">
        <v>1010</v>
      </c>
      <c r="C1484" t="s">
        <v>12</v>
      </c>
      <c r="D1484" t="s">
        <v>12</v>
      </c>
      <c r="E1484" t="s">
        <v>40</v>
      </c>
      <c r="F1484" t="s">
        <v>1032</v>
      </c>
      <c r="G1484" t="s">
        <v>1033</v>
      </c>
      <c r="H1484" t="s">
        <v>1034</v>
      </c>
      <c r="I1484" t="s">
        <v>1035</v>
      </c>
      <c r="J1484" t="s">
        <v>1036</v>
      </c>
      <c r="K1484" t="s">
        <v>19</v>
      </c>
      <c r="L1484">
        <v>0</v>
      </c>
      <c r="M1484" t="s">
        <v>1278</v>
      </c>
      <c r="O1484">
        <f t="shared" si="23"/>
        <v>1</v>
      </c>
    </row>
    <row r="1485" spans="1:15">
      <c r="A1485">
        <v>1484</v>
      </c>
      <c r="B1485" t="s">
        <v>1010</v>
      </c>
      <c r="C1485" t="s">
        <v>1037</v>
      </c>
      <c r="D1485" t="s">
        <v>52</v>
      </c>
      <c r="E1485" t="s">
        <v>52</v>
      </c>
      <c r="F1485" t="s">
        <v>1038</v>
      </c>
      <c r="G1485" t="s">
        <v>392</v>
      </c>
      <c r="H1485" t="s">
        <v>1039</v>
      </c>
      <c r="I1485" t="s">
        <v>1040</v>
      </c>
      <c r="J1485" t="s">
        <v>1041</v>
      </c>
      <c r="K1485" t="s">
        <v>19</v>
      </c>
      <c r="L1485">
        <v>10</v>
      </c>
      <c r="M1485" t="s">
        <v>1278</v>
      </c>
      <c r="N1485">
        <v>6</v>
      </c>
      <c r="O1485">
        <f t="shared" si="23"/>
        <v>1</v>
      </c>
    </row>
    <row r="1486" spans="1:15">
      <c r="A1486">
        <v>1485</v>
      </c>
      <c r="B1486" t="s">
        <v>1010</v>
      </c>
      <c r="C1486" t="s">
        <v>1037</v>
      </c>
      <c r="D1486" t="s">
        <v>52</v>
      </c>
      <c r="E1486" t="s">
        <v>58</v>
      </c>
      <c r="F1486" t="s">
        <v>1042</v>
      </c>
      <c r="G1486" t="s">
        <v>1043</v>
      </c>
      <c r="H1486" t="s">
        <v>1044</v>
      </c>
      <c r="I1486" t="s">
        <v>1045</v>
      </c>
      <c r="J1486" t="s">
        <v>1046</v>
      </c>
      <c r="K1486" t="s">
        <v>19</v>
      </c>
      <c r="L1486">
        <v>1</v>
      </c>
      <c r="M1486" t="s">
        <v>1278</v>
      </c>
      <c r="O1486">
        <f t="shared" si="23"/>
        <v>1</v>
      </c>
    </row>
    <row r="1487" spans="1:15">
      <c r="A1487">
        <v>1486</v>
      </c>
      <c r="B1487" t="s">
        <v>1010</v>
      </c>
      <c r="C1487" t="s">
        <v>1037</v>
      </c>
      <c r="D1487" t="s">
        <v>25</v>
      </c>
      <c r="E1487" t="s">
        <v>64</v>
      </c>
      <c r="F1487" t="s">
        <v>1047</v>
      </c>
      <c r="G1487" t="s">
        <v>1048</v>
      </c>
      <c r="H1487" t="s">
        <v>1049</v>
      </c>
      <c r="I1487" t="s">
        <v>1050</v>
      </c>
      <c r="J1487" t="s">
        <v>1051</v>
      </c>
      <c r="K1487" t="s">
        <v>19</v>
      </c>
      <c r="L1487">
        <v>10</v>
      </c>
      <c r="M1487" t="s">
        <v>1278</v>
      </c>
      <c r="N1487">
        <v>6</v>
      </c>
      <c r="O1487">
        <f t="shared" si="23"/>
        <v>1</v>
      </c>
    </row>
    <row r="1488" spans="1:15">
      <c r="A1488">
        <v>1487</v>
      </c>
      <c r="B1488" t="s">
        <v>1010</v>
      </c>
      <c r="C1488" t="s">
        <v>1037</v>
      </c>
      <c r="D1488" t="s">
        <v>25</v>
      </c>
      <c r="E1488" t="s">
        <v>70</v>
      </c>
      <c r="F1488" t="s">
        <v>1052</v>
      </c>
      <c r="G1488" t="s">
        <v>1053</v>
      </c>
      <c r="H1488" t="s">
        <v>1054</v>
      </c>
      <c r="I1488" t="s">
        <v>1055</v>
      </c>
      <c r="J1488" t="s">
        <v>1056</v>
      </c>
      <c r="K1488" t="s">
        <v>19</v>
      </c>
      <c r="L1488">
        <v>0</v>
      </c>
      <c r="M1488" t="s">
        <v>1278</v>
      </c>
      <c r="O1488">
        <f t="shared" si="23"/>
        <v>1</v>
      </c>
    </row>
    <row r="1489" spans="1:15">
      <c r="A1489">
        <v>1488</v>
      </c>
      <c r="B1489" t="s">
        <v>1010</v>
      </c>
      <c r="C1489" t="s">
        <v>1037</v>
      </c>
      <c r="D1489" t="s">
        <v>25</v>
      </c>
      <c r="E1489" t="s">
        <v>70</v>
      </c>
      <c r="F1489" t="s">
        <v>1057</v>
      </c>
      <c r="G1489" t="s">
        <v>1058</v>
      </c>
      <c r="H1489" t="s">
        <v>1059</v>
      </c>
      <c r="I1489" t="s">
        <v>1060</v>
      </c>
      <c r="J1489" t="s">
        <v>1061</v>
      </c>
      <c r="K1489" t="s">
        <v>19</v>
      </c>
      <c r="L1489">
        <v>6</v>
      </c>
      <c r="M1489" t="s">
        <v>1278</v>
      </c>
      <c r="N1489">
        <v>6</v>
      </c>
      <c r="O1489">
        <f t="shared" si="23"/>
        <v>1</v>
      </c>
    </row>
    <row r="1490" spans="1:15">
      <c r="A1490">
        <v>1489</v>
      </c>
      <c r="B1490" t="s">
        <v>1010</v>
      </c>
      <c r="C1490" t="s">
        <v>1037</v>
      </c>
      <c r="D1490" t="s">
        <v>76</v>
      </c>
      <c r="E1490" t="s">
        <v>77</v>
      </c>
      <c r="F1490" t="s">
        <v>1062</v>
      </c>
      <c r="G1490" t="s">
        <v>969</v>
      </c>
      <c r="H1490" t="s">
        <v>1063</v>
      </c>
      <c r="I1490" t="s">
        <v>1064</v>
      </c>
      <c r="J1490" t="s">
        <v>1065</v>
      </c>
      <c r="K1490" t="s">
        <v>19</v>
      </c>
      <c r="L1490">
        <v>6</v>
      </c>
      <c r="M1490" t="s">
        <v>1278</v>
      </c>
      <c r="N1490">
        <v>6</v>
      </c>
      <c r="O1490">
        <f t="shared" si="23"/>
        <v>1</v>
      </c>
    </row>
    <row r="1491" spans="1:15">
      <c r="A1491">
        <v>1490</v>
      </c>
      <c r="B1491" t="s">
        <v>1010</v>
      </c>
      <c r="C1491" t="s">
        <v>1037</v>
      </c>
      <c r="D1491" t="s">
        <v>76</v>
      </c>
      <c r="E1491" t="s">
        <v>83</v>
      </c>
      <c r="F1491" t="s">
        <v>982</v>
      </c>
      <c r="G1491" t="s">
        <v>1066</v>
      </c>
      <c r="H1491" t="s">
        <v>1067</v>
      </c>
      <c r="I1491" t="s">
        <v>1068</v>
      </c>
      <c r="J1491" t="s">
        <v>1069</v>
      </c>
      <c r="K1491" t="s">
        <v>19</v>
      </c>
      <c r="L1491">
        <v>1</v>
      </c>
      <c r="M1491" t="s">
        <v>1278</v>
      </c>
      <c r="O1491">
        <f t="shared" si="23"/>
        <v>1</v>
      </c>
    </row>
    <row r="1492" spans="1:15">
      <c r="A1492">
        <v>1491</v>
      </c>
      <c r="B1492" t="s">
        <v>1010</v>
      </c>
      <c r="C1492" t="s">
        <v>1037</v>
      </c>
      <c r="D1492" t="s">
        <v>89</v>
      </c>
      <c r="E1492" t="s">
        <v>90</v>
      </c>
      <c r="F1492" t="s">
        <v>1070</v>
      </c>
      <c r="G1492" t="s">
        <v>1071</v>
      </c>
      <c r="H1492" t="s">
        <v>1072</v>
      </c>
      <c r="I1492" t="s">
        <v>1073</v>
      </c>
      <c r="J1492" t="s">
        <v>1074</v>
      </c>
      <c r="K1492" t="s">
        <v>19</v>
      </c>
      <c r="L1492">
        <v>3</v>
      </c>
      <c r="M1492" t="s">
        <v>1278</v>
      </c>
      <c r="O1492">
        <f t="shared" si="23"/>
        <v>1</v>
      </c>
    </row>
    <row r="1493" spans="1:15">
      <c r="A1493">
        <v>1492</v>
      </c>
      <c r="B1493" t="s">
        <v>1010</v>
      </c>
      <c r="C1493" t="s">
        <v>1037</v>
      </c>
      <c r="D1493" t="s">
        <v>89</v>
      </c>
      <c r="E1493" t="s">
        <v>96</v>
      </c>
      <c r="F1493" t="s">
        <v>387</v>
      </c>
      <c r="G1493" t="s">
        <v>948</v>
      </c>
      <c r="H1493" t="s">
        <v>1075</v>
      </c>
      <c r="I1493" t="s">
        <v>1076</v>
      </c>
      <c r="J1493" t="s">
        <v>1077</v>
      </c>
      <c r="K1493" t="s">
        <v>19</v>
      </c>
      <c r="L1493">
        <v>2</v>
      </c>
      <c r="M1493" t="s">
        <v>1278</v>
      </c>
      <c r="O1493">
        <f t="shared" si="23"/>
        <v>1</v>
      </c>
    </row>
    <row r="1494" spans="1:15">
      <c r="A1494">
        <v>1493</v>
      </c>
      <c r="B1494" t="s">
        <v>1010</v>
      </c>
      <c r="C1494" t="s">
        <v>1037</v>
      </c>
      <c r="D1494" t="s">
        <v>89</v>
      </c>
      <c r="E1494" t="s">
        <v>70</v>
      </c>
      <c r="F1494" t="s">
        <v>1078</v>
      </c>
      <c r="G1494" t="s">
        <v>1079</v>
      </c>
      <c r="H1494" t="s">
        <v>1080</v>
      </c>
      <c r="I1494" t="s">
        <v>1081</v>
      </c>
      <c r="J1494" t="s">
        <v>1082</v>
      </c>
      <c r="K1494" t="s">
        <v>19</v>
      </c>
      <c r="L1494">
        <v>4</v>
      </c>
      <c r="M1494" t="s">
        <v>1278</v>
      </c>
      <c r="N1494">
        <v>6</v>
      </c>
      <c r="O1494">
        <f t="shared" si="23"/>
        <v>1</v>
      </c>
    </row>
    <row r="1495" spans="1:15">
      <c r="A1495">
        <v>1494</v>
      </c>
      <c r="B1495" t="s">
        <v>1010</v>
      </c>
      <c r="C1495" t="s">
        <v>1037</v>
      </c>
      <c r="D1495" t="s">
        <v>102</v>
      </c>
      <c r="E1495" t="s">
        <v>103</v>
      </c>
      <c r="F1495" t="s">
        <v>1083</v>
      </c>
      <c r="G1495" t="s">
        <v>42</v>
      </c>
      <c r="H1495" t="s">
        <v>1084</v>
      </c>
      <c r="I1495" t="s">
        <v>1085</v>
      </c>
      <c r="J1495" t="s">
        <v>1086</v>
      </c>
      <c r="K1495" t="s">
        <v>19</v>
      </c>
      <c r="L1495">
        <v>6</v>
      </c>
      <c r="M1495" t="s">
        <v>1278</v>
      </c>
      <c r="N1495">
        <v>6</v>
      </c>
      <c r="O1495">
        <f t="shared" si="23"/>
        <v>1</v>
      </c>
    </row>
    <row r="1496" spans="1:15">
      <c r="A1496">
        <v>1495</v>
      </c>
      <c r="B1496" t="s">
        <v>1010</v>
      </c>
      <c r="C1496" t="s">
        <v>1037</v>
      </c>
      <c r="D1496" t="s">
        <v>102</v>
      </c>
      <c r="E1496" t="s">
        <v>109</v>
      </c>
      <c r="F1496" t="s">
        <v>1038</v>
      </c>
      <c r="G1496" t="s">
        <v>392</v>
      </c>
      <c r="H1496" t="s">
        <v>1039</v>
      </c>
      <c r="I1496" t="s">
        <v>1040</v>
      </c>
      <c r="J1496" t="s">
        <v>1041</v>
      </c>
      <c r="K1496" t="s">
        <v>19</v>
      </c>
      <c r="L1496">
        <v>10</v>
      </c>
      <c r="M1496" t="s">
        <v>1278</v>
      </c>
      <c r="N1496">
        <v>6</v>
      </c>
      <c r="O1496">
        <f t="shared" si="23"/>
        <v>1</v>
      </c>
    </row>
    <row r="1497" spans="1:15">
      <c r="A1497">
        <v>1496</v>
      </c>
      <c r="B1497" t="s">
        <v>1010</v>
      </c>
      <c r="C1497" t="s">
        <v>1037</v>
      </c>
      <c r="D1497" t="s">
        <v>114</v>
      </c>
      <c r="E1497" t="s">
        <v>905</v>
      </c>
      <c r="F1497" t="s">
        <v>1087</v>
      </c>
      <c r="G1497" t="s">
        <v>1088</v>
      </c>
      <c r="H1497" t="s">
        <v>1089</v>
      </c>
      <c r="I1497" t="s">
        <v>1090</v>
      </c>
      <c r="J1497" t="s">
        <v>1091</v>
      </c>
      <c r="K1497" t="s">
        <v>19</v>
      </c>
      <c r="L1497">
        <v>0</v>
      </c>
      <c r="M1497" t="s">
        <v>1278</v>
      </c>
      <c r="O1497">
        <f t="shared" si="23"/>
        <v>1</v>
      </c>
    </row>
    <row r="1498" spans="1:15">
      <c r="A1498">
        <v>1497</v>
      </c>
      <c r="B1498" t="s">
        <v>1010</v>
      </c>
      <c r="C1498" t="s">
        <v>1037</v>
      </c>
      <c r="D1498" t="s">
        <v>114</v>
      </c>
      <c r="E1498" t="s">
        <v>121</v>
      </c>
      <c r="F1498" t="s">
        <v>1092</v>
      </c>
      <c r="G1498" t="s">
        <v>1093</v>
      </c>
      <c r="H1498" t="s">
        <v>1094</v>
      </c>
      <c r="I1498" t="s">
        <v>1095</v>
      </c>
      <c r="J1498" t="s">
        <v>1096</v>
      </c>
      <c r="K1498" t="s">
        <v>19</v>
      </c>
      <c r="L1498">
        <v>0</v>
      </c>
      <c r="M1498" t="s">
        <v>1278</v>
      </c>
      <c r="O1498">
        <f t="shared" si="23"/>
        <v>1</v>
      </c>
    </row>
    <row r="1499" spans="1:15">
      <c r="A1499">
        <v>1498</v>
      </c>
      <c r="B1499" t="s">
        <v>11</v>
      </c>
      <c r="C1499" t="s">
        <v>12</v>
      </c>
      <c r="D1499" t="s">
        <v>12</v>
      </c>
      <c r="E1499" t="s">
        <v>25</v>
      </c>
      <c r="F1499" t="s">
        <v>1097</v>
      </c>
      <c r="G1499" t="s">
        <v>1098</v>
      </c>
      <c r="H1499" t="s">
        <v>1099</v>
      </c>
      <c r="I1499" t="s">
        <v>17</v>
      </c>
      <c r="J1499" t="s">
        <v>1100</v>
      </c>
      <c r="K1499" t="s">
        <v>19</v>
      </c>
      <c r="L1499">
        <v>7</v>
      </c>
      <c r="M1499" t="s">
        <v>1278</v>
      </c>
      <c r="N1499">
        <v>6</v>
      </c>
      <c r="O1499">
        <f t="shared" si="23"/>
        <v>1</v>
      </c>
    </row>
    <row r="1500" spans="1:15">
      <c r="A1500">
        <v>1499</v>
      </c>
      <c r="B1500" t="s">
        <v>460</v>
      </c>
      <c r="C1500" t="s">
        <v>702</v>
      </c>
      <c r="D1500" t="s">
        <v>102</v>
      </c>
      <c r="E1500" t="s">
        <v>109</v>
      </c>
      <c r="F1500" t="s">
        <v>1101</v>
      </c>
      <c r="G1500" t="s">
        <v>1102</v>
      </c>
      <c r="H1500" t="s">
        <v>1103</v>
      </c>
      <c r="I1500" t="s">
        <v>1104</v>
      </c>
      <c r="J1500" t="s">
        <v>1105</v>
      </c>
      <c r="K1500" t="s">
        <v>19</v>
      </c>
      <c r="L1500">
        <v>8</v>
      </c>
      <c r="M1500" t="s">
        <v>1278</v>
      </c>
      <c r="O1500">
        <f t="shared" si="23"/>
        <v>1</v>
      </c>
    </row>
    <row r="1501" spans="1:15">
      <c r="A1501">
        <v>1500</v>
      </c>
      <c r="B1501" t="s">
        <v>460</v>
      </c>
      <c r="C1501" t="s">
        <v>821</v>
      </c>
      <c r="D1501" t="s">
        <v>102</v>
      </c>
      <c r="E1501" t="s">
        <v>109</v>
      </c>
      <c r="F1501" t="s">
        <v>1106</v>
      </c>
      <c r="G1501" t="s">
        <v>271</v>
      </c>
      <c r="H1501" t="s">
        <v>1107</v>
      </c>
      <c r="I1501" t="s">
        <v>1291</v>
      </c>
      <c r="J1501" t="s">
        <v>1108</v>
      </c>
      <c r="K1501" t="s">
        <v>19</v>
      </c>
      <c r="L1501">
        <v>4</v>
      </c>
      <c r="M1501" t="s">
        <v>1278</v>
      </c>
      <c r="N1501">
        <v>6</v>
      </c>
      <c r="O1501">
        <f t="shared" si="23"/>
        <v>1</v>
      </c>
    </row>
    <row r="1502" spans="1:15">
      <c r="A1502">
        <v>1501</v>
      </c>
      <c r="B1502" t="s">
        <v>460</v>
      </c>
      <c r="C1502" t="s">
        <v>821</v>
      </c>
      <c r="D1502" t="s">
        <v>25</v>
      </c>
      <c r="E1502" t="s">
        <v>70</v>
      </c>
      <c r="F1502" t="s">
        <v>1109</v>
      </c>
      <c r="G1502" t="s">
        <v>1110</v>
      </c>
      <c r="H1502" t="s">
        <v>1111</v>
      </c>
      <c r="I1502" t="s">
        <v>1112</v>
      </c>
      <c r="J1502" t="s">
        <v>1113</v>
      </c>
      <c r="K1502" t="s">
        <v>19</v>
      </c>
      <c r="L1502">
        <v>9</v>
      </c>
      <c r="M1502" t="s">
        <v>1278</v>
      </c>
      <c r="N1502">
        <v>6</v>
      </c>
      <c r="O1502">
        <f t="shared" si="23"/>
        <v>1</v>
      </c>
    </row>
    <row r="1503" spans="1:15">
      <c r="A1503">
        <v>1502</v>
      </c>
      <c r="B1503" t="s">
        <v>460</v>
      </c>
      <c r="C1503" t="s">
        <v>821</v>
      </c>
      <c r="D1503" t="s">
        <v>102</v>
      </c>
      <c r="E1503" t="s">
        <v>109</v>
      </c>
      <c r="F1503" t="s">
        <v>1114</v>
      </c>
      <c r="G1503" t="s">
        <v>363</v>
      </c>
      <c r="H1503" t="s">
        <v>1115</v>
      </c>
      <c r="I1503" t="s">
        <v>1116</v>
      </c>
      <c r="J1503" t="s">
        <v>1117</v>
      </c>
      <c r="K1503" t="s">
        <v>19</v>
      </c>
      <c r="L1503">
        <v>6</v>
      </c>
      <c r="M1503" t="s">
        <v>1278</v>
      </c>
      <c r="N1503">
        <v>6</v>
      </c>
      <c r="O1503">
        <f t="shared" si="23"/>
        <v>1</v>
      </c>
    </row>
    <row r="1504" spans="1:15">
      <c r="A1504">
        <v>1503</v>
      </c>
      <c r="B1504" t="s">
        <v>11</v>
      </c>
      <c r="C1504" t="s">
        <v>186</v>
      </c>
      <c r="D1504" t="s">
        <v>102</v>
      </c>
      <c r="E1504" t="s">
        <v>109</v>
      </c>
      <c r="F1504" t="s">
        <v>1119</v>
      </c>
      <c r="G1504" t="s">
        <v>1120</v>
      </c>
      <c r="H1504" t="s">
        <v>1121</v>
      </c>
      <c r="I1504" t="s">
        <v>1122</v>
      </c>
      <c r="J1504" t="s">
        <v>1123</v>
      </c>
      <c r="K1504" t="s">
        <v>19</v>
      </c>
      <c r="L1504">
        <v>1</v>
      </c>
      <c r="M1504" t="s">
        <v>1278</v>
      </c>
      <c r="O1504">
        <f t="shared" si="23"/>
        <v>1</v>
      </c>
    </row>
    <row r="1505" spans="1:15">
      <c r="A1505">
        <v>1504</v>
      </c>
      <c r="B1505" t="s">
        <v>11</v>
      </c>
      <c r="C1505" t="s">
        <v>186</v>
      </c>
      <c r="D1505" t="s">
        <v>102</v>
      </c>
      <c r="E1505" t="s">
        <v>109</v>
      </c>
      <c r="F1505" t="s">
        <v>1124</v>
      </c>
      <c r="G1505" t="s">
        <v>1125</v>
      </c>
      <c r="H1505" t="s">
        <v>1126</v>
      </c>
      <c r="I1505" t="s">
        <v>1127</v>
      </c>
      <c r="J1505" t="s">
        <v>1128</v>
      </c>
      <c r="K1505" t="s">
        <v>19</v>
      </c>
      <c r="L1505">
        <v>5</v>
      </c>
      <c r="M1505" t="s">
        <v>1278</v>
      </c>
      <c r="O1505">
        <f t="shared" si="23"/>
        <v>1</v>
      </c>
    </row>
    <row r="1506" spans="1:15">
      <c r="A1506">
        <v>1505</v>
      </c>
      <c r="B1506" t="s">
        <v>460</v>
      </c>
      <c r="C1506" t="s">
        <v>656</v>
      </c>
      <c r="D1506" t="s">
        <v>76</v>
      </c>
      <c r="E1506" t="s">
        <v>77</v>
      </c>
      <c r="F1506" t="s">
        <v>1129</v>
      </c>
      <c r="G1506" t="s">
        <v>1130</v>
      </c>
      <c r="H1506" t="s">
        <v>1131</v>
      </c>
      <c r="I1506" t="s">
        <v>1132</v>
      </c>
      <c r="J1506" t="s">
        <v>1133</v>
      </c>
      <c r="K1506" t="s">
        <v>19</v>
      </c>
      <c r="L1506">
        <v>3</v>
      </c>
      <c r="M1506" t="s">
        <v>1278</v>
      </c>
      <c r="O1506">
        <f t="shared" si="23"/>
        <v>1</v>
      </c>
    </row>
    <row r="1507" spans="1:15">
      <c r="A1507">
        <v>1506</v>
      </c>
      <c r="B1507" t="s">
        <v>460</v>
      </c>
      <c r="C1507" t="s">
        <v>821</v>
      </c>
      <c r="D1507" t="s">
        <v>76</v>
      </c>
      <c r="E1507" t="s">
        <v>83</v>
      </c>
      <c r="F1507" t="s">
        <v>1134</v>
      </c>
      <c r="G1507" t="s">
        <v>1135</v>
      </c>
      <c r="H1507" t="s">
        <v>1136</v>
      </c>
      <c r="I1507" t="s">
        <v>1137</v>
      </c>
      <c r="J1507" t="s">
        <v>1138</v>
      </c>
      <c r="K1507" t="s">
        <v>19</v>
      </c>
      <c r="L1507">
        <v>1</v>
      </c>
      <c r="M1507" t="s">
        <v>1278</v>
      </c>
      <c r="O1507">
        <f t="shared" si="23"/>
        <v>1</v>
      </c>
    </row>
    <row r="1508" spans="1:15">
      <c r="A1508">
        <v>1507</v>
      </c>
      <c r="B1508" t="s">
        <v>11</v>
      </c>
      <c r="C1508" t="s">
        <v>12</v>
      </c>
      <c r="D1508" t="s">
        <v>12</v>
      </c>
      <c r="E1508" t="s">
        <v>13</v>
      </c>
      <c r="F1508" t="s">
        <v>14</v>
      </c>
      <c r="G1508" t="s">
        <v>15</v>
      </c>
      <c r="H1508" t="s">
        <v>16</v>
      </c>
      <c r="I1508" t="s">
        <v>17</v>
      </c>
      <c r="J1508" t="s">
        <v>18</v>
      </c>
      <c r="K1508" t="s">
        <v>19</v>
      </c>
      <c r="L1508">
        <v>7</v>
      </c>
      <c r="M1508" t="s">
        <v>1277</v>
      </c>
      <c r="N1508">
        <v>5</v>
      </c>
      <c r="O1508">
        <f t="shared" si="23"/>
        <v>1</v>
      </c>
    </row>
    <row r="1509" spans="1:15">
      <c r="A1509">
        <v>1508</v>
      </c>
      <c r="B1509" t="s">
        <v>11</v>
      </c>
      <c r="C1509" t="s">
        <v>12</v>
      </c>
      <c r="D1509" t="s">
        <v>12</v>
      </c>
      <c r="E1509" t="s">
        <v>20</v>
      </c>
      <c r="F1509" t="s">
        <v>21</v>
      </c>
      <c r="G1509" t="s">
        <v>22</v>
      </c>
      <c r="H1509" t="s">
        <v>23</v>
      </c>
      <c r="I1509" t="s">
        <v>17</v>
      </c>
      <c r="J1509" t="s">
        <v>24</v>
      </c>
      <c r="K1509" t="s">
        <v>19</v>
      </c>
      <c r="L1509">
        <v>7</v>
      </c>
      <c r="M1509" t="s">
        <v>1277</v>
      </c>
      <c r="N1509">
        <v>5</v>
      </c>
      <c r="O1509">
        <f t="shared" si="23"/>
        <v>1</v>
      </c>
    </row>
    <row r="1510" spans="1:15">
      <c r="A1510">
        <v>1509</v>
      </c>
      <c r="B1510" t="s">
        <v>11</v>
      </c>
      <c r="C1510" t="s">
        <v>12</v>
      </c>
      <c r="D1510" t="s">
        <v>12</v>
      </c>
      <c r="E1510" t="s">
        <v>25</v>
      </c>
      <c r="F1510" t="s">
        <v>26</v>
      </c>
      <c r="G1510" t="s">
        <v>27</v>
      </c>
      <c r="H1510" t="s">
        <v>28</v>
      </c>
      <c r="I1510" t="s">
        <v>17</v>
      </c>
      <c r="J1510" t="s">
        <v>29</v>
      </c>
      <c r="K1510" t="s">
        <v>19</v>
      </c>
      <c r="L1510">
        <v>7</v>
      </c>
      <c r="M1510" t="s">
        <v>1277</v>
      </c>
      <c r="N1510">
        <v>5</v>
      </c>
      <c r="O1510">
        <f t="shared" si="23"/>
        <v>1</v>
      </c>
    </row>
    <row r="1511" spans="1:15">
      <c r="A1511">
        <v>1510</v>
      </c>
      <c r="B1511" t="s">
        <v>11</v>
      </c>
      <c r="C1511" t="s">
        <v>12</v>
      </c>
      <c r="D1511" t="s">
        <v>12</v>
      </c>
      <c r="E1511" t="s">
        <v>30</v>
      </c>
      <c r="F1511" t="s">
        <v>31</v>
      </c>
      <c r="G1511" t="s">
        <v>32</v>
      </c>
      <c r="H1511" t="s">
        <v>33</v>
      </c>
      <c r="I1511" t="s">
        <v>34</v>
      </c>
      <c r="J1511" t="s">
        <v>35</v>
      </c>
      <c r="K1511" t="s">
        <v>19</v>
      </c>
      <c r="L1511">
        <v>6</v>
      </c>
      <c r="M1511" t="s">
        <v>1277</v>
      </c>
      <c r="N1511">
        <v>5</v>
      </c>
      <c r="O1511">
        <f t="shared" si="23"/>
        <v>1</v>
      </c>
    </row>
    <row r="1512" spans="1:15">
      <c r="A1512">
        <v>1511</v>
      </c>
      <c r="B1512" t="s">
        <v>11</v>
      </c>
      <c r="C1512" t="s">
        <v>12</v>
      </c>
      <c r="D1512" t="s">
        <v>12</v>
      </c>
      <c r="E1512" t="s">
        <v>36</v>
      </c>
      <c r="F1512" t="s">
        <v>37</v>
      </c>
      <c r="G1512" t="s">
        <v>38</v>
      </c>
      <c r="H1512" t="s">
        <v>1285</v>
      </c>
      <c r="I1512" t="s">
        <v>17</v>
      </c>
      <c r="J1512" t="s">
        <v>39</v>
      </c>
      <c r="K1512" t="s">
        <v>19</v>
      </c>
      <c r="L1512">
        <v>0</v>
      </c>
      <c r="M1512" t="s">
        <v>1277</v>
      </c>
      <c r="O1512">
        <f t="shared" si="23"/>
        <v>1</v>
      </c>
    </row>
    <row r="1513" spans="1:15">
      <c r="A1513">
        <v>1512</v>
      </c>
      <c r="B1513" t="s">
        <v>11</v>
      </c>
      <c r="C1513" t="s">
        <v>12</v>
      </c>
      <c r="D1513" t="s">
        <v>12</v>
      </c>
      <c r="E1513" t="s">
        <v>40</v>
      </c>
      <c r="F1513" t="s">
        <v>41</v>
      </c>
      <c r="G1513" t="s">
        <v>42</v>
      </c>
      <c r="H1513" t="s">
        <v>43</v>
      </c>
      <c r="I1513" t="s">
        <v>17</v>
      </c>
      <c r="J1513" t="s">
        <v>44</v>
      </c>
      <c r="K1513" t="s">
        <v>19</v>
      </c>
      <c r="L1513">
        <v>0</v>
      </c>
      <c r="M1513" t="s">
        <v>1277</v>
      </c>
      <c r="O1513">
        <f t="shared" si="23"/>
        <v>1</v>
      </c>
    </row>
    <row r="1514" spans="1:15">
      <c r="A1514">
        <v>1513</v>
      </c>
      <c r="B1514" t="s">
        <v>11</v>
      </c>
      <c r="C1514" t="s">
        <v>12</v>
      </c>
      <c r="D1514" t="s">
        <v>12</v>
      </c>
      <c r="E1514" t="s">
        <v>45</v>
      </c>
      <c r="F1514" t="s">
        <v>46</v>
      </c>
      <c r="G1514" t="s">
        <v>47</v>
      </c>
      <c r="H1514" t="s">
        <v>48</v>
      </c>
      <c r="I1514" t="s">
        <v>49</v>
      </c>
      <c r="J1514" t="s">
        <v>50</v>
      </c>
      <c r="K1514" t="s">
        <v>19</v>
      </c>
      <c r="L1514">
        <v>4</v>
      </c>
      <c r="M1514" t="s">
        <v>1277</v>
      </c>
      <c r="O1514">
        <f t="shared" si="23"/>
        <v>1</v>
      </c>
    </row>
    <row r="1515" spans="1:15">
      <c r="A1515">
        <v>1514</v>
      </c>
      <c r="B1515" t="s">
        <v>11</v>
      </c>
      <c r="C1515" t="s">
        <v>51</v>
      </c>
      <c r="D1515" t="s">
        <v>52</v>
      </c>
      <c r="E1515" t="s">
        <v>52</v>
      </c>
      <c r="F1515" t="s">
        <v>53</v>
      </c>
      <c r="G1515" t="s">
        <v>54</v>
      </c>
      <c r="H1515" t="s">
        <v>55</v>
      </c>
      <c r="I1515" t="s">
        <v>56</v>
      </c>
      <c r="J1515" t="s">
        <v>57</v>
      </c>
      <c r="K1515" t="s">
        <v>19</v>
      </c>
      <c r="L1515">
        <v>10</v>
      </c>
      <c r="M1515" t="s">
        <v>1277</v>
      </c>
      <c r="N1515">
        <v>5</v>
      </c>
      <c r="O1515">
        <f t="shared" si="23"/>
        <v>1</v>
      </c>
    </row>
    <row r="1516" spans="1:15">
      <c r="A1516">
        <v>1515</v>
      </c>
      <c r="B1516" t="s">
        <v>11</v>
      </c>
      <c r="C1516" t="s">
        <v>51</v>
      </c>
      <c r="D1516" t="s">
        <v>52</v>
      </c>
      <c r="E1516" t="s">
        <v>58</v>
      </c>
      <c r="F1516" t="s">
        <v>59</v>
      </c>
      <c r="G1516" t="s">
        <v>60</v>
      </c>
      <c r="H1516" t="s">
        <v>61</v>
      </c>
      <c r="I1516" t="s">
        <v>62</v>
      </c>
      <c r="J1516" t="s">
        <v>63</v>
      </c>
      <c r="K1516" t="s">
        <v>19</v>
      </c>
      <c r="L1516">
        <v>1</v>
      </c>
      <c r="M1516" t="s">
        <v>1277</v>
      </c>
      <c r="O1516">
        <f t="shared" si="23"/>
        <v>1</v>
      </c>
    </row>
    <row r="1517" spans="1:15">
      <c r="A1517">
        <v>1516</v>
      </c>
      <c r="B1517" t="s">
        <v>11</v>
      </c>
      <c r="C1517" t="s">
        <v>51</v>
      </c>
      <c r="D1517" t="s">
        <v>25</v>
      </c>
      <c r="E1517" t="s">
        <v>64</v>
      </c>
      <c r="F1517" t="s">
        <v>65</v>
      </c>
      <c r="G1517" t="s">
        <v>66</v>
      </c>
      <c r="H1517" t="s">
        <v>67</v>
      </c>
      <c r="I1517" t="s">
        <v>68</v>
      </c>
      <c r="J1517" t="s">
        <v>69</v>
      </c>
      <c r="K1517" t="s">
        <v>19</v>
      </c>
      <c r="L1517">
        <v>8</v>
      </c>
      <c r="M1517" t="s">
        <v>1277</v>
      </c>
      <c r="N1517">
        <v>5</v>
      </c>
      <c r="O1517">
        <f t="shared" si="23"/>
        <v>1</v>
      </c>
    </row>
    <row r="1518" spans="1:15">
      <c r="A1518">
        <v>1517</v>
      </c>
      <c r="B1518" t="s">
        <v>11</v>
      </c>
      <c r="C1518" t="s">
        <v>51</v>
      </c>
      <c r="D1518" t="s">
        <v>25</v>
      </c>
      <c r="E1518" t="s">
        <v>70</v>
      </c>
      <c r="F1518" t="s">
        <v>71</v>
      </c>
      <c r="G1518" t="s">
        <v>72</v>
      </c>
      <c r="H1518" t="s">
        <v>73</v>
      </c>
      <c r="I1518" t="s">
        <v>74</v>
      </c>
      <c r="J1518" t="s">
        <v>75</v>
      </c>
      <c r="K1518" t="s">
        <v>19</v>
      </c>
      <c r="L1518">
        <v>1</v>
      </c>
      <c r="M1518" t="s">
        <v>1277</v>
      </c>
      <c r="O1518">
        <f t="shared" si="23"/>
        <v>1</v>
      </c>
    </row>
    <row r="1519" spans="1:15">
      <c r="A1519">
        <v>1518</v>
      </c>
      <c r="B1519" t="s">
        <v>11</v>
      </c>
      <c r="C1519" t="s">
        <v>51</v>
      </c>
      <c r="D1519" t="s">
        <v>76</v>
      </c>
      <c r="E1519" t="s">
        <v>77</v>
      </c>
      <c r="F1519" t="s">
        <v>78</v>
      </c>
      <c r="G1519" t="s">
        <v>79</v>
      </c>
      <c r="H1519" t="s">
        <v>80</v>
      </c>
      <c r="I1519" t="s">
        <v>81</v>
      </c>
      <c r="J1519" t="s">
        <v>82</v>
      </c>
      <c r="K1519" t="s">
        <v>19</v>
      </c>
      <c r="L1519">
        <v>0</v>
      </c>
      <c r="M1519" t="s">
        <v>1277</v>
      </c>
      <c r="O1519">
        <f t="shared" si="23"/>
        <v>1</v>
      </c>
    </row>
    <row r="1520" spans="1:15">
      <c r="A1520">
        <v>1519</v>
      </c>
      <c r="B1520" t="s">
        <v>11</v>
      </c>
      <c r="C1520" t="s">
        <v>51</v>
      </c>
      <c r="D1520" t="s">
        <v>76</v>
      </c>
      <c r="E1520" t="s">
        <v>83</v>
      </c>
      <c r="F1520" t="s">
        <v>84</v>
      </c>
      <c r="G1520" t="s">
        <v>85</v>
      </c>
      <c r="H1520" t="s">
        <v>86</v>
      </c>
      <c r="I1520" t="s">
        <v>87</v>
      </c>
      <c r="J1520" t="s">
        <v>88</v>
      </c>
      <c r="K1520" t="s">
        <v>19</v>
      </c>
      <c r="L1520">
        <v>0</v>
      </c>
      <c r="M1520" t="s">
        <v>1277</v>
      </c>
      <c r="O1520">
        <f t="shared" si="23"/>
        <v>1</v>
      </c>
    </row>
    <row r="1521" spans="1:15">
      <c r="A1521">
        <v>1520</v>
      </c>
      <c r="B1521" t="s">
        <v>11</v>
      </c>
      <c r="C1521" t="s">
        <v>51</v>
      </c>
      <c r="D1521" t="s">
        <v>89</v>
      </c>
      <c r="E1521" t="s">
        <v>90</v>
      </c>
      <c r="F1521" t="s">
        <v>91</v>
      </c>
      <c r="G1521" t="s">
        <v>92</v>
      </c>
      <c r="H1521" t="s">
        <v>93</v>
      </c>
      <c r="I1521" t="s">
        <v>94</v>
      </c>
      <c r="J1521" t="s">
        <v>95</v>
      </c>
      <c r="K1521" t="s">
        <v>19</v>
      </c>
      <c r="L1521">
        <v>5</v>
      </c>
      <c r="M1521" t="s">
        <v>1277</v>
      </c>
      <c r="O1521">
        <f t="shared" si="23"/>
        <v>1</v>
      </c>
    </row>
    <row r="1522" spans="1:15">
      <c r="A1522">
        <v>1521</v>
      </c>
      <c r="B1522" t="s">
        <v>11</v>
      </c>
      <c r="C1522" t="s">
        <v>51</v>
      </c>
      <c r="D1522" t="s">
        <v>89</v>
      </c>
      <c r="E1522" t="s">
        <v>96</v>
      </c>
      <c r="F1522" t="s">
        <v>97</v>
      </c>
      <c r="G1522" t="s">
        <v>98</v>
      </c>
      <c r="H1522" t="s">
        <v>99</v>
      </c>
      <c r="I1522" t="s">
        <v>100</v>
      </c>
      <c r="J1522" t="s">
        <v>101</v>
      </c>
      <c r="K1522" t="s">
        <v>19</v>
      </c>
      <c r="L1522">
        <v>0</v>
      </c>
      <c r="M1522" t="s">
        <v>1277</v>
      </c>
      <c r="O1522">
        <f t="shared" si="23"/>
        <v>1</v>
      </c>
    </row>
    <row r="1523" spans="1:15">
      <c r="A1523">
        <v>1522</v>
      </c>
      <c r="B1523" t="s">
        <v>11</v>
      </c>
      <c r="C1523" t="s">
        <v>51</v>
      </c>
      <c r="D1523" t="s">
        <v>102</v>
      </c>
      <c r="E1523" t="s">
        <v>103</v>
      </c>
      <c r="F1523" t="s">
        <v>104</v>
      </c>
      <c r="G1523" t="s">
        <v>105</v>
      </c>
      <c r="H1523" t="s">
        <v>106</v>
      </c>
      <c r="I1523" t="s">
        <v>107</v>
      </c>
      <c r="J1523" t="s">
        <v>108</v>
      </c>
      <c r="K1523" t="s">
        <v>19</v>
      </c>
      <c r="L1523">
        <v>2</v>
      </c>
      <c r="M1523" t="s">
        <v>1277</v>
      </c>
      <c r="O1523">
        <f t="shared" si="23"/>
        <v>1</v>
      </c>
    </row>
    <row r="1524" spans="1:15">
      <c r="A1524">
        <v>1523</v>
      </c>
      <c r="B1524" t="s">
        <v>11</v>
      </c>
      <c r="C1524" t="s">
        <v>51</v>
      </c>
      <c r="D1524" t="s">
        <v>102</v>
      </c>
      <c r="E1524" t="s">
        <v>109</v>
      </c>
      <c r="F1524" t="s">
        <v>110</v>
      </c>
      <c r="G1524" t="s">
        <v>105</v>
      </c>
      <c r="H1524" t="s">
        <v>111</v>
      </c>
      <c r="I1524" t="s">
        <v>112</v>
      </c>
      <c r="J1524" t="s">
        <v>113</v>
      </c>
      <c r="K1524" t="s">
        <v>19</v>
      </c>
      <c r="L1524">
        <v>0</v>
      </c>
      <c r="M1524" t="s">
        <v>1277</v>
      </c>
      <c r="O1524">
        <f t="shared" si="23"/>
        <v>1</v>
      </c>
    </row>
    <row r="1525" spans="1:15">
      <c r="A1525">
        <v>1524</v>
      </c>
      <c r="B1525" t="s">
        <v>11</v>
      </c>
      <c r="C1525" t="s">
        <v>51</v>
      </c>
      <c r="D1525" t="s">
        <v>114</v>
      </c>
      <c r="E1525" t="s">
        <v>115</v>
      </c>
      <c r="F1525" t="s">
        <v>116</v>
      </c>
      <c r="G1525" t="s">
        <v>117</v>
      </c>
      <c r="H1525" t="s">
        <v>118</v>
      </c>
      <c r="I1525" t="s">
        <v>119</v>
      </c>
      <c r="J1525" t="s">
        <v>120</v>
      </c>
      <c r="K1525" t="s">
        <v>19</v>
      </c>
      <c r="L1525">
        <v>3</v>
      </c>
      <c r="M1525" t="s">
        <v>1277</v>
      </c>
      <c r="O1525">
        <f t="shared" si="23"/>
        <v>1</v>
      </c>
    </row>
    <row r="1526" spans="1:15">
      <c r="A1526">
        <v>1525</v>
      </c>
      <c r="B1526" t="s">
        <v>11</v>
      </c>
      <c r="C1526" t="s">
        <v>51</v>
      </c>
      <c r="D1526" t="s">
        <v>114</v>
      </c>
      <c r="E1526" t="s">
        <v>121</v>
      </c>
      <c r="F1526" t="s">
        <v>122</v>
      </c>
      <c r="G1526" t="s">
        <v>123</v>
      </c>
      <c r="H1526" t="s">
        <v>124</v>
      </c>
      <c r="I1526" t="s">
        <v>125</v>
      </c>
      <c r="J1526" t="s">
        <v>126</v>
      </c>
      <c r="K1526" t="s">
        <v>19</v>
      </c>
      <c r="L1526">
        <v>3</v>
      </c>
      <c r="M1526" t="s">
        <v>1277</v>
      </c>
      <c r="O1526">
        <f t="shared" si="23"/>
        <v>1</v>
      </c>
    </row>
    <row r="1527" spans="1:15">
      <c r="A1527">
        <v>1526</v>
      </c>
      <c r="B1527" t="s">
        <v>11</v>
      </c>
      <c r="C1527" t="s">
        <v>127</v>
      </c>
      <c r="D1527" t="s">
        <v>52</v>
      </c>
      <c r="E1527" t="s">
        <v>52</v>
      </c>
      <c r="F1527" t="s">
        <v>128</v>
      </c>
      <c r="G1527" t="s">
        <v>129</v>
      </c>
      <c r="H1527" t="s">
        <v>130</v>
      </c>
      <c r="I1527" t="s">
        <v>131</v>
      </c>
      <c r="J1527" t="s">
        <v>132</v>
      </c>
      <c r="K1527" t="s">
        <v>19</v>
      </c>
      <c r="L1527">
        <v>5</v>
      </c>
      <c r="M1527" t="s">
        <v>1277</v>
      </c>
      <c r="O1527">
        <f t="shared" si="23"/>
        <v>1</v>
      </c>
    </row>
    <row r="1528" spans="1:15">
      <c r="A1528">
        <v>1527</v>
      </c>
      <c r="B1528" t="s">
        <v>11</v>
      </c>
      <c r="C1528" t="s">
        <v>127</v>
      </c>
      <c r="D1528" t="s">
        <v>52</v>
      </c>
      <c r="E1528" t="s">
        <v>58</v>
      </c>
      <c r="F1528" t="s">
        <v>133</v>
      </c>
      <c r="G1528" t="s">
        <v>134</v>
      </c>
      <c r="H1528" t="s">
        <v>135</v>
      </c>
      <c r="I1528" t="s">
        <v>136</v>
      </c>
      <c r="J1528" t="s">
        <v>137</v>
      </c>
      <c r="K1528" t="s">
        <v>19</v>
      </c>
      <c r="L1528">
        <v>0</v>
      </c>
      <c r="M1528" t="s">
        <v>1277</v>
      </c>
      <c r="O1528">
        <f t="shared" si="23"/>
        <v>1</v>
      </c>
    </row>
    <row r="1529" spans="1:15">
      <c r="A1529">
        <v>1528</v>
      </c>
      <c r="B1529" t="s">
        <v>11</v>
      </c>
      <c r="C1529" t="s">
        <v>127</v>
      </c>
      <c r="D1529" t="s">
        <v>25</v>
      </c>
      <c r="E1529" t="s">
        <v>64</v>
      </c>
      <c r="F1529" t="s">
        <v>138</v>
      </c>
      <c r="G1529" t="s">
        <v>139</v>
      </c>
      <c r="H1529" t="s">
        <v>140</v>
      </c>
      <c r="I1529" t="s">
        <v>141</v>
      </c>
      <c r="J1529" t="s">
        <v>142</v>
      </c>
      <c r="K1529" t="s">
        <v>19</v>
      </c>
      <c r="L1529">
        <v>11</v>
      </c>
      <c r="M1529" t="s">
        <v>1277</v>
      </c>
      <c r="N1529">
        <v>5</v>
      </c>
      <c r="O1529">
        <f t="shared" si="23"/>
        <v>1</v>
      </c>
    </row>
    <row r="1530" spans="1:15">
      <c r="A1530">
        <v>1529</v>
      </c>
      <c r="B1530" t="s">
        <v>11</v>
      </c>
      <c r="C1530" t="s">
        <v>127</v>
      </c>
      <c r="D1530" t="s">
        <v>25</v>
      </c>
      <c r="E1530" t="s">
        <v>70</v>
      </c>
      <c r="F1530" t="s">
        <v>143</v>
      </c>
      <c r="G1530" t="s">
        <v>144</v>
      </c>
      <c r="H1530" t="s">
        <v>145</v>
      </c>
      <c r="I1530" t="s">
        <v>146</v>
      </c>
      <c r="J1530" t="s">
        <v>147</v>
      </c>
      <c r="K1530" t="s">
        <v>19</v>
      </c>
      <c r="L1530">
        <v>3</v>
      </c>
      <c r="M1530" t="s">
        <v>1277</v>
      </c>
      <c r="O1530">
        <f t="shared" si="23"/>
        <v>1</v>
      </c>
    </row>
    <row r="1531" spans="1:15">
      <c r="A1531">
        <v>1530</v>
      </c>
      <c r="B1531" t="s">
        <v>11</v>
      </c>
      <c r="C1531" t="s">
        <v>127</v>
      </c>
      <c r="D1531" t="s">
        <v>76</v>
      </c>
      <c r="E1531" t="s">
        <v>77</v>
      </c>
      <c r="F1531" t="s">
        <v>53</v>
      </c>
      <c r="G1531" t="s">
        <v>148</v>
      </c>
      <c r="H1531" t="s">
        <v>149</v>
      </c>
      <c r="I1531" t="s">
        <v>150</v>
      </c>
      <c r="J1531" t="s">
        <v>151</v>
      </c>
      <c r="K1531" t="s">
        <v>19</v>
      </c>
      <c r="L1531">
        <v>0</v>
      </c>
      <c r="M1531" t="s">
        <v>1277</v>
      </c>
      <c r="O1531">
        <f t="shared" si="23"/>
        <v>1</v>
      </c>
    </row>
    <row r="1532" spans="1:15">
      <c r="A1532">
        <v>1531</v>
      </c>
      <c r="B1532" t="s">
        <v>11</v>
      </c>
      <c r="C1532" t="s">
        <v>127</v>
      </c>
      <c r="D1532" t="s">
        <v>76</v>
      </c>
      <c r="E1532" t="s">
        <v>83</v>
      </c>
      <c r="F1532" t="s">
        <v>152</v>
      </c>
      <c r="G1532" t="s">
        <v>153</v>
      </c>
      <c r="H1532" t="s">
        <v>154</v>
      </c>
      <c r="I1532" t="s">
        <v>150</v>
      </c>
      <c r="J1532" t="s">
        <v>155</v>
      </c>
      <c r="K1532" t="s">
        <v>19</v>
      </c>
      <c r="L1532">
        <v>0</v>
      </c>
      <c r="M1532" t="s">
        <v>1277</v>
      </c>
      <c r="O1532">
        <f t="shared" si="23"/>
        <v>1</v>
      </c>
    </row>
    <row r="1533" spans="1:15">
      <c r="A1533">
        <v>1532</v>
      </c>
      <c r="B1533" t="s">
        <v>11</v>
      </c>
      <c r="C1533" t="s">
        <v>127</v>
      </c>
      <c r="D1533" t="s">
        <v>89</v>
      </c>
      <c r="E1533" t="s">
        <v>90</v>
      </c>
      <c r="F1533" t="s">
        <v>156</v>
      </c>
      <c r="G1533" t="s">
        <v>157</v>
      </c>
      <c r="H1533" t="s">
        <v>158</v>
      </c>
      <c r="I1533" t="s">
        <v>159</v>
      </c>
      <c r="J1533" t="s">
        <v>160</v>
      </c>
      <c r="K1533" t="s">
        <v>19</v>
      </c>
      <c r="L1533">
        <v>0</v>
      </c>
      <c r="M1533" t="s">
        <v>1277</v>
      </c>
      <c r="O1533">
        <f t="shared" si="23"/>
        <v>1</v>
      </c>
    </row>
    <row r="1534" spans="1:15">
      <c r="A1534">
        <v>1533</v>
      </c>
      <c r="B1534" t="s">
        <v>11</v>
      </c>
      <c r="C1534" t="s">
        <v>127</v>
      </c>
      <c r="D1534" t="s">
        <v>89</v>
      </c>
      <c r="E1534" t="s">
        <v>96</v>
      </c>
      <c r="F1534" t="s">
        <v>161</v>
      </c>
      <c r="G1534" t="s">
        <v>162</v>
      </c>
      <c r="H1534" t="s">
        <v>163</v>
      </c>
      <c r="I1534" t="s">
        <v>164</v>
      </c>
      <c r="J1534" t="s">
        <v>165</v>
      </c>
      <c r="K1534" t="s">
        <v>19</v>
      </c>
      <c r="L1534">
        <v>1</v>
      </c>
      <c r="M1534" t="s">
        <v>1277</v>
      </c>
      <c r="O1534">
        <f t="shared" si="23"/>
        <v>1</v>
      </c>
    </row>
    <row r="1535" spans="1:15">
      <c r="A1535">
        <v>1534</v>
      </c>
      <c r="B1535" t="s">
        <v>11</v>
      </c>
      <c r="C1535" t="s">
        <v>127</v>
      </c>
      <c r="D1535" t="s">
        <v>102</v>
      </c>
      <c r="E1535" t="s">
        <v>103</v>
      </c>
      <c r="F1535" t="s">
        <v>166</v>
      </c>
      <c r="G1535" t="s">
        <v>167</v>
      </c>
      <c r="H1535" t="s">
        <v>168</v>
      </c>
      <c r="I1535" t="s">
        <v>169</v>
      </c>
      <c r="J1535" t="s">
        <v>170</v>
      </c>
      <c r="K1535" t="s">
        <v>19</v>
      </c>
      <c r="L1535">
        <v>5</v>
      </c>
      <c r="M1535" t="s">
        <v>1277</v>
      </c>
      <c r="O1535">
        <f t="shared" si="23"/>
        <v>1</v>
      </c>
    </row>
    <row r="1536" spans="1:15">
      <c r="A1536">
        <v>1535</v>
      </c>
      <c r="B1536" t="s">
        <v>11</v>
      </c>
      <c r="C1536" t="s">
        <v>127</v>
      </c>
      <c r="D1536" t="s">
        <v>102</v>
      </c>
      <c r="E1536" t="s">
        <v>109</v>
      </c>
      <c r="F1536" t="s">
        <v>171</v>
      </c>
      <c r="G1536" t="s">
        <v>172</v>
      </c>
      <c r="H1536" t="s">
        <v>173</v>
      </c>
      <c r="I1536" t="s">
        <v>174</v>
      </c>
      <c r="J1536" t="s">
        <v>175</v>
      </c>
      <c r="K1536" t="s">
        <v>19</v>
      </c>
      <c r="L1536">
        <v>5</v>
      </c>
      <c r="M1536" t="s">
        <v>1277</v>
      </c>
      <c r="O1536">
        <f t="shared" si="23"/>
        <v>1</v>
      </c>
    </row>
    <row r="1537" spans="1:15">
      <c r="A1537">
        <v>1536</v>
      </c>
      <c r="B1537" t="s">
        <v>11</v>
      </c>
      <c r="C1537" t="s">
        <v>127</v>
      </c>
      <c r="D1537" t="s">
        <v>114</v>
      </c>
      <c r="E1537" t="s">
        <v>115</v>
      </c>
      <c r="F1537" t="s">
        <v>176</v>
      </c>
      <c r="G1537" t="s">
        <v>177</v>
      </c>
      <c r="H1537" t="s">
        <v>178</v>
      </c>
      <c r="I1537" t="s">
        <v>179</v>
      </c>
      <c r="J1537" t="s">
        <v>180</v>
      </c>
      <c r="K1537" t="s">
        <v>19</v>
      </c>
      <c r="L1537">
        <v>2</v>
      </c>
      <c r="M1537" t="s">
        <v>1277</v>
      </c>
      <c r="O1537">
        <f t="shared" si="23"/>
        <v>1</v>
      </c>
    </row>
    <row r="1538" spans="1:15">
      <c r="A1538">
        <v>1537</v>
      </c>
      <c r="B1538" t="s">
        <v>11</v>
      </c>
      <c r="C1538" t="s">
        <v>127</v>
      </c>
      <c r="D1538" t="s">
        <v>114</v>
      </c>
      <c r="E1538" t="s">
        <v>121</v>
      </c>
      <c r="F1538" t="s">
        <v>181</v>
      </c>
      <c r="G1538" t="s">
        <v>182</v>
      </c>
      <c r="H1538" t="s">
        <v>183</v>
      </c>
      <c r="I1538" t="s">
        <v>184</v>
      </c>
      <c r="J1538" t="s">
        <v>185</v>
      </c>
      <c r="K1538" t="s">
        <v>19</v>
      </c>
      <c r="L1538">
        <v>1</v>
      </c>
      <c r="M1538" t="s">
        <v>1277</v>
      </c>
      <c r="O1538">
        <f t="shared" si="23"/>
        <v>1</v>
      </c>
    </row>
    <row r="1539" spans="1:15">
      <c r="A1539">
        <v>1538</v>
      </c>
      <c r="B1539" t="s">
        <v>11</v>
      </c>
      <c r="C1539" t="s">
        <v>186</v>
      </c>
      <c r="D1539" t="s">
        <v>52</v>
      </c>
      <c r="E1539" t="s">
        <v>52</v>
      </c>
      <c r="F1539" t="s">
        <v>187</v>
      </c>
      <c r="G1539" t="s">
        <v>188</v>
      </c>
      <c r="H1539" t="s">
        <v>189</v>
      </c>
      <c r="I1539" t="s">
        <v>190</v>
      </c>
      <c r="J1539" t="s">
        <v>191</v>
      </c>
      <c r="K1539" t="s">
        <v>19</v>
      </c>
      <c r="L1539">
        <v>3</v>
      </c>
      <c r="M1539" t="s">
        <v>1277</v>
      </c>
      <c r="O1539">
        <f t="shared" ref="O1539:O1602" si="24">IF(N1539=" ",0,1)</f>
        <v>1</v>
      </c>
    </row>
    <row r="1540" spans="1:15">
      <c r="A1540">
        <v>1539</v>
      </c>
      <c r="B1540" t="s">
        <v>11</v>
      </c>
      <c r="C1540" t="s">
        <v>186</v>
      </c>
      <c r="D1540" t="s">
        <v>52</v>
      </c>
      <c r="E1540" t="s">
        <v>58</v>
      </c>
      <c r="F1540" t="s">
        <v>192</v>
      </c>
      <c r="G1540" t="s">
        <v>193</v>
      </c>
      <c r="H1540" t="s">
        <v>194</v>
      </c>
      <c r="I1540" t="s">
        <v>195</v>
      </c>
      <c r="J1540" t="s">
        <v>196</v>
      </c>
      <c r="K1540" t="s">
        <v>19</v>
      </c>
      <c r="L1540">
        <v>5</v>
      </c>
      <c r="M1540" t="s">
        <v>1277</v>
      </c>
      <c r="O1540">
        <f t="shared" si="24"/>
        <v>1</v>
      </c>
    </row>
    <row r="1541" spans="1:15">
      <c r="A1541">
        <v>1540</v>
      </c>
      <c r="B1541" t="s">
        <v>11</v>
      </c>
      <c r="C1541" t="s">
        <v>186</v>
      </c>
      <c r="D1541" t="s">
        <v>25</v>
      </c>
      <c r="E1541" t="s">
        <v>64</v>
      </c>
      <c r="F1541" t="s">
        <v>197</v>
      </c>
      <c r="G1541" t="s">
        <v>198</v>
      </c>
      <c r="H1541" t="s">
        <v>199</v>
      </c>
      <c r="I1541" t="s">
        <v>200</v>
      </c>
      <c r="J1541" t="s">
        <v>201</v>
      </c>
      <c r="K1541" t="s">
        <v>19</v>
      </c>
      <c r="L1541">
        <v>5</v>
      </c>
      <c r="M1541" t="s">
        <v>1277</v>
      </c>
      <c r="O1541">
        <f t="shared" si="24"/>
        <v>1</v>
      </c>
    </row>
    <row r="1542" spans="1:15">
      <c r="A1542">
        <v>1541</v>
      </c>
      <c r="B1542" t="s">
        <v>11</v>
      </c>
      <c r="C1542" t="s">
        <v>186</v>
      </c>
      <c r="D1542" t="s">
        <v>25</v>
      </c>
      <c r="E1542" t="s">
        <v>70</v>
      </c>
      <c r="F1542" t="s">
        <v>202</v>
      </c>
      <c r="G1542" t="s">
        <v>203</v>
      </c>
      <c r="H1542" t="s">
        <v>204</v>
      </c>
      <c r="I1542" t="s">
        <v>205</v>
      </c>
      <c r="J1542" t="s">
        <v>206</v>
      </c>
      <c r="K1542" t="s">
        <v>19</v>
      </c>
      <c r="L1542">
        <v>0</v>
      </c>
      <c r="M1542" t="s">
        <v>1277</v>
      </c>
      <c r="O1542">
        <f t="shared" si="24"/>
        <v>1</v>
      </c>
    </row>
    <row r="1543" spans="1:15">
      <c r="A1543">
        <v>1542</v>
      </c>
      <c r="B1543" t="s">
        <v>11</v>
      </c>
      <c r="C1543" t="s">
        <v>186</v>
      </c>
      <c r="D1543" t="s">
        <v>76</v>
      </c>
      <c r="E1543" t="s">
        <v>77</v>
      </c>
      <c r="F1543" t="s">
        <v>207</v>
      </c>
      <c r="G1543" t="s">
        <v>208</v>
      </c>
      <c r="H1543" t="s">
        <v>209</v>
      </c>
      <c r="I1543" t="s">
        <v>210</v>
      </c>
      <c r="J1543" t="s">
        <v>211</v>
      </c>
      <c r="K1543" t="s">
        <v>19</v>
      </c>
      <c r="L1543">
        <v>2</v>
      </c>
      <c r="M1543" t="s">
        <v>1277</v>
      </c>
      <c r="O1543">
        <f t="shared" si="24"/>
        <v>1</v>
      </c>
    </row>
    <row r="1544" spans="1:15">
      <c r="A1544">
        <v>1543</v>
      </c>
      <c r="B1544" t="s">
        <v>11</v>
      </c>
      <c r="C1544" t="s">
        <v>186</v>
      </c>
      <c r="D1544" t="s">
        <v>76</v>
      </c>
      <c r="E1544" t="s">
        <v>83</v>
      </c>
      <c r="F1544" t="s">
        <v>212</v>
      </c>
      <c r="G1544" t="s">
        <v>213</v>
      </c>
      <c r="H1544" t="s">
        <v>214</v>
      </c>
      <c r="I1544" t="s">
        <v>215</v>
      </c>
      <c r="J1544" t="s">
        <v>216</v>
      </c>
      <c r="K1544" t="s">
        <v>19</v>
      </c>
      <c r="L1544">
        <v>1</v>
      </c>
      <c r="M1544" t="s">
        <v>1277</v>
      </c>
      <c r="O1544">
        <f t="shared" si="24"/>
        <v>1</v>
      </c>
    </row>
    <row r="1545" spans="1:15">
      <c r="A1545">
        <v>1544</v>
      </c>
      <c r="B1545" t="s">
        <v>11</v>
      </c>
      <c r="C1545" t="s">
        <v>186</v>
      </c>
      <c r="D1545" t="s">
        <v>89</v>
      </c>
      <c r="E1545" t="s">
        <v>90</v>
      </c>
      <c r="F1545" t="s">
        <v>217</v>
      </c>
      <c r="G1545" t="s">
        <v>218</v>
      </c>
      <c r="H1545" t="s">
        <v>219</v>
      </c>
      <c r="I1545" t="s">
        <v>220</v>
      </c>
      <c r="J1545" t="s">
        <v>221</v>
      </c>
      <c r="K1545" t="s">
        <v>19</v>
      </c>
      <c r="L1545">
        <v>4</v>
      </c>
      <c r="M1545" t="s">
        <v>1277</v>
      </c>
      <c r="N1545">
        <v>5</v>
      </c>
      <c r="O1545">
        <f t="shared" si="24"/>
        <v>1</v>
      </c>
    </row>
    <row r="1546" spans="1:15">
      <c r="A1546">
        <v>1545</v>
      </c>
      <c r="B1546" t="s">
        <v>11</v>
      </c>
      <c r="C1546" t="s">
        <v>186</v>
      </c>
      <c r="D1546" t="s">
        <v>89</v>
      </c>
      <c r="E1546" t="s">
        <v>96</v>
      </c>
      <c r="F1546" t="s">
        <v>222</v>
      </c>
      <c r="G1546" t="s">
        <v>223</v>
      </c>
      <c r="H1546" t="s">
        <v>224</v>
      </c>
      <c r="I1546" t="s">
        <v>225</v>
      </c>
      <c r="J1546" t="s">
        <v>226</v>
      </c>
      <c r="K1546" t="s">
        <v>19</v>
      </c>
      <c r="L1546">
        <v>8</v>
      </c>
      <c r="M1546" t="s">
        <v>1277</v>
      </c>
      <c r="N1546">
        <v>5</v>
      </c>
      <c r="O1546">
        <f t="shared" si="24"/>
        <v>1</v>
      </c>
    </row>
    <row r="1547" spans="1:15">
      <c r="A1547">
        <v>1546</v>
      </c>
      <c r="B1547" t="s">
        <v>11</v>
      </c>
      <c r="C1547" t="s">
        <v>186</v>
      </c>
      <c r="D1547" t="s">
        <v>102</v>
      </c>
      <c r="E1547" t="s">
        <v>103</v>
      </c>
      <c r="F1547" t="s">
        <v>187</v>
      </c>
      <c r="G1547" t="s">
        <v>188</v>
      </c>
      <c r="H1547" t="s">
        <v>189</v>
      </c>
      <c r="I1547" t="s">
        <v>227</v>
      </c>
      <c r="J1547" t="s">
        <v>191</v>
      </c>
      <c r="K1547" t="s">
        <v>19</v>
      </c>
      <c r="L1547">
        <v>3</v>
      </c>
      <c r="M1547" t="s">
        <v>1277</v>
      </c>
      <c r="O1547">
        <f t="shared" si="24"/>
        <v>1</v>
      </c>
    </row>
    <row r="1548" spans="1:15">
      <c r="A1548">
        <v>1547</v>
      </c>
      <c r="B1548" t="s">
        <v>11</v>
      </c>
      <c r="C1548" t="s">
        <v>186</v>
      </c>
      <c r="D1548" t="s">
        <v>102</v>
      </c>
      <c r="E1548" t="s">
        <v>109</v>
      </c>
      <c r="F1548" t="s">
        <v>192</v>
      </c>
      <c r="G1548" t="s">
        <v>193</v>
      </c>
      <c r="H1548" t="s">
        <v>194</v>
      </c>
      <c r="I1548" t="s">
        <v>195</v>
      </c>
      <c r="J1548" t="s">
        <v>196</v>
      </c>
      <c r="K1548" t="s">
        <v>19</v>
      </c>
      <c r="L1548">
        <v>5</v>
      </c>
      <c r="M1548" t="s">
        <v>1277</v>
      </c>
      <c r="O1548">
        <f t="shared" si="24"/>
        <v>1</v>
      </c>
    </row>
    <row r="1549" spans="1:15">
      <c r="A1549">
        <v>1548</v>
      </c>
      <c r="B1549" t="s">
        <v>11</v>
      </c>
      <c r="C1549" t="s">
        <v>186</v>
      </c>
      <c r="D1549" t="s">
        <v>114</v>
      </c>
      <c r="E1549" t="s">
        <v>115</v>
      </c>
      <c r="F1549" t="s">
        <v>228</v>
      </c>
      <c r="G1549" t="s">
        <v>229</v>
      </c>
      <c r="H1549" t="s">
        <v>230</v>
      </c>
      <c r="I1549" t="s">
        <v>231</v>
      </c>
      <c r="J1549" t="s">
        <v>232</v>
      </c>
      <c r="K1549" t="s">
        <v>19</v>
      </c>
      <c r="L1549">
        <v>6</v>
      </c>
      <c r="M1549" t="s">
        <v>1277</v>
      </c>
      <c r="N1549">
        <v>5</v>
      </c>
      <c r="O1549">
        <f t="shared" si="24"/>
        <v>1</v>
      </c>
    </row>
    <row r="1550" spans="1:15">
      <c r="A1550">
        <v>1549</v>
      </c>
      <c r="B1550" t="s">
        <v>11</v>
      </c>
      <c r="C1550" t="s">
        <v>186</v>
      </c>
      <c r="D1550" t="s">
        <v>114</v>
      </c>
      <c r="E1550" t="s">
        <v>121</v>
      </c>
      <c r="F1550" t="s">
        <v>233</v>
      </c>
      <c r="G1550" t="s">
        <v>234</v>
      </c>
      <c r="H1550" t="s">
        <v>235</v>
      </c>
      <c r="I1550" t="s">
        <v>236</v>
      </c>
      <c r="J1550" t="s">
        <v>237</v>
      </c>
      <c r="K1550" t="s">
        <v>19</v>
      </c>
      <c r="L1550">
        <v>0</v>
      </c>
      <c r="M1550" t="s">
        <v>1277</v>
      </c>
      <c r="O1550">
        <f t="shared" si="24"/>
        <v>1</v>
      </c>
    </row>
    <row r="1551" spans="1:15">
      <c r="A1551">
        <v>1550</v>
      </c>
      <c r="B1551" t="s">
        <v>11</v>
      </c>
      <c r="C1551" t="s">
        <v>238</v>
      </c>
      <c r="D1551" t="s">
        <v>52</v>
      </c>
      <c r="E1551" t="s">
        <v>52</v>
      </c>
      <c r="F1551" t="s">
        <v>239</v>
      </c>
      <c r="G1551" t="s">
        <v>172</v>
      </c>
      <c r="H1551" t="s">
        <v>240</v>
      </c>
      <c r="I1551" t="s">
        <v>241</v>
      </c>
      <c r="J1551" t="s">
        <v>242</v>
      </c>
      <c r="K1551" t="s">
        <v>19</v>
      </c>
      <c r="L1551">
        <v>2</v>
      </c>
      <c r="M1551" t="s">
        <v>1277</v>
      </c>
      <c r="O1551">
        <f t="shared" si="24"/>
        <v>1</v>
      </c>
    </row>
    <row r="1552" spans="1:15">
      <c r="A1552">
        <v>1551</v>
      </c>
      <c r="B1552" t="s">
        <v>11</v>
      </c>
      <c r="C1552" t="s">
        <v>238</v>
      </c>
      <c r="D1552" t="s">
        <v>52</v>
      </c>
      <c r="E1552" t="s">
        <v>58</v>
      </c>
      <c r="F1552" t="s">
        <v>243</v>
      </c>
      <c r="G1552" t="s">
        <v>244</v>
      </c>
      <c r="H1552" t="s">
        <v>245</v>
      </c>
      <c r="I1552" t="s">
        <v>246</v>
      </c>
      <c r="J1552" t="s">
        <v>247</v>
      </c>
      <c r="K1552" t="s">
        <v>19</v>
      </c>
      <c r="L1552">
        <v>1</v>
      </c>
      <c r="M1552" t="s">
        <v>1277</v>
      </c>
      <c r="O1552">
        <f t="shared" si="24"/>
        <v>1</v>
      </c>
    </row>
    <row r="1553" spans="1:15">
      <c r="A1553">
        <v>1552</v>
      </c>
      <c r="B1553" t="s">
        <v>11</v>
      </c>
      <c r="C1553" t="s">
        <v>238</v>
      </c>
      <c r="D1553" t="s">
        <v>25</v>
      </c>
      <c r="E1553" t="s">
        <v>64</v>
      </c>
      <c r="F1553" t="s">
        <v>248</v>
      </c>
      <c r="G1553" t="s">
        <v>172</v>
      </c>
      <c r="H1553" t="s">
        <v>249</v>
      </c>
      <c r="I1553" t="s">
        <v>250</v>
      </c>
      <c r="J1553" t="s">
        <v>251</v>
      </c>
      <c r="K1553" t="s">
        <v>19</v>
      </c>
      <c r="L1553">
        <v>3</v>
      </c>
      <c r="M1553" t="s">
        <v>1277</v>
      </c>
      <c r="O1553">
        <f t="shared" si="24"/>
        <v>1</v>
      </c>
    </row>
    <row r="1554" spans="1:15">
      <c r="A1554">
        <v>1553</v>
      </c>
      <c r="B1554" t="s">
        <v>11</v>
      </c>
      <c r="C1554" t="s">
        <v>238</v>
      </c>
      <c r="D1554" t="s">
        <v>25</v>
      </c>
      <c r="E1554" t="s">
        <v>70</v>
      </c>
      <c r="F1554" t="s">
        <v>252</v>
      </c>
      <c r="G1554" t="s">
        <v>253</v>
      </c>
      <c r="H1554" t="s">
        <v>254</v>
      </c>
      <c r="I1554" t="s">
        <v>255</v>
      </c>
      <c r="J1554" t="s">
        <v>256</v>
      </c>
      <c r="K1554" t="s">
        <v>19</v>
      </c>
      <c r="L1554">
        <v>3</v>
      </c>
      <c r="M1554" t="s">
        <v>1277</v>
      </c>
      <c r="O1554">
        <f t="shared" si="24"/>
        <v>1</v>
      </c>
    </row>
    <row r="1555" spans="1:15">
      <c r="A1555">
        <v>1554</v>
      </c>
      <c r="B1555" t="s">
        <v>11</v>
      </c>
      <c r="C1555" t="s">
        <v>238</v>
      </c>
      <c r="D1555" t="s">
        <v>76</v>
      </c>
      <c r="E1555" t="s">
        <v>77</v>
      </c>
      <c r="F1555" t="s">
        <v>257</v>
      </c>
      <c r="G1555" t="s">
        <v>258</v>
      </c>
      <c r="H1555" t="s">
        <v>259</v>
      </c>
      <c r="I1555" t="s">
        <v>260</v>
      </c>
      <c r="J1555" t="s">
        <v>261</v>
      </c>
      <c r="K1555" t="s">
        <v>19</v>
      </c>
      <c r="L1555">
        <v>1</v>
      </c>
      <c r="M1555" t="s">
        <v>1277</v>
      </c>
      <c r="O1555">
        <f t="shared" si="24"/>
        <v>1</v>
      </c>
    </row>
    <row r="1556" spans="1:15">
      <c r="A1556">
        <v>1555</v>
      </c>
      <c r="B1556" t="s">
        <v>11</v>
      </c>
      <c r="C1556" t="s">
        <v>238</v>
      </c>
      <c r="D1556" t="s">
        <v>76</v>
      </c>
      <c r="E1556" t="s">
        <v>77</v>
      </c>
      <c r="F1556" t="s">
        <v>262</v>
      </c>
      <c r="G1556" t="s">
        <v>172</v>
      </c>
      <c r="H1556" t="s">
        <v>263</v>
      </c>
      <c r="I1556" t="s">
        <v>264</v>
      </c>
      <c r="J1556" t="s">
        <v>265</v>
      </c>
      <c r="K1556" t="s">
        <v>19</v>
      </c>
      <c r="L1556">
        <v>5</v>
      </c>
      <c r="M1556" t="s">
        <v>1277</v>
      </c>
      <c r="N1556">
        <v>5</v>
      </c>
      <c r="O1556">
        <f t="shared" si="24"/>
        <v>1</v>
      </c>
    </row>
    <row r="1557" spans="1:15">
      <c r="A1557">
        <v>1556</v>
      </c>
      <c r="B1557" t="s">
        <v>11</v>
      </c>
      <c r="C1557" t="s">
        <v>238</v>
      </c>
      <c r="D1557" t="s">
        <v>76</v>
      </c>
      <c r="E1557" t="s">
        <v>83</v>
      </c>
      <c r="F1557" t="s">
        <v>266</v>
      </c>
      <c r="G1557" t="s">
        <v>229</v>
      </c>
      <c r="H1557" t="s">
        <v>267</v>
      </c>
      <c r="I1557" t="s">
        <v>268</v>
      </c>
      <c r="J1557" t="s">
        <v>269</v>
      </c>
      <c r="K1557" t="s">
        <v>19</v>
      </c>
      <c r="L1557">
        <v>1</v>
      </c>
      <c r="M1557" t="s">
        <v>1277</v>
      </c>
      <c r="O1557">
        <f t="shared" si="24"/>
        <v>1</v>
      </c>
    </row>
    <row r="1558" spans="1:15">
      <c r="A1558">
        <v>1557</v>
      </c>
      <c r="B1558" t="s">
        <v>11</v>
      </c>
      <c r="C1558" t="s">
        <v>238</v>
      </c>
      <c r="D1558" t="s">
        <v>76</v>
      </c>
      <c r="E1558" t="s">
        <v>83</v>
      </c>
      <c r="F1558" t="s">
        <v>270</v>
      </c>
      <c r="G1558" t="s">
        <v>271</v>
      </c>
      <c r="H1558" t="s">
        <v>272</v>
      </c>
      <c r="I1558" t="s">
        <v>273</v>
      </c>
      <c r="J1558" t="s">
        <v>274</v>
      </c>
      <c r="K1558" t="s">
        <v>19</v>
      </c>
      <c r="L1558">
        <v>0</v>
      </c>
      <c r="M1558" t="s">
        <v>1277</v>
      </c>
      <c r="O1558">
        <f t="shared" si="24"/>
        <v>1</v>
      </c>
    </row>
    <row r="1559" spans="1:15">
      <c r="A1559">
        <v>1558</v>
      </c>
      <c r="B1559" t="s">
        <v>11</v>
      </c>
      <c r="C1559" t="s">
        <v>238</v>
      </c>
      <c r="D1559" t="s">
        <v>89</v>
      </c>
      <c r="E1559" t="s">
        <v>90</v>
      </c>
      <c r="F1559" t="s">
        <v>275</v>
      </c>
      <c r="G1559" t="s">
        <v>276</v>
      </c>
      <c r="H1559" t="s">
        <v>277</v>
      </c>
      <c r="I1559" t="s">
        <v>278</v>
      </c>
      <c r="J1559" t="s">
        <v>279</v>
      </c>
      <c r="K1559" t="s">
        <v>19</v>
      </c>
      <c r="L1559">
        <v>5</v>
      </c>
      <c r="M1559" t="s">
        <v>1277</v>
      </c>
      <c r="O1559">
        <f t="shared" si="24"/>
        <v>1</v>
      </c>
    </row>
    <row r="1560" spans="1:15">
      <c r="A1560">
        <v>1559</v>
      </c>
      <c r="B1560" t="s">
        <v>11</v>
      </c>
      <c r="C1560" t="s">
        <v>238</v>
      </c>
      <c r="D1560" t="s">
        <v>89</v>
      </c>
      <c r="E1560" t="s">
        <v>96</v>
      </c>
      <c r="F1560" t="s">
        <v>280</v>
      </c>
      <c r="G1560" t="s">
        <v>105</v>
      </c>
      <c r="H1560" t="s">
        <v>281</v>
      </c>
      <c r="I1560" t="s">
        <v>282</v>
      </c>
      <c r="J1560" t="s">
        <v>283</v>
      </c>
      <c r="K1560" t="s">
        <v>19</v>
      </c>
      <c r="L1560">
        <v>1</v>
      </c>
      <c r="M1560" t="s">
        <v>1277</v>
      </c>
      <c r="O1560">
        <f t="shared" si="24"/>
        <v>1</v>
      </c>
    </row>
    <row r="1561" spans="1:15">
      <c r="A1561">
        <v>1560</v>
      </c>
      <c r="B1561" t="s">
        <v>11</v>
      </c>
      <c r="C1561" t="s">
        <v>238</v>
      </c>
      <c r="D1561" t="s">
        <v>102</v>
      </c>
      <c r="E1561" t="s">
        <v>103</v>
      </c>
      <c r="F1561" t="s">
        <v>284</v>
      </c>
      <c r="G1561" t="s">
        <v>285</v>
      </c>
      <c r="H1561" t="s">
        <v>286</v>
      </c>
      <c r="I1561" t="s">
        <v>287</v>
      </c>
      <c r="J1561" t="s">
        <v>288</v>
      </c>
      <c r="K1561" t="s">
        <v>19</v>
      </c>
      <c r="L1561">
        <v>11</v>
      </c>
      <c r="M1561" t="s">
        <v>1277</v>
      </c>
      <c r="N1561">
        <v>5</v>
      </c>
      <c r="O1561">
        <f t="shared" si="24"/>
        <v>1</v>
      </c>
    </row>
    <row r="1562" spans="1:15">
      <c r="A1562">
        <v>1561</v>
      </c>
      <c r="B1562" t="s">
        <v>11</v>
      </c>
      <c r="C1562" t="s">
        <v>238</v>
      </c>
      <c r="D1562" t="s">
        <v>102</v>
      </c>
      <c r="E1562" t="s">
        <v>109</v>
      </c>
      <c r="F1562" t="s">
        <v>289</v>
      </c>
      <c r="G1562" t="s">
        <v>290</v>
      </c>
      <c r="H1562" t="s">
        <v>291</v>
      </c>
      <c r="I1562" t="s">
        <v>292</v>
      </c>
      <c r="J1562" t="s">
        <v>293</v>
      </c>
      <c r="K1562" t="s">
        <v>19</v>
      </c>
      <c r="L1562">
        <v>4</v>
      </c>
      <c r="M1562" t="s">
        <v>1277</v>
      </c>
      <c r="O1562">
        <f t="shared" si="24"/>
        <v>1</v>
      </c>
    </row>
    <row r="1563" spans="1:15">
      <c r="A1563">
        <v>1562</v>
      </c>
      <c r="B1563" t="s">
        <v>11</v>
      </c>
      <c r="C1563" t="s">
        <v>238</v>
      </c>
      <c r="D1563" t="s">
        <v>114</v>
      </c>
      <c r="E1563" t="s">
        <v>115</v>
      </c>
      <c r="F1563" t="s">
        <v>294</v>
      </c>
      <c r="G1563" t="s">
        <v>295</v>
      </c>
      <c r="H1563" t="s">
        <v>296</v>
      </c>
      <c r="I1563" t="s">
        <v>297</v>
      </c>
      <c r="J1563" t="s">
        <v>298</v>
      </c>
      <c r="K1563" t="s">
        <v>19</v>
      </c>
      <c r="L1563">
        <v>8</v>
      </c>
      <c r="M1563" t="s">
        <v>1277</v>
      </c>
      <c r="O1563">
        <f t="shared" si="24"/>
        <v>1</v>
      </c>
    </row>
    <row r="1564" spans="1:15">
      <c r="A1564">
        <v>1563</v>
      </c>
      <c r="B1564" t="s">
        <v>11</v>
      </c>
      <c r="C1564" t="s">
        <v>238</v>
      </c>
      <c r="D1564" t="s">
        <v>114</v>
      </c>
      <c r="E1564" t="s">
        <v>121</v>
      </c>
      <c r="F1564" t="s">
        <v>299</v>
      </c>
      <c r="G1564" t="s">
        <v>300</v>
      </c>
      <c r="H1564" t="s">
        <v>301</v>
      </c>
      <c r="I1564" t="s">
        <v>297</v>
      </c>
      <c r="J1564" t="s">
        <v>302</v>
      </c>
      <c r="K1564" t="s">
        <v>19</v>
      </c>
      <c r="L1564">
        <v>1</v>
      </c>
      <c r="M1564" t="s">
        <v>1277</v>
      </c>
      <c r="O1564">
        <f t="shared" si="24"/>
        <v>1</v>
      </c>
    </row>
    <row r="1565" spans="1:15">
      <c r="A1565">
        <v>1564</v>
      </c>
      <c r="B1565" t="s">
        <v>11</v>
      </c>
      <c r="C1565" t="s">
        <v>303</v>
      </c>
      <c r="D1565" t="s">
        <v>52</v>
      </c>
      <c r="E1565" t="s">
        <v>52</v>
      </c>
      <c r="F1565" t="s">
        <v>304</v>
      </c>
      <c r="G1565" t="s">
        <v>305</v>
      </c>
      <c r="H1565" t="s">
        <v>306</v>
      </c>
      <c r="I1565" t="s">
        <v>307</v>
      </c>
      <c r="J1565" t="s">
        <v>308</v>
      </c>
      <c r="K1565" t="s">
        <v>19</v>
      </c>
      <c r="L1565">
        <v>10</v>
      </c>
      <c r="M1565" t="s">
        <v>1277</v>
      </c>
      <c r="N1565">
        <v>5</v>
      </c>
      <c r="O1565">
        <f t="shared" si="24"/>
        <v>1</v>
      </c>
    </row>
    <row r="1566" spans="1:15">
      <c r="A1566">
        <v>1565</v>
      </c>
      <c r="B1566" t="s">
        <v>11</v>
      </c>
      <c r="C1566" t="s">
        <v>303</v>
      </c>
      <c r="D1566" t="s">
        <v>52</v>
      </c>
      <c r="E1566" t="s">
        <v>58</v>
      </c>
      <c r="F1566" t="s">
        <v>309</v>
      </c>
      <c r="G1566" t="s">
        <v>310</v>
      </c>
      <c r="H1566" t="s">
        <v>311</v>
      </c>
      <c r="I1566" t="s">
        <v>312</v>
      </c>
      <c r="J1566" t="s">
        <v>313</v>
      </c>
      <c r="K1566" t="s">
        <v>19</v>
      </c>
      <c r="L1566">
        <v>5</v>
      </c>
      <c r="M1566" t="s">
        <v>1277</v>
      </c>
      <c r="N1566">
        <v>5</v>
      </c>
      <c r="O1566">
        <f t="shared" si="24"/>
        <v>1</v>
      </c>
    </row>
    <row r="1567" spans="1:15">
      <c r="A1567">
        <v>1566</v>
      </c>
      <c r="B1567" t="s">
        <v>11</v>
      </c>
      <c r="C1567" t="s">
        <v>303</v>
      </c>
      <c r="D1567" t="s">
        <v>25</v>
      </c>
      <c r="E1567" t="s">
        <v>64</v>
      </c>
      <c r="F1567" t="s">
        <v>309</v>
      </c>
      <c r="G1567" t="s">
        <v>310</v>
      </c>
      <c r="H1567" t="s">
        <v>311</v>
      </c>
      <c r="I1567" t="s">
        <v>312</v>
      </c>
      <c r="J1567" t="s">
        <v>313</v>
      </c>
      <c r="K1567" t="s">
        <v>19</v>
      </c>
      <c r="L1567">
        <v>5</v>
      </c>
      <c r="M1567" t="s">
        <v>1277</v>
      </c>
      <c r="N1567">
        <v>5</v>
      </c>
      <c r="O1567">
        <f t="shared" si="24"/>
        <v>1</v>
      </c>
    </row>
    <row r="1568" spans="1:15">
      <c r="A1568">
        <v>1567</v>
      </c>
      <c r="B1568" t="s">
        <v>11</v>
      </c>
      <c r="C1568" t="s">
        <v>303</v>
      </c>
      <c r="D1568" t="s">
        <v>25</v>
      </c>
      <c r="E1568" t="s">
        <v>70</v>
      </c>
      <c r="F1568" t="s">
        <v>304</v>
      </c>
      <c r="G1568" t="s">
        <v>305</v>
      </c>
      <c r="H1568" t="s">
        <v>306</v>
      </c>
      <c r="I1568" t="s">
        <v>307</v>
      </c>
      <c r="J1568" t="s">
        <v>308</v>
      </c>
      <c r="K1568" t="s">
        <v>19</v>
      </c>
      <c r="L1568">
        <v>10</v>
      </c>
      <c r="M1568" t="s">
        <v>1277</v>
      </c>
      <c r="N1568">
        <v>5</v>
      </c>
      <c r="O1568">
        <f t="shared" si="24"/>
        <v>1</v>
      </c>
    </row>
    <row r="1569" spans="1:15">
      <c r="A1569">
        <v>1568</v>
      </c>
      <c r="B1569" t="s">
        <v>11</v>
      </c>
      <c r="C1569" t="s">
        <v>303</v>
      </c>
      <c r="D1569" t="s">
        <v>76</v>
      </c>
      <c r="E1569" t="s">
        <v>77</v>
      </c>
      <c r="F1569" t="s">
        <v>84</v>
      </c>
      <c r="G1569" t="s">
        <v>314</v>
      </c>
      <c r="H1569" t="s">
        <v>315</v>
      </c>
      <c r="I1569" t="s">
        <v>316</v>
      </c>
      <c r="J1569" t="s">
        <v>317</v>
      </c>
      <c r="K1569" t="s">
        <v>19</v>
      </c>
      <c r="L1569">
        <v>1</v>
      </c>
      <c r="M1569" t="s">
        <v>1277</v>
      </c>
      <c r="O1569">
        <f t="shared" si="24"/>
        <v>1</v>
      </c>
    </row>
    <row r="1570" spans="1:15">
      <c r="A1570">
        <v>1569</v>
      </c>
      <c r="B1570" t="s">
        <v>11</v>
      </c>
      <c r="C1570" t="s">
        <v>303</v>
      </c>
      <c r="D1570" t="s">
        <v>76</v>
      </c>
      <c r="E1570" t="s">
        <v>83</v>
      </c>
      <c r="F1570" t="s">
        <v>318</v>
      </c>
      <c r="G1570" t="s">
        <v>319</v>
      </c>
      <c r="H1570" t="s">
        <v>320</v>
      </c>
      <c r="I1570" t="s">
        <v>321</v>
      </c>
      <c r="J1570" t="s">
        <v>322</v>
      </c>
      <c r="K1570" t="s">
        <v>19</v>
      </c>
      <c r="L1570">
        <v>0</v>
      </c>
      <c r="M1570" t="s">
        <v>1277</v>
      </c>
      <c r="O1570">
        <f t="shared" si="24"/>
        <v>1</v>
      </c>
    </row>
    <row r="1571" spans="1:15">
      <c r="A1571">
        <v>1570</v>
      </c>
      <c r="B1571" t="s">
        <v>11</v>
      </c>
      <c r="C1571" t="s">
        <v>303</v>
      </c>
      <c r="D1571" t="s">
        <v>89</v>
      </c>
      <c r="E1571" t="s">
        <v>90</v>
      </c>
      <c r="F1571" t="s">
        <v>323</v>
      </c>
      <c r="G1571" t="s">
        <v>172</v>
      </c>
      <c r="H1571" t="s">
        <v>324</v>
      </c>
      <c r="I1571" t="s">
        <v>325</v>
      </c>
      <c r="J1571" t="s">
        <v>326</v>
      </c>
      <c r="K1571" t="s">
        <v>19</v>
      </c>
      <c r="L1571">
        <v>1</v>
      </c>
      <c r="M1571" t="s">
        <v>1277</v>
      </c>
      <c r="O1571">
        <f t="shared" si="24"/>
        <v>1</v>
      </c>
    </row>
    <row r="1572" spans="1:15">
      <c r="A1572">
        <v>1571</v>
      </c>
      <c r="B1572" t="s">
        <v>11</v>
      </c>
      <c r="C1572" t="s">
        <v>303</v>
      </c>
      <c r="D1572" t="s">
        <v>89</v>
      </c>
      <c r="E1572" t="s">
        <v>96</v>
      </c>
      <c r="F1572" t="s">
        <v>327</v>
      </c>
      <c r="G1572" t="s">
        <v>328</v>
      </c>
      <c r="H1572" t="s">
        <v>329</v>
      </c>
      <c r="I1572" t="s">
        <v>325</v>
      </c>
      <c r="J1572" t="s">
        <v>330</v>
      </c>
      <c r="K1572" t="s">
        <v>19</v>
      </c>
      <c r="L1572">
        <v>9</v>
      </c>
      <c r="M1572" t="s">
        <v>1277</v>
      </c>
      <c r="N1572">
        <v>5</v>
      </c>
      <c r="O1572">
        <f t="shared" si="24"/>
        <v>1</v>
      </c>
    </row>
    <row r="1573" spans="1:15">
      <c r="A1573">
        <v>1572</v>
      </c>
      <c r="B1573" t="s">
        <v>11</v>
      </c>
      <c r="C1573" t="s">
        <v>303</v>
      </c>
      <c r="D1573" t="s">
        <v>102</v>
      </c>
      <c r="E1573" t="s">
        <v>103</v>
      </c>
      <c r="F1573" t="s">
        <v>331</v>
      </c>
      <c r="G1573" t="s">
        <v>244</v>
      </c>
      <c r="H1573" t="s">
        <v>332</v>
      </c>
      <c r="I1573" t="s">
        <v>333</v>
      </c>
      <c r="J1573" t="s">
        <v>334</v>
      </c>
      <c r="K1573" t="s">
        <v>19</v>
      </c>
      <c r="L1573">
        <v>1</v>
      </c>
      <c r="M1573" t="s">
        <v>1277</v>
      </c>
      <c r="O1573">
        <f t="shared" si="24"/>
        <v>1</v>
      </c>
    </row>
    <row r="1574" spans="1:15">
      <c r="A1574">
        <v>1573</v>
      </c>
      <c r="B1574" t="s">
        <v>11</v>
      </c>
      <c r="C1574" t="s">
        <v>303</v>
      </c>
      <c r="D1574" t="s">
        <v>102</v>
      </c>
      <c r="E1574" t="s">
        <v>109</v>
      </c>
      <c r="F1574" t="s">
        <v>335</v>
      </c>
      <c r="G1574" t="s">
        <v>336</v>
      </c>
      <c r="H1574" t="s">
        <v>337</v>
      </c>
      <c r="I1574" t="s">
        <v>333</v>
      </c>
      <c r="J1574" t="s">
        <v>338</v>
      </c>
      <c r="K1574" t="s">
        <v>19</v>
      </c>
      <c r="L1574">
        <v>2</v>
      </c>
      <c r="M1574" t="s">
        <v>1277</v>
      </c>
      <c r="O1574">
        <f t="shared" si="24"/>
        <v>1</v>
      </c>
    </row>
    <row r="1575" spans="1:15">
      <c r="A1575">
        <v>1574</v>
      </c>
      <c r="B1575" t="s">
        <v>11</v>
      </c>
      <c r="C1575" t="s">
        <v>303</v>
      </c>
      <c r="D1575" t="s">
        <v>114</v>
      </c>
      <c r="E1575" t="s">
        <v>115</v>
      </c>
      <c r="F1575" t="s">
        <v>339</v>
      </c>
      <c r="G1575" t="s">
        <v>22</v>
      </c>
      <c r="H1575" t="s">
        <v>340</v>
      </c>
      <c r="I1575" t="s">
        <v>341</v>
      </c>
      <c r="J1575" t="s">
        <v>342</v>
      </c>
      <c r="K1575" t="s">
        <v>19</v>
      </c>
      <c r="L1575">
        <v>5</v>
      </c>
      <c r="M1575" t="s">
        <v>1277</v>
      </c>
      <c r="O1575">
        <f t="shared" si="24"/>
        <v>1</v>
      </c>
    </row>
    <row r="1576" spans="1:15">
      <c r="A1576">
        <v>1575</v>
      </c>
      <c r="B1576" t="s">
        <v>11</v>
      </c>
      <c r="C1576" t="s">
        <v>303</v>
      </c>
      <c r="D1576" t="s">
        <v>114</v>
      </c>
      <c r="E1576" t="s">
        <v>121</v>
      </c>
      <c r="F1576" t="s">
        <v>343</v>
      </c>
      <c r="G1576" t="s">
        <v>344</v>
      </c>
      <c r="H1576" t="s">
        <v>345</v>
      </c>
      <c r="I1576" t="s">
        <v>346</v>
      </c>
      <c r="J1576" t="s">
        <v>347</v>
      </c>
      <c r="K1576" t="s">
        <v>19</v>
      </c>
      <c r="L1576">
        <v>1</v>
      </c>
      <c r="M1576" t="s">
        <v>1277</v>
      </c>
      <c r="O1576">
        <f t="shared" si="24"/>
        <v>1</v>
      </c>
    </row>
    <row r="1577" spans="1:15">
      <c r="A1577">
        <v>1576</v>
      </c>
      <c r="B1577" t="s">
        <v>11</v>
      </c>
      <c r="C1577" t="s">
        <v>348</v>
      </c>
      <c r="D1577" t="s">
        <v>52</v>
      </c>
      <c r="E1577" t="s">
        <v>52</v>
      </c>
      <c r="F1577" t="s">
        <v>349</v>
      </c>
      <c r="G1577" t="s">
        <v>153</v>
      </c>
      <c r="H1577" t="s">
        <v>350</v>
      </c>
      <c r="I1577" t="s">
        <v>351</v>
      </c>
      <c r="J1577" t="s">
        <v>352</v>
      </c>
      <c r="K1577" t="s">
        <v>19</v>
      </c>
      <c r="L1577">
        <v>7</v>
      </c>
      <c r="M1577" t="s">
        <v>1277</v>
      </c>
      <c r="N1577">
        <v>5</v>
      </c>
      <c r="O1577">
        <f t="shared" si="24"/>
        <v>1</v>
      </c>
    </row>
    <row r="1578" spans="1:15">
      <c r="A1578">
        <v>1577</v>
      </c>
      <c r="B1578" t="s">
        <v>11</v>
      </c>
      <c r="C1578" t="s">
        <v>348</v>
      </c>
      <c r="D1578" t="s">
        <v>52</v>
      </c>
      <c r="E1578" t="s">
        <v>58</v>
      </c>
      <c r="F1578" t="s">
        <v>353</v>
      </c>
      <c r="G1578" t="s">
        <v>354</v>
      </c>
      <c r="H1578" t="s">
        <v>355</v>
      </c>
      <c r="I1578" t="s">
        <v>356</v>
      </c>
      <c r="J1578" t="s">
        <v>357</v>
      </c>
      <c r="K1578" t="s">
        <v>19</v>
      </c>
      <c r="L1578">
        <v>8</v>
      </c>
      <c r="M1578" t="s">
        <v>1277</v>
      </c>
      <c r="N1578">
        <v>5</v>
      </c>
      <c r="O1578">
        <f t="shared" si="24"/>
        <v>1</v>
      </c>
    </row>
    <row r="1579" spans="1:15">
      <c r="A1579">
        <v>1578</v>
      </c>
      <c r="B1579" t="s">
        <v>11</v>
      </c>
      <c r="C1579" t="s">
        <v>348</v>
      </c>
      <c r="D1579" t="s">
        <v>25</v>
      </c>
      <c r="E1579" t="s">
        <v>64</v>
      </c>
      <c r="F1579" t="s">
        <v>358</v>
      </c>
      <c r="G1579" t="s">
        <v>223</v>
      </c>
      <c r="H1579" t="s">
        <v>359</v>
      </c>
      <c r="I1579" t="s">
        <v>360</v>
      </c>
      <c r="J1579" t="s">
        <v>361</v>
      </c>
      <c r="K1579" t="s">
        <v>19</v>
      </c>
      <c r="L1579">
        <v>8</v>
      </c>
      <c r="M1579" t="s">
        <v>1277</v>
      </c>
      <c r="N1579">
        <v>5</v>
      </c>
      <c r="O1579">
        <f t="shared" si="24"/>
        <v>1</v>
      </c>
    </row>
    <row r="1580" spans="1:15">
      <c r="A1580">
        <v>1579</v>
      </c>
      <c r="B1580" t="s">
        <v>11</v>
      </c>
      <c r="C1580" t="s">
        <v>348</v>
      </c>
      <c r="D1580" t="s">
        <v>25</v>
      </c>
      <c r="E1580" t="s">
        <v>70</v>
      </c>
      <c r="F1580" t="s">
        <v>362</v>
      </c>
      <c r="G1580" t="s">
        <v>363</v>
      </c>
      <c r="H1580" t="s">
        <v>364</v>
      </c>
      <c r="I1580" t="s">
        <v>365</v>
      </c>
      <c r="J1580" t="s">
        <v>366</v>
      </c>
      <c r="K1580" t="s">
        <v>19</v>
      </c>
      <c r="L1580">
        <v>8</v>
      </c>
      <c r="M1580" t="s">
        <v>1277</v>
      </c>
      <c r="N1580">
        <v>5</v>
      </c>
      <c r="O1580">
        <f t="shared" si="24"/>
        <v>1</v>
      </c>
    </row>
    <row r="1581" spans="1:15">
      <c r="A1581">
        <v>1580</v>
      </c>
      <c r="B1581" t="s">
        <v>11</v>
      </c>
      <c r="C1581" t="s">
        <v>348</v>
      </c>
      <c r="D1581" t="s">
        <v>25</v>
      </c>
      <c r="E1581" t="s">
        <v>70</v>
      </c>
      <c r="F1581" t="s">
        <v>275</v>
      </c>
      <c r="G1581" t="s">
        <v>367</v>
      </c>
      <c r="H1581" t="s">
        <v>368</v>
      </c>
      <c r="I1581" t="s">
        <v>369</v>
      </c>
      <c r="J1581" t="s">
        <v>370</v>
      </c>
      <c r="K1581" t="s">
        <v>19</v>
      </c>
      <c r="L1581">
        <v>0</v>
      </c>
      <c r="M1581" t="s">
        <v>1277</v>
      </c>
      <c r="O1581">
        <f t="shared" si="24"/>
        <v>1</v>
      </c>
    </row>
    <row r="1582" spans="1:15">
      <c r="A1582">
        <v>1581</v>
      </c>
      <c r="B1582" t="s">
        <v>11</v>
      </c>
      <c r="C1582" t="s">
        <v>348</v>
      </c>
      <c r="D1582" t="s">
        <v>76</v>
      </c>
      <c r="E1582" t="s">
        <v>77</v>
      </c>
      <c r="F1582" t="s">
        <v>371</v>
      </c>
      <c r="G1582" t="s">
        <v>372</v>
      </c>
      <c r="H1582" t="s">
        <v>373</v>
      </c>
      <c r="I1582" t="s">
        <v>374</v>
      </c>
      <c r="J1582" t="s">
        <v>375</v>
      </c>
      <c r="K1582" t="s">
        <v>19</v>
      </c>
      <c r="L1582">
        <v>0</v>
      </c>
      <c r="M1582" t="s">
        <v>1277</v>
      </c>
      <c r="O1582">
        <f t="shared" si="24"/>
        <v>1</v>
      </c>
    </row>
    <row r="1583" spans="1:15">
      <c r="A1583">
        <v>1582</v>
      </c>
      <c r="B1583" t="s">
        <v>11</v>
      </c>
      <c r="C1583" t="s">
        <v>348</v>
      </c>
      <c r="D1583" t="s">
        <v>76</v>
      </c>
      <c r="E1583" t="s">
        <v>83</v>
      </c>
      <c r="F1583" t="s">
        <v>71</v>
      </c>
      <c r="G1583" t="s">
        <v>376</v>
      </c>
      <c r="H1583" t="s">
        <v>377</v>
      </c>
      <c r="I1583" t="s">
        <v>378</v>
      </c>
      <c r="J1583" t="s">
        <v>379</v>
      </c>
      <c r="K1583" t="s">
        <v>19</v>
      </c>
      <c r="L1583">
        <v>0</v>
      </c>
      <c r="M1583" t="s">
        <v>1277</v>
      </c>
      <c r="O1583">
        <f t="shared" si="24"/>
        <v>1</v>
      </c>
    </row>
    <row r="1584" spans="1:15">
      <c r="A1584">
        <v>1583</v>
      </c>
      <c r="B1584" t="s">
        <v>11</v>
      </c>
      <c r="C1584" t="s">
        <v>348</v>
      </c>
      <c r="D1584" t="s">
        <v>89</v>
      </c>
      <c r="E1584" t="s">
        <v>90</v>
      </c>
      <c r="F1584" t="s">
        <v>349</v>
      </c>
      <c r="G1584" t="s">
        <v>153</v>
      </c>
      <c r="H1584" t="s">
        <v>350</v>
      </c>
      <c r="I1584" t="s">
        <v>351</v>
      </c>
      <c r="J1584" t="s">
        <v>352</v>
      </c>
      <c r="K1584" t="s">
        <v>19</v>
      </c>
      <c r="L1584">
        <v>7</v>
      </c>
      <c r="M1584" t="s">
        <v>1277</v>
      </c>
      <c r="N1584">
        <v>5</v>
      </c>
      <c r="O1584">
        <f t="shared" si="24"/>
        <v>1</v>
      </c>
    </row>
    <row r="1585" spans="1:15">
      <c r="A1585">
        <v>1584</v>
      </c>
      <c r="B1585" t="s">
        <v>11</v>
      </c>
      <c r="C1585" t="s">
        <v>348</v>
      </c>
      <c r="D1585" t="s">
        <v>89</v>
      </c>
      <c r="E1585" t="s">
        <v>96</v>
      </c>
      <c r="F1585" t="s">
        <v>380</v>
      </c>
      <c r="G1585" t="s">
        <v>381</v>
      </c>
      <c r="H1585" t="s">
        <v>382</v>
      </c>
      <c r="I1585" t="s">
        <v>383</v>
      </c>
      <c r="J1585" t="s">
        <v>384</v>
      </c>
      <c r="K1585" t="s">
        <v>19</v>
      </c>
      <c r="L1585">
        <v>6</v>
      </c>
      <c r="M1585" t="s">
        <v>1277</v>
      </c>
      <c r="O1585">
        <f t="shared" si="24"/>
        <v>1</v>
      </c>
    </row>
    <row r="1586" spans="1:15">
      <c r="A1586">
        <v>1585</v>
      </c>
      <c r="B1586" t="s">
        <v>11</v>
      </c>
      <c r="C1586" t="s">
        <v>348</v>
      </c>
      <c r="D1586" t="s">
        <v>102</v>
      </c>
      <c r="E1586" t="s">
        <v>103</v>
      </c>
      <c r="F1586" t="s">
        <v>353</v>
      </c>
      <c r="G1586" t="s">
        <v>354</v>
      </c>
      <c r="H1586" t="s">
        <v>385</v>
      </c>
      <c r="I1586" t="s">
        <v>356</v>
      </c>
      <c r="J1586" t="s">
        <v>357</v>
      </c>
      <c r="K1586" t="s">
        <v>19</v>
      </c>
      <c r="L1586">
        <v>8</v>
      </c>
      <c r="M1586" t="s">
        <v>1277</v>
      </c>
      <c r="N1586">
        <v>5</v>
      </c>
      <c r="O1586">
        <f t="shared" si="24"/>
        <v>1</v>
      </c>
    </row>
    <row r="1587" spans="1:15">
      <c r="A1587">
        <v>1586</v>
      </c>
      <c r="B1587" t="s">
        <v>11</v>
      </c>
      <c r="C1587" t="s">
        <v>348</v>
      </c>
      <c r="D1587" t="s">
        <v>102</v>
      </c>
      <c r="E1587" t="s">
        <v>109</v>
      </c>
      <c r="F1587" t="s">
        <v>386</v>
      </c>
      <c r="G1587" t="s">
        <v>387</v>
      </c>
      <c r="H1587" t="s">
        <v>388</v>
      </c>
      <c r="I1587" t="s">
        <v>389</v>
      </c>
      <c r="J1587" t="s">
        <v>390</v>
      </c>
      <c r="K1587" t="s">
        <v>19</v>
      </c>
      <c r="L1587">
        <v>7</v>
      </c>
      <c r="M1587" t="s">
        <v>1277</v>
      </c>
      <c r="N1587">
        <v>5</v>
      </c>
      <c r="O1587">
        <f t="shared" si="24"/>
        <v>1</v>
      </c>
    </row>
    <row r="1588" spans="1:15">
      <c r="A1588">
        <v>1587</v>
      </c>
      <c r="B1588" t="s">
        <v>11</v>
      </c>
      <c r="C1588" t="s">
        <v>348</v>
      </c>
      <c r="D1588" t="s">
        <v>114</v>
      </c>
      <c r="E1588" t="s">
        <v>115</v>
      </c>
      <c r="F1588" t="s">
        <v>391</v>
      </c>
      <c r="G1588" t="s">
        <v>392</v>
      </c>
      <c r="H1588" t="s">
        <v>393</v>
      </c>
      <c r="I1588" t="s">
        <v>394</v>
      </c>
      <c r="J1588" t="s">
        <v>395</v>
      </c>
      <c r="K1588" t="s">
        <v>19</v>
      </c>
      <c r="L1588">
        <v>1</v>
      </c>
      <c r="M1588" t="s">
        <v>1277</v>
      </c>
      <c r="O1588">
        <f t="shared" si="24"/>
        <v>1</v>
      </c>
    </row>
    <row r="1589" spans="1:15">
      <c r="A1589">
        <v>1588</v>
      </c>
      <c r="B1589" t="s">
        <v>11</v>
      </c>
      <c r="C1589" t="s">
        <v>348</v>
      </c>
      <c r="D1589" t="s">
        <v>114</v>
      </c>
      <c r="E1589" t="s">
        <v>121</v>
      </c>
      <c r="F1589" t="s">
        <v>396</v>
      </c>
      <c r="G1589" t="s">
        <v>397</v>
      </c>
      <c r="H1589" t="s">
        <v>398</v>
      </c>
      <c r="I1589" t="s">
        <v>399</v>
      </c>
      <c r="J1589" t="s">
        <v>400</v>
      </c>
      <c r="K1589" t="s">
        <v>19</v>
      </c>
      <c r="L1589">
        <v>0</v>
      </c>
      <c r="M1589" t="s">
        <v>1277</v>
      </c>
      <c r="O1589">
        <f t="shared" si="24"/>
        <v>1</v>
      </c>
    </row>
    <row r="1590" spans="1:15">
      <c r="A1590">
        <v>1589</v>
      </c>
      <c r="B1590" t="s">
        <v>11</v>
      </c>
      <c r="C1590" t="s">
        <v>401</v>
      </c>
      <c r="D1590" t="s">
        <v>52</v>
      </c>
      <c r="E1590" t="s">
        <v>52</v>
      </c>
      <c r="F1590" t="s">
        <v>402</v>
      </c>
      <c r="G1590" t="s">
        <v>403</v>
      </c>
      <c r="H1590" t="s">
        <v>404</v>
      </c>
      <c r="I1590" t="s">
        <v>405</v>
      </c>
      <c r="J1590" t="s">
        <v>406</v>
      </c>
      <c r="K1590" t="s">
        <v>19</v>
      </c>
      <c r="L1590">
        <v>7</v>
      </c>
      <c r="M1590" t="s">
        <v>1277</v>
      </c>
      <c r="O1590">
        <f t="shared" si="24"/>
        <v>1</v>
      </c>
    </row>
    <row r="1591" spans="1:15">
      <c r="A1591">
        <v>1590</v>
      </c>
      <c r="B1591" t="s">
        <v>11</v>
      </c>
      <c r="C1591" t="s">
        <v>401</v>
      </c>
      <c r="D1591" t="s">
        <v>52</v>
      </c>
      <c r="E1591" t="s">
        <v>58</v>
      </c>
      <c r="F1591" t="s">
        <v>407</v>
      </c>
      <c r="G1591" t="s">
        <v>367</v>
      </c>
      <c r="H1591" t="s">
        <v>408</v>
      </c>
      <c r="I1591" t="s">
        <v>409</v>
      </c>
      <c r="J1591" t="s">
        <v>410</v>
      </c>
      <c r="K1591" t="s">
        <v>19</v>
      </c>
      <c r="L1591">
        <v>2</v>
      </c>
      <c r="M1591" t="s">
        <v>1277</v>
      </c>
      <c r="O1591">
        <f t="shared" si="24"/>
        <v>1</v>
      </c>
    </row>
    <row r="1592" spans="1:15">
      <c r="A1592">
        <v>1591</v>
      </c>
      <c r="B1592" t="s">
        <v>11</v>
      </c>
      <c r="C1592" t="s">
        <v>401</v>
      </c>
      <c r="D1592" t="s">
        <v>25</v>
      </c>
      <c r="E1592" t="s">
        <v>64</v>
      </c>
      <c r="F1592" t="s">
        <v>411</v>
      </c>
      <c r="G1592" t="s">
        <v>22</v>
      </c>
      <c r="H1592" t="s">
        <v>412</v>
      </c>
      <c r="I1592" t="s">
        <v>413</v>
      </c>
      <c r="J1592" t="s">
        <v>414</v>
      </c>
      <c r="K1592" t="s">
        <v>19</v>
      </c>
      <c r="L1592">
        <v>6</v>
      </c>
      <c r="M1592" t="s">
        <v>1277</v>
      </c>
      <c r="N1592">
        <v>5</v>
      </c>
      <c r="O1592">
        <f t="shared" si="24"/>
        <v>1</v>
      </c>
    </row>
    <row r="1593" spans="1:15">
      <c r="A1593">
        <v>1592</v>
      </c>
      <c r="B1593" t="s">
        <v>11</v>
      </c>
      <c r="C1593" t="s">
        <v>401</v>
      </c>
      <c r="D1593" t="s">
        <v>25</v>
      </c>
      <c r="E1593" t="s">
        <v>70</v>
      </c>
      <c r="F1593" t="s">
        <v>415</v>
      </c>
      <c r="G1593" t="s">
        <v>367</v>
      </c>
      <c r="H1593" t="s">
        <v>416</v>
      </c>
      <c r="I1593" t="s">
        <v>417</v>
      </c>
      <c r="J1593" t="s">
        <v>418</v>
      </c>
      <c r="K1593" t="s">
        <v>19</v>
      </c>
      <c r="L1593">
        <v>6</v>
      </c>
      <c r="M1593" t="s">
        <v>1277</v>
      </c>
      <c r="N1593">
        <v>5</v>
      </c>
      <c r="O1593">
        <f t="shared" si="24"/>
        <v>1</v>
      </c>
    </row>
    <row r="1594" spans="1:15">
      <c r="A1594">
        <v>1593</v>
      </c>
      <c r="B1594" t="s">
        <v>11</v>
      </c>
      <c r="C1594" t="s">
        <v>401</v>
      </c>
      <c r="D1594" t="s">
        <v>25</v>
      </c>
      <c r="E1594" t="s">
        <v>70</v>
      </c>
      <c r="F1594" t="s">
        <v>419</v>
      </c>
      <c r="G1594" t="s">
        <v>172</v>
      </c>
      <c r="H1594" t="s">
        <v>420</v>
      </c>
      <c r="I1594" t="s">
        <v>421</v>
      </c>
      <c r="J1594" t="s">
        <v>422</v>
      </c>
      <c r="K1594" t="s">
        <v>19</v>
      </c>
      <c r="L1594">
        <v>2</v>
      </c>
      <c r="M1594" t="s">
        <v>1277</v>
      </c>
      <c r="O1594">
        <f t="shared" si="24"/>
        <v>1</v>
      </c>
    </row>
    <row r="1595" spans="1:15">
      <c r="A1595">
        <v>1594</v>
      </c>
      <c r="B1595" t="s">
        <v>11</v>
      </c>
      <c r="C1595" t="s">
        <v>401</v>
      </c>
      <c r="D1595" t="s">
        <v>76</v>
      </c>
      <c r="E1595" t="s">
        <v>77</v>
      </c>
      <c r="F1595" t="s">
        <v>423</v>
      </c>
      <c r="G1595" t="s">
        <v>424</v>
      </c>
      <c r="H1595" t="s">
        <v>425</v>
      </c>
      <c r="I1595" t="s">
        <v>426</v>
      </c>
      <c r="J1595" t="s">
        <v>427</v>
      </c>
      <c r="K1595" t="s">
        <v>19</v>
      </c>
      <c r="L1595">
        <v>0</v>
      </c>
      <c r="M1595" t="s">
        <v>1277</v>
      </c>
      <c r="O1595">
        <f t="shared" si="24"/>
        <v>1</v>
      </c>
    </row>
    <row r="1596" spans="1:15">
      <c r="A1596">
        <v>1595</v>
      </c>
      <c r="B1596" t="s">
        <v>11</v>
      </c>
      <c r="C1596" t="s">
        <v>401</v>
      </c>
      <c r="D1596" t="s">
        <v>76</v>
      </c>
      <c r="E1596" t="s">
        <v>83</v>
      </c>
      <c r="F1596" t="s">
        <v>428</v>
      </c>
      <c r="G1596" t="s">
        <v>429</v>
      </c>
      <c r="H1596" t="s">
        <v>430</v>
      </c>
      <c r="I1596" t="s">
        <v>431</v>
      </c>
      <c r="J1596" t="s">
        <v>432</v>
      </c>
      <c r="K1596" t="s">
        <v>19</v>
      </c>
      <c r="L1596">
        <v>0</v>
      </c>
      <c r="M1596" t="s">
        <v>1277</v>
      </c>
      <c r="O1596">
        <f t="shared" si="24"/>
        <v>1</v>
      </c>
    </row>
    <row r="1597" spans="1:15">
      <c r="A1597">
        <v>1596</v>
      </c>
      <c r="B1597" t="s">
        <v>11</v>
      </c>
      <c r="C1597" t="s">
        <v>401</v>
      </c>
      <c r="D1597" t="s">
        <v>89</v>
      </c>
      <c r="E1597" t="s">
        <v>90</v>
      </c>
      <c r="F1597" t="s">
        <v>433</v>
      </c>
      <c r="G1597" t="s">
        <v>223</v>
      </c>
      <c r="H1597" t="s">
        <v>434</v>
      </c>
      <c r="I1597" t="s">
        <v>435</v>
      </c>
      <c r="J1597" t="s">
        <v>436</v>
      </c>
      <c r="K1597" t="s">
        <v>19</v>
      </c>
      <c r="L1597">
        <v>5</v>
      </c>
      <c r="M1597" t="s">
        <v>1277</v>
      </c>
      <c r="O1597">
        <f t="shared" si="24"/>
        <v>1</v>
      </c>
    </row>
    <row r="1598" spans="1:15">
      <c r="A1598">
        <v>1597</v>
      </c>
      <c r="B1598" t="s">
        <v>11</v>
      </c>
      <c r="C1598" t="s">
        <v>401</v>
      </c>
      <c r="D1598" t="s">
        <v>89</v>
      </c>
      <c r="E1598" t="s">
        <v>96</v>
      </c>
      <c r="F1598" t="s">
        <v>437</v>
      </c>
      <c r="G1598" t="s">
        <v>438</v>
      </c>
      <c r="H1598" t="s">
        <v>439</v>
      </c>
      <c r="I1598" t="s">
        <v>440</v>
      </c>
      <c r="J1598" t="s">
        <v>441</v>
      </c>
      <c r="K1598" t="s">
        <v>19</v>
      </c>
      <c r="L1598">
        <v>10</v>
      </c>
      <c r="M1598" t="s">
        <v>1277</v>
      </c>
      <c r="N1598">
        <v>5</v>
      </c>
      <c r="O1598">
        <f t="shared" si="24"/>
        <v>1</v>
      </c>
    </row>
    <row r="1599" spans="1:15">
      <c r="A1599">
        <v>1598</v>
      </c>
      <c r="B1599" t="s">
        <v>11</v>
      </c>
      <c r="C1599" t="s">
        <v>401</v>
      </c>
      <c r="D1599" t="s">
        <v>102</v>
      </c>
      <c r="E1599" t="s">
        <v>103</v>
      </c>
      <c r="F1599" t="s">
        <v>442</v>
      </c>
      <c r="G1599" t="s">
        <v>443</v>
      </c>
      <c r="H1599" t="s">
        <v>444</v>
      </c>
      <c r="I1599" t="s">
        <v>445</v>
      </c>
      <c r="J1599" t="s">
        <v>446</v>
      </c>
      <c r="K1599" t="s">
        <v>19</v>
      </c>
      <c r="L1599">
        <v>9</v>
      </c>
      <c r="M1599" t="s">
        <v>1277</v>
      </c>
      <c r="O1599">
        <f t="shared" si="24"/>
        <v>1</v>
      </c>
    </row>
    <row r="1600" spans="1:15">
      <c r="A1600">
        <v>1599</v>
      </c>
      <c r="B1600" t="s">
        <v>11</v>
      </c>
      <c r="C1600" t="s">
        <v>401</v>
      </c>
      <c r="D1600" t="s">
        <v>102</v>
      </c>
      <c r="E1600" t="s">
        <v>109</v>
      </c>
      <c r="F1600" t="s">
        <v>156</v>
      </c>
      <c r="G1600" t="s">
        <v>447</v>
      </c>
      <c r="H1600" t="s">
        <v>448</v>
      </c>
      <c r="I1600" t="s">
        <v>449</v>
      </c>
      <c r="J1600" t="s">
        <v>450</v>
      </c>
      <c r="K1600" t="s">
        <v>19</v>
      </c>
      <c r="L1600">
        <v>6</v>
      </c>
      <c r="M1600" t="s">
        <v>1277</v>
      </c>
      <c r="O1600">
        <f t="shared" si="24"/>
        <v>1</v>
      </c>
    </row>
    <row r="1601" spans="1:15">
      <c r="A1601">
        <v>1600</v>
      </c>
      <c r="B1601" t="s">
        <v>11</v>
      </c>
      <c r="C1601" t="s">
        <v>401</v>
      </c>
      <c r="D1601" t="s">
        <v>114</v>
      </c>
      <c r="E1601" t="s">
        <v>115</v>
      </c>
      <c r="F1601" t="s">
        <v>451</v>
      </c>
      <c r="G1601" t="s">
        <v>1286</v>
      </c>
      <c r="H1601" t="s">
        <v>452</v>
      </c>
      <c r="I1601" t="s">
        <v>453</v>
      </c>
      <c r="J1601" t="s">
        <v>454</v>
      </c>
      <c r="K1601" t="s">
        <v>19</v>
      </c>
      <c r="L1601">
        <v>2</v>
      </c>
      <c r="M1601" t="s">
        <v>1277</v>
      </c>
      <c r="O1601">
        <f t="shared" si="24"/>
        <v>1</v>
      </c>
    </row>
    <row r="1602" spans="1:15">
      <c r="A1602">
        <v>1601</v>
      </c>
      <c r="B1602" t="s">
        <v>11</v>
      </c>
      <c r="C1602" t="s">
        <v>401</v>
      </c>
      <c r="D1602" t="s">
        <v>114</v>
      </c>
      <c r="E1602" t="s">
        <v>121</v>
      </c>
      <c r="F1602" t="s">
        <v>455</v>
      </c>
      <c r="G1602" t="s">
        <v>456</v>
      </c>
      <c r="H1602" t="s">
        <v>457</v>
      </c>
      <c r="I1602" t="s">
        <v>458</v>
      </c>
      <c r="J1602" t="s">
        <v>459</v>
      </c>
      <c r="K1602" t="s">
        <v>19</v>
      </c>
      <c r="L1602">
        <v>1</v>
      </c>
      <c r="M1602" t="s">
        <v>1277</v>
      </c>
      <c r="O1602">
        <f t="shared" si="24"/>
        <v>1</v>
      </c>
    </row>
    <row r="1603" spans="1:15">
      <c r="A1603">
        <v>1602</v>
      </c>
      <c r="B1603" t="s">
        <v>460</v>
      </c>
      <c r="C1603" t="s">
        <v>12</v>
      </c>
      <c r="D1603" t="s">
        <v>12</v>
      </c>
      <c r="E1603" t="s">
        <v>13</v>
      </c>
      <c r="F1603" t="s">
        <v>461</v>
      </c>
      <c r="G1603" t="s">
        <v>172</v>
      </c>
      <c r="H1603" t="s">
        <v>462</v>
      </c>
      <c r="I1603" t="s">
        <v>463</v>
      </c>
      <c r="J1603" t="s">
        <v>464</v>
      </c>
      <c r="K1603" t="s">
        <v>19</v>
      </c>
      <c r="L1603">
        <v>8</v>
      </c>
      <c r="M1603" t="s">
        <v>1277</v>
      </c>
      <c r="O1603">
        <f t="shared" ref="O1603:O1666" si="25">IF(N1603=" ",0,1)</f>
        <v>1</v>
      </c>
    </row>
    <row r="1604" spans="1:15">
      <c r="A1604">
        <v>1603</v>
      </c>
      <c r="B1604" t="s">
        <v>460</v>
      </c>
      <c r="C1604" t="s">
        <v>12</v>
      </c>
      <c r="D1604" t="s">
        <v>12</v>
      </c>
      <c r="E1604" t="s">
        <v>20</v>
      </c>
      <c r="F1604" t="s">
        <v>465</v>
      </c>
      <c r="G1604" t="s">
        <v>466</v>
      </c>
      <c r="H1604" t="s">
        <v>467</v>
      </c>
      <c r="I1604" t="s">
        <v>468</v>
      </c>
      <c r="J1604" t="s">
        <v>469</v>
      </c>
      <c r="K1604" t="s">
        <v>19</v>
      </c>
      <c r="L1604">
        <v>5</v>
      </c>
      <c r="M1604" t="s">
        <v>1277</v>
      </c>
      <c r="O1604">
        <f t="shared" si="25"/>
        <v>1</v>
      </c>
    </row>
    <row r="1605" spans="1:15">
      <c r="A1605">
        <v>1604</v>
      </c>
      <c r="B1605" t="s">
        <v>460</v>
      </c>
      <c r="C1605" t="s">
        <v>12</v>
      </c>
      <c r="D1605" t="s">
        <v>12</v>
      </c>
      <c r="E1605" t="s">
        <v>25</v>
      </c>
      <c r="F1605" t="s">
        <v>470</v>
      </c>
      <c r="G1605" t="s">
        <v>244</v>
      </c>
      <c r="H1605" t="s">
        <v>471</v>
      </c>
      <c r="I1605" t="s">
        <v>472</v>
      </c>
      <c r="J1605" t="s">
        <v>473</v>
      </c>
      <c r="K1605" t="s">
        <v>19</v>
      </c>
      <c r="L1605">
        <v>6</v>
      </c>
      <c r="M1605" t="s">
        <v>1277</v>
      </c>
      <c r="O1605">
        <f t="shared" si="25"/>
        <v>1</v>
      </c>
    </row>
    <row r="1606" spans="1:15">
      <c r="A1606">
        <v>1605</v>
      </c>
      <c r="B1606" t="s">
        <v>460</v>
      </c>
      <c r="C1606" t="s">
        <v>12</v>
      </c>
      <c r="D1606" t="s">
        <v>12</v>
      </c>
      <c r="E1606" t="s">
        <v>30</v>
      </c>
      <c r="F1606" t="s">
        <v>461</v>
      </c>
      <c r="G1606" t="s">
        <v>172</v>
      </c>
      <c r="H1606" t="s">
        <v>462</v>
      </c>
      <c r="I1606" t="s">
        <v>463</v>
      </c>
      <c r="J1606" t="s">
        <v>464</v>
      </c>
      <c r="K1606" t="s">
        <v>19</v>
      </c>
      <c r="L1606">
        <v>8</v>
      </c>
      <c r="M1606" t="s">
        <v>1277</v>
      </c>
      <c r="O1606">
        <f t="shared" si="25"/>
        <v>1</v>
      </c>
    </row>
    <row r="1607" spans="1:15">
      <c r="A1607">
        <v>1606</v>
      </c>
      <c r="B1607" t="s">
        <v>460</v>
      </c>
      <c r="C1607" t="s">
        <v>12</v>
      </c>
      <c r="D1607" t="s">
        <v>12</v>
      </c>
      <c r="E1607" t="s">
        <v>76</v>
      </c>
      <c r="F1607" t="s">
        <v>474</v>
      </c>
      <c r="G1607" t="s">
        <v>354</v>
      </c>
      <c r="H1607" t="s">
        <v>475</v>
      </c>
      <c r="I1607" t="s">
        <v>476</v>
      </c>
      <c r="J1607" t="s">
        <v>477</v>
      </c>
      <c r="K1607" t="s">
        <v>19</v>
      </c>
      <c r="L1607">
        <v>1</v>
      </c>
      <c r="M1607" t="s">
        <v>1277</v>
      </c>
      <c r="N1607">
        <v>5</v>
      </c>
      <c r="O1607">
        <f t="shared" si="25"/>
        <v>1</v>
      </c>
    </row>
    <row r="1608" spans="1:15">
      <c r="A1608">
        <v>1607</v>
      </c>
      <c r="B1608" t="s">
        <v>460</v>
      </c>
      <c r="C1608" t="s">
        <v>12</v>
      </c>
      <c r="D1608" t="s">
        <v>12</v>
      </c>
      <c r="E1608" t="s">
        <v>478</v>
      </c>
      <c r="F1608" t="s">
        <v>479</v>
      </c>
      <c r="G1608" t="s">
        <v>480</v>
      </c>
      <c r="H1608" t="s">
        <v>481</v>
      </c>
      <c r="I1608" t="s">
        <v>482</v>
      </c>
      <c r="J1608" t="s">
        <v>483</v>
      </c>
      <c r="K1608" t="s">
        <v>19</v>
      </c>
      <c r="L1608">
        <v>8</v>
      </c>
      <c r="M1608" t="s">
        <v>1277</v>
      </c>
      <c r="N1608">
        <v>5</v>
      </c>
      <c r="O1608">
        <f t="shared" si="25"/>
        <v>1</v>
      </c>
    </row>
    <row r="1609" spans="1:15">
      <c r="A1609">
        <v>1608</v>
      </c>
      <c r="B1609" t="s">
        <v>460</v>
      </c>
      <c r="C1609" t="s">
        <v>12</v>
      </c>
      <c r="D1609" t="s">
        <v>12</v>
      </c>
      <c r="E1609" t="s">
        <v>36</v>
      </c>
      <c r="F1609" t="s">
        <v>484</v>
      </c>
      <c r="G1609" t="s">
        <v>485</v>
      </c>
      <c r="H1609" t="s">
        <v>486</v>
      </c>
      <c r="I1609" t="s">
        <v>487</v>
      </c>
      <c r="J1609" t="s">
        <v>488</v>
      </c>
      <c r="K1609" t="s">
        <v>19</v>
      </c>
      <c r="L1609">
        <v>0</v>
      </c>
      <c r="M1609" t="s">
        <v>1277</v>
      </c>
      <c r="O1609">
        <f t="shared" si="25"/>
        <v>1</v>
      </c>
    </row>
    <row r="1610" spans="1:15">
      <c r="A1610">
        <v>1609</v>
      </c>
      <c r="B1610" t="s">
        <v>460</v>
      </c>
      <c r="C1610" t="s">
        <v>12</v>
      </c>
      <c r="D1610" t="s">
        <v>12</v>
      </c>
      <c r="E1610" t="s">
        <v>40</v>
      </c>
      <c r="F1610" t="s">
        <v>489</v>
      </c>
      <c r="G1610" t="s">
        <v>314</v>
      </c>
      <c r="H1610" t="s">
        <v>490</v>
      </c>
      <c r="I1610" t="s">
        <v>491</v>
      </c>
      <c r="J1610" t="s">
        <v>492</v>
      </c>
      <c r="K1610" t="s">
        <v>19</v>
      </c>
      <c r="L1610">
        <v>5</v>
      </c>
      <c r="M1610" t="s">
        <v>1277</v>
      </c>
      <c r="N1610">
        <v>5</v>
      </c>
      <c r="O1610">
        <f t="shared" si="25"/>
        <v>1</v>
      </c>
    </row>
    <row r="1611" spans="1:15">
      <c r="A1611">
        <v>1610</v>
      </c>
      <c r="B1611" t="s">
        <v>460</v>
      </c>
      <c r="C1611" t="s">
        <v>12</v>
      </c>
      <c r="D1611" t="s">
        <v>12</v>
      </c>
      <c r="E1611" t="s">
        <v>493</v>
      </c>
      <c r="F1611" t="s">
        <v>494</v>
      </c>
      <c r="G1611" t="s">
        <v>495</v>
      </c>
      <c r="H1611" t="s">
        <v>496</v>
      </c>
      <c r="I1611" t="s">
        <v>497</v>
      </c>
      <c r="J1611" t="s">
        <v>498</v>
      </c>
      <c r="K1611" t="s">
        <v>19</v>
      </c>
      <c r="L1611">
        <v>0</v>
      </c>
      <c r="M1611" t="s">
        <v>1277</v>
      </c>
      <c r="O1611">
        <f t="shared" si="25"/>
        <v>1</v>
      </c>
    </row>
    <row r="1612" spans="1:15">
      <c r="A1612">
        <v>1611</v>
      </c>
      <c r="B1612" t="s">
        <v>460</v>
      </c>
      <c r="C1612" t="s">
        <v>12</v>
      </c>
      <c r="D1612" t="s">
        <v>12</v>
      </c>
      <c r="E1612" t="s">
        <v>499</v>
      </c>
      <c r="F1612" t="s">
        <v>500</v>
      </c>
      <c r="G1612" t="s">
        <v>501</v>
      </c>
      <c r="H1612" t="s">
        <v>502</v>
      </c>
      <c r="I1612" t="s">
        <v>503</v>
      </c>
      <c r="J1612" t="s">
        <v>504</v>
      </c>
      <c r="K1612" t="s">
        <v>19</v>
      </c>
      <c r="L1612">
        <v>1</v>
      </c>
      <c r="M1612" t="s">
        <v>1277</v>
      </c>
      <c r="O1612">
        <f t="shared" si="25"/>
        <v>1</v>
      </c>
    </row>
    <row r="1613" spans="1:15">
      <c r="A1613">
        <v>1612</v>
      </c>
      <c r="B1613" t="s">
        <v>460</v>
      </c>
      <c r="C1613" t="s">
        <v>505</v>
      </c>
      <c r="D1613" t="s">
        <v>52</v>
      </c>
      <c r="E1613" t="s">
        <v>52</v>
      </c>
      <c r="F1613" t="s">
        <v>506</v>
      </c>
      <c r="G1613" t="s">
        <v>507</v>
      </c>
      <c r="H1613" t="s">
        <v>508</v>
      </c>
      <c r="I1613" t="s">
        <v>509</v>
      </c>
      <c r="J1613" t="s">
        <v>510</v>
      </c>
      <c r="K1613" t="s">
        <v>19</v>
      </c>
      <c r="L1613">
        <v>8</v>
      </c>
      <c r="M1613" t="s">
        <v>1277</v>
      </c>
      <c r="N1613">
        <v>5</v>
      </c>
      <c r="O1613">
        <f t="shared" si="25"/>
        <v>1</v>
      </c>
    </row>
    <row r="1614" spans="1:15">
      <c r="A1614">
        <v>1613</v>
      </c>
      <c r="B1614" t="s">
        <v>460</v>
      </c>
      <c r="C1614" t="s">
        <v>505</v>
      </c>
      <c r="D1614" t="s">
        <v>52</v>
      </c>
      <c r="E1614" t="s">
        <v>58</v>
      </c>
      <c r="F1614" t="s">
        <v>511</v>
      </c>
      <c r="G1614" t="s">
        <v>512</v>
      </c>
      <c r="H1614" t="s">
        <v>513</v>
      </c>
      <c r="I1614" t="s">
        <v>514</v>
      </c>
      <c r="J1614" t="s">
        <v>515</v>
      </c>
      <c r="K1614" t="s">
        <v>19</v>
      </c>
      <c r="L1614">
        <v>8</v>
      </c>
      <c r="M1614" t="s">
        <v>1277</v>
      </c>
      <c r="N1614">
        <v>5</v>
      </c>
      <c r="O1614">
        <f t="shared" si="25"/>
        <v>1</v>
      </c>
    </row>
    <row r="1615" spans="1:15">
      <c r="A1615">
        <v>1614</v>
      </c>
      <c r="B1615" t="s">
        <v>460</v>
      </c>
      <c r="C1615" t="s">
        <v>505</v>
      </c>
      <c r="D1615" t="s">
        <v>25</v>
      </c>
      <c r="E1615" t="s">
        <v>64</v>
      </c>
      <c r="F1615" t="s">
        <v>128</v>
      </c>
      <c r="G1615" t="s">
        <v>354</v>
      </c>
      <c r="H1615" t="s">
        <v>516</v>
      </c>
      <c r="I1615" t="s">
        <v>517</v>
      </c>
      <c r="J1615" t="s">
        <v>518</v>
      </c>
      <c r="K1615" t="s">
        <v>19</v>
      </c>
      <c r="L1615">
        <v>10</v>
      </c>
      <c r="M1615" t="s">
        <v>1277</v>
      </c>
      <c r="N1615">
        <v>5</v>
      </c>
      <c r="O1615">
        <f t="shared" si="25"/>
        <v>1</v>
      </c>
    </row>
    <row r="1616" spans="1:15">
      <c r="A1616">
        <v>1615</v>
      </c>
      <c r="B1616" t="s">
        <v>460</v>
      </c>
      <c r="C1616" t="s">
        <v>505</v>
      </c>
      <c r="D1616" t="s">
        <v>25</v>
      </c>
      <c r="E1616" t="s">
        <v>70</v>
      </c>
      <c r="F1616" t="s">
        <v>519</v>
      </c>
      <c r="G1616" t="s">
        <v>367</v>
      </c>
      <c r="H1616" t="s">
        <v>520</v>
      </c>
      <c r="I1616" t="s">
        <v>521</v>
      </c>
      <c r="J1616" t="s">
        <v>522</v>
      </c>
      <c r="K1616" t="s">
        <v>19</v>
      </c>
      <c r="L1616">
        <v>1</v>
      </c>
      <c r="M1616" t="s">
        <v>1277</v>
      </c>
      <c r="N1616">
        <v>5</v>
      </c>
      <c r="O1616">
        <f t="shared" si="25"/>
        <v>1</v>
      </c>
    </row>
    <row r="1617" spans="1:15">
      <c r="A1617">
        <v>1616</v>
      </c>
      <c r="B1617" t="s">
        <v>460</v>
      </c>
      <c r="C1617" t="s">
        <v>505</v>
      </c>
      <c r="D1617" t="s">
        <v>76</v>
      </c>
      <c r="E1617" t="s">
        <v>77</v>
      </c>
      <c r="F1617" t="s">
        <v>523</v>
      </c>
      <c r="G1617" t="s">
        <v>524</v>
      </c>
      <c r="H1617" t="s">
        <v>525</v>
      </c>
      <c r="I1617" t="s">
        <v>526</v>
      </c>
      <c r="J1617" t="s">
        <v>527</v>
      </c>
      <c r="K1617" t="s">
        <v>19</v>
      </c>
      <c r="L1617">
        <v>9</v>
      </c>
      <c r="M1617" t="s">
        <v>1277</v>
      </c>
      <c r="N1617">
        <v>5</v>
      </c>
      <c r="O1617">
        <f t="shared" si="25"/>
        <v>1</v>
      </c>
    </row>
    <row r="1618" spans="1:15">
      <c r="A1618">
        <v>1617</v>
      </c>
      <c r="B1618" t="s">
        <v>460</v>
      </c>
      <c r="C1618" t="s">
        <v>505</v>
      </c>
      <c r="D1618" t="s">
        <v>76</v>
      </c>
      <c r="E1618" t="s">
        <v>83</v>
      </c>
      <c r="F1618" t="s">
        <v>529</v>
      </c>
      <c r="G1618" t="s">
        <v>528</v>
      </c>
      <c r="H1618" t="s">
        <v>530</v>
      </c>
      <c r="I1618" t="s">
        <v>531</v>
      </c>
      <c r="J1618" t="s">
        <v>1287</v>
      </c>
      <c r="K1618" t="s">
        <v>19</v>
      </c>
      <c r="L1618">
        <v>0</v>
      </c>
      <c r="M1618" t="s">
        <v>1277</v>
      </c>
      <c r="O1618">
        <f t="shared" si="25"/>
        <v>1</v>
      </c>
    </row>
    <row r="1619" spans="1:15">
      <c r="A1619">
        <v>1618</v>
      </c>
      <c r="B1619" t="s">
        <v>460</v>
      </c>
      <c r="C1619" t="s">
        <v>505</v>
      </c>
      <c r="D1619" t="s">
        <v>89</v>
      </c>
      <c r="E1619" t="s">
        <v>90</v>
      </c>
      <c r="F1619" t="s">
        <v>532</v>
      </c>
      <c r="G1619" t="s">
        <v>1288</v>
      </c>
      <c r="H1619" t="s">
        <v>533</v>
      </c>
      <c r="I1619" t="s">
        <v>534</v>
      </c>
      <c r="J1619" t="s">
        <v>535</v>
      </c>
      <c r="K1619" t="s">
        <v>19</v>
      </c>
      <c r="L1619">
        <v>4</v>
      </c>
      <c r="M1619" t="s">
        <v>1277</v>
      </c>
      <c r="N1619">
        <v>5</v>
      </c>
      <c r="O1619">
        <f t="shared" si="25"/>
        <v>1</v>
      </c>
    </row>
    <row r="1620" spans="1:15">
      <c r="A1620">
        <v>1619</v>
      </c>
      <c r="B1620" t="s">
        <v>460</v>
      </c>
      <c r="C1620" t="s">
        <v>505</v>
      </c>
      <c r="D1620" t="s">
        <v>89</v>
      </c>
      <c r="E1620" t="s">
        <v>96</v>
      </c>
      <c r="F1620" t="s">
        <v>536</v>
      </c>
      <c r="G1620" t="s">
        <v>537</v>
      </c>
      <c r="H1620" t="s">
        <v>538</v>
      </c>
      <c r="I1620" t="s">
        <v>534</v>
      </c>
      <c r="J1620" t="s">
        <v>539</v>
      </c>
      <c r="K1620" t="s">
        <v>19</v>
      </c>
      <c r="L1620">
        <v>7</v>
      </c>
      <c r="M1620" t="s">
        <v>1277</v>
      </c>
      <c r="O1620">
        <f t="shared" si="25"/>
        <v>1</v>
      </c>
    </row>
    <row r="1621" spans="1:15">
      <c r="A1621">
        <v>1620</v>
      </c>
      <c r="B1621" t="s">
        <v>460</v>
      </c>
      <c r="C1621" t="s">
        <v>505</v>
      </c>
      <c r="D1621" t="s">
        <v>102</v>
      </c>
      <c r="E1621" t="s">
        <v>103</v>
      </c>
      <c r="F1621" t="s">
        <v>511</v>
      </c>
      <c r="G1621" t="s">
        <v>512</v>
      </c>
      <c r="H1621" t="s">
        <v>513</v>
      </c>
      <c r="I1621" t="s">
        <v>514</v>
      </c>
      <c r="J1621" t="s">
        <v>515</v>
      </c>
      <c r="K1621" t="s">
        <v>19</v>
      </c>
      <c r="L1621">
        <v>8</v>
      </c>
      <c r="M1621" t="s">
        <v>1277</v>
      </c>
      <c r="N1621">
        <v>5</v>
      </c>
      <c r="O1621">
        <f t="shared" si="25"/>
        <v>1</v>
      </c>
    </row>
    <row r="1622" spans="1:15">
      <c r="A1622">
        <v>1621</v>
      </c>
      <c r="B1622" t="s">
        <v>460</v>
      </c>
      <c r="C1622" t="s">
        <v>505</v>
      </c>
      <c r="D1622" t="s">
        <v>102</v>
      </c>
      <c r="E1622" t="s">
        <v>109</v>
      </c>
      <c r="F1622" t="s">
        <v>506</v>
      </c>
      <c r="G1622" t="s">
        <v>507</v>
      </c>
      <c r="H1622" t="s">
        <v>508</v>
      </c>
      <c r="I1622" t="s">
        <v>509</v>
      </c>
      <c r="J1622" t="s">
        <v>510</v>
      </c>
      <c r="K1622" t="s">
        <v>19</v>
      </c>
      <c r="L1622">
        <v>8</v>
      </c>
      <c r="M1622" t="s">
        <v>1277</v>
      </c>
      <c r="N1622">
        <v>5</v>
      </c>
      <c r="O1622">
        <f t="shared" si="25"/>
        <v>1</v>
      </c>
    </row>
    <row r="1623" spans="1:15">
      <c r="A1623">
        <v>1622</v>
      </c>
      <c r="B1623" t="s">
        <v>460</v>
      </c>
      <c r="C1623" t="s">
        <v>505</v>
      </c>
      <c r="D1623" t="s">
        <v>114</v>
      </c>
      <c r="E1623" t="s">
        <v>115</v>
      </c>
      <c r="F1623" t="s">
        <v>540</v>
      </c>
      <c r="G1623" t="s">
        <v>258</v>
      </c>
      <c r="H1623" t="s">
        <v>541</v>
      </c>
      <c r="I1623" t="s">
        <v>542</v>
      </c>
      <c r="J1623" t="s">
        <v>543</v>
      </c>
      <c r="K1623" t="s">
        <v>19</v>
      </c>
      <c r="L1623">
        <v>2</v>
      </c>
      <c r="M1623" t="s">
        <v>1277</v>
      </c>
      <c r="O1623">
        <f t="shared" si="25"/>
        <v>1</v>
      </c>
    </row>
    <row r="1624" spans="1:15">
      <c r="A1624">
        <v>1623</v>
      </c>
      <c r="B1624" t="s">
        <v>460</v>
      </c>
      <c r="C1624" t="s">
        <v>505</v>
      </c>
      <c r="D1624" t="s">
        <v>114</v>
      </c>
      <c r="E1624" t="s">
        <v>121</v>
      </c>
      <c r="F1624" t="s">
        <v>544</v>
      </c>
      <c r="G1624" t="s">
        <v>545</v>
      </c>
      <c r="H1624" t="s">
        <v>546</v>
      </c>
      <c r="I1624" t="s">
        <v>547</v>
      </c>
      <c r="J1624" t="s">
        <v>548</v>
      </c>
      <c r="K1624" t="s">
        <v>19</v>
      </c>
      <c r="L1624">
        <v>2</v>
      </c>
      <c r="M1624" t="s">
        <v>1277</v>
      </c>
      <c r="O1624">
        <f t="shared" si="25"/>
        <v>1</v>
      </c>
    </row>
    <row r="1625" spans="1:15">
      <c r="A1625">
        <v>1624</v>
      </c>
      <c r="B1625" t="s">
        <v>460</v>
      </c>
      <c r="C1625" t="s">
        <v>549</v>
      </c>
      <c r="D1625" t="s">
        <v>52</v>
      </c>
      <c r="E1625" t="s">
        <v>52</v>
      </c>
      <c r="F1625" t="s">
        <v>550</v>
      </c>
      <c r="G1625" t="s">
        <v>551</v>
      </c>
      <c r="H1625" t="s">
        <v>552</v>
      </c>
      <c r="I1625" t="s">
        <v>553</v>
      </c>
      <c r="J1625" t="s">
        <v>554</v>
      </c>
      <c r="K1625" t="s">
        <v>19</v>
      </c>
      <c r="L1625">
        <v>6</v>
      </c>
      <c r="M1625" t="s">
        <v>1277</v>
      </c>
      <c r="O1625">
        <f t="shared" si="25"/>
        <v>1</v>
      </c>
    </row>
    <row r="1626" spans="1:15">
      <c r="A1626">
        <v>1625</v>
      </c>
      <c r="B1626" t="s">
        <v>460</v>
      </c>
      <c r="C1626" t="s">
        <v>549</v>
      </c>
      <c r="D1626" t="s">
        <v>52</v>
      </c>
      <c r="E1626" t="s">
        <v>58</v>
      </c>
      <c r="F1626" t="s">
        <v>555</v>
      </c>
      <c r="G1626" t="s">
        <v>556</v>
      </c>
      <c r="H1626" t="s">
        <v>557</v>
      </c>
      <c r="I1626" t="s">
        <v>558</v>
      </c>
      <c r="J1626" t="s">
        <v>559</v>
      </c>
      <c r="K1626" t="s">
        <v>19</v>
      </c>
      <c r="L1626">
        <v>9</v>
      </c>
      <c r="M1626" t="s">
        <v>1277</v>
      </c>
      <c r="N1626">
        <v>5</v>
      </c>
      <c r="O1626">
        <f t="shared" si="25"/>
        <v>1</v>
      </c>
    </row>
    <row r="1627" spans="1:15">
      <c r="A1627">
        <v>1626</v>
      </c>
      <c r="B1627" t="s">
        <v>460</v>
      </c>
      <c r="C1627" t="s">
        <v>549</v>
      </c>
      <c r="D1627" t="s">
        <v>25</v>
      </c>
      <c r="E1627" t="s">
        <v>64</v>
      </c>
      <c r="F1627" t="s">
        <v>550</v>
      </c>
      <c r="G1627" t="s">
        <v>551</v>
      </c>
      <c r="H1627" t="s">
        <v>552</v>
      </c>
      <c r="I1627" t="s">
        <v>553</v>
      </c>
      <c r="J1627" t="s">
        <v>554</v>
      </c>
      <c r="K1627" t="s">
        <v>19</v>
      </c>
      <c r="L1627">
        <v>6</v>
      </c>
      <c r="M1627" t="s">
        <v>1277</v>
      </c>
      <c r="O1627">
        <f t="shared" si="25"/>
        <v>1</v>
      </c>
    </row>
    <row r="1628" spans="1:15">
      <c r="A1628">
        <v>1627</v>
      </c>
      <c r="B1628" t="s">
        <v>460</v>
      </c>
      <c r="C1628" t="s">
        <v>549</v>
      </c>
      <c r="D1628" t="s">
        <v>25</v>
      </c>
      <c r="E1628" t="s">
        <v>70</v>
      </c>
      <c r="F1628" t="s">
        <v>560</v>
      </c>
      <c r="G1628" t="s">
        <v>561</v>
      </c>
      <c r="H1628" t="s">
        <v>562</v>
      </c>
      <c r="I1628" t="s">
        <v>563</v>
      </c>
      <c r="J1628" t="s">
        <v>564</v>
      </c>
      <c r="K1628" t="s">
        <v>19</v>
      </c>
      <c r="L1628">
        <v>2</v>
      </c>
      <c r="M1628" t="s">
        <v>1277</v>
      </c>
      <c r="O1628">
        <f t="shared" si="25"/>
        <v>1</v>
      </c>
    </row>
    <row r="1629" spans="1:15">
      <c r="A1629">
        <v>1628</v>
      </c>
      <c r="B1629" t="s">
        <v>460</v>
      </c>
      <c r="C1629" t="s">
        <v>549</v>
      </c>
      <c r="D1629" t="s">
        <v>76</v>
      </c>
      <c r="E1629" t="s">
        <v>77</v>
      </c>
      <c r="F1629" t="s">
        <v>565</v>
      </c>
      <c r="G1629" t="s">
        <v>22</v>
      </c>
      <c r="H1629" t="s">
        <v>566</v>
      </c>
      <c r="I1629" t="s">
        <v>567</v>
      </c>
      <c r="J1629" t="s">
        <v>568</v>
      </c>
      <c r="K1629" t="s">
        <v>19</v>
      </c>
      <c r="L1629">
        <v>6</v>
      </c>
      <c r="M1629" t="s">
        <v>1277</v>
      </c>
      <c r="N1629">
        <v>5</v>
      </c>
      <c r="O1629">
        <f t="shared" si="25"/>
        <v>1</v>
      </c>
    </row>
    <row r="1630" spans="1:15">
      <c r="A1630">
        <v>1629</v>
      </c>
      <c r="B1630" t="s">
        <v>460</v>
      </c>
      <c r="C1630" t="s">
        <v>549</v>
      </c>
      <c r="D1630" t="s">
        <v>76</v>
      </c>
      <c r="E1630" t="s">
        <v>83</v>
      </c>
      <c r="F1630" t="s">
        <v>569</v>
      </c>
      <c r="G1630" t="s">
        <v>570</v>
      </c>
      <c r="H1630" t="s">
        <v>571</v>
      </c>
      <c r="I1630" t="s">
        <v>572</v>
      </c>
      <c r="J1630" t="s">
        <v>573</v>
      </c>
      <c r="K1630" t="s">
        <v>19</v>
      </c>
      <c r="L1630">
        <v>8</v>
      </c>
      <c r="M1630" t="s">
        <v>1277</v>
      </c>
      <c r="N1630">
        <v>5</v>
      </c>
      <c r="O1630">
        <f t="shared" si="25"/>
        <v>1</v>
      </c>
    </row>
    <row r="1631" spans="1:15">
      <c r="A1631">
        <v>1630</v>
      </c>
      <c r="B1631" t="s">
        <v>460</v>
      </c>
      <c r="C1631" t="s">
        <v>549</v>
      </c>
      <c r="D1631" t="s">
        <v>89</v>
      </c>
      <c r="E1631" t="s">
        <v>90</v>
      </c>
      <c r="F1631" t="s">
        <v>574</v>
      </c>
      <c r="G1631" t="s">
        <v>575</v>
      </c>
      <c r="H1631" t="s">
        <v>576</v>
      </c>
      <c r="I1631" t="s">
        <v>577</v>
      </c>
      <c r="J1631" t="s">
        <v>578</v>
      </c>
      <c r="K1631" t="s">
        <v>19</v>
      </c>
      <c r="L1631">
        <v>7</v>
      </c>
      <c r="M1631" t="s">
        <v>1277</v>
      </c>
      <c r="N1631">
        <v>5</v>
      </c>
      <c r="O1631">
        <f t="shared" si="25"/>
        <v>1</v>
      </c>
    </row>
    <row r="1632" spans="1:15">
      <c r="A1632">
        <v>1631</v>
      </c>
      <c r="B1632" t="s">
        <v>460</v>
      </c>
      <c r="C1632" t="s">
        <v>549</v>
      </c>
      <c r="D1632" t="s">
        <v>89</v>
      </c>
      <c r="E1632" t="s">
        <v>96</v>
      </c>
      <c r="F1632" t="s">
        <v>579</v>
      </c>
      <c r="G1632" t="s">
        <v>580</v>
      </c>
      <c r="H1632" t="s">
        <v>581</v>
      </c>
      <c r="I1632" t="s">
        <v>582</v>
      </c>
      <c r="J1632" t="s">
        <v>583</v>
      </c>
      <c r="K1632" t="s">
        <v>19</v>
      </c>
      <c r="L1632">
        <v>1</v>
      </c>
      <c r="M1632" t="s">
        <v>1277</v>
      </c>
      <c r="O1632">
        <f t="shared" si="25"/>
        <v>1</v>
      </c>
    </row>
    <row r="1633" spans="1:15">
      <c r="A1633">
        <v>1632</v>
      </c>
      <c r="B1633" t="s">
        <v>460</v>
      </c>
      <c r="C1633" t="s">
        <v>549</v>
      </c>
      <c r="D1633" t="s">
        <v>102</v>
      </c>
      <c r="E1633" t="s">
        <v>103</v>
      </c>
      <c r="F1633" t="s">
        <v>584</v>
      </c>
      <c r="G1633" t="s">
        <v>585</v>
      </c>
      <c r="H1633" t="s">
        <v>586</v>
      </c>
      <c r="I1633" t="s">
        <v>587</v>
      </c>
      <c r="J1633" t="s">
        <v>588</v>
      </c>
      <c r="K1633" t="s">
        <v>19</v>
      </c>
      <c r="L1633">
        <v>9</v>
      </c>
      <c r="M1633" t="s">
        <v>1277</v>
      </c>
      <c r="N1633">
        <v>5</v>
      </c>
      <c r="O1633">
        <f t="shared" si="25"/>
        <v>1</v>
      </c>
    </row>
    <row r="1634" spans="1:15">
      <c r="A1634">
        <v>1633</v>
      </c>
      <c r="B1634" t="s">
        <v>460</v>
      </c>
      <c r="C1634" t="s">
        <v>549</v>
      </c>
      <c r="D1634" t="s">
        <v>102</v>
      </c>
      <c r="E1634" t="s">
        <v>109</v>
      </c>
      <c r="F1634" t="s">
        <v>589</v>
      </c>
      <c r="G1634" t="s">
        <v>590</v>
      </c>
      <c r="H1634" t="s">
        <v>591</v>
      </c>
      <c r="I1634" t="s">
        <v>592</v>
      </c>
      <c r="J1634" t="s">
        <v>593</v>
      </c>
      <c r="K1634" t="s">
        <v>19</v>
      </c>
      <c r="L1634">
        <v>2</v>
      </c>
      <c r="M1634" t="s">
        <v>1277</v>
      </c>
      <c r="O1634">
        <f t="shared" si="25"/>
        <v>1</v>
      </c>
    </row>
    <row r="1635" spans="1:15">
      <c r="A1635">
        <v>1634</v>
      </c>
      <c r="B1635" t="s">
        <v>460</v>
      </c>
      <c r="C1635" t="s">
        <v>549</v>
      </c>
      <c r="D1635" t="s">
        <v>114</v>
      </c>
      <c r="E1635" t="s">
        <v>115</v>
      </c>
      <c r="F1635" t="s">
        <v>594</v>
      </c>
      <c r="G1635" t="s">
        <v>123</v>
      </c>
      <c r="H1635" t="s">
        <v>595</v>
      </c>
      <c r="I1635" t="s">
        <v>596</v>
      </c>
      <c r="J1635" t="s">
        <v>597</v>
      </c>
      <c r="K1635" t="s">
        <v>19</v>
      </c>
      <c r="L1635">
        <v>0</v>
      </c>
      <c r="M1635" t="s">
        <v>1277</v>
      </c>
      <c r="O1635">
        <f t="shared" si="25"/>
        <v>1</v>
      </c>
    </row>
    <row r="1636" spans="1:15">
      <c r="A1636">
        <v>1635</v>
      </c>
      <c r="B1636" t="s">
        <v>460</v>
      </c>
      <c r="C1636" t="s">
        <v>549</v>
      </c>
      <c r="D1636" t="s">
        <v>114</v>
      </c>
      <c r="E1636" t="s">
        <v>121</v>
      </c>
      <c r="F1636" t="s">
        <v>598</v>
      </c>
      <c r="G1636" t="s">
        <v>599</v>
      </c>
      <c r="H1636" t="s">
        <v>600</v>
      </c>
      <c r="I1636" t="s">
        <v>601</v>
      </c>
      <c r="J1636" t="s">
        <v>602</v>
      </c>
      <c r="K1636" t="s">
        <v>19</v>
      </c>
      <c r="L1636">
        <v>1</v>
      </c>
      <c r="M1636" t="s">
        <v>1277</v>
      </c>
      <c r="O1636">
        <f t="shared" si="25"/>
        <v>1</v>
      </c>
    </row>
    <row r="1637" spans="1:15">
      <c r="A1637">
        <v>1636</v>
      </c>
      <c r="B1637" t="s">
        <v>460</v>
      </c>
      <c r="C1637" t="s">
        <v>603</v>
      </c>
      <c r="D1637" t="s">
        <v>52</v>
      </c>
      <c r="E1637" t="s">
        <v>52</v>
      </c>
      <c r="F1637" t="s">
        <v>604</v>
      </c>
      <c r="G1637" t="s">
        <v>605</v>
      </c>
      <c r="H1637" t="s">
        <v>606</v>
      </c>
      <c r="I1637" t="s">
        <v>607</v>
      </c>
      <c r="J1637" t="s">
        <v>608</v>
      </c>
      <c r="K1637" t="s">
        <v>19</v>
      </c>
      <c r="L1637">
        <v>1</v>
      </c>
      <c r="M1637" t="s">
        <v>1277</v>
      </c>
      <c r="O1637">
        <f t="shared" si="25"/>
        <v>1</v>
      </c>
    </row>
    <row r="1638" spans="1:15">
      <c r="A1638">
        <v>1637</v>
      </c>
      <c r="B1638" t="s">
        <v>460</v>
      </c>
      <c r="C1638" t="s">
        <v>603</v>
      </c>
      <c r="D1638" t="s">
        <v>52</v>
      </c>
      <c r="E1638" t="s">
        <v>58</v>
      </c>
      <c r="F1638" t="s">
        <v>609</v>
      </c>
      <c r="G1638" t="s">
        <v>610</v>
      </c>
      <c r="H1638" t="s">
        <v>611</v>
      </c>
      <c r="I1638" t="s">
        <v>607</v>
      </c>
      <c r="J1638" t="s">
        <v>612</v>
      </c>
      <c r="K1638" t="s">
        <v>19</v>
      </c>
      <c r="L1638">
        <v>5</v>
      </c>
      <c r="M1638" t="s">
        <v>1277</v>
      </c>
      <c r="O1638">
        <f t="shared" si="25"/>
        <v>1</v>
      </c>
    </row>
    <row r="1639" spans="1:15">
      <c r="A1639">
        <v>1638</v>
      </c>
      <c r="B1639" t="s">
        <v>460</v>
      </c>
      <c r="C1639" t="s">
        <v>603</v>
      </c>
      <c r="D1639" t="s">
        <v>25</v>
      </c>
      <c r="E1639" t="s">
        <v>64</v>
      </c>
      <c r="F1639" t="s">
        <v>613</v>
      </c>
      <c r="G1639" t="s">
        <v>354</v>
      </c>
      <c r="H1639" t="s">
        <v>614</v>
      </c>
      <c r="I1639" t="s">
        <v>615</v>
      </c>
      <c r="J1639" t="s">
        <v>616</v>
      </c>
      <c r="K1639" t="s">
        <v>19</v>
      </c>
      <c r="L1639">
        <v>2</v>
      </c>
      <c r="M1639" t="s">
        <v>1277</v>
      </c>
      <c r="O1639">
        <f t="shared" si="25"/>
        <v>1</v>
      </c>
    </row>
    <row r="1640" spans="1:15">
      <c r="A1640">
        <v>1639</v>
      </c>
      <c r="B1640" t="s">
        <v>460</v>
      </c>
      <c r="C1640" t="s">
        <v>603</v>
      </c>
      <c r="D1640" t="s">
        <v>25</v>
      </c>
      <c r="E1640" t="s">
        <v>70</v>
      </c>
      <c r="F1640" t="s">
        <v>617</v>
      </c>
      <c r="G1640" t="s">
        <v>253</v>
      </c>
      <c r="H1640" t="s">
        <v>618</v>
      </c>
      <c r="I1640" t="s">
        <v>619</v>
      </c>
      <c r="J1640" t="s">
        <v>620</v>
      </c>
      <c r="K1640" t="s">
        <v>19</v>
      </c>
      <c r="L1640">
        <v>3</v>
      </c>
      <c r="M1640" t="s">
        <v>1277</v>
      </c>
      <c r="N1640">
        <v>5</v>
      </c>
      <c r="O1640">
        <f t="shared" si="25"/>
        <v>1</v>
      </c>
    </row>
    <row r="1641" spans="1:15">
      <c r="A1641">
        <v>1640</v>
      </c>
      <c r="B1641" t="s">
        <v>460</v>
      </c>
      <c r="C1641" t="s">
        <v>603</v>
      </c>
      <c r="D1641" t="s">
        <v>76</v>
      </c>
      <c r="E1641" t="s">
        <v>77</v>
      </c>
      <c r="F1641" t="s">
        <v>621</v>
      </c>
      <c r="G1641" t="s">
        <v>622</v>
      </c>
      <c r="H1641" t="s">
        <v>623</v>
      </c>
      <c r="I1641" t="s">
        <v>624</v>
      </c>
      <c r="J1641" t="s">
        <v>625</v>
      </c>
      <c r="K1641" t="s">
        <v>19</v>
      </c>
      <c r="L1641">
        <v>3</v>
      </c>
      <c r="M1641" t="s">
        <v>1277</v>
      </c>
      <c r="O1641">
        <f t="shared" si="25"/>
        <v>1</v>
      </c>
    </row>
    <row r="1642" spans="1:15">
      <c r="A1642">
        <v>1641</v>
      </c>
      <c r="B1642" t="s">
        <v>460</v>
      </c>
      <c r="C1642" t="s">
        <v>603</v>
      </c>
      <c r="D1642" t="s">
        <v>76</v>
      </c>
      <c r="E1642" t="s">
        <v>83</v>
      </c>
      <c r="F1642" t="s">
        <v>626</v>
      </c>
      <c r="G1642" t="s">
        <v>627</v>
      </c>
      <c r="H1642" t="s">
        <v>628</v>
      </c>
      <c r="I1642" t="s">
        <v>624</v>
      </c>
      <c r="J1642" t="s">
        <v>629</v>
      </c>
      <c r="K1642" t="s">
        <v>19</v>
      </c>
      <c r="L1642">
        <v>0</v>
      </c>
      <c r="M1642" t="s">
        <v>1277</v>
      </c>
      <c r="O1642">
        <f t="shared" si="25"/>
        <v>1</v>
      </c>
    </row>
    <row r="1643" spans="1:15">
      <c r="A1643">
        <v>1642</v>
      </c>
      <c r="B1643" t="s">
        <v>460</v>
      </c>
      <c r="C1643" t="s">
        <v>603</v>
      </c>
      <c r="D1643" t="s">
        <v>89</v>
      </c>
      <c r="E1643" t="s">
        <v>90</v>
      </c>
      <c r="F1643" t="s">
        <v>156</v>
      </c>
      <c r="G1643" t="s">
        <v>85</v>
      </c>
      <c r="H1643" t="s">
        <v>630</v>
      </c>
      <c r="I1643" t="s">
        <v>631</v>
      </c>
      <c r="J1643" t="s">
        <v>632</v>
      </c>
      <c r="K1643" t="s">
        <v>19</v>
      </c>
      <c r="L1643">
        <v>4</v>
      </c>
      <c r="M1643" t="s">
        <v>1277</v>
      </c>
      <c r="N1643">
        <v>5</v>
      </c>
      <c r="O1643">
        <f t="shared" si="25"/>
        <v>1</v>
      </c>
    </row>
    <row r="1644" spans="1:15">
      <c r="A1644">
        <v>1643</v>
      </c>
      <c r="B1644" t="s">
        <v>460</v>
      </c>
      <c r="C1644" t="s">
        <v>603</v>
      </c>
      <c r="D1644" t="s">
        <v>89</v>
      </c>
      <c r="E1644" t="s">
        <v>96</v>
      </c>
      <c r="F1644" t="s">
        <v>633</v>
      </c>
      <c r="G1644" t="s">
        <v>634</v>
      </c>
      <c r="H1644" t="s">
        <v>635</v>
      </c>
      <c r="I1644" t="s">
        <v>636</v>
      </c>
      <c r="J1644" t="s">
        <v>637</v>
      </c>
      <c r="K1644" t="s">
        <v>19</v>
      </c>
      <c r="L1644">
        <v>1</v>
      </c>
      <c r="M1644" t="s">
        <v>1277</v>
      </c>
      <c r="O1644">
        <f t="shared" si="25"/>
        <v>1</v>
      </c>
    </row>
    <row r="1645" spans="1:15">
      <c r="A1645">
        <v>1644</v>
      </c>
      <c r="B1645" t="s">
        <v>460</v>
      </c>
      <c r="C1645" t="s">
        <v>603</v>
      </c>
      <c r="D1645" t="s">
        <v>102</v>
      </c>
      <c r="E1645" t="s">
        <v>103</v>
      </c>
      <c r="F1645" t="s">
        <v>638</v>
      </c>
      <c r="G1645" t="s">
        <v>639</v>
      </c>
      <c r="H1645" t="s">
        <v>640</v>
      </c>
      <c r="I1645" t="s">
        <v>641</v>
      </c>
      <c r="J1645" t="s">
        <v>642</v>
      </c>
      <c r="K1645" t="s">
        <v>19</v>
      </c>
      <c r="L1645">
        <v>3</v>
      </c>
      <c r="M1645" t="s">
        <v>1277</v>
      </c>
      <c r="O1645">
        <f t="shared" si="25"/>
        <v>1</v>
      </c>
    </row>
    <row r="1646" spans="1:15">
      <c r="A1646">
        <v>1645</v>
      </c>
      <c r="B1646" t="s">
        <v>460</v>
      </c>
      <c r="C1646" t="s">
        <v>603</v>
      </c>
      <c r="D1646" t="s">
        <v>102</v>
      </c>
      <c r="E1646" t="s">
        <v>109</v>
      </c>
      <c r="F1646" t="s">
        <v>643</v>
      </c>
      <c r="G1646" t="s">
        <v>258</v>
      </c>
      <c r="H1646" t="s">
        <v>644</v>
      </c>
      <c r="I1646" t="s">
        <v>645</v>
      </c>
      <c r="J1646" t="s">
        <v>646</v>
      </c>
      <c r="K1646" t="s">
        <v>19</v>
      </c>
      <c r="L1646">
        <v>9</v>
      </c>
      <c r="M1646" t="s">
        <v>1277</v>
      </c>
      <c r="N1646">
        <v>5</v>
      </c>
      <c r="O1646">
        <f t="shared" si="25"/>
        <v>1</v>
      </c>
    </row>
    <row r="1647" spans="1:15">
      <c r="A1647">
        <v>1646</v>
      </c>
      <c r="B1647" t="s">
        <v>460</v>
      </c>
      <c r="C1647" t="s">
        <v>603</v>
      </c>
      <c r="D1647" t="s">
        <v>114</v>
      </c>
      <c r="E1647" t="s">
        <v>115</v>
      </c>
      <c r="F1647" t="s">
        <v>647</v>
      </c>
      <c r="G1647" t="s">
        <v>229</v>
      </c>
      <c r="H1647" t="s">
        <v>648</v>
      </c>
      <c r="I1647" t="s">
        <v>649</v>
      </c>
      <c r="J1647" t="s">
        <v>650</v>
      </c>
      <c r="K1647" t="s">
        <v>19</v>
      </c>
      <c r="L1647">
        <v>4</v>
      </c>
      <c r="M1647" t="s">
        <v>1277</v>
      </c>
      <c r="O1647">
        <f t="shared" si="25"/>
        <v>1</v>
      </c>
    </row>
    <row r="1648" spans="1:15">
      <c r="A1648">
        <v>1647</v>
      </c>
      <c r="B1648" t="s">
        <v>460</v>
      </c>
      <c r="C1648" t="s">
        <v>603</v>
      </c>
      <c r="D1648" t="s">
        <v>114</v>
      </c>
      <c r="E1648" t="s">
        <v>121</v>
      </c>
      <c r="F1648" t="s">
        <v>651</v>
      </c>
      <c r="G1648" t="s">
        <v>652</v>
      </c>
      <c r="H1648" t="s">
        <v>653</v>
      </c>
      <c r="I1648" t="s">
        <v>654</v>
      </c>
      <c r="J1648" t="s">
        <v>655</v>
      </c>
      <c r="K1648" t="s">
        <v>19</v>
      </c>
      <c r="L1648">
        <v>1</v>
      </c>
      <c r="M1648" t="s">
        <v>1277</v>
      </c>
      <c r="O1648">
        <f t="shared" si="25"/>
        <v>1</v>
      </c>
    </row>
    <row r="1649" spans="1:15">
      <c r="A1649">
        <v>1648</v>
      </c>
      <c r="B1649" t="s">
        <v>460</v>
      </c>
      <c r="C1649" t="s">
        <v>656</v>
      </c>
      <c r="D1649" t="s">
        <v>52</v>
      </c>
      <c r="E1649" t="s">
        <v>52</v>
      </c>
      <c r="F1649" t="s">
        <v>657</v>
      </c>
      <c r="G1649" t="s">
        <v>561</v>
      </c>
      <c r="H1649" t="s">
        <v>658</v>
      </c>
      <c r="I1649" t="s">
        <v>1289</v>
      </c>
      <c r="J1649" t="s">
        <v>659</v>
      </c>
      <c r="K1649" t="s">
        <v>19</v>
      </c>
      <c r="L1649">
        <v>8</v>
      </c>
      <c r="M1649" t="s">
        <v>1277</v>
      </c>
      <c r="O1649">
        <f t="shared" si="25"/>
        <v>1</v>
      </c>
    </row>
    <row r="1650" spans="1:15">
      <c r="A1650">
        <v>1649</v>
      </c>
      <c r="B1650" t="s">
        <v>460</v>
      </c>
      <c r="C1650" t="s">
        <v>656</v>
      </c>
      <c r="D1650" t="s">
        <v>52</v>
      </c>
      <c r="E1650" t="s">
        <v>58</v>
      </c>
      <c r="F1650" t="s">
        <v>660</v>
      </c>
      <c r="G1650" t="s">
        <v>661</v>
      </c>
      <c r="H1650" t="s">
        <v>662</v>
      </c>
      <c r="I1650" t="s">
        <v>663</v>
      </c>
      <c r="J1650" t="s">
        <v>664</v>
      </c>
      <c r="K1650" t="s">
        <v>19</v>
      </c>
      <c r="L1650">
        <v>5</v>
      </c>
      <c r="M1650" t="s">
        <v>1277</v>
      </c>
      <c r="O1650">
        <f t="shared" si="25"/>
        <v>1</v>
      </c>
    </row>
    <row r="1651" spans="1:15">
      <c r="A1651">
        <v>1650</v>
      </c>
      <c r="B1651" t="s">
        <v>460</v>
      </c>
      <c r="C1651" t="s">
        <v>656</v>
      </c>
      <c r="D1651" t="s">
        <v>25</v>
      </c>
      <c r="E1651" t="s">
        <v>64</v>
      </c>
      <c r="F1651" t="s">
        <v>657</v>
      </c>
      <c r="G1651" t="s">
        <v>561</v>
      </c>
      <c r="H1651" t="s">
        <v>658</v>
      </c>
      <c r="I1651" t="s">
        <v>1289</v>
      </c>
      <c r="J1651" t="s">
        <v>659</v>
      </c>
      <c r="K1651" t="s">
        <v>19</v>
      </c>
      <c r="L1651">
        <v>8</v>
      </c>
      <c r="M1651" t="s">
        <v>1277</v>
      </c>
      <c r="O1651">
        <f t="shared" si="25"/>
        <v>1</v>
      </c>
    </row>
    <row r="1652" spans="1:15">
      <c r="A1652">
        <v>1651</v>
      </c>
      <c r="B1652" t="s">
        <v>460</v>
      </c>
      <c r="C1652" t="s">
        <v>656</v>
      </c>
      <c r="D1652" t="s">
        <v>25</v>
      </c>
      <c r="E1652" t="s">
        <v>70</v>
      </c>
      <c r="F1652" t="s">
        <v>116</v>
      </c>
      <c r="G1652" t="s">
        <v>665</v>
      </c>
      <c r="H1652" t="s">
        <v>666</v>
      </c>
      <c r="I1652" t="s">
        <v>667</v>
      </c>
      <c r="J1652" t="s">
        <v>668</v>
      </c>
      <c r="K1652" t="s">
        <v>19</v>
      </c>
      <c r="L1652">
        <v>4</v>
      </c>
      <c r="M1652" t="s">
        <v>1277</v>
      </c>
      <c r="N1652">
        <v>5</v>
      </c>
      <c r="O1652">
        <f t="shared" si="25"/>
        <v>1</v>
      </c>
    </row>
    <row r="1653" spans="1:15">
      <c r="A1653">
        <v>1652</v>
      </c>
      <c r="B1653" t="s">
        <v>460</v>
      </c>
      <c r="C1653" t="s">
        <v>656</v>
      </c>
      <c r="D1653" t="s">
        <v>76</v>
      </c>
      <c r="E1653" t="s">
        <v>83</v>
      </c>
      <c r="F1653" t="s">
        <v>669</v>
      </c>
      <c r="G1653" t="s">
        <v>670</v>
      </c>
      <c r="H1653" t="s">
        <v>671</v>
      </c>
      <c r="I1653" t="s">
        <v>672</v>
      </c>
      <c r="J1653" t="s">
        <v>673</v>
      </c>
      <c r="K1653" t="s">
        <v>19</v>
      </c>
      <c r="L1653">
        <v>2</v>
      </c>
      <c r="M1653" t="s">
        <v>1277</v>
      </c>
      <c r="O1653">
        <f t="shared" si="25"/>
        <v>1</v>
      </c>
    </row>
    <row r="1654" spans="1:15">
      <c r="A1654">
        <v>1653</v>
      </c>
      <c r="B1654" t="s">
        <v>460</v>
      </c>
      <c r="C1654" t="s">
        <v>656</v>
      </c>
      <c r="D1654" t="s">
        <v>76</v>
      </c>
      <c r="E1654" t="s">
        <v>83</v>
      </c>
      <c r="F1654" t="s">
        <v>674</v>
      </c>
      <c r="G1654" t="s">
        <v>675</v>
      </c>
      <c r="H1654" t="s">
        <v>676</v>
      </c>
      <c r="I1654" t="s">
        <v>677</v>
      </c>
      <c r="J1654" t="s">
        <v>678</v>
      </c>
      <c r="K1654" t="s">
        <v>19</v>
      </c>
      <c r="L1654">
        <v>1</v>
      </c>
      <c r="M1654" t="s">
        <v>1277</v>
      </c>
      <c r="O1654">
        <f t="shared" si="25"/>
        <v>1</v>
      </c>
    </row>
    <row r="1655" spans="1:15">
      <c r="A1655">
        <v>1654</v>
      </c>
      <c r="B1655" t="s">
        <v>460</v>
      </c>
      <c r="C1655" t="s">
        <v>656</v>
      </c>
      <c r="D1655" t="s">
        <v>89</v>
      </c>
      <c r="E1655" t="s">
        <v>90</v>
      </c>
      <c r="F1655" t="s">
        <v>679</v>
      </c>
      <c r="G1655" t="s">
        <v>680</v>
      </c>
      <c r="H1655" t="s">
        <v>681</v>
      </c>
      <c r="I1655" t="s">
        <v>682</v>
      </c>
      <c r="J1655" t="s">
        <v>683</v>
      </c>
      <c r="K1655" t="s">
        <v>19</v>
      </c>
      <c r="L1655">
        <v>9</v>
      </c>
      <c r="M1655" t="s">
        <v>1277</v>
      </c>
      <c r="N1655">
        <v>5</v>
      </c>
      <c r="O1655">
        <f t="shared" si="25"/>
        <v>1</v>
      </c>
    </row>
    <row r="1656" spans="1:15">
      <c r="A1656">
        <v>1655</v>
      </c>
      <c r="B1656" t="s">
        <v>460</v>
      </c>
      <c r="C1656" t="s">
        <v>656</v>
      </c>
      <c r="D1656" t="s">
        <v>89</v>
      </c>
      <c r="E1656" t="s">
        <v>96</v>
      </c>
      <c r="F1656" t="s">
        <v>660</v>
      </c>
      <c r="G1656" t="s">
        <v>661</v>
      </c>
      <c r="H1656" t="s">
        <v>662</v>
      </c>
      <c r="I1656" t="s">
        <v>663</v>
      </c>
      <c r="J1656" t="s">
        <v>664</v>
      </c>
      <c r="K1656" t="s">
        <v>19</v>
      </c>
      <c r="L1656">
        <v>5</v>
      </c>
      <c r="M1656" t="s">
        <v>1277</v>
      </c>
      <c r="O1656">
        <f t="shared" si="25"/>
        <v>1</v>
      </c>
    </row>
    <row r="1657" spans="1:15">
      <c r="A1657">
        <v>1656</v>
      </c>
      <c r="B1657" t="s">
        <v>460</v>
      </c>
      <c r="C1657" t="s">
        <v>656</v>
      </c>
      <c r="D1657" t="s">
        <v>102</v>
      </c>
      <c r="E1657" t="s">
        <v>103</v>
      </c>
      <c r="F1657" t="s">
        <v>402</v>
      </c>
      <c r="G1657" t="s">
        <v>684</v>
      </c>
      <c r="H1657" t="s">
        <v>685</v>
      </c>
      <c r="I1657" t="s">
        <v>686</v>
      </c>
      <c r="J1657" t="s">
        <v>687</v>
      </c>
      <c r="K1657" t="s">
        <v>19</v>
      </c>
      <c r="L1657">
        <v>11</v>
      </c>
      <c r="M1657" t="s">
        <v>1277</v>
      </c>
      <c r="N1657">
        <v>5</v>
      </c>
      <c r="O1657">
        <f t="shared" si="25"/>
        <v>1</v>
      </c>
    </row>
    <row r="1658" spans="1:15">
      <c r="A1658">
        <v>1657</v>
      </c>
      <c r="B1658" t="s">
        <v>460</v>
      </c>
      <c r="C1658" t="s">
        <v>656</v>
      </c>
      <c r="D1658" t="s">
        <v>102</v>
      </c>
      <c r="E1658" t="s">
        <v>109</v>
      </c>
      <c r="F1658" t="s">
        <v>688</v>
      </c>
      <c r="G1658" t="s">
        <v>689</v>
      </c>
      <c r="H1658" t="s">
        <v>690</v>
      </c>
      <c r="I1658" t="s">
        <v>691</v>
      </c>
      <c r="J1658" t="s">
        <v>692</v>
      </c>
      <c r="K1658" t="s">
        <v>19</v>
      </c>
      <c r="L1658">
        <v>1</v>
      </c>
      <c r="M1658" t="s">
        <v>1277</v>
      </c>
      <c r="O1658">
        <f t="shared" si="25"/>
        <v>1</v>
      </c>
    </row>
    <row r="1659" spans="1:15">
      <c r="A1659">
        <v>1658</v>
      </c>
      <c r="B1659" t="s">
        <v>460</v>
      </c>
      <c r="C1659" t="s">
        <v>656</v>
      </c>
      <c r="D1659" t="s">
        <v>114</v>
      </c>
      <c r="E1659" t="s">
        <v>115</v>
      </c>
      <c r="F1659" t="s">
        <v>693</v>
      </c>
      <c r="G1659" t="s">
        <v>694</v>
      </c>
      <c r="H1659" t="s">
        <v>695</v>
      </c>
      <c r="I1659" t="s">
        <v>696</v>
      </c>
      <c r="J1659" t="s">
        <v>697</v>
      </c>
      <c r="K1659" t="s">
        <v>19</v>
      </c>
      <c r="L1659">
        <v>3</v>
      </c>
      <c r="M1659" t="s">
        <v>1277</v>
      </c>
      <c r="O1659">
        <f t="shared" si="25"/>
        <v>1</v>
      </c>
    </row>
    <row r="1660" spans="1:15">
      <c r="A1660">
        <v>1659</v>
      </c>
      <c r="B1660" t="s">
        <v>460</v>
      </c>
      <c r="C1660" t="s">
        <v>656</v>
      </c>
      <c r="D1660" t="s">
        <v>114</v>
      </c>
      <c r="E1660" t="s">
        <v>121</v>
      </c>
      <c r="F1660" t="s">
        <v>698</v>
      </c>
      <c r="G1660" t="s">
        <v>367</v>
      </c>
      <c r="H1660" t="s">
        <v>699</v>
      </c>
      <c r="I1660" t="s">
        <v>700</v>
      </c>
      <c r="J1660" t="s">
        <v>701</v>
      </c>
      <c r="K1660" t="s">
        <v>19</v>
      </c>
      <c r="L1660">
        <v>0</v>
      </c>
      <c r="M1660" t="s">
        <v>1277</v>
      </c>
      <c r="O1660">
        <f t="shared" si="25"/>
        <v>1</v>
      </c>
    </row>
    <row r="1661" spans="1:15">
      <c r="A1661">
        <v>1660</v>
      </c>
      <c r="B1661" t="s">
        <v>460</v>
      </c>
      <c r="C1661" t="s">
        <v>702</v>
      </c>
      <c r="D1661" t="s">
        <v>52</v>
      </c>
      <c r="E1661" t="s">
        <v>52</v>
      </c>
      <c r="F1661" t="s">
        <v>703</v>
      </c>
      <c r="G1661" t="s">
        <v>229</v>
      </c>
      <c r="H1661" t="s">
        <v>704</v>
      </c>
      <c r="I1661" t="s">
        <v>705</v>
      </c>
      <c r="J1661" t="s">
        <v>706</v>
      </c>
      <c r="K1661" t="s">
        <v>19</v>
      </c>
      <c r="L1661">
        <v>8</v>
      </c>
      <c r="M1661" t="s">
        <v>1277</v>
      </c>
      <c r="N1661">
        <v>5</v>
      </c>
      <c r="O1661">
        <f t="shared" si="25"/>
        <v>1</v>
      </c>
    </row>
    <row r="1662" spans="1:15">
      <c r="A1662">
        <v>1661</v>
      </c>
      <c r="B1662" t="s">
        <v>460</v>
      </c>
      <c r="C1662" t="s">
        <v>702</v>
      </c>
      <c r="D1662" t="s">
        <v>52</v>
      </c>
      <c r="E1662" t="s">
        <v>58</v>
      </c>
      <c r="F1662" t="s">
        <v>707</v>
      </c>
      <c r="G1662" t="s">
        <v>344</v>
      </c>
      <c r="H1662" t="s">
        <v>708</v>
      </c>
      <c r="I1662" t="s">
        <v>709</v>
      </c>
      <c r="J1662" t="s">
        <v>710</v>
      </c>
      <c r="K1662" t="s">
        <v>19</v>
      </c>
      <c r="L1662">
        <v>7</v>
      </c>
      <c r="M1662" t="s">
        <v>1277</v>
      </c>
      <c r="N1662">
        <v>5</v>
      </c>
      <c r="O1662">
        <f t="shared" si="25"/>
        <v>1</v>
      </c>
    </row>
    <row r="1663" spans="1:15">
      <c r="A1663">
        <v>1662</v>
      </c>
      <c r="B1663" t="s">
        <v>460</v>
      </c>
      <c r="C1663" t="s">
        <v>702</v>
      </c>
      <c r="D1663" t="s">
        <v>25</v>
      </c>
      <c r="E1663" t="s">
        <v>64</v>
      </c>
      <c r="F1663" t="s">
        <v>711</v>
      </c>
      <c r="G1663" t="s">
        <v>354</v>
      </c>
      <c r="H1663" t="s">
        <v>712</v>
      </c>
      <c r="I1663" t="s">
        <v>713</v>
      </c>
      <c r="J1663" t="s">
        <v>714</v>
      </c>
      <c r="K1663" t="s">
        <v>19</v>
      </c>
      <c r="L1663">
        <v>11</v>
      </c>
      <c r="M1663" t="s">
        <v>1277</v>
      </c>
      <c r="N1663">
        <v>5</v>
      </c>
      <c r="O1663">
        <f t="shared" si="25"/>
        <v>1</v>
      </c>
    </row>
    <row r="1664" spans="1:15">
      <c r="A1664">
        <v>1663</v>
      </c>
      <c r="B1664" t="s">
        <v>460</v>
      </c>
      <c r="C1664" t="s">
        <v>702</v>
      </c>
      <c r="D1664" t="s">
        <v>25</v>
      </c>
      <c r="E1664" t="s">
        <v>70</v>
      </c>
      <c r="F1664" t="s">
        <v>715</v>
      </c>
      <c r="G1664" t="s">
        <v>716</v>
      </c>
      <c r="H1664" t="s">
        <v>717</v>
      </c>
      <c r="I1664" t="s">
        <v>718</v>
      </c>
      <c r="J1664" t="s">
        <v>719</v>
      </c>
      <c r="K1664" t="s">
        <v>19</v>
      </c>
      <c r="L1664">
        <v>0</v>
      </c>
      <c r="M1664" t="s">
        <v>1277</v>
      </c>
      <c r="O1664">
        <f t="shared" si="25"/>
        <v>1</v>
      </c>
    </row>
    <row r="1665" spans="1:15">
      <c r="A1665">
        <v>1664</v>
      </c>
      <c r="B1665" t="s">
        <v>460</v>
      </c>
      <c r="C1665" t="s">
        <v>702</v>
      </c>
      <c r="D1665" t="s">
        <v>76</v>
      </c>
      <c r="E1665" t="s">
        <v>77</v>
      </c>
      <c r="F1665" t="s">
        <v>720</v>
      </c>
      <c r="G1665" t="s">
        <v>721</v>
      </c>
      <c r="H1665" t="s">
        <v>722</v>
      </c>
      <c r="I1665" t="s">
        <v>723</v>
      </c>
      <c r="J1665" t="s">
        <v>724</v>
      </c>
      <c r="K1665" t="s">
        <v>19</v>
      </c>
      <c r="L1665">
        <v>7</v>
      </c>
      <c r="M1665" t="s">
        <v>1277</v>
      </c>
      <c r="N1665">
        <v>5</v>
      </c>
      <c r="O1665">
        <f t="shared" si="25"/>
        <v>1</v>
      </c>
    </row>
    <row r="1666" spans="1:15">
      <c r="A1666">
        <v>1665</v>
      </c>
      <c r="B1666" t="s">
        <v>460</v>
      </c>
      <c r="C1666" t="s">
        <v>702</v>
      </c>
      <c r="D1666" t="s">
        <v>76</v>
      </c>
      <c r="E1666" t="s">
        <v>83</v>
      </c>
      <c r="F1666" t="s">
        <v>15</v>
      </c>
      <c r="G1666" t="s">
        <v>725</v>
      </c>
      <c r="H1666" t="s">
        <v>726</v>
      </c>
      <c r="I1666" t="s">
        <v>723</v>
      </c>
      <c r="J1666" t="s">
        <v>727</v>
      </c>
      <c r="K1666" t="s">
        <v>19</v>
      </c>
      <c r="L1666">
        <v>0</v>
      </c>
      <c r="M1666" t="s">
        <v>1277</v>
      </c>
      <c r="O1666">
        <f t="shared" si="25"/>
        <v>1</v>
      </c>
    </row>
    <row r="1667" spans="1:15">
      <c r="A1667">
        <v>1666</v>
      </c>
      <c r="B1667" t="s">
        <v>460</v>
      </c>
      <c r="C1667" t="s">
        <v>702</v>
      </c>
      <c r="D1667" t="s">
        <v>89</v>
      </c>
      <c r="E1667" t="s">
        <v>90</v>
      </c>
      <c r="F1667" t="s">
        <v>37</v>
      </c>
      <c r="G1667" t="s">
        <v>42</v>
      </c>
      <c r="H1667" t="s">
        <v>728</v>
      </c>
      <c r="I1667" t="s">
        <v>729</v>
      </c>
      <c r="J1667" t="s">
        <v>730</v>
      </c>
      <c r="K1667" t="s">
        <v>19</v>
      </c>
      <c r="L1667">
        <v>5</v>
      </c>
      <c r="M1667" t="s">
        <v>1277</v>
      </c>
      <c r="O1667">
        <f t="shared" ref="O1667:O1730" si="26">IF(N1667=" ",0,1)</f>
        <v>1</v>
      </c>
    </row>
    <row r="1668" spans="1:15">
      <c r="A1668">
        <v>1667</v>
      </c>
      <c r="B1668" t="s">
        <v>460</v>
      </c>
      <c r="C1668" t="s">
        <v>702</v>
      </c>
      <c r="D1668" t="s">
        <v>89</v>
      </c>
      <c r="E1668" t="s">
        <v>96</v>
      </c>
      <c r="F1668" t="s">
        <v>715</v>
      </c>
      <c r="G1668" t="s">
        <v>716</v>
      </c>
      <c r="H1668" t="s">
        <v>717</v>
      </c>
      <c r="I1668" t="s">
        <v>718</v>
      </c>
      <c r="J1668" t="s">
        <v>719</v>
      </c>
      <c r="K1668" t="s">
        <v>19</v>
      </c>
      <c r="L1668">
        <v>0</v>
      </c>
      <c r="M1668" t="s">
        <v>1277</v>
      </c>
      <c r="O1668">
        <f t="shared" si="26"/>
        <v>1</v>
      </c>
    </row>
    <row r="1669" spans="1:15">
      <c r="A1669">
        <v>1668</v>
      </c>
      <c r="B1669" t="s">
        <v>460</v>
      </c>
      <c r="C1669" t="s">
        <v>702</v>
      </c>
      <c r="D1669" t="s">
        <v>102</v>
      </c>
      <c r="E1669" t="s">
        <v>103</v>
      </c>
      <c r="F1669" t="s">
        <v>731</v>
      </c>
      <c r="G1669" t="s">
        <v>229</v>
      </c>
      <c r="H1669" t="s">
        <v>732</v>
      </c>
      <c r="I1669" t="s">
        <v>733</v>
      </c>
      <c r="J1669" t="s">
        <v>734</v>
      </c>
      <c r="K1669" t="s">
        <v>19</v>
      </c>
      <c r="L1669">
        <v>6</v>
      </c>
      <c r="M1669" t="s">
        <v>1277</v>
      </c>
      <c r="N1669">
        <v>5</v>
      </c>
      <c r="O1669">
        <f t="shared" si="26"/>
        <v>1</v>
      </c>
    </row>
    <row r="1670" spans="1:15">
      <c r="A1670">
        <v>1669</v>
      </c>
      <c r="B1670" t="s">
        <v>460</v>
      </c>
      <c r="C1670" t="s">
        <v>702</v>
      </c>
      <c r="D1670" t="s">
        <v>102</v>
      </c>
      <c r="E1670" t="s">
        <v>109</v>
      </c>
      <c r="F1670" t="s">
        <v>735</v>
      </c>
      <c r="G1670" t="s">
        <v>736</v>
      </c>
      <c r="H1670" t="s">
        <v>737</v>
      </c>
      <c r="I1670" t="s">
        <v>738</v>
      </c>
      <c r="J1670" t="s">
        <v>739</v>
      </c>
      <c r="K1670" t="s">
        <v>19</v>
      </c>
      <c r="L1670">
        <v>2</v>
      </c>
      <c r="M1670" t="s">
        <v>1277</v>
      </c>
      <c r="O1670">
        <f t="shared" si="26"/>
        <v>1</v>
      </c>
    </row>
    <row r="1671" spans="1:15">
      <c r="A1671">
        <v>1670</v>
      </c>
      <c r="B1671" t="s">
        <v>460</v>
      </c>
      <c r="C1671" t="s">
        <v>702</v>
      </c>
      <c r="D1671" t="s">
        <v>114</v>
      </c>
      <c r="E1671" t="s">
        <v>115</v>
      </c>
      <c r="F1671" t="s">
        <v>740</v>
      </c>
      <c r="G1671" t="s">
        <v>741</v>
      </c>
      <c r="H1671" t="s">
        <v>742</v>
      </c>
      <c r="I1671" t="s">
        <v>743</v>
      </c>
      <c r="J1671" t="s">
        <v>744</v>
      </c>
      <c r="K1671" t="s">
        <v>19</v>
      </c>
      <c r="L1671">
        <v>1</v>
      </c>
      <c r="M1671" t="s">
        <v>1277</v>
      </c>
      <c r="O1671">
        <f t="shared" si="26"/>
        <v>1</v>
      </c>
    </row>
    <row r="1672" spans="1:15">
      <c r="A1672">
        <v>1671</v>
      </c>
      <c r="B1672" t="s">
        <v>460</v>
      </c>
      <c r="C1672" t="s">
        <v>702</v>
      </c>
      <c r="D1672" t="s">
        <v>114</v>
      </c>
      <c r="E1672" t="s">
        <v>121</v>
      </c>
      <c r="F1672" t="s">
        <v>745</v>
      </c>
      <c r="G1672" t="s">
        <v>746</v>
      </c>
      <c r="H1672" t="s">
        <v>747</v>
      </c>
      <c r="I1672" t="s">
        <v>748</v>
      </c>
      <c r="J1672" t="s">
        <v>749</v>
      </c>
      <c r="K1672" t="s">
        <v>19</v>
      </c>
      <c r="L1672">
        <v>9</v>
      </c>
      <c r="M1672" t="s">
        <v>1277</v>
      </c>
      <c r="N1672">
        <v>5</v>
      </c>
      <c r="O1672">
        <f t="shared" si="26"/>
        <v>1</v>
      </c>
    </row>
    <row r="1673" spans="1:15">
      <c r="A1673">
        <v>1672</v>
      </c>
      <c r="B1673" t="s">
        <v>460</v>
      </c>
      <c r="C1673" t="s">
        <v>750</v>
      </c>
      <c r="D1673" t="s">
        <v>52</v>
      </c>
      <c r="E1673" t="s">
        <v>52</v>
      </c>
      <c r="F1673" t="s">
        <v>751</v>
      </c>
      <c r="G1673" t="s">
        <v>258</v>
      </c>
      <c r="H1673" t="s">
        <v>752</v>
      </c>
      <c r="I1673" t="s">
        <v>753</v>
      </c>
      <c r="J1673" t="s">
        <v>754</v>
      </c>
      <c r="K1673" t="s">
        <v>19</v>
      </c>
      <c r="L1673">
        <v>9</v>
      </c>
      <c r="M1673" t="s">
        <v>1277</v>
      </c>
      <c r="N1673">
        <v>5</v>
      </c>
      <c r="O1673">
        <f t="shared" si="26"/>
        <v>1</v>
      </c>
    </row>
    <row r="1674" spans="1:15">
      <c r="A1674">
        <v>1673</v>
      </c>
      <c r="B1674" t="s">
        <v>460</v>
      </c>
      <c r="C1674" t="s">
        <v>750</v>
      </c>
      <c r="D1674" t="s">
        <v>52</v>
      </c>
      <c r="E1674" t="s">
        <v>58</v>
      </c>
      <c r="F1674" t="s">
        <v>755</v>
      </c>
      <c r="G1674" t="s">
        <v>580</v>
      </c>
      <c r="H1674" t="s">
        <v>756</v>
      </c>
      <c r="I1674" t="s">
        <v>757</v>
      </c>
      <c r="J1674" t="s">
        <v>758</v>
      </c>
      <c r="K1674" t="s">
        <v>19</v>
      </c>
      <c r="L1674">
        <v>9</v>
      </c>
      <c r="M1674" t="s">
        <v>1277</v>
      </c>
      <c r="N1674">
        <v>5</v>
      </c>
      <c r="O1674">
        <f t="shared" si="26"/>
        <v>1</v>
      </c>
    </row>
    <row r="1675" spans="1:15">
      <c r="A1675">
        <v>1674</v>
      </c>
      <c r="B1675" t="s">
        <v>460</v>
      </c>
      <c r="C1675" t="s">
        <v>750</v>
      </c>
      <c r="D1675" t="s">
        <v>25</v>
      </c>
      <c r="E1675" t="s">
        <v>64</v>
      </c>
      <c r="F1675" t="s">
        <v>759</v>
      </c>
      <c r="G1675" t="s">
        <v>760</v>
      </c>
      <c r="H1675" t="s">
        <v>761</v>
      </c>
      <c r="I1675" t="s">
        <v>762</v>
      </c>
      <c r="J1675" t="s">
        <v>763</v>
      </c>
      <c r="K1675" t="s">
        <v>19</v>
      </c>
      <c r="L1675">
        <v>7</v>
      </c>
      <c r="M1675" t="s">
        <v>1277</v>
      </c>
      <c r="N1675">
        <v>5</v>
      </c>
      <c r="O1675">
        <f t="shared" si="26"/>
        <v>1</v>
      </c>
    </row>
    <row r="1676" spans="1:15">
      <c r="A1676">
        <v>1675</v>
      </c>
      <c r="B1676" t="s">
        <v>460</v>
      </c>
      <c r="C1676" t="s">
        <v>750</v>
      </c>
      <c r="D1676" t="s">
        <v>25</v>
      </c>
      <c r="E1676" t="s">
        <v>70</v>
      </c>
      <c r="F1676" t="s">
        <v>764</v>
      </c>
      <c r="G1676" t="s">
        <v>765</v>
      </c>
      <c r="H1676" t="s">
        <v>766</v>
      </c>
      <c r="I1676" t="s">
        <v>767</v>
      </c>
      <c r="J1676" t="s">
        <v>768</v>
      </c>
      <c r="K1676" t="s">
        <v>19</v>
      </c>
      <c r="L1676">
        <v>7</v>
      </c>
      <c r="M1676" t="s">
        <v>1277</v>
      </c>
      <c r="O1676">
        <f t="shared" si="26"/>
        <v>1</v>
      </c>
    </row>
    <row r="1677" spans="1:15">
      <c r="A1677">
        <v>1676</v>
      </c>
      <c r="B1677" t="s">
        <v>460</v>
      </c>
      <c r="C1677" t="s">
        <v>750</v>
      </c>
      <c r="D1677" t="s">
        <v>25</v>
      </c>
      <c r="E1677" t="s">
        <v>70</v>
      </c>
      <c r="F1677" t="s">
        <v>769</v>
      </c>
      <c r="G1677" t="s">
        <v>770</v>
      </c>
      <c r="H1677" t="s">
        <v>771</v>
      </c>
      <c r="I1677" t="s">
        <v>772</v>
      </c>
      <c r="J1677" t="s">
        <v>773</v>
      </c>
      <c r="K1677" t="s">
        <v>19</v>
      </c>
      <c r="L1677">
        <v>2</v>
      </c>
      <c r="M1677" t="s">
        <v>1277</v>
      </c>
      <c r="O1677">
        <f t="shared" si="26"/>
        <v>1</v>
      </c>
    </row>
    <row r="1678" spans="1:15">
      <c r="A1678">
        <v>1677</v>
      </c>
      <c r="B1678" t="s">
        <v>460</v>
      </c>
      <c r="C1678" t="s">
        <v>750</v>
      </c>
      <c r="D1678" t="s">
        <v>25</v>
      </c>
      <c r="E1678" t="s">
        <v>70</v>
      </c>
      <c r="F1678" t="s">
        <v>774</v>
      </c>
      <c r="G1678" t="s">
        <v>775</v>
      </c>
      <c r="H1678" t="s">
        <v>776</v>
      </c>
      <c r="I1678" t="s">
        <v>777</v>
      </c>
      <c r="J1678" t="s">
        <v>778</v>
      </c>
      <c r="K1678" t="s">
        <v>19</v>
      </c>
      <c r="L1678">
        <v>1</v>
      </c>
      <c r="M1678" t="s">
        <v>1277</v>
      </c>
      <c r="O1678">
        <f t="shared" si="26"/>
        <v>1</v>
      </c>
    </row>
    <row r="1679" spans="1:15">
      <c r="A1679">
        <v>1678</v>
      </c>
      <c r="B1679" t="s">
        <v>460</v>
      </c>
      <c r="C1679" t="s">
        <v>750</v>
      </c>
      <c r="D1679" t="s">
        <v>76</v>
      </c>
      <c r="E1679" t="s">
        <v>77</v>
      </c>
      <c r="F1679" t="s">
        <v>779</v>
      </c>
      <c r="G1679" t="s">
        <v>780</v>
      </c>
      <c r="H1679" t="s">
        <v>781</v>
      </c>
      <c r="I1679" t="s">
        <v>782</v>
      </c>
      <c r="J1679" t="s">
        <v>783</v>
      </c>
      <c r="K1679" t="s">
        <v>19</v>
      </c>
      <c r="L1679">
        <v>3</v>
      </c>
      <c r="M1679" t="s">
        <v>1277</v>
      </c>
      <c r="O1679">
        <f t="shared" si="26"/>
        <v>1</v>
      </c>
    </row>
    <row r="1680" spans="1:15">
      <c r="A1680">
        <v>1679</v>
      </c>
      <c r="B1680" t="s">
        <v>460</v>
      </c>
      <c r="C1680" t="s">
        <v>750</v>
      </c>
      <c r="D1680" t="s">
        <v>76</v>
      </c>
      <c r="E1680" t="s">
        <v>83</v>
      </c>
      <c r="F1680" t="s">
        <v>784</v>
      </c>
      <c r="G1680" t="s">
        <v>785</v>
      </c>
      <c r="H1680" t="s">
        <v>786</v>
      </c>
      <c r="I1680" t="s">
        <v>787</v>
      </c>
      <c r="J1680" t="s">
        <v>788</v>
      </c>
      <c r="K1680" t="s">
        <v>19</v>
      </c>
      <c r="L1680">
        <v>3</v>
      </c>
      <c r="M1680" t="s">
        <v>1277</v>
      </c>
      <c r="O1680">
        <f t="shared" si="26"/>
        <v>1</v>
      </c>
    </row>
    <row r="1681" spans="1:15">
      <c r="A1681">
        <v>1680</v>
      </c>
      <c r="B1681" t="s">
        <v>460</v>
      </c>
      <c r="C1681" t="s">
        <v>750</v>
      </c>
      <c r="D1681" t="s">
        <v>89</v>
      </c>
      <c r="E1681" t="s">
        <v>789</v>
      </c>
      <c r="F1681" t="s">
        <v>790</v>
      </c>
      <c r="G1681" t="s">
        <v>791</v>
      </c>
      <c r="H1681" t="s">
        <v>792</v>
      </c>
      <c r="I1681" t="s">
        <v>793</v>
      </c>
      <c r="J1681" t="s">
        <v>794</v>
      </c>
      <c r="K1681" t="s">
        <v>19</v>
      </c>
      <c r="L1681">
        <v>4</v>
      </c>
      <c r="M1681" t="s">
        <v>1277</v>
      </c>
      <c r="O1681">
        <f t="shared" si="26"/>
        <v>1</v>
      </c>
    </row>
    <row r="1682" spans="1:15">
      <c r="A1682">
        <v>1681</v>
      </c>
      <c r="B1682" t="s">
        <v>460</v>
      </c>
      <c r="C1682" t="s">
        <v>750</v>
      </c>
      <c r="D1682" t="s">
        <v>89</v>
      </c>
      <c r="E1682" t="s">
        <v>96</v>
      </c>
      <c r="F1682" t="s">
        <v>795</v>
      </c>
      <c r="G1682" t="s">
        <v>229</v>
      </c>
      <c r="H1682" t="s">
        <v>796</v>
      </c>
      <c r="I1682" t="s">
        <v>797</v>
      </c>
      <c r="J1682" t="s">
        <v>798</v>
      </c>
      <c r="K1682" t="s">
        <v>19</v>
      </c>
      <c r="L1682">
        <v>6</v>
      </c>
      <c r="M1682" t="s">
        <v>1277</v>
      </c>
      <c r="N1682">
        <v>5</v>
      </c>
      <c r="O1682">
        <f t="shared" si="26"/>
        <v>1</v>
      </c>
    </row>
    <row r="1683" spans="1:15">
      <c r="A1683">
        <v>1682</v>
      </c>
      <c r="B1683" t="s">
        <v>460</v>
      </c>
      <c r="C1683" t="s">
        <v>750</v>
      </c>
      <c r="D1683" t="s">
        <v>89</v>
      </c>
      <c r="E1683" t="s">
        <v>96</v>
      </c>
      <c r="F1683" t="s">
        <v>799</v>
      </c>
      <c r="G1683" t="s">
        <v>800</v>
      </c>
      <c r="H1683" t="s">
        <v>801</v>
      </c>
      <c r="I1683" t="s">
        <v>802</v>
      </c>
      <c r="J1683" t="s">
        <v>803</v>
      </c>
      <c r="K1683" t="s">
        <v>19</v>
      </c>
      <c r="L1683">
        <v>1</v>
      </c>
      <c r="M1683" t="s">
        <v>1277</v>
      </c>
      <c r="O1683">
        <f t="shared" si="26"/>
        <v>1</v>
      </c>
    </row>
    <row r="1684" spans="1:15">
      <c r="A1684">
        <v>1683</v>
      </c>
      <c r="B1684" t="s">
        <v>460</v>
      </c>
      <c r="C1684" t="s">
        <v>750</v>
      </c>
      <c r="D1684" t="s">
        <v>102</v>
      </c>
      <c r="E1684" t="s">
        <v>103</v>
      </c>
      <c r="F1684" t="s">
        <v>589</v>
      </c>
      <c r="G1684" t="s">
        <v>804</v>
      </c>
      <c r="H1684" t="s">
        <v>805</v>
      </c>
      <c r="I1684" t="s">
        <v>806</v>
      </c>
      <c r="J1684" t="s">
        <v>807</v>
      </c>
      <c r="K1684" t="s">
        <v>19</v>
      </c>
      <c r="L1684">
        <v>5</v>
      </c>
      <c r="M1684" t="s">
        <v>1277</v>
      </c>
      <c r="O1684">
        <f t="shared" si="26"/>
        <v>1</v>
      </c>
    </row>
    <row r="1685" spans="1:15">
      <c r="A1685">
        <v>1684</v>
      </c>
      <c r="B1685" t="s">
        <v>460</v>
      </c>
      <c r="C1685" t="s">
        <v>750</v>
      </c>
      <c r="D1685" t="s">
        <v>102</v>
      </c>
      <c r="E1685" t="s">
        <v>109</v>
      </c>
      <c r="F1685" t="s">
        <v>808</v>
      </c>
      <c r="G1685" t="s">
        <v>314</v>
      </c>
      <c r="H1685" t="s">
        <v>809</v>
      </c>
      <c r="I1685" t="s">
        <v>810</v>
      </c>
      <c r="J1685" t="s">
        <v>811</v>
      </c>
      <c r="K1685" t="s">
        <v>19</v>
      </c>
      <c r="L1685">
        <v>0</v>
      </c>
      <c r="M1685" t="s">
        <v>1277</v>
      </c>
      <c r="O1685">
        <f t="shared" si="26"/>
        <v>1</v>
      </c>
    </row>
    <row r="1686" spans="1:15">
      <c r="A1686">
        <v>1685</v>
      </c>
      <c r="B1686" t="s">
        <v>460</v>
      </c>
      <c r="C1686" t="s">
        <v>750</v>
      </c>
      <c r="D1686" t="s">
        <v>114</v>
      </c>
      <c r="E1686" t="s">
        <v>115</v>
      </c>
      <c r="F1686" t="s">
        <v>812</v>
      </c>
      <c r="G1686" t="s">
        <v>22</v>
      </c>
      <c r="H1686" t="s">
        <v>813</v>
      </c>
      <c r="I1686" t="s">
        <v>814</v>
      </c>
      <c r="J1686" t="s">
        <v>815</v>
      </c>
      <c r="K1686" t="s">
        <v>19</v>
      </c>
      <c r="L1686">
        <v>3</v>
      </c>
      <c r="M1686" t="s">
        <v>1277</v>
      </c>
      <c r="O1686">
        <f t="shared" si="26"/>
        <v>1</v>
      </c>
    </row>
    <row r="1687" spans="1:15">
      <c r="A1687">
        <v>1686</v>
      </c>
      <c r="B1687" t="s">
        <v>460</v>
      </c>
      <c r="C1687" t="s">
        <v>750</v>
      </c>
      <c r="D1687" t="s">
        <v>114</v>
      </c>
      <c r="E1687" t="s">
        <v>121</v>
      </c>
      <c r="F1687" t="s">
        <v>816</v>
      </c>
      <c r="G1687" t="s">
        <v>817</v>
      </c>
      <c r="H1687" t="s">
        <v>818</v>
      </c>
      <c r="I1687" t="s">
        <v>819</v>
      </c>
      <c r="J1687" t="s">
        <v>820</v>
      </c>
      <c r="K1687" t="s">
        <v>19</v>
      </c>
      <c r="L1687">
        <v>0</v>
      </c>
      <c r="M1687" t="s">
        <v>1277</v>
      </c>
      <c r="O1687">
        <f t="shared" si="26"/>
        <v>1</v>
      </c>
    </row>
    <row r="1688" spans="1:15">
      <c r="A1688">
        <v>1687</v>
      </c>
      <c r="B1688" t="s">
        <v>460</v>
      </c>
      <c r="C1688" t="s">
        <v>821</v>
      </c>
      <c r="D1688" t="s">
        <v>52</v>
      </c>
      <c r="E1688" t="s">
        <v>52</v>
      </c>
      <c r="F1688" t="s">
        <v>584</v>
      </c>
      <c r="G1688" t="s">
        <v>822</v>
      </c>
      <c r="H1688" t="s">
        <v>823</v>
      </c>
      <c r="I1688" t="s">
        <v>824</v>
      </c>
      <c r="J1688" t="s">
        <v>825</v>
      </c>
      <c r="K1688" t="s">
        <v>19</v>
      </c>
      <c r="L1688">
        <v>10</v>
      </c>
      <c r="M1688" t="s">
        <v>1277</v>
      </c>
      <c r="N1688">
        <v>5</v>
      </c>
      <c r="O1688">
        <f t="shared" si="26"/>
        <v>1</v>
      </c>
    </row>
    <row r="1689" spans="1:15">
      <c r="A1689">
        <v>1688</v>
      </c>
      <c r="B1689" t="s">
        <v>460</v>
      </c>
      <c r="C1689" t="s">
        <v>821</v>
      </c>
      <c r="D1689" t="s">
        <v>52</v>
      </c>
      <c r="E1689" t="s">
        <v>58</v>
      </c>
      <c r="F1689" t="s">
        <v>826</v>
      </c>
      <c r="G1689" t="s">
        <v>827</v>
      </c>
      <c r="H1689" t="s">
        <v>828</v>
      </c>
      <c r="I1689" t="s">
        <v>829</v>
      </c>
      <c r="J1689" t="s">
        <v>830</v>
      </c>
      <c r="K1689" t="s">
        <v>19</v>
      </c>
      <c r="L1689">
        <v>7</v>
      </c>
      <c r="M1689" t="s">
        <v>1277</v>
      </c>
      <c r="O1689">
        <f t="shared" si="26"/>
        <v>1</v>
      </c>
    </row>
    <row r="1690" spans="1:15">
      <c r="A1690">
        <v>1689</v>
      </c>
      <c r="B1690" t="s">
        <v>460</v>
      </c>
      <c r="C1690" t="s">
        <v>821</v>
      </c>
      <c r="D1690" t="s">
        <v>25</v>
      </c>
      <c r="E1690" t="s">
        <v>64</v>
      </c>
      <c r="F1690" t="s">
        <v>831</v>
      </c>
      <c r="G1690" t="s">
        <v>832</v>
      </c>
      <c r="H1690" t="s">
        <v>833</v>
      </c>
      <c r="I1690" t="s">
        <v>834</v>
      </c>
      <c r="J1690" t="s">
        <v>835</v>
      </c>
      <c r="K1690" t="s">
        <v>19</v>
      </c>
      <c r="L1690">
        <v>8</v>
      </c>
      <c r="M1690" t="s">
        <v>1277</v>
      </c>
      <c r="N1690">
        <v>5</v>
      </c>
      <c r="O1690">
        <f t="shared" si="26"/>
        <v>1</v>
      </c>
    </row>
    <row r="1691" spans="1:15">
      <c r="A1691">
        <v>1690</v>
      </c>
      <c r="B1691" t="s">
        <v>460</v>
      </c>
      <c r="C1691" t="s">
        <v>821</v>
      </c>
      <c r="D1691" t="s">
        <v>76</v>
      </c>
      <c r="E1691" t="s">
        <v>77</v>
      </c>
      <c r="F1691" t="s">
        <v>53</v>
      </c>
      <c r="G1691" t="s">
        <v>836</v>
      </c>
      <c r="H1691" t="s">
        <v>837</v>
      </c>
      <c r="I1691" t="s">
        <v>838</v>
      </c>
      <c r="J1691" t="s">
        <v>839</v>
      </c>
      <c r="K1691" t="s">
        <v>19</v>
      </c>
      <c r="L1691">
        <v>4</v>
      </c>
      <c r="M1691" t="s">
        <v>1277</v>
      </c>
      <c r="O1691">
        <f t="shared" si="26"/>
        <v>1</v>
      </c>
    </row>
    <row r="1692" spans="1:15">
      <c r="A1692">
        <v>1691</v>
      </c>
      <c r="B1692" t="s">
        <v>460</v>
      </c>
      <c r="C1692" t="s">
        <v>821</v>
      </c>
      <c r="D1692" t="s">
        <v>89</v>
      </c>
      <c r="E1692" t="s">
        <v>90</v>
      </c>
      <c r="F1692" t="s">
        <v>584</v>
      </c>
      <c r="G1692" t="s">
        <v>822</v>
      </c>
      <c r="H1692" t="s">
        <v>823</v>
      </c>
      <c r="I1692" t="s">
        <v>840</v>
      </c>
      <c r="J1692" t="s">
        <v>841</v>
      </c>
      <c r="K1692" t="s">
        <v>19</v>
      </c>
      <c r="L1692">
        <v>10</v>
      </c>
      <c r="M1692" t="s">
        <v>1277</v>
      </c>
      <c r="N1692">
        <v>5</v>
      </c>
      <c r="O1692">
        <f t="shared" si="26"/>
        <v>1</v>
      </c>
    </row>
    <row r="1693" spans="1:15">
      <c r="A1693">
        <v>1692</v>
      </c>
      <c r="B1693" t="s">
        <v>460</v>
      </c>
      <c r="C1693" t="s">
        <v>821</v>
      </c>
      <c r="D1693" t="s">
        <v>102</v>
      </c>
      <c r="E1693" t="s">
        <v>103</v>
      </c>
      <c r="F1693" t="s">
        <v>842</v>
      </c>
      <c r="G1693" t="s">
        <v>843</v>
      </c>
      <c r="H1693" t="s">
        <v>844</v>
      </c>
      <c r="I1693" t="s">
        <v>845</v>
      </c>
      <c r="J1693" t="s">
        <v>846</v>
      </c>
      <c r="K1693" t="s">
        <v>19</v>
      </c>
      <c r="L1693">
        <v>8</v>
      </c>
      <c r="M1693" t="s">
        <v>1277</v>
      </c>
      <c r="N1693">
        <v>5</v>
      </c>
      <c r="O1693">
        <f t="shared" si="26"/>
        <v>1</v>
      </c>
    </row>
    <row r="1694" spans="1:15">
      <c r="A1694">
        <v>1693</v>
      </c>
      <c r="B1694" t="s">
        <v>460</v>
      </c>
      <c r="C1694" t="s">
        <v>821</v>
      </c>
      <c r="D1694" t="s">
        <v>114</v>
      </c>
      <c r="E1694" t="s">
        <v>115</v>
      </c>
      <c r="F1694" t="s">
        <v>847</v>
      </c>
      <c r="G1694" t="s">
        <v>848</v>
      </c>
      <c r="H1694" t="s">
        <v>849</v>
      </c>
      <c r="I1694" t="s">
        <v>850</v>
      </c>
      <c r="J1694" t="s">
        <v>851</v>
      </c>
      <c r="K1694" t="s">
        <v>19</v>
      </c>
      <c r="L1694">
        <v>5</v>
      </c>
      <c r="M1694" t="s">
        <v>1277</v>
      </c>
      <c r="O1694">
        <f t="shared" si="26"/>
        <v>1</v>
      </c>
    </row>
    <row r="1695" spans="1:15">
      <c r="A1695">
        <v>1694</v>
      </c>
      <c r="B1695" t="s">
        <v>460</v>
      </c>
      <c r="C1695" t="s">
        <v>821</v>
      </c>
      <c r="D1695" t="s">
        <v>114</v>
      </c>
      <c r="E1695" t="s">
        <v>121</v>
      </c>
      <c r="F1695" t="s">
        <v>852</v>
      </c>
      <c r="G1695" t="s">
        <v>157</v>
      </c>
      <c r="H1695" t="s">
        <v>853</v>
      </c>
      <c r="I1695" t="s">
        <v>854</v>
      </c>
      <c r="J1695" t="s">
        <v>855</v>
      </c>
      <c r="K1695" t="s">
        <v>19</v>
      </c>
      <c r="L1695">
        <v>6</v>
      </c>
      <c r="M1695" t="s">
        <v>1277</v>
      </c>
      <c r="N1695">
        <v>5</v>
      </c>
      <c r="O1695">
        <f t="shared" si="26"/>
        <v>1</v>
      </c>
    </row>
    <row r="1696" spans="1:15">
      <c r="A1696">
        <v>1695</v>
      </c>
      <c r="B1696" t="s">
        <v>460</v>
      </c>
      <c r="C1696" t="s">
        <v>856</v>
      </c>
      <c r="D1696" t="s">
        <v>52</v>
      </c>
      <c r="E1696" t="s">
        <v>52</v>
      </c>
      <c r="F1696" t="s">
        <v>857</v>
      </c>
      <c r="G1696" t="s">
        <v>858</v>
      </c>
      <c r="H1696" t="s">
        <v>859</v>
      </c>
      <c r="I1696" t="s">
        <v>860</v>
      </c>
      <c r="J1696" t="s">
        <v>861</v>
      </c>
      <c r="K1696" t="s">
        <v>19</v>
      </c>
      <c r="L1696">
        <v>10</v>
      </c>
      <c r="M1696" t="s">
        <v>1277</v>
      </c>
      <c r="N1696">
        <v>5</v>
      </c>
      <c r="O1696">
        <f t="shared" si="26"/>
        <v>1</v>
      </c>
    </row>
    <row r="1697" spans="1:15">
      <c r="A1697">
        <v>1696</v>
      </c>
      <c r="B1697" t="s">
        <v>460</v>
      </c>
      <c r="C1697" t="s">
        <v>856</v>
      </c>
      <c r="D1697" t="s">
        <v>52</v>
      </c>
      <c r="E1697" t="s">
        <v>58</v>
      </c>
      <c r="F1697" t="s">
        <v>862</v>
      </c>
      <c r="G1697" t="s">
        <v>172</v>
      </c>
      <c r="H1697" t="s">
        <v>863</v>
      </c>
      <c r="I1697" t="s">
        <v>864</v>
      </c>
      <c r="J1697" t="s">
        <v>865</v>
      </c>
      <c r="K1697" t="s">
        <v>19</v>
      </c>
      <c r="L1697">
        <v>4</v>
      </c>
      <c r="M1697" t="s">
        <v>1277</v>
      </c>
      <c r="O1697">
        <f t="shared" si="26"/>
        <v>1</v>
      </c>
    </row>
    <row r="1698" spans="1:15">
      <c r="A1698">
        <v>1697</v>
      </c>
      <c r="B1698" t="s">
        <v>460</v>
      </c>
      <c r="C1698" t="s">
        <v>856</v>
      </c>
      <c r="D1698" t="s">
        <v>25</v>
      </c>
      <c r="E1698" t="s">
        <v>64</v>
      </c>
      <c r="F1698" t="s">
        <v>866</v>
      </c>
      <c r="G1698" t="s">
        <v>867</v>
      </c>
      <c r="H1698" t="s">
        <v>868</v>
      </c>
      <c r="I1698" t="s">
        <v>869</v>
      </c>
      <c r="J1698" t="s">
        <v>870</v>
      </c>
      <c r="K1698" t="s">
        <v>19</v>
      </c>
      <c r="L1698">
        <v>1</v>
      </c>
      <c r="M1698" t="s">
        <v>1277</v>
      </c>
      <c r="O1698">
        <f t="shared" si="26"/>
        <v>1</v>
      </c>
    </row>
    <row r="1699" spans="1:15">
      <c r="A1699">
        <v>1698</v>
      </c>
      <c r="B1699" t="s">
        <v>460</v>
      </c>
      <c r="C1699" t="s">
        <v>856</v>
      </c>
      <c r="D1699" t="s">
        <v>25</v>
      </c>
      <c r="E1699" t="s">
        <v>70</v>
      </c>
      <c r="F1699" t="s">
        <v>116</v>
      </c>
      <c r="G1699" t="s">
        <v>871</v>
      </c>
      <c r="H1699" t="s">
        <v>872</v>
      </c>
      <c r="I1699" t="s">
        <v>873</v>
      </c>
      <c r="J1699" t="s">
        <v>874</v>
      </c>
      <c r="K1699" t="s">
        <v>19</v>
      </c>
      <c r="L1699">
        <v>1</v>
      </c>
      <c r="M1699" t="s">
        <v>1277</v>
      </c>
      <c r="O1699">
        <f t="shared" si="26"/>
        <v>1</v>
      </c>
    </row>
    <row r="1700" spans="1:15">
      <c r="A1700">
        <v>1699</v>
      </c>
      <c r="B1700" t="s">
        <v>460</v>
      </c>
      <c r="C1700" t="s">
        <v>856</v>
      </c>
      <c r="D1700" t="s">
        <v>25</v>
      </c>
      <c r="E1700" t="s">
        <v>70</v>
      </c>
      <c r="F1700" t="s">
        <v>875</v>
      </c>
      <c r="G1700" t="s">
        <v>721</v>
      </c>
      <c r="H1700" t="s">
        <v>876</v>
      </c>
      <c r="I1700" t="s">
        <v>877</v>
      </c>
      <c r="J1700" t="s">
        <v>878</v>
      </c>
      <c r="K1700" t="s">
        <v>19</v>
      </c>
      <c r="L1700">
        <v>0</v>
      </c>
      <c r="M1700" t="s">
        <v>1277</v>
      </c>
      <c r="O1700">
        <f t="shared" si="26"/>
        <v>1</v>
      </c>
    </row>
    <row r="1701" spans="1:15">
      <c r="A1701">
        <v>1700</v>
      </c>
      <c r="B1701" t="s">
        <v>460</v>
      </c>
      <c r="C1701" t="s">
        <v>856</v>
      </c>
      <c r="D1701" t="s">
        <v>76</v>
      </c>
      <c r="E1701" t="s">
        <v>77</v>
      </c>
      <c r="F1701" t="s">
        <v>879</v>
      </c>
      <c r="G1701" t="s">
        <v>880</v>
      </c>
      <c r="H1701" t="s">
        <v>881</v>
      </c>
      <c r="I1701" t="s">
        <v>882</v>
      </c>
      <c r="J1701" t="s">
        <v>883</v>
      </c>
      <c r="K1701" t="s">
        <v>19</v>
      </c>
      <c r="L1701">
        <v>3</v>
      </c>
      <c r="M1701" t="s">
        <v>1277</v>
      </c>
      <c r="O1701">
        <f t="shared" si="26"/>
        <v>1</v>
      </c>
    </row>
    <row r="1702" spans="1:15">
      <c r="A1702">
        <v>1701</v>
      </c>
      <c r="B1702" t="s">
        <v>460</v>
      </c>
      <c r="C1702" t="s">
        <v>856</v>
      </c>
      <c r="D1702" t="s">
        <v>76</v>
      </c>
      <c r="E1702" t="s">
        <v>83</v>
      </c>
      <c r="F1702" t="s">
        <v>674</v>
      </c>
      <c r="G1702" t="s">
        <v>884</v>
      </c>
      <c r="H1702" t="s">
        <v>885</v>
      </c>
      <c r="I1702" t="s">
        <v>882</v>
      </c>
      <c r="J1702" t="s">
        <v>886</v>
      </c>
      <c r="K1702" t="s">
        <v>19</v>
      </c>
      <c r="L1702">
        <v>0</v>
      </c>
      <c r="M1702" t="s">
        <v>1277</v>
      </c>
      <c r="O1702">
        <f t="shared" si="26"/>
        <v>1</v>
      </c>
    </row>
    <row r="1703" spans="1:15">
      <c r="A1703">
        <v>1702</v>
      </c>
      <c r="B1703" t="s">
        <v>460</v>
      </c>
      <c r="C1703" t="s">
        <v>856</v>
      </c>
      <c r="D1703" t="s">
        <v>89</v>
      </c>
      <c r="E1703" t="s">
        <v>90</v>
      </c>
      <c r="F1703" t="s">
        <v>887</v>
      </c>
      <c r="G1703" t="s">
        <v>22</v>
      </c>
      <c r="H1703" t="s">
        <v>888</v>
      </c>
      <c r="I1703" t="s">
        <v>889</v>
      </c>
      <c r="J1703" t="s">
        <v>890</v>
      </c>
      <c r="K1703" t="s">
        <v>19</v>
      </c>
      <c r="L1703">
        <v>10</v>
      </c>
      <c r="M1703" t="s">
        <v>1277</v>
      </c>
      <c r="N1703">
        <v>5</v>
      </c>
      <c r="O1703">
        <f t="shared" si="26"/>
        <v>1</v>
      </c>
    </row>
    <row r="1704" spans="1:15">
      <c r="A1704">
        <v>1703</v>
      </c>
      <c r="B1704" t="s">
        <v>460</v>
      </c>
      <c r="C1704" t="s">
        <v>856</v>
      </c>
      <c r="D1704" t="s">
        <v>89</v>
      </c>
      <c r="E1704" t="s">
        <v>96</v>
      </c>
      <c r="F1704" t="s">
        <v>891</v>
      </c>
      <c r="G1704" t="s">
        <v>223</v>
      </c>
      <c r="H1704" t="s">
        <v>892</v>
      </c>
      <c r="I1704" t="s">
        <v>893</v>
      </c>
      <c r="J1704" t="s">
        <v>894</v>
      </c>
      <c r="K1704" t="s">
        <v>19</v>
      </c>
      <c r="L1704">
        <v>4</v>
      </c>
      <c r="M1704" t="s">
        <v>1277</v>
      </c>
      <c r="O1704">
        <f t="shared" si="26"/>
        <v>1</v>
      </c>
    </row>
    <row r="1705" spans="1:15">
      <c r="A1705">
        <v>1704</v>
      </c>
      <c r="B1705" t="s">
        <v>460</v>
      </c>
      <c r="C1705" t="s">
        <v>856</v>
      </c>
      <c r="D1705" t="s">
        <v>102</v>
      </c>
      <c r="E1705" t="s">
        <v>103</v>
      </c>
      <c r="F1705" t="s">
        <v>895</v>
      </c>
      <c r="G1705" t="s">
        <v>896</v>
      </c>
      <c r="H1705" t="s">
        <v>897</v>
      </c>
      <c r="I1705" t="s">
        <v>898</v>
      </c>
      <c r="J1705" t="s">
        <v>899</v>
      </c>
      <c r="K1705" t="s">
        <v>19</v>
      </c>
      <c r="L1705">
        <v>2</v>
      </c>
      <c r="M1705" t="s">
        <v>1277</v>
      </c>
      <c r="N1705">
        <v>5</v>
      </c>
      <c r="O1705">
        <f t="shared" si="26"/>
        <v>1</v>
      </c>
    </row>
    <row r="1706" spans="1:15">
      <c r="A1706">
        <v>1705</v>
      </c>
      <c r="B1706" t="s">
        <v>460</v>
      </c>
      <c r="C1706" t="s">
        <v>856</v>
      </c>
      <c r="D1706" t="s">
        <v>102</v>
      </c>
      <c r="E1706" t="s">
        <v>109</v>
      </c>
      <c r="F1706" t="s">
        <v>900</v>
      </c>
      <c r="G1706" t="s">
        <v>901</v>
      </c>
      <c r="H1706" t="s">
        <v>902</v>
      </c>
      <c r="I1706" t="s">
        <v>903</v>
      </c>
      <c r="J1706" t="s">
        <v>904</v>
      </c>
      <c r="K1706" t="s">
        <v>19</v>
      </c>
      <c r="L1706">
        <v>0</v>
      </c>
      <c r="M1706" t="s">
        <v>1277</v>
      </c>
      <c r="O1706">
        <f t="shared" si="26"/>
        <v>1</v>
      </c>
    </row>
    <row r="1707" spans="1:15">
      <c r="A1707">
        <v>1706</v>
      </c>
      <c r="B1707" t="s">
        <v>460</v>
      </c>
      <c r="C1707" t="s">
        <v>856</v>
      </c>
      <c r="D1707" t="s">
        <v>114</v>
      </c>
      <c r="E1707" t="s">
        <v>905</v>
      </c>
      <c r="F1707" t="s">
        <v>906</v>
      </c>
      <c r="G1707" t="s">
        <v>229</v>
      </c>
      <c r="H1707" t="s">
        <v>907</v>
      </c>
      <c r="I1707" t="s">
        <v>908</v>
      </c>
      <c r="J1707" t="s">
        <v>909</v>
      </c>
      <c r="K1707" t="s">
        <v>19</v>
      </c>
      <c r="L1707">
        <v>4</v>
      </c>
      <c r="M1707" t="s">
        <v>1277</v>
      </c>
      <c r="O1707">
        <f t="shared" si="26"/>
        <v>1</v>
      </c>
    </row>
    <row r="1708" spans="1:15">
      <c r="A1708">
        <v>1707</v>
      </c>
      <c r="B1708" t="s">
        <v>460</v>
      </c>
      <c r="C1708" t="s">
        <v>856</v>
      </c>
      <c r="D1708" t="s">
        <v>114</v>
      </c>
      <c r="E1708" t="s">
        <v>121</v>
      </c>
      <c r="F1708" t="s">
        <v>910</v>
      </c>
      <c r="G1708" t="s">
        <v>911</v>
      </c>
      <c r="H1708" t="s">
        <v>912</v>
      </c>
      <c r="I1708" t="s">
        <v>913</v>
      </c>
      <c r="J1708" t="s">
        <v>914</v>
      </c>
      <c r="K1708" t="s">
        <v>19</v>
      </c>
      <c r="L1708">
        <v>0</v>
      </c>
      <c r="M1708" t="s">
        <v>1277</v>
      </c>
      <c r="O1708">
        <f t="shared" si="26"/>
        <v>1</v>
      </c>
    </row>
    <row r="1709" spans="1:15">
      <c r="A1709">
        <v>1708</v>
      </c>
      <c r="B1709" t="s">
        <v>915</v>
      </c>
      <c r="C1709" t="s">
        <v>12</v>
      </c>
      <c r="D1709" t="s">
        <v>12</v>
      </c>
      <c r="E1709" t="s">
        <v>13</v>
      </c>
      <c r="F1709" t="s">
        <v>916</v>
      </c>
      <c r="G1709" t="s">
        <v>917</v>
      </c>
      <c r="H1709" t="s">
        <v>918</v>
      </c>
      <c r="I1709" t="s">
        <v>919</v>
      </c>
      <c r="J1709" t="s">
        <v>920</v>
      </c>
      <c r="K1709" t="s">
        <v>19</v>
      </c>
      <c r="L1709">
        <v>7</v>
      </c>
      <c r="M1709" t="s">
        <v>1277</v>
      </c>
      <c r="N1709">
        <v>5</v>
      </c>
      <c r="O1709">
        <f t="shared" si="26"/>
        <v>1</v>
      </c>
    </row>
    <row r="1710" spans="1:15">
      <c r="A1710">
        <v>1709</v>
      </c>
      <c r="B1710" t="s">
        <v>915</v>
      </c>
      <c r="C1710" t="s">
        <v>12</v>
      </c>
      <c r="D1710" t="s">
        <v>12</v>
      </c>
      <c r="E1710" t="s">
        <v>20</v>
      </c>
      <c r="F1710" t="s">
        <v>916</v>
      </c>
      <c r="G1710" t="s">
        <v>917</v>
      </c>
      <c r="H1710" t="s">
        <v>918</v>
      </c>
      <c r="I1710" t="s">
        <v>919</v>
      </c>
      <c r="J1710" t="s">
        <v>920</v>
      </c>
      <c r="K1710" t="s">
        <v>19</v>
      </c>
      <c r="L1710">
        <v>7</v>
      </c>
      <c r="M1710" t="s">
        <v>1277</v>
      </c>
      <c r="N1710">
        <v>5</v>
      </c>
      <c r="O1710">
        <f t="shared" si="26"/>
        <v>1</v>
      </c>
    </row>
    <row r="1711" spans="1:15">
      <c r="A1711">
        <v>1710</v>
      </c>
      <c r="B1711" t="s">
        <v>915</v>
      </c>
      <c r="C1711" t="s">
        <v>12</v>
      </c>
      <c r="D1711" t="s">
        <v>12</v>
      </c>
      <c r="E1711" t="s">
        <v>25</v>
      </c>
      <c r="F1711" t="s">
        <v>921</v>
      </c>
      <c r="G1711" t="s">
        <v>922</v>
      </c>
      <c r="H1711" t="s">
        <v>923</v>
      </c>
      <c r="I1711" t="s">
        <v>924</v>
      </c>
      <c r="J1711" t="s">
        <v>925</v>
      </c>
      <c r="K1711" t="s">
        <v>19</v>
      </c>
      <c r="L1711">
        <v>2</v>
      </c>
      <c r="M1711" t="s">
        <v>1277</v>
      </c>
      <c r="O1711">
        <f t="shared" si="26"/>
        <v>1</v>
      </c>
    </row>
    <row r="1712" spans="1:15">
      <c r="A1712">
        <v>1711</v>
      </c>
      <c r="B1712" t="s">
        <v>915</v>
      </c>
      <c r="C1712" t="s">
        <v>12</v>
      </c>
      <c r="D1712" t="s">
        <v>12</v>
      </c>
      <c r="E1712" t="s">
        <v>30</v>
      </c>
      <c r="F1712" t="s">
        <v>926</v>
      </c>
      <c r="G1712" t="s">
        <v>927</v>
      </c>
      <c r="H1712" t="s">
        <v>928</v>
      </c>
      <c r="I1712" t="s">
        <v>929</v>
      </c>
      <c r="J1712" t="s">
        <v>930</v>
      </c>
      <c r="K1712" t="s">
        <v>19</v>
      </c>
      <c r="L1712">
        <v>0</v>
      </c>
      <c r="M1712" t="s">
        <v>1277</v>
      </c>
      <c r="O1712">
        <f t="shared" si="26"/>
        <v>1</v>
      </c>
    </row>
    <row r="1713" spans="1:15">
      <c r="A1713">
        <v>1712</v>
      </c>
      <c r="B1713" t="s">
        <v>915</v>
      </c>
      <c r="C1713" t="s">
        <v>12</v>
      </c>
      <c r="D1713" t="s">
        <v>12</v>
      </c>
      <c r="E1713" t="s">
        <v>76</v>
      </c>
      <c r="F1713" t="s">
        <v>931</v>
      </c>
      <c r="G1713" t="s">
        <v>932</v>
      </c>
      <c r="H1713" t="s">
        <v>933</v>
      </c>
      <c r="I1713" t="s">
        <v>934</v>
      </c>
      <c r="J1713" t="s">
        <v>935</v>
      </c>
      <c r="K1713" t="s">
        <v>19</v>
      </c>
      <c r="L1713">
        <v>5</v>
      </c>
      <c r="M1713" t="s">
        <v>1277</v>
      </c>
      <c r="O1713">
        <f t="shared" si="26"/>
        <v>1</v>
      </c>
    </row>
    <row r="1714" spans="1:15">
      <c r="A1714">
        <v>1713</v>
      </c>
      <c r="B1714" t="s">
        <v>915</v>
      </c>
      <c r="C1714" t="s">
        <v>12</v>
      </c>
      <c r="D1714" t="s">
        <v>12</v>
      </c>
      <c r="E1714" t="s">
        <v>478</v>
      </c>
      <c r="F1714" t="s">
        <v>936</v>
      </c>
      <c r="G1714" t="s">
        <v>937</v>
      </c>
      <c r="H1714" t="s">
        <v>938</v>
      </c>
      <c r="I1714" t="s">
        <v>939</v>
      </c>
      <c r="J1714" t="s">
        <v>940</v>
      </c>
      <c r="K1714" t="s">
        <v>19</v>
      </c>
      <c r="L1714">
        <v>1</v>
      </c>
      <c r="M1714" t="s">
        <v>1277</v>
      </c>
      <c r="O1714">
        <f t="shared" si="26"/>
        <v>1</v>
      </c>
    </row>
    <row r="1715" spans="1:15">
      <c r="A1715">
        <v>1714</v>
      </c>
      <c r="B1715" t="s">
        <v>915</v>
      </c>
      <c r="C1715" t="s">
        <v>12</v>
      </c>
      <c r="D1715" t="s">
        <v>12</v>
      </c>
      <c r="E1715" t="s">
        <v>36</v>
      </c>
      <c r="F1715" t="s">
        <v>941</v>
      </c>
      <c r="G1715" t="s">
        <v>942</v>
      </c>
      <c r="H1715" t="s">
        <v>943</v>
      </c>
      <c r="I1715" t="s">
        <v>944</v>
      </c>
      <c r="J1715" t="s">
        <v>945</v>
      </c>
      <c r="K1715" t="s">
        <v>19</v>
      </c>
      <c r="L1715">
        <v>1</v>
      </c>
      <c r="M1715" t="s">
        <v>1277</v>
      </c>
      <c r="O1715">
        <f t="shared" si="26"/>
        <v>1</v>
      </c>
    </row>
    <row r="1716" spans="1:15">
      <c r="A1716">
        <v>1715</v>
      </c>
      <c r="B1716" t="s">
        <v>915</v>
      </c>
      <c r="C1716" t="s">
        <v>12</v>
      </c>
      <c r="D1716" t="s">
        <v>12</v>
      </c>
      <c r="E1716" t="s">
        <v>946</v>
      </c>
      <c r="F1716" t="s">
        <v>947</v>
      </c>
      <c r="G1716" t="s">
        <v>948</v>
      </c>
      <c r="H1716" t="s">
        <v>949</v>
      </c>
      <c r="I1716" t="s">
        <v>950</v>
      </c>
      <c r="J1716" t="s">
        <v>951</v>
      </c>
      <c r="K1716" t="s">
        <v>19</v>
      </c>
      <c r="L1716">
        <v>5</v>
      </c>
      <c r="M1716" t="s">
        <v>1277</v>
      </c>
      <c r="N1716">
        <v>5</v>
      </c>
      <c r="O1716">
        <f t="shared" si="26"/>
        <v>1</v>
      </c>
    </row>
    <row r="1717" spans="1:15">
      <c r="A1717">
        <v>1716</v>
      </c>
      <c r="B1717" t="s">
        <v>915</v>
      </c>
      <c r="C1717" t="s">
        <v>12</v>
      </c>
      <c r="D1717" t="s">
        <v>12</v>
      </c>
      <c r="E1717" t="s">
        <v>952</v>
      </c>
      <c r="F1717" t="s">
        <v>953</v>
      </c>
      <c r="G1717" t="s">
        <v>954</v>
      </c>
      <c r="H1717" t="s">
        <v>955</v>
      </c>
      <c r="I1717" t="s">
        <v>956</v>
      </c>
      <c r="J1717" t="s">
        <v>957</v>
      </c>
      <c r="K1717" t="s">
        <v>19</v>
      </c>
      <c r="L1717">
        <v>0</v>
      </c>
      <c r="M1717" t="s">
        <v>1277</v>
      </c>
      <c r="O1717">
        <f t="shared" si="26"/>
        <v>1</v>
      </c>
    </row>
    <row r="1718" spans="1:15">
      <c r="A1718">
        <v>1717</v>
      </c>
      <c r="B1718" t="s">
        <v>915</v>
      </c>
      <c r="C1718" t="s">
        <v>958</v>
      </c>
      <c r="D1718" t="s">
        <v>52</v>
      </c>
      <c r="E1718" t="s">
        <v>52</v>
      </c>
      <c r="F1718" t="s">
        <v>959</v>
      </c>
      <c r="G1718" t="s">
        <v>960</v>
      </c>
      <c r="H1718" t="s">
        <v>961</v>
      </c>
      <c r="I1718" t="s">
        <v>962</v>
      </c>
      <c r="J1718" t="s">
        <v>963</v>
      </c>
      <c r="K1718" t="s">
        <v>19</v>
      </c>
      <c r="L1718">
        <v>3</v>
      </c>
      <c r="M1718" t="s">
        <v>1277</v>
      </c>
      <c r="O1718">
        <f t="shared" si="26"/>
        <v>1</v>
      </c>
    </row>
    <row r="1719" spans="1:15">
      <c r="A1719">
        <v>1718</v>
      </c>
      <c r="B1719" t="s">
        <v>915</v>
      </c>
      <c r="C1719" t="s">
        <v>958</v>
      </c>
      <c r="D1719" t="s">
        <v>52</v>
      </c>
      <c r="E1719" t="s">
        <v>58</v>
      </c>
      <c r="F1719" t="s">
        <v>964</v>
      </c>
      <c r="G1719" t="s">
        <v>22</v>
      </c>
      <c r="H1719" t="s">
        <v>965</v>
      </c>
      <c r="I1719" t="s">
        <v>966</v>
      </c>
      <c r="J1719" t="s">
        <v>967</v>
      </c>
      <c r="K1719" t="s">
        <v>19</v>
      </c>
      <c r="L1719">
        <v>10</v>
      </c>
      <c r="M1719" t="s">
        <v>1277</v>
      </c>
      <c r="N1719">
        <v>5</v>
      </c>
      <c r="O1719">
        <f t="shared" si="26"/>
        <v>1</v>
      </c>
    </row>
    <row r="1720" spans="1:15">
      <c r="A1720">
        <v>1719</v>
      </c>
      <c r="B1720" t="s">
        <v>915</v>
      </c>
      <c r="C1720" t="s">
        <v>958</v>
      </c>
      <c r="D1720" t="s">
        <v>25</v>
      </c>
      <c r="E1720" t="s">
        <v>64</v>
      </c>
      <c r="F1720" t="s">
        <v>968</v>
      </c>
      <c r="G1720" t="s">
        <v>969</v>
      </c>
      <c r="H1720" t="s">
        <v>970</v>
      </c>
      <c r="I1720" t="s">
        <v>971</v>
      </c>
      <c r="J1720" t="s">
        <v>972</v>
      </c>
      <c r="K1720" t="s">
        <v>19</v>
      </c>
      <c r="L1720">
        <v>8</v>
      </c>
      <c r="M1720" t="s">
        <v>1277</v>
      </c>
      <c r="N1720">
        <v>5</v>
      </c>
      <c r="O1720">
        <f t="shared" si="26"/>
        <v>1</v>
      </c>
    </row>
    <row r="1721" spans="1:15">
      <c r="A1721">
        <v>1720</v>
      </c>
      <c r="B1721" t="s">
        <v>915</v>
      </c>
      <c r="C1721" t="s">
        <v>958</v>
      </c>
      <c r="D1721" t="s">
        <v>25</v>
      </c>
      <c r="E1721" t="s">
        <v>70</v>
      </c>
      <c r="F1721" t="s">
        <v>973</v>
      </c>
      <c r="G1721" t="s">
        <v>974</v>
      </c>
      <c r="H1721" t="s">
        <v>975</v>
      </c>
      <c r="I1721" t="s">
        <v>976</v>
      </c>
      <c r="J1721" t="s">
        <v>977</v>
      </c>
      <c r="K1721" t="s">
        <v>19</v>
      </c>
      <c r="L1721">
        <v>4</v>
      </c>
      <c r="M1721" t="s">
        <v>1277</v>
      </c>
      <c r="N1721">
        <v>5</v>
      </c>
      <c r="O1721">
        <f t="shared" si="26"/>
        <v>1</v>
      </c>
    </row>
    <row r="1722" spans="1:15">
      <c r="A1722">
        <v>1721</v>
      </c>
      <c r="B1722" t="s">
        <v>915</v>
      </c>
      <c r="C1722" t="s">
        <v>958</v>
      </c>
      <c r="D1722" t="s">
        <v>76</v>
      </c>
      <c r="E1722" t="s">
        <v>77</v>
      </c>
      <c r="F1722" t="s">
        <v>978</v>
      </c>
      <c r="G1722" t="s">
        <v>148</v>
      </c>
      <c r="H1722" t="s">
        <v>979</v>
      </c>
      <c r="I1722" t="s">
        <v>980</v>
      </c>
      <c r="J1722" t="s">
        <v>981</v>
      </c>
      <c r="K1722" t="s">
        <v>19</v>
      </c>
      <c r="L1722">
        <v>0</v>
      </c>
      <c r="M1722" t="s">
        <v>1277</v>
      </c>
      <c r="O1722">
        <f t="shared" si="26"/>
        <v>1</v>
      </c>
    </row>
    <row r="1723" spans="1:15">
      <c r="A1723">
        <v>1722</v>
      </c>
      <c r="B1723" t="s">
        <v>915</v>
      </c>
      <c r="C1723" t="s">
        <v>958</v>
      </c>
      <c r="D1723" t="s">
        <v>76</v>
      </c>
      <c r="E1723" t="s">
        <v>83</v>
      </c>
      <c r="F1723" t="s">
        <v>982</v>
      </c>
      <c r="G1723" t="s">
        <v>911</v>
      </c>
      <c r="H1723" t="s">
        <v>983</v>
      </c>
      <c r="I1723" t="s">
        <v>984</v>
      </c>
      <c r="J1723" t="s">
        <v>985</v>
      </c>
      <c r="K1723" t="s">
        <v>19</v>
      </c>
      <c r="L1723">
        <v>6</v>
      </c>
      <c r="M1723" t="s">
        <v>1277</v>
      </c>
      <c r="O1723">
        <f t="shared" si="26"/>
        <v>1</v>
      </c>
    </row>
    <row r="1724" spans="1:15">
      <c r="A1724">
        <v>1723</v>
      </c>
      <c r="B1724" t="s">
        <v>915</v>
      </c>
      <c r="C1724" t="s">
        <v>958</v>
      </c>
      <c r="D1724" t="s">
        <v>89</v>
      </c>
      <c r="E1724" t="s">
        <v>90</v>
      </c>
      <c r="F1724" t="s">
        <v>986</v>
      </c>
      <c r="G1724" t="s">
        <v>987</v>
      </c>
      <c r="H1724" t="s">
        <v>988</v>
      </c>
      <c r="I1724" t="s">
        <v>989</v>
      </c>
      <c r="J1724" t="s">
        <v>990</v>
      </c>
      <c r="K1724" t="s">
        <v>19</v>
      </c>
      <c r="L1724">
        <v>10</v>
      </c>
      <c r="M1724" t="s">
        <v>1277</v>
      </c>
      <c r="N1724">
        <v>5</v>
      </c>
      <c r="O1724">
        <f t="shared" si="26"/>
        <v>1</v>
      </c>
    </row>
    <row r="1725" spans="1:15">
      <c r="A1725">
        <v>1724</v>
      </c>
      <c r="B1725" t="s">
        <v>915</v>
      </c>
      <c r="C1725" t="s">
        <v>958</v>
      </c>
      <c r="D1725" t="s">
        <v>89</v>
      </c>
      <c r="E1725" t="s">
        <v>96</v>
      </c>
      <c r="F1725" t="s">
        <v>991</v>
      </c>
      <c r="G1725" t="s">
        <v>123</v>
      </c>
      <c r="H1725" t="s">
        <v>992</v>
      </c>
      <c r="I1725" t="s">
        <v>993</v>
      </c>
      <c r="J1725" t="s">
        <v>994</v>
      </c>
      <c r="K1725" t="s">
        <v>19</v>
      </c>
      <c r="L1725">
        <v>2</v>
      </c>
      <c r="M1725" t="s">
        <v>1277</v>
      </c>
      <c r="N1725">
        <v>5</v>
      </c>
      <c r="O1725">
        <f t="shared" si="26"/>
        <v>1</v>
      </c>
    </row>
    <row r="1726" spans="1:15">
      <c r="A1726">
        <v>1725</v>
      </c>
      <c r="B1726" t="s">
        <v>915</v>
      </c>
      <c r="C1726" t="s">
        <v>958</v>
      </c>
      <c r="D1726" t="s">
        <v>102</v>
      </c>
      <c r="E1726" t="s">
        <v>103</v>
      </c>
      <c r="F1726" t="s">
        <v>964</v>
      </c>
      <c r="G1726" t="s">
        <v>22</v>
      </c>
      <c r="H1726" t="s">
        <v>965</v>
      </c>
      <c r="I1726" t="s">
        <v>966</v>
      </c>
      <c r="J1726" t="s">
        <v>967</v>
      </c>
      <c r="K1726" t="s">
        <v>19</v>
      </c>
      <c r="L1726">
        <v>10</v>
      </c>
      <c r="M1726" t="s">
        <v>1277</v>
      </c>
      <c r="N1726">
        <v>5</v>
      </c>
      <c r="O1726">
        <f t="shared" si="26"/>
        <v>1</v>
      </c>
    </row>
    <row r="1727" spans="1:15">
      <c r="A1727">
        <v>1726</v>
      </c>
      <c r="B1727" t="s">
        <v>915</v>
      </c>
      <c r="C1727" t="s">
        <v>958</v>
      </c>
      <c r="D1727" t="s">
        <v>102</v>
      </c>
      <c r="E1727" t="s">
        <v>109</v>
      </c>
      <c r="F1727" t="s">
        <v>995</v>
      </c>
      <c r="G1727" t="s">
        <v>996</v>
      </c>
      <c r="H1727" t="s">
        <v>997</v>
      </c>
      <c r="I1727" t="s">
        <v>998</v>
      </c>
      <c r="J1727" t="s">
        <v>999</v>
      </c>
      <c r="K1727" t="s">
        <v>19</v>
      </c>
      <c r="L1727">
        <v>7</v>
      </c>
      <c r="M1727" t="s">
        <v>1277</v>
      </c>
      <c r="O1727">
        <f t="shared" si="26"/>
        <v>1</v>
      </c>
    </row>
    <row r="1728" spans="1:15">
      <c r="A1728">
        <v>1727</v>
      </c>
      <c r="B1728" t="s">
        <v>915</v>
      </c>
      <c r="C1728" t="s">
        <v>958</v>
      </c>
      <c r="D1728" t="s">
        <v>114</v>
      </c>
      <c r="E1728" t="s">
        <v>905</v>
      </c>
      <c r="F1728" t="s">
        <v>1000</v>
      </c>
      <c r="G1728" t="s">
        <v>1001</v>
      </c>
      <c r="H1728" t="s">
        <v>1002</v>
      </c>
      <c r="I1728" t="s">
        <v>1003</v>
      </c>
      <c r="J1728" t="s">
        <v>1004</v>
      </c>
      <c r="K1728" t="s">
        <v>19</v>
      </c>
      <c r="L1728">
        <v>6</v>
      </c>
      <c r="M1728" t="s">
        <v>1277</v>
      </c>
      <c r="N1728">
        <v>5</v>
      </c>
      <c r="O1728">
        <f t="shared" si="26"/>
        <v>1</v>
      </c>
    </row>
    <row r="1729" spans="1:15">
      <c r="A1729">
        <v>1728</v>
      </c>
      <c r="B1729" t="s">
        <v>915</v>
      </c>
      <c r="C1729" t="s">
        <v>958</v>
      </c>
      <c r="D1729" t="s">
        <v>114</v>
      </c>
      <c r="E1729" t="s">
        <v>121</v>
      </c>
      <c r="F1729" t="s">
        <v>1005</v>
      </c>
      <c r="G1729" t="s">
        <v>1006</v>
      </c>
      <c r="H1729" t="s">
        <v>1007</v>
      </c>
      <c r="I1729" t="s">
        <v>1008</v>
      </c>
      <c r="J1729" t="s">
        <v>1009</v>
      </c>
      <c r="K1729" t="s">
        <v>19</v>
      </c>
      <c r="L1729">
        <v>5</v>
      </c>
      <c r="M1729" t="s">
        <v>1277</v>
      </c>
      <c r="N1729">
        <v>5</v>
      </c>
      <c r="O1729">
        <f t="shared" si="26"/>
        <v>1</v>
      </c>
    </row>
    <row r="1730" spans="1:15">
      <c r="A1730">
        <v>1729</v>
      </c>
      <c r="B1730" t="s">
        <v>1010</v>
      </c>
      <c r="C1730" t="s">
        <v>12</v>
      </c>
      <c r="D1730" t="s">
        <v>12</v>
      </c>
      <c r="E1730" t="s">
        <v>20</v>
      </c>
      <c r="F1730" t="s">
        <v>1011</v>
      </c>
      <c r="G1730" t="s">
        <v>172</v>
      </c>
      <c r="H1730" t="s">
        <v>1012</v>
      </c>
      <c r="I1730" t="s">
        <v>1013</v>
      </c>
      <c r="J1730" t="s">
        <v>1014</v>
      </c>
      <c r="K1730" t="s">
        <v>19</v>
      </c>
      <c r="L1730">
        <v>5</v>
      </c>
      <c r="M1730" t="s">
        <v>1277</v>
      </c>
      <c r="O1730">
        <f t="shared" si="26"/>
        <v>1</v>
      </c>
    </row>
    <row r="1731" spans="1:15">
      <c r="A1731">
        <v>1730</v>
      </c>
      <c r="B1731" t="s">
        <v>1010</v>
      </c>
      <c r="C1731" t="s">
        <v>12</v>
      </c>
      <c r="D1731" t="s">
        <v>12</v>
      </c>
      <c r="E1731" t="s">
        <v>25</v>
      </c>
      <c r="F1731" t="s">
        <v>1015</v>
      </c>
      <c r="G1731" t="s">
        <v>960</v>
      </c>
      <c r="H1731" t="s">
        <v>1016</v>
      </c>
      <c r="I1731" t="s">
        <v>1017</v>
      </c>
      <c r="J1731" t="s">
        <v>1018</v>
      </c>
      <c r="K1731" t="s">
        <v>19</v>
      </c>
      <c r="L1731">
        <v>2</v>
      </c>
      <c r="M1731" t="s">
        <v>1277</v>
      </c>
      <c r="O1731">
        <f t="shared" ref="O1731:O1794" si="27">IF(N1731=" ",0,1)</f>
        <v>1</v>
      </c>
    </row>
    <row r="1732" spans="1:15">
      <c r="A1732">
        <v>1731</v>
      </c>
      <c r="B1732" t="s">
        <v>1010</v>
      </c>
      <c r="C1732" t="s">
        <v>12</v>
      </c>
      <c r="D1732" t="s">
        <v>12</v>
      </c>
      <c r="E1732" t="s">
        <v>30</v>
      </c>
      <c r="F1732" t="s">
        <v>1019</v>
      </c>
      <c r="G1732" t="s">
        <v>22</v>
      </c>
      <c r="H1732" t="s">
        <v>1020</v>
      </c>
      <c r="I1732" t="s">
        <v>1021</v>
      </c>
      <c r="J1732" t="s">
        <v>1022</v>
      </c>
      <c r="K1732" t="s">
        <v>19</v>
      </c>
      <c r="L1732">
        <v>0</v>
      </c>
      <c r="M1732" t="s">
        <v>1277</v>
      </c>
      <c r="O1732">
        <f t="shared" si="27"/>
        <v>1</v>
      </c>
    </row>
    <row r="1733" spans="1:15">
      <c r="A1733">
        <v>1732</v>
      </c>
      <c r="B1733" t="s">
        <v>1010</v>
      </c>
      <c r="C1733" t="s">
        <v>12</v>
      </c>
      <c r="D1733" t="s">
        <v>12</v>
      </c>
      <c r="E1733" t="s">
        <v>478</v>
      </c>
      <c r="F1733" t="s">
        <v>1023</v>
      </c>
      <c r="G1733" t="s">
        <v>367</v>
      </c>
      <c r="H1733" t="s">
        <v>1024</v>
      </c>
      <c r="I1733" t="s">
        <v>1025</v>
      </c>
      <c r="J1733" t="s">
        <v>1026</v>
      </c>
      <c r="K1733" t="s">
        <v>19</v>
      </c>
      <c r="L1733">
        <v>0</v>
      </c>
      <c r="M1733" t="s">
        <v>1277</v>
      </c>
      <c r="O1733">
        <f t="shared" si="27"/>
        <v>1</v>
      </c>
    </row>
    <row r="1734" spans="1:15">
      <c r="A1734">
        <v>1733</v>
      </c>
      <c r="B1734" t="s">
        <v>1010</v>
      </c>
      <c r="C1734" t="s">
        <v>12</v>
      </c>
      <c r="D1734" t="s">
        <v>12</v>
      </c>
      <c r="E1734" t="s">
        <v>36</v>
      </c>
      <c r="F1734" t="s">
        <v>1027</v>
      </c>
      <c r="G1734" t="s">
        <v>1028</v>
      </c>
      <c r="H1734" t="s">
        <v>1029</v>
      </c>
      <c r="I1734" t="s">
        <v>1030</v>
      </c>
      <c r="J1734" t="s">
        <v>1031</v>
      </c>
      <c r="K1734" t="s">
        <v>19</v>
      </c>
      <c r="L1734">
        <v>6</v>
      </c>
      <c r="M1734" t="s">
        <v>1277</v>
      </c>
      <c r="O1734">
        <f t="shared" si="27"/>
        <v>1</v>
      </c>
    </row>
    <row r="1735" spans="1:15">
      <c r="A1735">
        <v>1734</v>
      </c>
      <c r="B1735" t="s">
        <v>1010</v>
      </c>
      <c r="C1735" t="s">
        <v>12</v>
      </c>
      <c r="D1735" t="s">
        <v>12</v>
      </c>
      <c r="E1735" t="s">
        <v>40</v>
      </c>
      <c r="F1735" t="s">
        <v>1032</v>
      </c>
      <c r="G1735" t="s">
        <v>1033</v>
      </c>
      <c r="H1735" t="s">
        <v>1034</v>
      </c>
      <c r="I1735" t="s">
        <v>1035</v>
      </c>
      <c r="J1735" t="s">
        <v>1036</v>
      </c>
      <c r="K1735" t="s">
        <v>19</v>
      </c>
      <c r="L1735">
        <v>0</v>
      </c>
      <c r="M1735" t="s">
        <v>1277</v>
      </c>
      <c r="O1735">
        <f t="shared" si="27"/>
        <v>1</v>
      </c>
    </row>
    <row r="1736" spans="1:15">
      <c r="A1736">
        <v>1735</v>
      </c>
      <c r="B1736" t="s">
        <v>1010</v>
      </c>
      <c r="C1736" t="s">
        <v>1037</v>
      </c>
      <c r="D1736" t="s">
        <v>52</v>
      </c>
      <c r="E1736" t="s">
        <v>52</v>
      </c>
      <c r="F1736" t="s">
        <v>1038</v>
      </c>
      <c r="G1736" t="s">
        <v>392</v>
      </c>
      <c r="H1736" t="s">
        <v>1039</v>
      </c>
      <c r="I1736" t="s">
        <v>1040</v>
      </c>
      <c r="J1736" t="s">
        <v>1041</v>
      </c>
      <c r="K1736" t="s">
        <v>19</v>
      </c>
      <c r="L1736">
        <v>10</v>
      </c>
      <c r="M1736" t="s">
        <v>1277</v>
      </c>
      <c r="N1736">
        <v>5</v>
      </c>
      <c r="O1736">
        <f t="shared" si="27"/>
        <v>1</v>
      </c>
    </row>
    <row r="1737" spans="1:15">
      <c r="A1737">
        <v>1736</v>
      </c>
      <c r="B1737" t="s">
        <v>1010</v>
      </c>
      <c r="C1737" t="s">
        <v>1037</v>
      </c>
      <c r="D1737" t="s">
        <v>52</v>
      </c>
      <c r="E1737" t="s">
        <v>58</v>
      </c>
      <c r="F1737" t="s">
        <v>1042</v>
      </c>
      <c r="G1737" t="s">
        <v>1043</v>
      </c>
      <c r="H1737" t="s">
        <v>1044</v>
      </c>
      <c r="I1737" t="s">
        <v>1045</v>
      </c>
      <c r="J1737" t="s">
        <v>1046</v>
      </c>
      <c r="K1737" t="s">
        <v>19</v>
      </c>
      <c r="L1737">
        <v>1</v>
      </c>
      <c r="M1737" t="s">
        <v>1277</v>
      </c>
      <c r="O1737">
        <f t="shared" si="27"/>
        <v>1</v>
      </c>
    </row>
    <row r="1738" spans="1:15">
      <c r="A1738">
        <v>1737</v>
      </c>
      <c r="B1738" t="s">
        <v>1010</v>
      </c>
      <c r="C1738" t="s">
        <v>1037</v>
      </c>
      <c r="D1738" t="s">
        <v>25</v>
      </c>
      <c r="E1738" t="s">
        <v>64</v>
      </c>
      <c r="F1738" t="s">
        <v>1047</v>
      </c>
      <c r="G1738" t="s">
        <v>1048</v>
      </c>
      <c r="H1738" t="s">
        <v>1049</v>
      </c>
      <c r="I1738" t="s">
        <v>1050</v>
      </c>
      <c r="J1738" t="s">
        <v>1051</v>
      </c>
      <c r="K1738" t="s">
        <v>19</v>
      </c>
      <c r="L1738">
        <v>10</v>
      </c>
      <c r="M1738" t="s">
        <v>1277</v>
      </c>
      <c r="N1738">
        <v>5</v>
      </c>
      <c r="O1738">
        <f t="shared" si="27"/>
        <v>1</v>
      </c>
    </row>
    <row r="1739" spans="1:15">
      <c r="A1739">
        <v>1738</v>
      </c>
      <c r="B1739" t="s">
        <v>1010</v>
      </c>
      <c r="C1739" t="s">
        <v>1037</v>
      </c>
      <c r="D1739" t="s">
        <v>25</v>
      </c>
      <c r="E1739" t="s">
        <v>70</v>
      </c>
      <c r="F1739" t="s">
        <v>1052</v>
      </c>
      <c r="G1739" t="s">
        <v>1053</v>
      </c>
      <c r="H1739" t="s">
        <v>1054</v>
      </c>
      <c r="I1739" t="s">
        <v>1055</v>
      </c>
      <c r="J1739" t="s">
        <v>1056</v>
      </c>
      <c r="K1739" t="s">
        <v>19</v>
      </c>
      <c r="L1739">
        <v>0</v>
      </c>
      <c r="M1739" t="s">
        <v>1277</v>
      </c>
      <c r="O1739">
        <f t="shared" si="27"/>
        <v>1</v>
      </c>
    </row>
    <row r="1740" spans="1:15">
      <c r="A1740">
        <v>1739</v>
      </c>
      <c r="B1740" t="s">
        <v>1010</v>
      </c>
      <c r="C1740" t="s">
        <v>1037</v>
      </c>
      <c r="D1740" t="s">
        <v>25</v>
      </c>
      <c r="E1740" t="s">
        <v>70</v>
      </c>
      <c r="F1740" t="s">
        <v>1057</v>
      </c>
      <c r="G1740" t="s">
        <v>1058</v>
      </c>
      <c r="H1740" t="s">
        <v>1059</v>
      </c>
      <c r="I1740" t="s">
        <v>1060</v>
      </c>
      <c r="J1740" t="s">
        <v>1061</v>
      </c>
      <c r="K1740" t="s">
        <v>19</v>
      </c>
      <c r="L1740">
        <v>6</v>
      </c>
      <c r="M1740" t="s">
        <v>1277</v>
      </c>
      <c r="N1740">
        <v>5</v>
      </c>
      <c r="O1740">
        <f t="shared" si="27"/>
        <v>1</v>
      </c>
    </row>
    <row r="1741" spans="1:15">
      <c r="A1741">
        <v>1740</v>
      </c>
      <c r="B1741" t="s">
        <v>1010</v>
      </c>
      <c r="C1741" t="s">
        <v>1037</v>
      </c>
      <c r="D1741" t="s">
        <v>76</v>
      </c>
      <c r="E1741" t="s">
        <v>77</v>
      </c>
      <c r="F1741" t="s">
        <v>1062</v>
      </c>
      <c r="G1741" t="s">
        <v>969</v>
      </c>
      <c r="H1741" t="s">
        <v>1063</v>
      </c>
      <c r="I1741" t="s">
        <v>1064</v>
      </c>
      <c r="J1741" t="s">
        <v>1065</v>
      </c>
      <c r="K1741" t="s">
        <v>19</v>
      </c>
      <c r="L1741">
        <v>6</v>
      </c>
      <c r="M1741" t="s">
        <v>1277</v>
      </c>
      <c r="N1741">
        <v>5</v>
      </c>
      <c r="O1741">
        <f t="shared" si="27"/>
        <v>1</v>
      </c>
    </row>
    <row r="1742" spans="1:15">
      <c r="A1742">
        <v>1741</v>
      </c>
      <c r="B1742" t="s">
        <v>1010</v>
      </c>
      <c r="C1742" t="s">
        <v>1037</v>
      </c>
      <c r="D1742" t="s">
        <v>76</v>
      </c>
      <c r="E1742" t="s">
        <v>83</v>
      </c>
      <c r="F1742" t="s">
        <v>982</v>
      </c>
      <c r="G1742" t="s">
        <v>1066</v>
      </c>
      <c r="H1742" t="s">
        <v>1067</v>
      </c>
      <c r="I1742" t="s">
        <v>1068</v>
      </c>
      <c r="J1742" t="s">
        <v>1069</v>
      </c>
      <c r="K1742" t="s">
        <v>19</v>
      </c>
      <c r="L1742">
        <v>1</v>
      </c>
      <c r="M1742" t="s">
        <v>1277</v>
      </c>
      <c r="O1742">
        <f t="shared" si="27"/>
        <v>1</v>
      </c>
    </row>
    <row r="1743" spans="1:15">
      <c r="A1743">
        <v>1742</v>
      </c>
      <c r="B1743" t="s">
        <v>1010</v>
      </c>
      <c r="C1743" t="s">
        <v>1037</v>
      </c>
      <c r="D1743" t="s">
        <v>89</v>
      </c>
      <c r="E1743" t="s">
        <v>90</v>
      </c>
      <c r="F1743" t="s">
        <v>1070</v>
      </c>
      <c r="G1743" t="s">
        <v>1071</v>
      </c>
      <c r="H1743" t="s">
        <v>1072</v>
      </c>
      <c r="I1743" t="s">
        <v>1073</v>
      </c>
      <c r="J1743" t="s">
        <v>1074</v>
      </c>
      <c r="K1743" t="s">
        <v>19</v>
      </c>
      <c r="L1743">
        <v>3</v>
      </c>
      <c r="M1743" t="s">
        <v>1277</v>
      </c>
      <c r="O1743">
        <f t="shared" si="27"/>
        <v>1</v>
      </c>
    </row>
    <row r="1744" spans="1:15">
      <c r="A1744">
        <v>1743</v>
      </c>
      <c r="B1744" t="s">
        <v>1010</v>
      </c>
      <c r="C1744" t="s">
        <v>1037</v>
      </c>
      <c r="D1744" t="s">
        <v>89</v>
      </c>
      <c r="E1744" t="s">
        <v>96</v>
      </c>
      <c r="F1744" t="s">
        <v>387</v>
      </c>
      <c r="G1744" t="s">
        <v>948</v>
      </c>
      <c r="H1744" t="s">
        <v>1075</v>
      </c>
      <c r="I1744" t="s">
        <v>1076</v>
      </c>
      <c r="J1744" t="s">
        <v>1077</v>
      </c>
      <c r="K1744" t="s">
        <v>19</v>
      </c>
      <c r="L1744">
        <v>2</v>
      </c>
      <c r="M1744" t="s">
        <v>1277</v>
      </c>
      <c r="N1744">
        <v>5</v>
      </c>
      <c r="O1744">
        <f t="shared" si="27"/>
        <v>1</v>
      </c>
    </row>
    <row r="1745" spans="1:15">
      <c r="A1745">
        <v>1744</v>
      </c>
      <c r="B1745" t="s">
        <v>1010</v>
      </c>
      <c r="C1745" t="s">
        <v>1037</v>
      </c>
      <c r="D1745" t="s">
        <v>89</v>
      </c>
      <c r="E1745" t="s">
        <v>70</v>
      </c>
      <c r="F1745" t="s">
        <v>1078</v>
      </c>
      <c r="G1745" t="s">
        <v>1079</v>
      </c>
      <c r="H1745" t="s">
        <v>1080</v>
      </c>
      <c r="I1745" t="s">
        <v>1081</v>
      </c>
      <c r="J1745" t="s">
        <v>1082</v>
      </c>
      <c r="K1745" t="s">
        <v>19</v>
      </c>
      <c r="L1745">
        <v>4</v>
      </c>
      <c r="M1745" t="s">
        <v>1277</v>
      </c>
      <c r="N1745">
        <v>5</v>
      </c>
      <c r="O1745">
        <f t="shared" si="27"/>
        <v>1</v>
      </c>
    </row>
    <row r="1746" spans="1:15">
      <c r="A1746">
        <v>1745</v>
      </c>
      <c r="B1746" t="s">
        <v>1010</v>
      </c>
      <c r="C1746" t="s">
        <v>1037</v>
      </c>
      <c r="D1746" t="s">
        <v>102</v>
      </c>
      <c r="E1746" t="s">
        <v>103</v>
      </c>
      <c r="F1746" t="s">
        <v>1083</v>
      </c>
      <c r="G1746" t="s">
        <v>42</v>
      </c>
      <c r="H1746" t="s">
        <v>1084</v>
      </c>
      <c r="I1746" t="s">
        <v>1085</v>
      </c>
      <c r="J1746" t="s">
        <v>1086</v>
      </c>
      <c r="K1746" t="s">
        <v>19</v>
      </c>
      <c r="L1746">
        <v>6</v>
      </c>
      <c r="M1746" t="s">
        <v>1277</v>
      </c>
      <c r="O1746">
        <f t="shared" si="27"/>
        <v>1</v>
      </c>
    </row>
    <row r="1747" spans="1:15">
      <c r="A1747">
        <v>1746</v>
      </c>
      <c r="B1747" t="s">
        <v>1010</v>
      </c>
      <c r="C1747" t="s">
        <v>1037</v>
      </c>
      <c r="D1747" t="s">
        <v>102</v>
      </c>
      <c r="E1747" t="s">
        <v>109</v>
      </c>
      <c r="F1747" t="s">
        <v>1038</v>
      </c>
      <c r="G1747" t="s">
        <v>392</v>
      </c>
      <c r="H1747" t="s">
        <v>1039</v>
      </c>
      <c r="I1747" t="s">
        <v>1040</v>
      </c>
      <c r="J1747" t="s">
        <v>1041</v>
      </c>
      <c r="K1747" t="s">
        <v>19</v>
      </c>
      <c r="L1747">
        <v>10</v>
      </c>
      <c r="M1747" t="s">
        <v>1277</v>
      </c>
      <c r="N1747">
        <v>5</v>
      </c>
      <c r="O1747">
        <f t="shared" si="27"/>
        <v>1</v>
      </c>
    </row>
    <row r="1748" spans="1:15">
      <c r="A1748">
        <v>1747</v>
      </c>
      <c r="B1748" t="s">
        <v>1010</v>
      </c>
      <c r="C1748" t="s">
        <v>1037</v>
      </c>
      <c r="D1748" t="s">
        <v>114</v>
      </c>
      <c r="E1748" t="s">
        <v>905</v>
      </c>
      <c r="F1748" t="s">
        <v>1087</v>
      </c>
      <c r="G1748" t="s">
        <v>1088</v>
      </c>
      <c r="H1748" t="s">
        <v>1089</v>
      </c>
      <c r="I1748" t="s">
        <v>1090</v>
      </c>
      <c r="J1748" t="s">
        <v>1091</v>
      </c>
      <c r="K1748" t="s">
        <v>19</v>
      </c>
      <c r="L1748">
        <v>0</v>
      </c>
      <c r="M1748" t="s">
        <v>1277</v>
      </c>
      <c r="O1748">
        <f t="shared" si="27"/>
        <v>1</v>
      </c>
    </row>
    <row r="1749" spans="1:15">
      <c r="A1749">
        <v>1748</v>
      </c>
      <c r="B1749" t="s">
        <v>1010</v>
      </c>
      <c r="C1749" t="s">
        <v>1037</v>
      </c>
      <c r="D1749" t="s">
        <v>114</v>
      </c>
      <c r="E1749" t="s">
        <v>121</v>
      </c>
      <c r="F1749" t="s">
        <v>1092</v>
      </c>
      <c r="G1749" t="s">
        <v>1093</v>
      </c>
      <c r="H1749" t="s">
        <v>1094</v>
      </c>
      <c r="I1749" t="s">
        <v>1095</v>
      </c>
      <c r="J1749" t="s">
        <v>1096</v>
      </c>
      <c r="K1749" t="s">
        <v>19</v>
      </c>
      <c r="L1749">
        <v>0</v>
      </c>
      <c r="M1749" t="s">
        <v>1277</v>
      </c>
      <c r="O1749">
        <f t="shared" si="27"/>
        <v>1</v>
      </c>
    </row>
    <row r="1750" spans="1:15">
      <c r="A1750">
        <v>1749</v>
      </c>
      <c r="B1750" t="s">
        <v>11</v>
      </c>
      <c r="C1750" t="s">
        <v>12</v>
      </c>
      <c r="D1750" t="s">
        <v>12</v>
      </c>
      <c r="E1750" t="s">
        <v>25</v>
      </c>
      <c r="F1750" t="s">
        <v>1097</v>
      </c>
      <c r="G1750" t="s">
        <v>1098</v>
      </c>
      <c r="H1750" t="s">
        <v>1099</v>
      </c>
      <c r="I1750" t="s">
        <v>17</v>
      </c>
      <c r="J1750" t="s">
        <v>1100</v>
      </c>
      <c r="K1750" t="s">
        <v>19</v>
      </c>
      <c r="L1750">
        <v>7</v>
      </c>
      <c r="M1750" t="s">
        <v>1277</v>
      </c>
      <c r="O1750">
        <f t="shared" si="27"/>
        <v>1</v>
      </c>
    </row>
    <row r="1751" spans="1:15">
      <c r="A1751">
        <v>1750</v>
      </c>
      <c r="B1751" t="s">
        <v>460</v>
      </c>
      <c r="C1751" t="s">
        <v>702</v>
      </c>
      <c r="D1751" t="s">
        <v>102</v>
      </c>
      <c r="E1751" t="s">
        <v>109</v>
      </c>
      <c r="F1751" t="s">
        <v>1101</v>
      </c>
      <c r="G1751" t="s">
        <v>1102</v>
      </c>
      <c r="H1751" t="s">
        <v>1103</v>
      </c>
      <c r="I1751" t="s">
        <v>1104</v>
      </c>
      <c r="J1751" t="s">
        <v>1105</v>
      </c>
      <c r="K1751" t="s">
        <v>19</v>
      </c>
      <c r="L1751">
        <v>8</v>
      </c>
      <c r="M1751" t="s">
        <v>1277</v>
      </c>
      <c r="N1751">
        <v>5</v>
      </c>
      <c r="O1751">
        <f t="shared" si="27"/>
        <v>1</v>
      </c>
    </row>
    <row r="1752" spans="1:15">
      <c r="A1752">
        <v>1751</v>
      </c>
      <c r="B1752" t="s">
        <v>460</v>
      </c>
      <c r="C1752" t="s">
        <v>821</v>
      </c>
      <c r="D1752" t="s">
        <v>102</v>
      </c>
      <c r="E1752" t="s">
        <v>109</v>
      </c>
      <c r="F1752" t="s">
        <v>1106</v>
      </c>
      <c r="G1752" t="s">
        <v>271</v>
      </c>
      <c r="H1752" t="s">
        <v>1107</v>
      </c>
      <c r="I1752" t="s">
        <v>1291</v>
      </c>
      <c r="J1752" t="s">
        <v>1108</v>
      </c>
      <c r="K1752" t="s">
        <v>19</v>
      </c>
      <c r="L1752">
        <v>4</v>
      </c>
      <c r="M1752" t="s">
        <v>1277</v>
      </c>
      <c r="O1752">
        <f t="shared" si="27"/>
        <v>1</v>
      </c>
    </row>
    <row r="1753" spans="1:15">
      <c r="A1753">
        <v>1752</v>
      </c>
      <c r="B1753" t="s">
        <v>460</v>
      </c>
      <c r="C1753" t="s">
        <v>821</v>
      </c>
      <c r="D1753" t="s">
        <v>25</v>
      </c>
      <c r="E1753" t="s">
        <v>70</v>
      </c>
      <c r="F1753" t="s">
        <v>1109</v>
      </c>
      <c r="G1753" t="s">
        <v>1110</v>
      </c>
      <c r="H1753" t="s">
        <v>1111</v>
      </c>
      <c r="I1753" t="s">
        <v>1112</v>
      </c>
      <c r="J1753" t="s">
        <v>1113</v>
      </c>
      <c r="K1753" t="s">
        <v>19</v>
      </c>
      <c r="L1753">
        <v>9</v>
      </c>
      <c r="M1753" t="s">
        <v>1277</v>
      </c>
      <c r="N1753">
        <v>5</v>
      </c>
      <c r="O1753">
        <f t="shared" si="27"/>
        <v>1</v>
      </c>
    </row>
    <row r="1754" spans="1:15">
      <c r="A1754">
        <v>1753</v>
      </c>
      <c r="B1754" t="s">
        <v>460</v>
      </c>
      <c r="C1754" t="s">
        <v>821</v>
      </c>
      <c r="D1754" t="s">
        <v>102</v>
      </c>
      <c r="E1754" t="s">
        <v>109</v>
      </c>
      <c r="F1754" t="s">
        <v>1114</v>
      </c>
      <c r="G1754" t="s">
        <v>363</v>
      </c>
      <c r="H1754" t="s">
        <v>1115</v>
      </c>
      <c r="I1754" t="s">
        <v>1116</v>
      </c>
      <c r="J1754" t="s">
        <v>1117</v>
      </c>
      <c r="K1754" t="s">
        <v>19</v>
      </c>
      <c r="L1754">
        <v>6</v>
      </c>
      <c r="M1754" t="s">
        <v>1277</v>
      </c>
      <c r="N1754">
        <v>5</v>
      </c>
      <c r="O1754">
        <f t="shared" si="27"/>
        <v>1</v>
      </c>
    </row>
    <row r="1755" spans="1:15">
      <c r="A1755">
        <v>1754</v>
      </c>
      <c r="B1755" t="s">
        <v>11</v>
      </c>
      <c r="C1755" t="s">
        <v>186</v>
      </c>
      <c r="D1755" t="s">
        <v>102</v>
      </c>
      <c r="E1755" t="s">
        <v>109</v>
      </c>
      <c r="F1755" t="s">
        <v>1119</v>
      </c>
      <c r="G1755" t="s">
        <v>1120</v>
      </c>
      <c r="H1755" t="s">
        <v>1121</v>
      </c>
      <c r="I1755" t="s">
        <v>1122</v>
      </c>
      <c r="J1755" t="s">
        <v>1123</v>
      </c>
      <c r="K1755" t="s">
        <v>19</v>
      </c>
      <c r="L1755">
        <v>1</v>
      </c>
      <c r="M1755" t="s">
        <v>1277</v>
      </c>
      <c r="O1755">
        <f t="shared" si="27"/>
        <v>1</v>
      </c>
    </row>
    <row r="1756" spans="1:15">
      <c r="A1756">
        <v>1755</v>
      </c>
      <c r="B1756" t="s">
        <v>11</v>
      </c>
      <c r="C1756" t="s">
        <v>186</v>
      </c>
      <c r="D1756" t="s">
        <v>102</v>
      </c>
      <c r="E1756" t="s">
        <v>109</v>
      </c>
      <c r="F1756" t="s">
        <v>1124</v>
      </c>
      <c r="G1756" t="s">
        <v>1125</v>
      </c>
      <c r="H1756" t="s">
        <v>1126</v>
      </c>
      <c r="I1756" t="s">
        <v>1127</v>
      </c>
      <c r="J1756" t="s">
        <v>1128</v>
      </c>
      <c r="K1756" t="s">
        <v>19</v>
      </c>
      <c r="L1756">
        <v>5</v>
      </c>
      <c r="M1756" t="s">
        <v>1277</v>
      </c>
      <c r="O1756">
        <f t="shared" si="27"/>
        <v>1</v>
      </c>
    </row>
    <row r="1757" spans="1:15">
      <c r="A1757">
        <v>1756</v>
      </c>
      <c r="B1757" t="s">
        <v>460</v>
      </c>
      <c r="C1757" t="s">
        <v>656</v>
      </c>
      <c r="D1757" t="s">
        <v>76</v>
      </c>
      <c r="E1757" t="s">
        <v>77</v>
      </c>
      <c r="F1757" t="s">
        <v>1129</v>
      </c>
      <c r="G1757" t="s">
        <v>1130</v>
      </c>
      <c r="H1757" t="s">
        <v>1131</v>
      </c>
      <c r="I1757" t="s">
        <v>1132</v>
      </c>
      <c r="J1757" t="s">
        <v>1133</v>
      </c>
      <c r="K1757" t="s">
        <v>19</v>
      </c>
      <c r="L1757">
        <v>3</v>
      </c>
      <c r="M1757" t="s">
        <v>1277</v>
      </c>
      <c r="O1757">
        <f t="shared" si="27"/>
        <v>1</v>
      </c>
    </row>
    <row r="1758" spans="1:15">
      <c r="A1758">
        <v>1757</v>
      </c>
      <c r="B1758" t="s">
        <v>460</v>
      </c>
      <c r="C1758" t="s">
        <v>821</v>
      </c>
      <c r="D1758" t="s">
        <v>76</v>
      </c>
      <c r="E1758" t="s">
        <v>83</v>
      </c>
      <c r="F1758" t="s">
        <v>1134</v>
      </c>
      <c r="G1758" t="s">
        <v>1135</v>
      </c>
      <c r="H1758" t="s">
        <v>1136</v>
      </c>
      <c r="I1758" t="s">
        <v>1137</v>
      </c>
      <c r="J1758" t="s">
        <v>1138</v>
      </c>
      <c r="K1758" t="s">
        <v>19</v>
      </c>
      <c r="L1758">
        <v>1</v>
      </c>
      <c r="M1758" t="s">
        <v>1277</v>
      </c>
      <c r="O1758">
        <f t="shared" si="27"/>
        <v>1</v>
      </c>
    </row>
    <row r="1759" spans="1:15">
      <c r="A1759">
        <v>1758</v>
      </c>
      <c r="B1759" t="s">
        <v>11</v>
      </c>
      <c r="C1759" t="s">
        <v>12</v>
      </c>
      <c r="D1759" t="s">
        <v>12</v>
      </c>
      <c r="E1759" t="s">
        <v>13</v>
      </c>
      <c r="F1759" t="s">
        <v>14</v>
      </c>
      <c r="G1759" t="s">
        <v>15</v>
      </c>
      <c r="H1759" t="s">
        <v>16</v>
      </c>
      <c r="I1759" t="s">
        <v>17</v>
      </c>
      <c r="J1759" t="s">
        <v>18</v>
      </c>
      <c r="K1759" t="s">
        <v>19</v>
      </c>
      <c r="L1759">
        <v>7</v>
      </c>
      <c r="M1759" t="s">
        <v>1276</v>
      </c>
      <c r="N1759">
        <v>4</v>
      </c>
      <c r="O1759">
        <f t="shared" si="27"/>
        <v>1</v>
      </c>
    </row>
    <row r="1760" spans="1:15">
      <c r="A1760">
        <v>1759</v>
      </c>
      <c r="B1760" t="s">
        <v>11</v>
      </c>
      <c r="C1760" t="s">
        <v>12</v>
      </c>
      <c r="D1760" t="s">
        <v>12</v>
      </c>
      <c r="E1760" t="s">
        <v>20</v>
      </c>
      <c r="F1760" t="s">
        <v>21</v>
      </c>
      <c r="G1760" t="s">
        <v>22</v>
      </c>
      <c r="H1760" t="s">
        <v>23</v>
      </c>
      <c r="I1760" t="s">
        <v>17</v>
      </c>
      <c r="J1760" t="s">
        <v>24</v>
      </c>
      <c r="K1760" t="s">
        <v>19</v>
      </c>
      <c r="L1760">
        <v>7</v>
      </c>
      <c r="M1760" t="s">
        <v>1276</v>
      </c>
      <c r="N1760">
        <v>4</v>
      </c>
      <c r="O1760">
        <f t="shared" si="27"/>
        <v>1</v>
      </c>
    </row>
    <row r="1761" spans="1:15">
      <c r="A1761">
        <v>1760</v>
      </c>
      <c r="B1761" t="s">
        <v>11</v>
      </c>
      <c r="C1761" t="s">
        <v>12</v>
      </c>
      <c r="D1761" t="s">
        <v>12</v>
      </c>
      <c r="E1761" t="s">
        <v>25</v>
      </c>
      <c r="F1761" t="s">
        <v>26</v>
      </c>
      <c r="G1761" t="s">
        <v>27</v>
      </c>
      <c r="H1761" t="s">
        <v>28</v>
      </c>
      <c r="I1761" t="s">
        <v>17</v>
      </c>
      <c r="J1761" t="s">
        <v>29</v>
      </c>
      <c r="K1761" t="s">
        <v>19</v>
      </c>
      <c r="L1761">
        <v>7</v>
      </c>
      <c r="M1761" t="s">
        <v>1276</v>
      </c>
      <c r="N1761">
        <v>4</v>
      </c>
      <c r="O1761">
        <f t="shared" si="27"/>
        <v>1</v>
      </c>
    </row>
    <row r="1762" spans="1:15">
      <c r="A1762">
        <v>1761</v>
      </c>
      <c r="B1762" t="s">
        <v>11</v>
      </c>
      <c r="C1762" t="s">
        <v>12</v>
      </c>
      <c r="D1762" t="s">
        <v>12</v>
      </c>
      <c r="E1762" t="s">
        <v>30</v>
      </c>
      <c r="F1762" t="s">
        <v>31</v>
      </c>
      <c r="G1762" t="s">
        <v>32</v>
      </c>
      <c r="H1762" t="s">
        <v>33</v>
      </c>
      <c r="I1762" t="s">
        <v>34</v>
      </c>
      <c r="J1762" t="s">
        <v>35</v>
      </c>
      <c r="K1762" t="s">
        <v>19</v>
      </c>
      <c r="L1762">
        <v>6</v>
      </c>
      <c r="M1762" t="s">
        <v>1276</v>
      </c>
      <c r="N1762">
        <v>4</v>
      </c>
      <c r="O1762">
        <f t="shared" si="27"/>
        <v>1</v>
      </c>
    </row>
    <row r="1763" spans="1:15">
      <c r="A1763">
        <v>1762</v>
      </c>
      <c r="B1763" t="s">
        <v>11</v>
      </c>
      <c r="C1763" t="s">
        <v>12</v>
      </c>
      <c r="D1763" t="s">
        <v>12</v>
      </c>
      <c r="E1763" t="s">
        <v>36</v>
      </c>
      <c r="F1763" t="s">
        <v>37</v>
      </c>
      <c r="G1763" t="s">
        <v>38</v>
      </c>
      <c r="H1763" t="s">
        <v>1285</v>
      </c>
      <c r="I1763" t="s">
        <v>17</v>
      </c>
      <c r="J1763" t="s">
        <v>39</v>
      </c>
      <c r="K1763" t="s">
        <v>19</v>
      </c>
      <c r="L1763">
        <v>0</v>
      </c>
      <c r="M1763" t="s">
        <v>1276</v>
      </c>
      <c r="O1763">
        <f t="shared" si="27"/>
        <v>1</v>
      </c>
    </row>
    <row r="1764" spans="1:15">
      <c r="A1764">
        <v>1763</v>
      </c>
      <c r="B1764" t="s">
        <v>11</v>
      </c>
      <c r="C1764" t="s">
        <v>12</v>
      </c>
      <c r="D1764" t="s">
        <v>12</v>
      </c>
      <c r="E1764" t="s">
        <v>40</v>
      </c>
      <c r="F1764" t="s">
        <v>41</v>
      </c>
      <c r="G1764" t="s">
        <v>42</v>
      </c>
      <c r="H1764" t="s">
        <v>43</v>
      </c>
      <c r="I1764" t="s">
        <v>17</v>
      </c>
      <c r="J1764" t="s">
        <v>44</v>
      </c>
      <c r="K1764" t="s">
        <v>19</v>
      </c>
      <c r="L1764">
        <v>0</v>
      </c>
      <c r="M1764" t="s">
        <v>1276</v>
      </c>
      <c r="O1764">
        <f t="shared" si="27"/>
        <v>1</v>
      </c>
    </row>
    <row r="1765" spans="1:15">
      <c r="A1765">
        <v>1764</v>
      </c>
      <c r="B1765" t="s">
        <v>11</v>
      </c>
      <c r="C1765" t="s">
        <v>12</v>
      </c>
      <c r="D1765" t="s">
        <v>12</v>
      </c>
      <c r="E1765" t="s">
        <v>45</v>
      </c>
      <c r="F1765" t="s">
        <v>46</v>
      </c>
      <c r="G1765" t="s">
        <v>47</v>
      </c>
      <c r="H1765" t="s">
        <v>48</v>
      </c>
      <c r="I1765" t="s">
        <v>49</v>
      </c>
      <c r="J1765" t="s">
        <v>50</v>
      </c>
      <c r="K1765" t="s">
        <v>19</v>
      </c>
      <c r="L1765">
        <v>4</v>
      </c>
      <c r="M1765" t="s">
        <v>1276</v>
      </c>
      <c r="O1765">
        <f t="shared" si="27"/>
        <v>1</v>
      </c>
    </row>
    <row r="1766" spans="1:15">
      <c r="A1766">
        <v>1765</v>
      </c>
      <c r="B1766" t="s">
        <v>11</v>
      </c>
      <c r="C1766" t="s">
        <v>51</v>
      </c>
      <c r="D1766" t="s">
        <v>52</v>
      </c>
      <c r="E1766" t="s">
        <v>52</v>
      </c>
      <c r="F1766" t="s">
        <v>53</v>
      </c>
      <c r="G1766" t="s">
        <v>54</v>
      </c>
      <c r="H1766" t="s">
        <v>55</v>
      </c>
      <c r="I1766" t="s">
        <v>56</v>
      </c>
      <c r="J1766" t="s">
        <v>57</v>
      </c>
      <c r="K1766" t="s">
        <v>19</v>
      </c>
      <c r="L1766">
        <v>10</v>
      </c>
      <c r="M1766" t="s">
        <v>1276</v>
      </c>
      <c r="N1766">
        <v>4</v>
      </c>
      <c r="O1766">
        <f t="shared" si="27"/>
        <v>1</v>
      </c>
    </row>
    <row r="1767" spans="1:15">
      <c r="A1767">
        <v>1766</v>
      </c>
      <c r="B1767" t="s">
        <v>11</v>
      </c>
      <c r="C1767" t="s">
        <v>51</v>
      </c>
      <c r="D1767" t="s">
        <v>52</v>
      </c>
      <c r="E1767" t="s">
        <v>58</v>
      </c>
      <c r="F1767" t="s">
        <v>59</v>
      </c>
      <c r="G1767" t="s">
        <v>60</v>
      </c>
      <c r="H1767" t="s">
        <v>61</v>
      </c>
      <c r="I1767" t="s">
        <v>62</v>
      </c>
      <c r="J1767" t="s">
        <v>63</v>
      </c>
      <c r="K1767" t="s">
        <v>19</v>
      </c>
      <c r="L1767">
        <v>1</v>
      </c>
      <c r="M1767" t="s">
        <v>1276</v>
      </c>
      <c r="O1767">
        <f t="shared" si="27"/>
        <v>1</v>
      </c>
    </row>
    <row r="1768" spans="1:15">
      <c r="A1768">
        <v>1767</v>
      </c>
      <c r="B1768" t="s">
        <v>11</v>
      </c>
      <c r="C1768" t="s">
        <v>51</v>
      </c>
      <c r="D1768" t="s">
        <v>25</v>
      </c>
      <c r="E1768" t="s">
        <v>64</v>
      </c>
      <c r="F1768" t="s">
        <v>65</v>
      </c>
      <c r="G1768" t="s">
        <v>66</v>
      </c>
      <c r="H1768" t="s">
        <v>67</v>
      </c>
      <c r="I1768" t="s">
        <v>68</v>
      </c>
      <c r="J1768" t="s">
        <v>69</v>
      </c>
      <c r="K1768" t="s">
        <v>19</v>
      </c>
      <c r="L1768">
        <v>8</v>
      </c>
      <c r="M1768" t="s">
        <v>1276</v>
      </c>
      <c r="N1768">
        <v>4</v>
      </c>
      <c r="O1768">
        <f t="shared" si="27"/>
        <v>1</v>
      </c>
    </row>
    <row r="1769" spans="1:15">
      <c r="A1769">
        <v>1768</v>
      </c>
      <c r="B1769" t="s">
        <v>11</v>
      </c>
      <c r="C1769" t="s">
        <v>51</v>
      </c>
      <c r="D1769" t="s">
        <v>25</v>
      </c>
      <c r="E1769" t="s">
        <v>70</v>
      </c>
      <c r="F1769" t="s">
        <v>71</v>
      </c>
      <c r="G1769" t="s">
        <v>72</v>
      </c>
      <c r="H1769" t="s">
        <v>73</v>
      </c>
      <c r="I1769" t="s">
        <v>74</v>
      </c>
      <c r="J1769" t="s">
        <v>75</v>
      </c>
      <c r="K1769" t="s">
        <v>19</v>
      </c>
      <c r="L1769">
        <v>1</v>
      </c>
      <c r="M1769" t="s">
        <v>1276</v>
      </c>
      <c r="N1769">
        <v>4</v>
      </c>
      <c r="O1769">
        <f t="shared" si="27"/>
        <v>1</v>
      </c>
    </row>
    <row r="1770" spans="1:15">
      <c r="A1770">
        <v>1769</v>
      </c>
      <c r="B1770" t="s">
        <v>11</v>
      </c>
      <c r="C1770" t="s">
        <v>51</v>
      </c>
      <c r="D1770" t="s">
        <v>76</v>
      </c>
      <c r="E1770" t="s">
        <v>77</v>
      </c>
      <c r="F1770" t="s">
        <v>78</v>
      </c>
      <c r="G1770" t="s">
        <v>79</v>
      </c>
      <c r="H1770" t="s">
        <v>80</v>
      </c>
      <c r="I1770" t="s">
        <v>81</v>
      </c>
      <c r="J1770" t="s">
        <v>82</v>
      </c>
      <c r="K1770" t="s">
        <v>19</v>
      </c>
      <c r="L1770">
        <v>0</v>
      </c>
      <c r="M1770" t="s">
        <v>1276</v>
      </c>
      <c r="O1770">
        <f t="shared" si="27"/>
        <v>1</v>
      </c>
    </row>
    <row r="1771" spans="1:15">
      <c r="A1771">
        <v>1770</v>
      </c>
      <c r="B1771" t="s">
        <v>11</v>
      </c>
      <c r="C1771" t="s">
        <v>51</v>
      </c>
      <c r="D1771" t="s">
        <v>76</v>
      </c>
      <c r="E1771" t="s">
        <v>83</v>
      </c>
      <c r="F1771" t="s">
        <v>84</v>
      </c>
      <c r="G1771" t="s">
        <v>85</v>
      </c>
      <c r="H1771" t="s">
        <v>86</v>
      </c>
      <c r="I1771" t="s">
        <v>87</v>
      </c>
      <c r="J1771" t="s">
        <v>88</v>
      </c>
      <c r="K1771" t="s">
        <v>19</v>
      </c>
      <c r="L1771">
        <v>0</v>
      </c>
      <c r="M1771" t="s">
        <v>1276</v>
      </c>
      <c r="O1771">
        <f t="shared" si="27"/>
        <v>1</v>
      </c>
    </row>
    <row r="1772" spans="1:15">
      <c r="A1772">
        <v>1771</v>
      </c>
      <c r="B1772" t="s">
        <v>11</v>
      </c>
      <c r="C1772" t="s">
        <v>51</v>
      </c>
      <c r="D1772" t="s">
        <v>89</v>
      </c>
      <c r="E1772" t="s">
        <v>90</v>
      </c>
      <c r="F1772" t="s">
        <v>91</v>
      </c>
      <c r="G1772" t="s">
        <v>92</v>
      </c>
      <c r="H1772" t="s">
        <v>93</v>
      </c>
      <c r="I1772" t="s">
        <v>94</v>
      </c>
      <c r="J1772" t="s">
        <v>95</v>
      </c>
      <c r="K1772" t="s">
        <v>19</v>
      </c>
      <c r="L1772">
        <v>5</v>
      </c>
      <c r="M1772" t="s">
        <v>1276</v>
      </c>
      <c r="O1772">
        <f t="shared" si="27"/>
        <v>1</v>
      </c>
    </row>
    <row r="1773" spans="1:15">
      <c r="A1773">
        <v>1772</v>
      </c>
      <c r="B1773" t="s">
        <v>11</v>
      </c>
      <c r="C1773" t="s">
        <v>51</v>
      </c>
      <c r="D1773" t="s">
        <v>89</v>
      </c>
      <c r="E1773" t="s">
        <v>96</v>
      </c>
      <c r="F1773" t="s">
        <v>97</v>
      </c>
      <c r="G1773" t="s">
        <v>98</v>
      </c>
      <c r="H1773" t="s">
        <v>99</v>
      </c>
      <c r="I1773" t="s">
        <v>100</v>
      </c>
      <c r="J1773" t="s">
        <v>101</v>
      </c>
      <c r="K1773" t="s">
        <v>19</v>
      </c>
      <c r="L1773">
        <v>0</v>
      </c>
      <c r="M1773" t="s">
        <v>1276</v>
      </c>
      <c r="O1773">
        <f t="shared" si="27"/>
        <v>1</v>
      </c>
    </row>
    <row r="1774" spans="1:15">
      <c r="A1774">
        <v>1773</v>
      </c>
      <c r="B1774" t="s">
        <v>11</v>
      </c>
      <c r="C1774" t="s">
        <v>51</v>
      </c>
      <c r="D1774" t="s">
        <v>102</v>
      </c>
      <c r="E1774" t="s">
        <v>103</v>
      </c>
      <c r="F1774" t="s">
        <v>104</v>
      </c>
      <c r="G1774" t="s">
        <v>105</v>
      </c>
      <c r="H1774" t="s">
        <v>106</v>
      </c>
      <c r="I1774" t="s">
        <v>107</v>
      </c>
      <c r="J1774" t="s">
        <v>108</v>
      </c>
      <c r="K1774" t="s">
        <v>19</v>
      </c>
      <c r="L1774">
        <v>2</v>
      </c>
      <c r="M1774" t="s">
        <v>1276</v>
      </c>
      <c r="O1774">
        <f t="shared" si="27"/>
        <v>1</v>
      </c>
    </row>
    <row r="1775" spans="1:15">
      <c r="A1775">
        <v>1774</v>
      </c>
      <c r="B1775" t="s">
        <v>11</v>
      </c>
      <c r="C1775" t="s">
        <v>51</v>
      </c>
      <c r="D1775" t="s">
        <v>102</v>
      </c>
      <c r="E1775" t="s">
        <v>109</v>
      </c>
      <c r="F1775" t="s">
        <v>110</v>
      </c>
      <c r="G1775" t="s">
        <v>105</v>
      </c>
      <c r="H1775" t="s">
        <v>111</v>
      </c>
      <c r="I1775" t="s">
        <v>112</v>
      </c>
      <c r="J1775" t="s">
        <v>113</v>
      </c>
      <c r="K1775" t="s">
        <v>19</v>
      </c>
      <c r="L1775">
        <v>0</v>
      </c>
      <c r="M1775" t="s">
        <v>1276</v>
      </c>
      <c r="O1775">
        <f t="shared" si="27"/>
        <v>1</v>
      </c>
    </row>
    <row r="1776" spans="1:15">
      <c r="A1776">
        <v>1775</v>
      </c>
      <c r="B1776" t="s">
        <v>11</v>
      </c>
      <c r="C1776" t="s">
        <v>51</v>
      </c>
      <c r="D1776" t="s">
        <v>114</v>
      </c>
      <c r="E1776" t="s">
        <v>115</v>
      </c>
      <c r="F1776" t="s">
        <v>116</v>
      </c>
      <c r="G1776" t="s">
        <v>117</v>
      </c>
      <c r="H1776" t="s">
        <v>118</v>
      </c>
      <c r="I1776" t="s">
        <v>119</v>
      </c>
      <c r="J1776" t="s">
        <v>120</v>
      </c>
      <c r="K1776" t="s">
        <v>19</v>
      </c>
      <c r="L1776">
        <v>3</v>
      </c>
      <c r="M1776" t="s">
        <v>1276</v>
      </c>
      <c r="O1776">
        <f t="shared" si="27"/>
        <v>1</v>
      </c>
    </row>
    <row r="1777" spans="1:15">
      <c r="A1777">
        <v>1776</v>
      </c>
      <c r="B1777" t="s">
        <v>11</v>
      </c>
      <c r="C1777" t="s">
        <v>51</v>
      </c>
      <c r="D1777" t="s">
        <v>114</v>
      </c>
      <c r="E1777" t="s">
        <v>121</v>
      </c>
      <c r="F1777" t="s">
        <v>122</v>
      </c>
      <c r="G1777" t="s">
        <v>123</v>
      </c>
      <c r="H1777" t="s">
        <v>124</v>
      </c>
      <c r="I1777" t="s">
        <v>125</v>
      </c>
      <c r="J1777" t="s">
        <v>126</v>
      </c>
      <c r="K1777" t="s">
        <v>19</v>
      </c>
      <c r="L1777">
        <v>3</v>
      </c>
      <c r="M1777" t="s">
        <v>1276</v>
      </c>
      <c r="O1777">
        <f t="shared" si="27"/>
        <v>1</v>
      </c>
    </row>
    <row r="1778" spans="1:15">
      <c r="A1778">
        <v>1777</v>
      </c>
      <c r="B1778" t="s">
        <v>11</v>
      </c>
      <c r="C1778" t="s">
        <v>127</v>
      </c>
      <c r="D1778" t="s">
        <v>52</v>
      </c>
      <c r="E1778" t="s">
        <v>52</v>
      </c>
      <c r="F1778" t="s">
        <v>128</v>
      </c>
      <c r="G1778" t="s">
        <v>129</v>
      </c>
      <c r="H1778" t="s">
        <v>130</v>
      </c>
      <c r="I1778" t="s">
        <v>131</v>
      </c>
      <c r="J1778" t="s">
        <v>132</v>
      </c>
      <c r="K1778" t="s">
        <v>19</v>
      </c>
      <c r="L1778">
        <v>5</v>
      </c>
      <c r="M1778" t="s">
        <v>1276</v>
      </c>
      <c r="N1778">
        <v>4</v>
      </c>
      <c r="O1778">
        <f t="shared" si="27"/>
        <v>1</v>
      </c>
    </row>
    <row r="1779" spans="1:15">
      <c r="A1779">
        <v>1778</v>
      </c>
      <c r="B1779" t="s">
        <v>11</v>
      </c>
      <c r="C1779" t="s">
        <v>127</v>
      </c>
      <c r="D1779" t="s">
        <v>52</v>
      </c>
      <c r="E1779" t="s">
        <v>58</v>
      </c>
      <c r="F1779" t="s">
        <v>133</v>
      </c>
      <c r="G1779" t="s">
        <v>134</v>
      </c>
      <c r="H1779" t="s">
        <v>135</v>
      </c>
      <c r="I1779" t="s">
        <v>136</v>
      </c>
      <c r="J1779" t="s">
        <v>137</v>
      </c>
      <c r="K1779" t="s">
        <v>19</v>
      </c>
      <c r="L1779">
        <v>0</v>
      </c>
      <c r="M1779" t="s">
        <v>1276</v>
      </c>
      <c r="O1779">
        <f t="shared" si="27"/>
        <v>1</v>
      </c>
    </row>
    <row r="1780" spans="1:15">
      <c r="A1780">
        <v>1779</v>
      </c>
      <c r="B1780" t="s">
        <v>11</v>
      </c>
      <c r="C1780" t="s">
        <v>127</v>
      </c>
      <c r="D1780" t="s">
        <v>25</v>
      </c>
      <c r="E1780" t="s">
        <v>64</v>
      </c>
      <c r="F1780" t="s">
        <v>138</v>
      </c>
      <c r="G1780" t="s">
        <v>139</v>
      </c>
      <c r="H1780" t="s">
        <v>140</v>
      </c>
      <c r="I1780" t="s">
        <v>141</v>
      </c>
      <c r="J1780" t="s">
        <v>142</v>
      </c>
      <c r="K1780" t="s">
        <v>19</v>
      </c>
      <c r="L1780">
        <v>11</v>
      </c>
      <c r="M1780" t="s">
        <v>1276</v>
      </c>
      <c r="N1780">
        <v>4</v>
      </c>
      <c r="O1780">
        <f t="shared" si="27"/>
        <v>1</v>
      </c>
    </row>
    <row r="1781" spans="1:15">
      <c r="A1781">
        <v>1780</v>
      </c>
      <c r="B1781" t="s">
        <v>11</v>
      </c>
      <c r="C1781" t="s">
        <v>127</v>
      </c>
      <c r="D1781" t="s">
        <v>25</v>
      </c>
      <c r="E1781" t="s">
        <v>70</v>
      </c>
      <c r="F1781" t="s">
        <v>143</v>
      </c>
      <c r="G1781" t="s">
        <v>144</v>
      </c>
      <c r="H1781" t="s">
        <v>145</v>
      </c>
      <c r="I1781" t="s">
        <v>146</v>
      </c>
      <c r="J1781" t="s">
        <v>147</v>
      </c>
      <c r="K1781" t="s">
        <v>19</v>
      </c>
      <c r="L1781">
        <v>3</v>
      </c>
      <c r="M1781" t="s">
        <v>1276</v>
      </c>
      <c r="O1781">
        <f t="shared" si="27"/>
        <v>1</v>
      </c>
    </row>
    <row r="1782" spans="1:15">
      <c r="A1782">
        <v>1781</v>
      </c>
      <c r="B1782" t="s">
        <v>11</v>
      </c>
      <c r="C1782" t="s">
        <v>127</v>
      </c>
      <c r="D1782" t="s">
        <v>76</v>
      </c>
      <c r="E1782" t="s">
        <v>77</v>
      </c>
      <c r="F1782" t="s">
        <v>53</v>
      </c>
      <c r="G1782" t="s">
        <v>148</v>
      </c>
      <c r="H1782" t="s">
        <v>149</v>
      </c>
      <c r="I1782" t="s">
        <v>150</v>
      </c>
      <c r="J1782" t="s">
        <v>151</v>
      </c>
      <c r="K1782" t="s">
        <v>19</v>
      </c>
      <c r="L1782">
        <v>0</v>
      </c>
      <c r="M1782" t="s">
        <v>1276</v>
      </c>
      <c r="O1782">
        <f t="shared" si="27"/>
        <v>1</v>
      </c>
    </row>
    <row r="1783" spans="1:15">
      <c r="A1783">
        <v>1782</v>
      </c>
      <c r="B1783" t="s">
        <v>11</v>
      </c>
      <c r="C1783" t="s">
        <v>127</v>
      </c>
      <c r="D1783" t="s">
        <v>76</v>
      </c>
      <c r="E1783" t="s">
        <v>83</v>
      </c>
      <c r="F1783" t="s">
        <v>152</v>
      </c>
      <c r="G1783" t="s">
        <v>153</v>
      </c>
      <c r="H1783" t="s">
        <v>154</v>
      </c>
      <c r="I1783" t="s">
        <v>150</v>
      </c>
      <c r="J1783" t="s">
        <v>155</v>
      </c>
      <c r="K1783" t="s">
        <v>19</v>
      </c>
      <c r="L1783">
        <v>0</v>
      </c>
      <c r="M1783" t="s">
        <v>1276</v>
      </c>
      <c r="O1783">
        <f t="shared" si="27"/>
        <v>1</v>
      </c>
    </row>
    <row r="1784" spans="1:15">
      <c r="A1784">
        <v>1783</v>
      </c>
      <c r="B1784" t="s">
        <v>11</v>
      </c>
      <c r="C1784" t="s">
        <v>127</v>
      </c>
      <c r="D1784" t="s">
        <v>89</v>
      </c>
      <c r="E1784" t="s">
        <v>90</v>
      </c>
      <c r="F1784" t="s">
        <v>156</v>
      </c>
      <c r="G1784" t="s">
        <v>157</v>
      </c>
      <c r="H1784" t="s">
        <v>158</v>
      </c>
      <c r="I1784" t="s">
        <v>159</v>
      </c>
      <c r="J1784" t="s">
        <v>160</v>
      </c>
      <c r="K1784" t="s">
        <v>19</v>
      </c>
      <c r="L1784">
        <v>0</v>
      </c>
      <c r="M1784" t="s">
        <v>1276</v>
      </c>
      <c r="O1784">
        <f t="shared" si="27"/>
        <v>1</v>
      </c>
    </row>
    <row r="1785" spans="1:15">
      <c r="A1785">
        <v>1784</v>
      </c>
      <c r="B1785" t="s">
        <v>11</v>
      </c>
      <c r="C1785" t="s">
        <v>127</v>
      </c>
      <c r="D1785" t="s">
        <v>89</v>
      </c>
      <c r="E1785" t="s">
        <v>96</v>
      </c>
      <c r="F1785" t="s">
        <v>161</v>
      </c>
      <c r="G1785" t="s">
        <v>162</v>
      </c>
      <c r="H1785" t="s">
        <v>163</v>
      </c>
      <c r="I1785" t="s">
        <v>164</v>
      </c>
      <c r="J1785" t="s">
        <v>165</v>
      </c>
      <c r="K1785" t="s">
        <v>19</v>
      </c>
      <c r="L1785">
        <v>1</v>
      </c>
      <c r="M1785" t="s">
        <v>1276</v>
      </c>
      <c r="O1785">
        <f t="shared" si="27"/>
        <v>1</v>
      </c>
    </row>
    <row r="1786" spans="1:15">
      <c r="A1786">
        <v>1785</v>
      </c>
      <c r="B1786" t="s">
        <v>11</v>
      </c>
      <c r="C1786" t="s">
        <v>127</v>
      </c>
      <c r="D1786" t="s">
        <v>102</v>
      </c>
      <c r="E1786" t="s">
        <v>103</v>
      </c>
      <c r="F1786" t="s">
        <v>166</v>
      </c>
      <c r="G1786" t="s">
        <v>167</v>
      </c>
      <c r="H1786" t="s">
        <v>168</v>
      </c>
      <c r="I1786" t="s">
        <v>169</v>
      </c>
      <c r="J1786" t="s">
        <v>170</v>
      </c>
      <c r="K1786" t="s">
        <v>19</v>
      </c>
      <c r="L1786">
        <v>5</v>
      </c>
      <c r="M1786" t="s">
        <v>1276</v>
      </c>
      <c r="N1786">
        <v>4</v>
      </c>
      <c r="O1786">
        <f t="shared" si="27"/>
        <v>1</v>
      </c>
    </row>
    <row r="1787" spans="1:15">
      <c r="A1787">
        <v>1786</v>
      </c>
      <c r="B1787" t="s">
        <v>11</v>
      </c>
      <c r="C1787" t="s">
        <v>127</v>
      </c>
      <c r="D1787" t="s">
        <v>102</v>
      </c>
      <c r="E1787" t="s">
        <v>109</v>
      </c>
      <c r="F1787" t="s">
        <v>171</v>
      </c>
      <c r="G1787" t="s">
        <v>172</v>
      </c>
      <c r="H1787" t="s">
        <v>173</v>
      </c>
      <c r="I1787" t="s">
        <v>174</v>
      </c>
      <c r="J1787" t="s">
        <v>175</v>
      </c>
      <c r="K1787" t="s">
        <v>19</v>
      </c>
      <c r="L1787">
        <v>5</v>
      </c>
      <c r="M1787" t="s">
        <v>1276</v>
      </c>
      <c r="N1787">
        <v>4</v>
      </c>
      <c r="O1787">
        <f t="shared" si="27"/>
        <v>1</v>
      </c>
    </row>
    <row r="1788" spans="1:15">
      <c r="A1788">
        <v>1787</v>
      </c>
      <c r="B1788" t="s">
        <v>11</v>
      </c>
      <c r="C1788" t="s">
        <v>127</v>
      </c>
      <c r="D1788" t="s">
        <v>114</v>
      </c>
      <c r="E1788" t="s">
        <v>115</v>
      </c>
      <c r="F1788" t="s">
        <v>176</v>
      </c>
      <c r="G1788" t="s">
        <v>177</v>
      </c>
      <c r="H1788" t="s">
        <v>178</v>
      </c>
      <c r="I1788" t="s">
        <v>179</v>
      </c>
      <c r="J1788" t="s">
        <v>180</v>
      </c>
      <c r="K1788" t="s">
        <v>19</v>
      </c>
      <c r="L1788">
        <v>2</v>
      </c>
      <c r="M1788" t="s">
        <v>1276</v>
      </c>
      <c r="O1788">
        <f t="shared" si="27"/>
        <v>1</v>
      </c>
    </row>
    <row r="1789" spans="1:15">
      <c r="A1789">
        <v>1788</v>
      </c>
      <c r="B1789" t="s">
        <v>11</v>
      </c>
      <c r="C1789" t="s">
        <v>127</v>
      </c>
      <c r="D1789" t="s">
        <v>114</v>
      </c>
      <c r="E1789" t="s">
        <v>121</v>
      </c>
      <c r="F1789" t="s">
        <v>181</v>
      </c>
      <c r="G1789" t="s">
        <v>182</v>
      </c>
      <c r="H1789" t="s">
        <v>183</v>
      </c>
      <c r="I1789" t="s">
        <v>184</v>
      </c>
      <c r="J1789" t="s">
        <v>185</v>
      </c>
      <c r="K1789" t="s">
        <v>19</v>
      </c>
      <c r="L1789">
        <v>1</v>
      </c>
      <c r="M1789" t="s">
        <v>1276</v>
      </c>
      <c r="N1789">
        <v>4</v>
      </c>
      <c r="O1789">
        <f t="shared" si="27"/>
        <v>1</v>
      </c>
    </row>
    <row r="1790" spans="1:15">
      <c r="A1790">
        <v>1789</v>
      </c>
      <c r="B1790" t="s">
        <v>11</v>
      </c>
      <c r="C1790" t="s">
        <v>186</v>
      </c>
      <c r="D1790" t="s">
        <v>52</v>
      </c>
      <c r="E1790" t="s">
        <v>52</v>
      </c>
      <c r="F1790" t="s">
        <v>187</v>
      </c>
      <c r="G1790" t="s">
        <v>188</v>
      </c>
      <c r="H1790" t="s">
        <v>189</v>
      </c>
      <c r="I1790" t="s">
        <v>190</v>
      </c>
      <c r="J1790" t="s">
        <v>191</v>
      </c>
      <c r="K1790" t="s">
        <v>19</v>
      </c>
      <c r="L1790">
        <v>3</v>
      </c>
      <c r="M1790" t="s">
        <v>1276</v>
      </c>
      <c r="O1790">
        <f t="shared" si="27"/>
        <v>1</v>
      </c>
    </row>
    <row r="1791" spans="1:15">
      <c r="A1791">
        <v>1790</v>
      </c>
      <c r="B1791" t="s">
        <v>11</v>
      </c>
      <c r="C1791" t="s">
        <v>186</v>
      </c>
      <c r="D1791" t="s">
        <v>52</v>
      </c>
      <c r="E1791" t="s">
        <v>58</v>
      </c>
      <c r="F1791" t="s">
        <v>192</v>
      </c>
      <c r="G1791" t="s">
        <v>193</v>
      </c>
      <c r="H1791" t="s">
        <v>194</v>
      </c>
      <c r="I1791" t="s">
        <v>195</v>
      </c>
      <c r="J1791" t="s">
        <v>196</v>
      </c>
      <c r="K1791" t="s">
        <v>19</v>
      </c>
      <c r="L1791">
        <v>5</v>
      </c>
      <c r="M1791" t="s">
        <v>1276</v>
      </c>
      <c r="N1791">
        <v>4</v>
      </c>
      <c r="O1791">
        <f t="shared" si="27"/>
        <v>1</v>
      </c>
    </row>
    <row r="1792" spans="1:15">
      <c r="A1792">
        <v>1791</v>
      </c>
      <c r="B1792" t="s">
        <v>11</v>
      </c>
      <c r="C1792" t="s">
        <v>186</v>
      </c>
      <c r="D1792" t="s">
        <v>25</v>
      </c>
      <c r="E1792" t="s">
        <v>64</v>
      </c>
      <c r="F1792" t="s">
        <v>197</v>
      </c>
      <c r="G1792" t="s">
        <v>198</v>
      </c>
      <c r="H1792" t="s">
        <v>199</v>
      </c>
      <c r="I1792" t="s">
        <v>200</v>
      </c>
      <c r="J1792" t="s">
        <v>201</v>
      </c>
      <c r="K1792" t="s">
        <v>19</v>
      </c>
      <c r="L1792">
        <v>5</v>
      </c>
      <c r="M1792" t="s">
        <v>1276</v>
      </c>
      <c r="N1792">
        <v>4</v>
      </c>
      <c r="O1792">
        <f t="shared" si="27"/>
        <v>1</v>
      </c>
    </row>
    <row r="1793" spans="1:15">
      <c r="A1793">
        <v>1792</v>
      </c>
      <c r="B1793" t="s">
        <v>11</v>
      </c>
      <c r="C1793" t="s">
        <v>186</v>
      </c>
      <c r="D1793" t="s">
        <v>25</v>
      </c>
      <c r="E1793" t="s">
        <v>70</v>
      </c>
      <c r="F1793" t="s">
        <v>202</v>
      </c>
      <c r="G1793" t="s">
        <v>203</v>
      </c>
      <c r="H1793" t="s">
        <v>204</v>
      </c>
      <c r="I1793" t="s">
        <v>205</v>
      </c>
      <c r="J1793" t="s">
        <v>206</v>
      </c>
      <c r="K1793" t="s">
        <v>19</v>
      </c>
      <c r="L1793">
        <v>0</v>
      </c>
      <c r="M1793" t="s">
        <v>1276</v>
      </c>
      <c r="O1793">
        <f t="shared" si="27"/>
        <v>1</v>
      </c>
    </row>
    <row r="1794" spans="1:15">
      <c r="A1794">
        <v>1793</v>
      </c>
      <c r="B1794" t="s">
        <v>11</v>
      </c>
      <c r="C1794" t="s">
        <v>186</v>
      </c>
      <c r="D1794" t="s">
        <v>76</v>
      </c>
      <c r="E1794" t="s">
        <v>77</v>
      </c>
      <c r="F1794" t="s">
        <v>207</v>
      </c>
      <c r="G1794" t="s">
        <v>208</v>
      </c>
      <c r="H1794" t="s">
        <v>209</v>
      </c>
      <c r="I1794" t="s">
        <v>210</v>
      </c>
      <c r="J1794" t="s">
        <v>211</v>
      </c>
      <c r="K1794" t="s">
        <v>19</v>
      </c>
      <c r="L1794">
        <v>2</v>
      </c>
      <c r="M1794" t="s">
        <v>1276</v>
      </c>
      <c r="N1794">
        <v>4</v>
      </c>
      <c r="O1794">
        <f t="shared" si="27"/>
        <v>1</v>
      </c>
    </row>
    <row r="1795" spans="1:15">
      <c r="A1795">
        <v>1794</v>
      </c>
      <c r="B1795" t="s">
        <v>11</v>
      </c>
      <c r="C1795" t="s">
        <v>186</v>
      </c>
      <c r="D1795" t="s">
        <v>76</v>
      </c>
      <c r="E1795" t="s">
        <v>83</v>
      </c>
      <c r="F1795" t="s">
        <v>212</v>
      </c>
      <c r="G1795" t="s">
        <v>213</v>
      </c>
      <c r="H1795" t="s">
        <v>214</v>
      </c>
      <c r="I1795" t="s">
        <v>215</v>
      </c>
      <c r="J1795" t="s">
        <v>216</v>
      </c>
      <c r="K1795" t="s">
        <v>19</v>
      </c>
      <c r="L1795">
        <v>1</v>
      </c>
      <c r="M1795" t="s">
        <v>1276</v>
      </c>
      <c r="O1795">
        <f t="shared" ref="O1795:O1858" si="28">IF(N1795=" ",0,1)</f>
        <v>1</v>
      </c>
    </row>
    <row r="1796" spans="1:15">
      <c r="A1796">
        <v>1795</v>
      </c>
      <c r="B1796" t="s">
        <v>11</v>
      </c>
      <c r="C1796" t="s">
        <v>186</v>
      </c>
      <c r="D1796" t="s">
        <v>89</v>
      </c>
      <c r="E1796" t="s">
        <v>90</v>
      </c>
      <c r="F1796" t="s">
        <v>217</v>
      </c>
      <c r="G1796" t="s">
        <v>218</v>
      </c>
      <c r="H1796" t="s">
        <v>219</v>
      </c>
      <c r="I1796" t="s">
        <v>220</v>
      </c>
      <c r="J1796" t="s">
        <v>221</v>
      </c>
      <c r="K1796" t="s">
        <v>19</v>
      </c>
      <c r="L1796">
        <v>4</v>
      </c>
      <c r="M1796" t="s">
        <v>1276</v>
      </c>
      <c r="O1796">
        <f t="shared" si="28"/>
        <v>1</v>
      </c>
    </row>
    <row r="1797" spans="1:15">
      <c r="A1797">
        <v>1796</v>
      </c>
      <c r="B1797" t="s">
        <v>11</v>
      </c>
      <c r="C1797" t="s">
        <v>186</v>
      </c>
      <c r="D1797" t="s">
        <v>89</v>
      </c>
      <c r="E1797" t="s">
        <v>96</v>
      </c>
      <c r="F1797" t="s">
        <v>222</v>
      </c>
      <c r="G1797" t="s">
        <v>223</v>
      </c>
      <c r="H1797" t="s">
        <v>224</v>
      </c>
      <c r="I1797" t="s">
        <v>225</v>
      </c>
      <c r="J1797" t="s">
        <v>226</v>
      </c>
      <c r="K1797" t="s">
        <v>19</v>
      </c>
      <c r="L1797">
        <v>8</v>
      </c>
      <c r="M1797" t="s">
        <v>1276</v>
      </c>
      <c r="N1797">
        <v>4</v>
      </c>
      <c r="O1797">
        <f t="shared" si="28"/>
        <v>1</v>
      </c>
    </row>
    <row r="1798" spans="1:15">
      <c r="A1798">
        <v>1797</v>
      </c>
      <c r="B1798" t="s">
        <v>11</v>
      </c>
      <c r="C1798" t="s">
        <v>186</v>
      </c>
      <c r="D1798" t="s">
        <v>102</v>
      </c>
      <c r="E1798" t="s">
        <v>103</v>
      </c>
      <c r="F1798" t="s">
        <v>187</v>
      </c>
      <c r="G1798" t="s">
        <v>188</v>
      </c>
      <c r="H1798" t="s">
        <v>189</v>
      </c>
      <c r="I1798" t="s">
        <v>227</v>
      </c>
      <c r="J1798" t="s">
        <v>191</v>
      </c>
      <c r="K1798" t="s">
        <v>19</v>
      </c>
      <c r="L1798">
        <v>3</v>
      </c>
      <c r="M1798" t="s">
        <v>1276</v>
      </c>
      <c r="O1798">
        <f t="shared" si="28"/>
        <v>1</v>
      </c>
    </row>
    <row r="1799" spans="1:15">
      <c r="A1799">
        <v>1798</v>
      </c>
      <c r="B1799" t="s">
        <v>11</v>
      </c>
      <c r="C1799" t="s">
        <v>186</v>
      </c>
      <c r="D1799" t="s">
        <v>102</v>
      </c>
      <c r="E1799" t="s">
        <v>109</v>
      </c>
      <c r="F1799" t="s">
        <v>192</v>
      </c>
      <c r="G1799" t="s">
        <v>193</v>
      </c>
      <c r="H1799" t="s">
        <v>194</v>
      </c>
      <c r="I1799" t="s">
        <v>195</v>
      </c>
      <c r="J1799" t="s">
        <v>196</v>
      </c>
      <c r="K1799" t="s">
        <v>19</v>
      </c>
      <c r="L1799">
        <v>5</v>
      </c>
      <c r="M1799" t="s">
        <v>1276</v>
      </c>
      <c r="N1799">
        <v>4</v>
      </c>
      <c r="O1799">
        <f t="shared" si="28"/>
        <v>1</v>
      </c>
    </row>
    <row r="1800" spans="1:15">
      <c r="A1800">
        <v>1799</v>
      </c>
      <c r="B1800" t="s">
        <v>11</v>
      </c>
      <c r="C1800" t="s">
        <v>186</v>
      </c>
      <c r="D1800" t="s">
        <v>114</v>
      </c>
      <c r="E1800" t="s">
        <v>115</v>
      </c>
      <c r="F1800" t="s">
        <v>228</v>
      </c>
      <c r="G1800" t="s">
        <v>229</v>
      </c>
      <c r="H1800" t="s">
        <v>230</v>
      </c>
      <c r="I1800" t="s">
        <v>231</v>
      </c>
      <c r="J1800" t="s">
        <v>232</v>
      </c>
      <c r="K1800" t="s">
        <v>19</v>
      </c>
      <c r="L1800">
        <v>6</v>
      </c>
      <c r="M1800" t="s">
        <v>1276</v>
      </c>
      <c r="N1800">
        <v>4</v>
      </c>
      <c r="O1800">
        <f t="shared" si="28"/>
        <v>1</v>
      </c>
    </row>
    <row r="1801" spans="1:15">
      <c r="A1801">
        <v>1800</v>
      </c>
      <c r="B1801" t="s">
        <v>11</v>
      </c>
      <c r="C1801" t="s">
        <v>186</v>
      </c>
      <c r="D1801" t="s">
        <v>114</v>
      </c>
      <c r="E1801" t="s">
        <v>121</v>
      </c>
      <c r="F1801" t="s">
        <v>233</v>
      </c>
      <c r="G1801" t="s">
        <v>234</v>
      </c>
      <c r="H1801" t="s">
        <v>235</v>
      </c>
      <c r="I1801" t="s">
        <v>236</v>
      </c>
      <c r="J1801" t="s">
        <v>237</v>
      </c>
      <c r="K1801" t="s">
        <v>19</v>
      </c>
      <c r="L1801">
        <v>0</v>
      </c>
      <c r="M1801" t="s">
        <v>1276</v>
      </c>
      <c r="O1801">
        <f t="shared" si="28"/>
        <v>1</v>
      </c>
    </row>
    <row r="1802" spans="1:15">
      <c r="A1802">
        <v>1801</v>
      </c>
      <c r="B1802" t="s">
        <v>11</v>
      </c>
      <c r="C1802" t="s">
        <v>238</v>
      </c>
      <c r="D1802" t="s">
        <v>52</v>
      </c>
      <c r="E1802" t="s">
        <v>52</v>
      </c>
      <c r="F1802" t="s">
        <v>239</v>
      </c>
      <c r="G1802" t="s">
        <v>172</v>
      </c>
      <c r="H1802" t="s">
        <v>240</v>
      </c>
      <c r="I1802" t="s">
        <v>241</v>
      </c>
      <c r="J1802" t="s">
        <v>242</v>
      </c>
      <c r="K1802" t="s">
        <v>19</v>
      </c>
      <c r="L1802">
        <v>2</v>
      </c>
      <c r="M1802" t="s">
        <v>1276</v>
      </c>
      <c r="O1802">
        <f t="shared" si="28"/>
        <v>1</v>
      </c>
    </row>
    <row r="1803" spans="1:15">
      <c r="A1803">
        <v>1802</v>
      </c>
      <c r="B1803" t="s">
        <v>11</v>
      </c>
      <c r="C1803" t="s">
        <v>238</v>
      </c>
      <c r="D1803" t="s">
        <v>52</v>
      </c>
      <c r="E1803" t="s">
        <v>58</v>
      </c>
      <c r="F1803" t="s">
        <v>243</v>
      </c>
      <c r="G1803" t="s">
        <v>244</v>
      </c>
      <c r="H1803" t="s">
        <v>245</v>
      </c>
      <c r="I1803" t="s">
        <v>246</v>
      </c>
      <c r="J1803" t="s">
        <v>247</v>
      </c>
      <c r="K1803" t="s">
        <v>19</v>
      </c>
      <c r="L1803">
        <v>1</v>
      </c>
      <c r="M1803" t="s">
        <v>1276</v>
      </c>
      <c r="O1803">
        <f t="shared" si="28"/>
        <v>1</v>
      </c>
    </row>
    <row r="1804" spans="1:15">
      <c r="A1804">
        <v>1803</v>
      </c>
      <c r="B1804" t="s">
        <v>11</v>
      </c>
      <c r="C1804" t="s">
        <v>238</v>
      </c>
      <c r="D1804" t="s">
        <v>25</v>
      </c>
      <c r="E1804" t="s">
        <v>64</v>
      </c>
      <c r="F1804" t="s">
        <v>248</v>
      </c>
      <c r="G1804" t="s">
        <v>172</v>
      </c>
      <c r="H1804" t="s">
        <v>249</v>
      </c>
      <c r="I1804" t="s">
        <v>250</v>
      </c>
      <c r="J1804" t="s">
        <v>251</v>
      </c>
      <c r="K1804" t="s">
        <v>19</v>
      </c>
      <c r="L1804">
        <v>3</v>
      </c>
      <c r="M1804" t="s">
        <v>1276</v>
      </c>
      <c r="N1804">
        <v>4</v>
      </c>
      <c r="O1804">
        <f t="shared" si="28"/>
        <v>1</v>
      </c>
    </row>
    <row r="1805" spans="1:15">
      <c r="A1805">
        <v>1804</v>
      </c>
      <c r="B1805" t="s">
        <v>11</v>
      </c>
      <c r="C1805" t="s">
        <v>238</v>
      </c>
      <c r="D1805" t="s">
        <v>25</v>
      </c>
      <c r="E1805" t="s">
        <v>70</v>
      </c>
      <c r="F1805" t="s">
        <v>252</v>
      </c>
      <c r="G1805" t="s">
        <v>253</v>
      </c>
      <c r="H1805" t="s">
        <v>254</v>
      </c>
      <c r="I1805" t="s">
        <v>255</v>
      </c>
      <c r="J1805" t="s">
        <v>256</v>
      </c>
      <c r="K1805" t="s">
        <v>19</v>
      </c>
      <c r="L1805">
        <v>3</v>
      </c>
      <c r="M1805" t="s">
        <v>1276</v>
      </c>
      <c r="N1805">
        <v>4</v>
      </c>
      <c r="O1805">
        <f t="shared" si="28"/>
        <v>1</v>
      </c>
    </row>
    <row r="1806" spans="1:15">
      <c r="A1806">
        <v>1805</v>
      </c>
      <c r="B1806" t="s">
        <v>11</v>
      </c>
      <c r="C1806" t="s">
        <v>238</v>
      </c>
      <c r="D1806" t="s">
        <v>76</v>
      </c>
      <c r="E1806" t="s">
        <v>77</v>
      </c>
      <c r="F1806" t="s">
        <v>257</v>
      </c>
      <c r="G1806" t="s">
        <v>258</v>
      </c>
      <c r="H1806" t="s">
        <v>259</v>
      </c>
      <c r="I1806" t="s">
        <v>260</v>
      </c>
      <c r="J1806" t="s">
        <v>261</v>
      </c>
      <c r="K1806" t="s">
        <v>19</v>
      </c>
      <c r="L1806">
        <v>1</v>
      </c>
      <c r="M1806" t="s">
        <v>1276</v>
      </c>
      <c r="O1806">
        <f t="shared" si="28"/>
        <v>1</v>
      </c>
    </row>
    <row r="1807" spans="1:15">
      <c r="A1807">
        <v>1806</v>
      </c>
      <c r="B1807" t="s">
        <v>11</v>
      </c>
      <c r="C1807" t="s">
        <v>238</v>
      </c>
      <c r="D1807" t="s">
        <v>76</v>
      </c>
      <c r="E1807" t="s">
        <v>77</v>
      </c>
      <c r="F1807" t="s">
        <v>262</v>
      </c>
      <c r="G1807" t="s">
        <v>172</v>
      </c>
      <c r="H1807" t="s">
        <v>263</v>
      </c>
      <c r="I1807" t="s">
        <v>264</v>
      </c>
      <c r="J1807" t="s">
        <v>265</v>
      </c>
      <c r="K1807" t="s">
        <v>19</v>
      </c>
      <c r="L1807">
        <v>5</v>
      </c>
      <c r="M1807" t="s">
        <v>1276</v>
      </c>
      <c r="O1807">
        <f t="shared" si="28"/>
        <v>1</v>
      </c>
    </row>
    <row r="1808" spans="1:15">
      <c r="A1808">
        <v>1807</v>
      </c>
      <c r="B1808" t="s">
        <v>11</v>
      </c>
      <c r="C1808" t="s">
        <v>238</v>
      </c>
      <c r="D1808" t="s">
        <v>76</v>
      </c>
      <c r="E1808" t="s">
        <v>83</v>
      </c>
      <c r="F1808" t="s">
        <v>266</v>
      </c>
      <c r="G1808" t="s">
        <v>229</v>
      </c>
      <c r="H1808" t="s">
        <v>267</v>
      </c>
      <c r="I1808" t="s">
        <v>268</v>
      </c>
      <c r="J1808" t="s">
        <v>269</v>
      </c>
      <c r="K1808" t="s">
        <v>19</v>
      </c>
      <c r="L1808">
        <v>1</v>
      </c>
      <c r="M1808" t="s">
        <v>1276</v>
      </c>
      <c r="O1808">
        <f t="shared" si="28"/>
        <v>1</v>
      </c>
    </row>
    <row r="1809" spans="1:15">
      <c r="A1809">
        <v>1808</v>
      </c>
      <c r="B1809" t="s">
        <v>11</v>
      </c>
      <c r="C1809" t="s">
        <v>238</v>
      </c>
      <c r="D1809" t="s">
        <v>76</v>
      </c>
      <c r="E1809" t="s">
        <v>83</v>
      </c>
      <c r="F1809" t="s">
        <v>270</v>
      </c>
      <c r="G1809" t="s">
        <v>271</v>
      </c>
      <c r="H1809" t="s">
        <v>272</v>
      </c>
      <c r="I1809" t="s">
        <v>273</v>
      </c>
      <c r="J1809" t="s">
        <v>274</v>
      </c>
      <c r="K1809" t="s">
        <v>19</v>
      </c>
      <c r="L1809">
        <v>0</v>
      </c>
      <c r="M1809" t="s">
        <v>1276</v>
      </c>
      <c r="O1809">
        <f t="shared" si="28"/>
        <v>1</v>
      </c>
    </row>
    <row r="1810" spans="1:15">
      <c r="A1810">
        <v>1809</v>
      </c>
      <c r="B1810" t="s">
        <v>11</v>
      </c>
      <c r="C1810" t="s">
        <v>238</v>
      </c>
      <c r="D1810" t="s">
        <v>89</v>
      </c>
      <c r="E1810" t="s">
        <v>90</v>
      </c>
      <c r="F1810" t="s">
        <v>275</v>
      </c>
      <c r="G1810" t="s">
        <v>276</v>
      </c>
      <c r="H1810" t="s">
        <v>277</v>
      </c>
      <c r="I1810" t="s">
        <v>278</v>
      </c>
      <c r="J1810" t="s">
        <v>279</v>
      </c>
      <c r="K1810" t="s">
        <v>19</v>
      </c>
      <c r="L1810">
        <v>5</v>
      </c>
      <c r="M1810" t="s">
        <v>1276</v>
      </c>
      <c r="N1810">
        <v>4</v>
      </c>
      <c r="O1810">
        <f t="shared" si="28"/>
        <v>1</v>
      </c>
    </row>
    <row r="1811" spans="1:15">
      <c r="A1811">
        <v>1810</v>
      </c>
      <c r="B1811" t="s">
        <v>11</v>
      </c>
      <c r="C1811" t="s">
        <v>238</v>
      </c>
      <c r="D1811" t="s">
        <v>89</v>
      </c>
      <c r="E1811" t="s">
        <v>96</v>
      </c>
      <c r="F1811" t="s">
        <v>280</v>
      </c>
      <c r="G1811" t="s">
        <v>105</v>
      </c>
      <c r="H1811" t="s">
        <v>281</v>
      </c>
      <c r="I1811" t="s">
        <v>282</v>
      </c>
      <c r="J1811" t="s">
        <v>283</v>
      </c>
      <c r="K1811" t="s">
        <v>19</v>
      </c>
      <c r="L1811">
        <v>1</v>
      </c>
      <c r="M1811" t="s">
        <v>1276</v>
      </c>
      <c r="O1811">
        <f t="shared" si="28"/>
        <v>1</v>
      </c>
    </row>
    <row r="1812" spans="1:15">
      <c r="A1812">
        <v>1811</v>
      </c>
      <c r="B1812" t="s">
        <v>11</v>
      </c>
      <c r="C1812" t="s">
        <v>238</v>
      </c>
      <c r="D1812" t="s">
        <v>102</v>
      </c>
      <c r="E1812" t="s">
        <v>103</v>
      </c>
      <c r="F1812" t="s">
        <v>284</v>
      </c>
      <c r="G1812" t="s">
        <v>285</v>
      </c>
      <c r="H1812" t="s">
        <v>286</v>
      </c>
      <c r="I1812" t="s">
        <v>287</v>
      </c>
      <c r="J1812" t="s">
        <v>288</v>
      </c>
      <c r="K1812" t="s">
        <v>19</v>
      </c>
      <c r="L1812">
        <v>11</v>
      </c>
      <c r="M1812" t="s">
        <v>1276</v>
      </c>
      <c r="N1812">
        <v>4</v>
      </c>
      <c r="O1812">
        <f t="shared" si="28"/>
        <v>1</v>
      </c>
    </row>
    <row r="1813" spans="1:15">
      <c r="A1813">
        <v>1812</v>
      </c>
      <c r="B1813" t="s">
        <v>11</v>
      </c>
      <c r="C1813" t="s">
        <v>238</v>
      </c>
      <c r="D1813" t="s">
        <v>102</v>
      </c>
      <c r="E1813" t="s">
        <v>109</v>
      </c>
      <c r="F1813" t="s">
        <v>289</v>
      </c>
      <c r="G1813" t="s">
        <v>290</v>
      </c>
      <c r="H1813" t="s">
        <v>291</v>
      </c>
      <c r="I1813" t="s">
        <v>292</v>
      </c>
      <c r="J1813" t="s">
        <v>293</v>
      </c>
      <c r="K1813" t="s">
        <v>19</v>
      </c>
      <c r="L1813">
        <v>4</v>
      </c>
      <c r="M1813" t="s">
        <v>1276</v>
      </c>
      <c r="N1813">
        <v>4</v>
      </c>
      <c r="O1813">
        <f t="shared" si="28"/>
        <v>1</v>
      </c>
    </row>
    <row r="1814" spans="1:15">
      <c r="A1814">
        <v>1813</v>
      </c>
      <c r="B1814" t="s">
        <v>11</v>
      </c>
      <c r="C1814" t="s">
        <v>238</v>
      </c>
      <c r="D1814" t="s">
        <v>114</v>
      </c>
      <c r="E1814" t="s">
        <v>115</v>
      </c>
      <c r="F1814" t="s">
        <v>294</v>
      </c>
      <c r="G1814" t="s">
        <v>295</v>
      </c>
      <c r="H1814" t="s">
        <v>296</v>
      </c>
      <c r="I1814" t="s">
        <v>297</v>
      </c>
      <c r="J1814" t="s">
        <v>298</v>
      </c>
      <c r="K1814" t="s">
        <v>19</v>
      </c>
      <c r="L1814">
        <v>8</v>
      </c>
      <c r="M1814" t="s">
        <v>1276</v>
      </c>
      <c r="N1814">
        <v>4</v>
      </c>
      <c r="O1814">
        <f t="shared" si="28"/>
        <v>1</v>
      </c>
    </row>
    <row r="1815" spans="1:15">
      <c r="A1815">
        <v>1814</v>
      </c>
      <c r="B1815" t="s">
        <v>11</v>
      </c>
      <c r="C1815" t="s">
        <v>238</v>
      </c>
      <c r="D1815" t="s">
        <v>114</v>
      </c>
      <c r="E1815" t="s">
        <v>121</v>
      </c>
      <c r="F1815" t="s">
        <v>299</v>
      </c>
      <c r="G1815" t="s">
        <v>300</v>
      </c>
      <c r="H1815" t="s">
        <v>301</v>
      </c>
      <c r="I1815" t="s">
        <v>297</v>
      </c>
      <c r="J1815" t="s">
        <v>302</v>
      </c>
      <c r="K1815" t="s">
        <v>19</v>
      </c>
      <c r="L1815">
        <v>1</v>
      </c>
      <c r="M1815" t="s">
        <v>1276</v>
      </c>
      <c r="O1815">
        <f t="shared" si="28"/>
        <v>1</v>
      </c>
    </row>
    <row r="1816" spans="1:15">
      <c r="A1816">
        <v>1815</v>
      </c>
      <c r="B1816" t="s">
        <v>11</v>
      </c>
      <c r="C1816" t="s">
        <v>303</v>
      </c>
      <c r="D1816" t="s">
        <v>52</v>
      </c>
      <c r="E1816" t="s">
        <v>52</v>
      </c>
      <c r="F1816" t="s">
        <v>304</v>
      </c>
      <c r="G1816" t="s">
        <v>305</v>
      </c>
      <c r="H1816" t="s">
        <v>306</v>
      </c>
      <c r="I1816" t="s">
        <v>307</v>
      </c>
      <c r="J1816" t="s">
        <v>308</v>
      </c>
      <c r="K1816" t="s">
        <v>19</v>
      </c>
      <c r="L1816">
        <v>10</v>
      </c>
      <c r="M1816" t="s">
        <v>1276</v>
      </c>
      <c r="N1816">
        <v>4</v>
      </c>
      <c r="O1816">
        <f t="shared" si="28"/>
        <v>1</v>
      </c>
    </row>
    <row r="1817" spans="1:15">
      <c r="A1817">
        <v>1816</v>
      </c>
      <c r="B1817" t="s">
        <v>11</v>
      </c>
      <c r="C1817" t="s">
        <v>303</v>
      </c>
      <c r="D1817" t="s">
        <v>52</v>
      </c>
      <c r="E1817" t="s">
        <v>58</v>
      </c>
      <c r="F1817" t="s">
        <v>309</v>
      </c>
      <c r="G1817" t="s">
        <v>310</v>
      </c>
      <c r="H1817" t="s">
        <v>311</v>
      </c>
      <c r="I1817" t="s">
        <v>312</v>
      </c>
      <c r="J1817" t="s">
        <v>313</v>
      </c>
      <c r="K1817" t="s">
        <v>19</v>
      </c>
      <c r="L1817">
        <v>5</v>
      </c>
      <c r="M1817" t="s">
        <v>1276</v>
      </c>
      <c r="O1817">
        <f t="shared" si="28"/>
        <v>1</v>
      </c>
    </row>
    <row r="1818" spans="1:15">
      <c r="A1818">
        <v>1817</v>
      </c>
      <c r="B1818" t="s">
        <v>11</v>
      </c>
      <c r="C1818" t="s">
        <v>303</v>
      </c>
      <c r="D1818" t="s">
        <v>25</v>
      </c>
      <c r="E1818" t="s">
        <v>64</v>
      </c>
      <c r="F1818" t="s">
        <v>309</v>
      </c>
      <c r="G1818" t="s">
        <v>310</v>
      </c>
      <c r="H1818" t="s">
        <v>311</v>
      </c>
      <c r="I1818" t="s">
        <v>312</v>
      </c>
      <c r="J1818" t="s">
        <v>313</v>
      </c>
      <c r="K1818" t="s">
        <v>19</v>
      </c>
      <c r="L1818">
        <v>5</v>
      </c>
      <c r="M1818" t="s">
        <v>1276</v>
      </c>
      <c r="O1818">
        <f t="shared" si="28"/>
        <v>1</v>
      </c>
    </row>
    <row r="1819" spans="1:15">
      <c r="A1819">
        <v>1818</v>
      </c>
      <c r="B1819" t="s">
        <v>11</v>
      </c>
      <c r="C1819" t="s">
        <v>303</v>
      </c>
      <c r="D1819" t="s">
        <v>25</v>
      </c>
      <c r="E1819" t="s">
        <v>70</v>
      </c>
      <c r="F1819" t="s">
        <v>304</v>
      </c>
      <c r="G1819" t="s">
        <v>305</v>
      </c>
      <c r="H1819" t="s">
        <v>306</v>
      </c>
      <c r="I1819" t="s">
        <v>307</v>
      </c>
      <c r="J1819" t="s">
        <v>308</v>
      </c>
      <c r="K1819" t="s">
        <v>19</v>
      </c>
      <c r="L1819">
        <v>10</v>
      </c>
      <c r="M1819" t="s">
        <v>1276</v>
      </c>
      <c r="N1819">
        <v>4</v>
      </c>
      <c r="O1819">
        <f t="shared" si="28"/>
        <v>1</v>
      </c>
    </row>
    <row r="1820" spans="1:15">
      <c r="A1820">
        <v>1819</v>
      </c>
      <c r="B1820" t="s">
        <v>11</v>
      </c>
      <c r="C1820" t="s">
        <v>303</v>
      </c>
      <c r="D1820" t="s">
        <v>76</v>
      </c>
      <c r="E1820" t="s">
        <v>77</v>
      </c>
      <c r="F1820" t="s">
        <v>84</v>
      </c>
      <c r="G1820" t="s">
        <v>314</v>
      </c>
      <c r="H1820" t="s">
        <v>315</v>
      </c>
      <c r="I1820" t="s">
        <v>316</v>
      </c>
      <c r="J1820" t="s">
        <v>317</v>
      </c>
      <c r="K1820" t="s">
        <v>19</v>
      </c>
      <c r="L1820">
        <v>1</v>
      </c>
      <c r="M1820" t="s">
        <v>1276</v>
      </c>
      <c r="O1820">
        <f t="shared" si="28"/>
        <v>1</v>
      </c>
    </row>
    <row r="1821" spans="1:15">
      <c r="A1821">
        <v>1820</v>
      </c>
      <c r="B1821" t="s">
        <v>11</v>
      </c>
      <c r="C1821" t="s">
        <v>303</v>
      </c>
      <c r="D1821" t="s">
        <v>76</v>
      </c>
      <c r="E1821" t="s">
        <v>83</v>
      </c>
      <c r="F1821" t="s">
        <v>318</v>
      </c>
      <c r="G1821" t="s">
        <v>319</v>
      </c>
      <c r="H1821" t="s">
        <v>320</v>
      </c>
      <c r="I1821" t="s">
        <v>321</v>
      </c>
      <c r="J1821" t="s">
        <v>322</v>
      </c>
      <c r="K1821" t="s">
        <v>19</v>
      </c>
      <c r="L1821">
        <v>0</v>
      </c>
      <c r="M1821" t="s">
        <v>1276</v>
      </c>
      <c r="O1821">
        <f t="shared" si="28"/>
        <v>1</v>
      </c>
    </row>
    <row r="1822" spans="1:15">
      <c r="A1822">
        <v>1821</v>
      </c>
      <c r="B1822" t="s">
        <v>11</v>
      </c>
      <c r="C1822" t="s">
        <v>303</v>
      </c>
      <c r="D1822" t="s">
        <v>89</v>
      </c>
      <c r="E1822" t="s">
        <v>90</v>
      </c>
      <c r="F1822" t="s">
        <v>323</v>
      </c>
      <c r="G1822" t="s">
        <v>172</v>
      </c>
      <c r="H1822" t="s">
        <v>324</v>
      </c>
      <c r="I1822" t="s">
        <v>325</v>
      </c>
      <c r="J1822" t="s">
        <v>326</v>
      </c>
      <c r="K1822" t="s">
        <v>19</v>
      </c>
      <c r="L1822">
        <v>1</v>
      </c>
      <c r="M1822" t="s">
        <v>1276</v>
      </c>
      <c r="O1822">
        <f t="shared" si="28"/>
        <v>1</v>
      </c>
    </row>
    <row r="1823" spans="1:15">
      <c r="A1823">
        <v>1822</v>
      </c>
      <c r="B1823" t="s">
        <v>11</v>
      </c>
      <c r="C1823" t="s">
        <v>303</v>
      </c>
      <c r="D1823" t="s">
        <v>89</v>
      </c>
      <c r="E1823" t="s">
        <v>96</v>
      </c>
      <c r="F1823" t="s">
        <v>327</v>
      </c>
      <c r="G1823" t="s">
        <v>328</v>
      </c>
      <c r="H1823" t="s">
        <v>329</v>
      </c>
      <c r="I1823" t="s">
        <v>325</v>
      </c>
      <c r="J1823" t="s">
        <v>330</v>
      </c>
      <c r="K1823" t="s">
        <v>19</v>
      </c>
      <c r="L1823">
        <v>9</v>
      </c>
      <c r="M1823" t="s">
        <v>1276</v>
      </c>
      <c r="N1823">
        <v>4</v>
      </c>
      <c r="O1823">
        <f t="shared" si="28"/>
        <v>1</v>
      </c>
    </row>
    <row r="1824" spans="1:15">
      <c r="A1824">
        <v>1823</v>
      </c>
      <c r="B1824" t="s">
        <v>11</v>
      </c>
      <c r="C1824" t="s">
        <v>303</v>
      </c>
      <c r="D1824" t="s">
        <v>102</v>
      </c>
      <c r="E1824" t="s">
        <v>103</v>
      </c>
      <c r="F1824" t="s">
        <v>331</v>
      </c>
      <c r="G1824" t="s">
        <v>244</v>
      </c>
      <c r="H1824" t="s">
        <v>332</v>
      </c>
      <c r="I1824" t="s">
        <v>333</v>
      </c>
      <c r="J1824" t="s">
        <v>334</v>
      </c>
      <c r="K1824" t="s">
        <v>19</v>
      </c>
      <c r="L1824">
        <v>1</v>
      </c>
      <c r="M1824" t="s">
        <v>1276</v>
      </c>
      <c r="O1824">
        <f t="shared" si="28"/>
        <v>1</v>
      </c>
    </row>
    <row r="1825" spans="1:15">
      <c r="A1825">
        <v>1824</v>
      </c>
      <c r="B1825" t="s">
        <v>11</v>
      </c>
      <c r="C1825" t="s">
        <v>303</v>
      </c>
      <c r="D1825" t="s">
        <v>102</v>
      </c>
      <c r="E1825" t="s">
        <v>109</v>
      </c>
      <c r="F1825" t="s">
        <v>335</v>
      </c>
      <c r="G1825" t="s">
        <v>336</v>
      </c>
      <c r="H1825" t="s">
        <v>337</v>
      </c>
      <c r="I1825" t="s">
        <v>333</v>
      </c>
      <c r="J1825" t="s">
        <v>338</v>
      </c>
      <c r="K1825" t="s">
        <v>19</v>
      </c>
      <c r="L1825">
        <v>2</v>
      </c>
      <c r="M1825" t="s">
        <v>1276</v>
      </c>
      <c r="O1825">
        <f t="shared" si="28"/>
        <v>1</v>
      </c>
    </row>
    <row r="1826" spans="1:15">
      <c r="A1826">
        <v>1825</v>
      </c>
      <c r="B1826" t="s">
        <v>11</v>
      </c>
      <c r="C1826" t="s">
        <v>303</v>
      </c>
      <c r="D1826" t="s">
        <v>114</v>
      </c>
      <c r="E1826" t="s">
        <v>115</v>
      </c>
      <c r="F1826" t="s">
        <v>339</v>
      </c>
      <c r="G1826" t="s">
        <v>22</v>
      </c>
      <c r="H1826" t="s">
        <v>340</v>
      </c>
      <c r="I1826" t="s">
        <v>341</v>
      </c>
      <c r="J1826" t="s">
        <v>342</v>
      </c>
      <c r="K1826" t="s">
        <v>19</v>
      </c>
      <c r="L1826">
        <v>5</v>
      </c>
      <c r="M1826" t="s">
        <v>1276</v>
      </c>
      <c r="O1826">
        <f t="shared" si="28"/>
        <v>1</v>
      </c>
    </row>
    <row r="1827" spans="1:15">
      <c r="A1827">
        <v>1826</v>
      </c>
      <c r="B1827" t="s">
        <v>11</v>
      </c>
      <c r="C1827" t="s">
        <v>303</v>
      </c>
      <c r="D1827" t="s">
        <v>114</v>
      </c>
      <c r="E1827" t="s">
        <v>121</v>
      </c>
      <c r="F1827" t="s">
        <v>343</v>
      </c>
      <c r="G1827" t="s">
        <v>344</v>
      </c>
      <c r="H1827" t="s">
        <v>345</v>
      </c>
      <c r="I1827" t="s">
        <v>346</v>
      </c>
      <c r="J1827" t="s">
        <v>347</v>
      </c>
      <c r="K1827" t="s">
        <v>19</v>
      </c>
      <c r="L1827">
        <v>1</v>
      </c>
      <c r="M1827" t="s">
        <v>1276</v>
      </c>
      <c r="O1827">
        <f t="shared" si="28"/>
        <v>1</v>
      </c>
    </row>
    <row r="1828" spans="1:15">
      <c r="A1828">
        <v>1827</v>
      </c>
      <c r="B1828" t="s">
        <v>11</v>
      </c>
      <c r="C1828" t="s">
        <v>348</v>
      </c>
      <c r="D1828" t="s">
        <v>52</v>
      </c>
      <c r="E1828" t="s">
        <v>52</v>
      </c>
      <c r="F1828" t="s">
        <v>349</v>
      </c>
      <c r="G1828" t="s">
        <v>153</v>
      </c>
      <c r="H1828" t="s">
        <v>350</v>
      </c>
      <c r="I1828" t="s">
        <v>351</v>
      </c>
      <c r="J1828" t="s">
        <v>352</v>
      </c>
      <c r="K1828" t="s">
        <v>19</v>
      </c>
      <c r="L1828">
        <v>7</v>
      </c>
      <c r="M1828" t="s">
        <v>1276</v>
      </c>
      <c r="O1828">
        <f t="shared" si="28"/>
        <v>1</v>
      </c>
    </row>
    <row r="1829" spans="1:15">
      <c r="A1829">
        <v>1828</v>
      </c>
      <c r="B1829" t="s">
        <v>11</v>
      </c>
      <c r="C1829" t="s">
        <v>348</v>
      </c>
      <c r="D1829" t="s">
        <v>52</v>
      </c>
      <c r="E1829" t="s">
        <v>58</v>
      </c>
      <c r="F1829" t="s">
        <v>353</v>
      </c>
      <c r="G1829" t="s">
        <v>354</v>
      </c>
      <c r="H1829" t="s">
        <v>355</v>
      </c>
      <c r="I1829" t="s">
        <v>356</v>
      </c>
      <c r="J1829" t="s">
        <v>357</v>
      </c>
      <c r="K1829" t="s">
        <v>19</v>
      </c>
      <c r="L1829">
        <v>8</v>
      </c>
      <c r="M1829" t="s">
        <v>1276</v>
      </c>
      <c r="N1829">
        <v>4</v>
      </c>
      <c r="O1829">
        <f t="shared" si="28"/>
        <v>1</v>
      </c>
    </row>
    <row r="1830" spans="1:15">
      <c r="A1830">
        <v>1829</v>
      </c>
      <c r="B1830" t="s">
        <v>11</v>
      </c>
      <c r="C1830" t="s">
        <v>348</v>
      </c>
      <c r="D1830" t="s">
        <v>25</v>
      </c>
      <c r="E1830" t="s">
        <v>64</v>
      </c>
      <c r="F1830" t="s">
        <v>358</v>
      </c>
      <c r="G1830" t="s">
        <v>223</v>
      </c>
      <c r="H1830" t="s">
        <v>359</v>
      </c>
      <c r="I1830" t="s">
        <v>360</v>
      </c>
      <c r="J1830" t="s">
        <v>361</v>
      </c>
      <c r="K1830" t="s">
        <v>19</v>
      </c>
      <c r="L1830">
        <v>8</v>
      </c>
      <c r="M1830" t="s">
        <v>1276</v>
      </c>
      <c r="O1830">
        <f t="shared" si="28"/>
        <v>1</v>
      </c>
    </row>
    <row r="1831" spans="1:15">
      <c r="A1831">
        <v>1830</v>
      </c>
      <c r="B1831" t="s">
        <v>11</v>
      </c>
      <c r="C1831" t="s">
        <v>348</v>
      </c>
      <c r="D1831" t="s">
        <v>25</v>
      </c>
      <c r="E1831" t="s">
        <v>70</v>
      </c>
      <c r="F1831" t="s">
        <v>362</v>
      </c>
      <c r="G1831" t="s">
        <v>363</v>
      </c>
      <c r="H1831" t="s">
        <v>364</v>
      </c>
      <c r="I1831" t="s">
        <v>365</v>
      </c>
      <c r="J1831" t="s">
        <v>366</v>
      </c>
      <c r="K1831" t="s">
        <v>19</v>
      </c>
      <c r="L1831">
        <v>8</v>
      </c>
      <c r="M1831" t="s">
        <v>1276</v>
      </c>
      <c r="O1831">
        <f t="shared" si="28"/>
        <v>1</v>
      </c>
    </row>
    <row r="1832" spans="1:15">
      <c r="A1832">
        <v>1831</v>
      </c>
      <c r="B1832" t="s">
        <v>11</v>
      </c>
      <c r="C1832" t="s">
        <v>348</v>
      </c>
      <c r="D1832" t="s">
        <v>25</v>
      </c>
      <c r="E1832" t="s">
        <v>70</v>
      </c>
      <c r="F1832" t="s">
        <v>275</v>
      </c>
      <c r="G1832" t="s">
        <v>367</v>
      </c>
      <c r="H1832" t="s">
        <v>368</v>
      </c>
      <c r="I1832" t="s">
        <v>369</v>
      </c>
      <c r="J1832" t="s">
        <v>370</v>
      </c>
      <c r="K1832" t="s">
        <v>19</v>
      </c>
      <c r="L1832">
        <v>0</v>
      </c>
      <c r="M1832" t="s">
        <v>1276</v>
      </c>
      <c r="O1832">
        <f t="shared" si="28"/>
        <v>1</v>
      </c>
    </row>
    <row r="1833" spans="1:15">
      <c r="A1833">
        <v>1832</v>
      </c>
      <c r="B1833" t="s">
        <v>11</v>
      </c>
      <c r="C1833" t="s">
        <v>348</v>
      </c>
      <c r="D1833" t="s">
        <v>76</v>
      </c>
      <c r="E1833" t="s">
        <v>77</v>
      </c>
      <c r="F1833" t="s">
        <v>371</v>
      </c>
      <c r="G1833" t="s">
        <v>372</v>
      </c>
      <c r="H1833" t="s">
        <v>373</v>
      </c>
      <c r="I1833" t="s">
        <v>374</v>
      </c>
      <c r="J1833" t="s">
        <v>375</v>
      </c>
      <c r="K1833" t="s">
        <v>19</v>
      </c>
      <c r="L1833">
        <v>0</v>
      </c>
      <c r="M1833" t="s">
        <v>1276</v>
      </c>
      <c r="O1833">
        <f t="shared" si="28"/>
        <v>1</v>
      </c>
    </row>
    <row r="1834" spans="1:15">
      <c r="A1834">
        <v>1833</v>
      </c>
      <c r="B1834" t="s">
        <v>11</v>
      </c>
      <c r="C1834" t="s">
        <v>348</v>
      </c>
      <c r="D1834" t="s">
        <v>76</v>
      </c>
      <c r="E1834" t="s">
        <v>83</v>
      </c>
      <c r="F1834" t="s">
        <v>71</v>
      </c>
      <c r="G1834" t="s">
        <v>376</v>
      </c>
      <c r="H1834" t="s">
        <v>377</v>
      </c>
      <c r="I1834" t="s">
        <v>378</v>
      </c>
      <c r="J1834" t="s">
        <v>379</v>
      </c>
      <c r="K1834" t="s">
        <v>19</v>
      </c>
      <c r="L1834">
        <v>0</v>
      </c>
      <c r="M1834" t="s">
        <v>1276</v>
      </c>
      <c r="O1834">
        <f t="shared" si="28"/>
        <v>1</v>
      </c>
    </row>
    <row r="1835" spans="1:15">
      <c r="A1835">
        <v>1834</v>
      </c>
      <c r="B1835" t="s">
        <v>11</v>
      </c>
      <c r="C1835" t="s">
        <v>348</v>
      </c>
      <c r="D1835" t="s">
        <v>89</v>
      </c>
      <c r="E1835" t="s">
        <v>90</v>
      </c>
      <c r="F1835" t="s">
        <v>349</v>
      </c>
      <c r="G1835" t="s">
        <v>153</v>
      </c>
      <c r="H1835" t="s">
        <v>350</v>
      </c>
      <c r="I1835" t="s">
        <v>351</v>
      </c>
      <c r="J1835" t="s">
        <v>352</v>
      </c>
      <c r="K1835" t="s">
        <v>19</v>
      </c>
      <c r="L1835">
        <v>7</v>
      </c>
      <c r="M1835" t="s">
        <v>1276</v>
      </c>
      <c r="O1835">
        <f t="shared" si="28"/>
        <v>1</v>
      </c>
    </row>
    <row r="1836" spans="1:15">
      <c r="A1836">
        <v>1835</v>
      </c>
      <c r="B1836" t="s">
        <v>11</v>
      </c>
      <c r="C1836" t="s">
        <v>348</v>
      </c>
      <c r="D1836" t="s">
        <v>89</v>
      </c>
      <c r="E1836" t="s">
        <v>96</v>
      </c>
      <c r="F1836" t="s">
        <v>380</v>
      </c>
      <c r="G1836" t="s">
        <v>381</v>
      </c>
      <c r="H1836" t="s">
        <v>382</v>
      </c>
      <c r="I1836" t="s">
        <v>383</v>
      </c>
      <c r="J1836" t="s">
        <v>384</v>
      </c>
      <c r="K1836" t="s">
        <v>19</v>
      </c>
      <c r="L1836">
        <v>6</v>
      </c>
      <c r="M1836" t="s">
        <v>1276</v>
      </c>
      <c r="N1836">
        <v>4</v>
      </c>
      <c r="O1836">
        <f t="shared" si="28"/>
        <v>1</v>
      </c>
    </row>
    <row r="1837" spans="1:15">
      <c r="A1837">
        <v>1836</v>
      </c>
      <c r="B1837" t="s">
        <v>11</v>
      </c>
      <c r="C1837" t="s">
        <v>348</v>
      </c>
      <c r="D1837" t="s">
        <v>102</v>
      </c>
      <c r="E1837" t="s">
        <v>103</v>
      </c>
      <c r="F1837" t="s">
        <v>353</v>
      </c>
      <c r="G1837" t="s">
        <v>354</v>
      </c>
      <c r="H1837" t="s">
        <v>385</v>
      </c>
      <c r="I1837" t="s">
        <v>356</v>
      </c>
      <c r="J1837" t="s">
        <v>357</v>
      </c>
      <c r="K1837" t="s">
        <v>19</v>
      </c>
      <c r="L1837">
        <v>8</v>
      </c>
      <c r="M1837" t="s">
        <v>1276</v>
      </c>
      <c r="N1837">
        <v>4</v>
      </c>
      <c r="O1837">
        <f t="shared" si="28"/>
        <v>1</v>
      </c>
    </row>
    <row r="1838" spans="1:15">
      <c r="A1838">
        <v>1837</v>
      </c>
      <c r="B1838" t="s">
        <v>11</v>
      </c>
      <c r="C1838" t="s">
        <v>348</v>
      </c>
      <c r="D1838" t="s">
        <v>102</v>
      </c>
      <c r="E1838" t="s">
        <v>109</v>
      </c>
      <c r="F1838" t="s">
        <v>386</v>
      </c>
      <c r="G1838" t="s">
        <v>387</v>
      </c>
      <c r="H1838" t="s">
        <v>388</v>
      </c>
      <c r="I1838" t="s">
        <v>389</v>
      </c>
      <c r="J1838" t="s">
        <v>390</v>
      </c>
      <c r="K1838" t="s">
        <v>19</v>
      </c>
      <c r="L1838">
        <v>7</v>
      </c>
      <c r="M1838" t="s">
        <v>1276</v>
      </c>
      <c r="N1838">
        <v>4</v>
      </c>
      <c r="O1838">
        <f t="shared" si="28"/>
        <v>1</v>
      </c>
    </row>
    <row r="1839" spans="1:15">
      <c r="A1839">
        <v>1838</v>
      </c>
      <c r="B1839" t="s">
        <v>11</v>
      </c>
      <c r="C1839" t="s">
        <v>348</v>
      </c>
      <c r="D1839" t="s">
        <v>114</v>
      </c>
      <c r="E1839" t="s">
        <v>115</v>
      </c>
      <c r="F1839" t="s">
        <v>391</v>
      </c>
      <c r="G1839" t="s">
        <v>392</v>
      </c>
      <c r="H1839" t="s">
        <v>393</v>
      </c>
      <c r="I1839" t="s">
        <v>394</v>
      </c>
      <c r="J1839" t="s">
        <v>395</v>
      </c>
      <c r="K1839" t="s">
        <v>19</v>
      </c>
      <c r="L1839">
        <v>1</v>
      </c>
      <c r="M1839" t="s">
        <v>1276</v>
      </c>
      <c r="O1839">
        <f t="shared" si="28"/>
        <v>1</v>
      </c>
    </row>
    <row r="1840" spans="1:15">
      <c r="A1840">
        <v>1839</v>
      </c>
      <c r="B1840" t="s">
        <v>11</v>
      </c>
      <c r="C1840" t="s">
        <v>348</v>
      </c>
      <c r="D1840" t="s">
        <v>114</v>
      </c>
      <c r="E1840" t="s">
        <v>121</v>
      </c>
      <c r="F1840" t="s">
        <v>396</v>
      </c>
      <c r="G1840" t="s">
        <v>397</v>
      </c>
      <c r="H1840" t="s">
        <v>398</v>
      </c>
      <c r="I1840" t="s">
        <v>399</v>
      </c>
      <c r="J1840" t="s">
        <v>400</v>
      </c>
      <c r="K1840" t="s">
        <v>19</v>
      </c>
      <c r="L1840">
        <v>0</v>
      </c>
      <c r="M1840" t="s">
        <v>1276</v>
      </c>
      <c r="O1840">
        <f t="shared" si="28"/>
        <v>1</v>
      </c>
    </row>
    <row r="1841" spans="1:15">
      <c r="A1841">
        <v>1840</v>
      </c>
      <c r="B1841" t="s">
        <v>11</v>
      </c>
      <c r="C1841" t="s">
        <v>401</v>
      </c>
      <c r="D1841" t="s">
        <v>52</v>
      </c>
      <c r="E1841" t="s">
        <v>52</v>
      </c>
      <c r="F1841" t="s">
        <v>402</v>
      </c>
      <c r="G1841" t="s">
        <v>403</v>
      </c>
      <c r="H1841" t="s">
        <v>404</v>
      </c>
      <c r="I1841" t="s">
        <v>405</v>
      </c>
      <c r="J1841" t="s">
        <v>406</v>
      </c>
      <c r="K1841" t="s">
        <v>19</v>
      </c>
      <c r="L1841">
        <v>7</v>
      </c>
      <c r="M1841" t="s">
        <v>1276</v>
      </c>
      <c r="O1841">
        <f t="shared" si="28"/>
        <v>1</v>
      </c>
    </row>
    <row r="1842" spans="1:15">
      <c r="A1842">
        <v>1841</v>
      </c>
      <c r="B1842" t="s">
        <v>11</v>
      </c>
      <c r="C1842" t="s">
        <v>401</v>
      </c>
      <c r="D1842" t="s">
        <v>52</v>
      </c>
      <c r="E1842" t="s">
        <v>58</v>
      </c>
      <c r="F1842" t="s">
        <v>407</v>
      </c>
      <c r="G1842" t="s">
        <v>367</v>
      </c>
      <c r="H1842" t="s">
        <v>408</v>
      </c>
      <c r="I1842" t="s">
        <v>409</v>
      </c>
      <c r="J1842" t="s">
        <v>410</v>
      </c>
      <c r="K1842" t="s">
        <v>19</v>
      </c>
      <c r="L1842">
        <v>2</v>
      </c>
      <c r="M1842" t="s">
        <v>1276</v>
      </c>
      <c r="O1842">
        <f t="shared" si="28"/>
        <v>1</v>
      </c>
    </row>
    <row r="1843" spans="1:15">
      <c r="A1843">
        <v>1842</v>
      </c>
      <c r="B1843" t="s">
        <v>11</v>
      </c>
      <c r="C1843" t="s">
        <v>401</v>
      </c>
      <c r="D1843" t="s">
        <v>25</v>
      </c>
      <c r="E1843" t="s">
        <v>64</v>
      </c>
      <c r="F1843" t="s">
        <v>411</v>
      </c>
      <c r="G1843" t="s">
        <v>22</v>
      </c>
      <c r="H1843" t="s">
        <v>412</v>
      </c>
      <c r="I1843" t="s">
        <v>413</v>
      </c>
      <c r="J1843" t="s">
        <v>414</v>
      </c>
      <c r="K1843" t="s">
        <v>19</v>
      </c>
      <c r="L1843">
        <v>6</v>
      </c>
      <c r="M1843" t="s">
        <v>1276</v>
      </c>
      <c r="O1843">
        <f t="shared" si="28"/>
        <v>1</v>
      </c>
    </row>
    <row r="1844" spans="1:15">
      <c r="A1844">
        <v>1843</v>
      </c>
      <c r="B1844" t="s">
        <v>11</v>
      </c>
      <c r="C1844" t="s">
        <v>401</v>
      </c>
      <c r="D1844" t="s">
        <v>25</v>
      </c>
      <c r="E1844" t="s">
        <v>70</v>
      </c>
      <c r="F1844" t="s">
        <v>415</v>
      </c>
      <c r="G1844" t="s">
        <v>367</v>
      </c>
      <c r="H1844" t="s">
        <v>416</v>
      </c>
      <c r="I1844" t="s">
        <v>417</v>
      </c>
      <c r="J1844" t="s">
        <v>418</v>
      </c>
      <c r="K1844" t="s">
        <v>19</v>
      </c>
      <c r="L1844">
        <v>6</v>
      </c>
      <c r="M1844" t="s">
        <v>1276</v>
      </c>
      <c r="O1844">
        <f t="shared" si="28"/>
        <v>1</v>
      </c>
    </row>
    <row r="1845" spans="1:15">
      <c r="A1845">
        <v>1844</v>
      </c>
      <c r="B1845" t="s">
        <v>11</v>
      </c>
      <c r="C1845" t="s">
        <v>401</v>
      </c>
      <c r="D1845" t="s">
        <v>25</v>
      </c>
      <c r="E1845" t="s">
        <v>70</v>
      </c>
      <c r="F1845" t="s">
        <v>419</v>
      </c>
      <c r="G1845" t="s">
        <v>172</v>
      </c>
      <c r="H1845" t="s">
        <v>420</v>
      </c>
      <c r="I1845" t="s">
        <v>421</v>
      </c>
      <c r="J1845" t="s">
        <v>422</v>
      </c>
      <c r="K1845" t="s">
        <v>19</v>
      </c>
      <c r="L1845">
        <v>2</v>
      </c>
      <c r="M1845" t="s">
        <v>1276</v>
      </c>
      <c r="O1845">
        <f t="shared" si="28"/>
        <v>1</v>
      </c>
    </row>
    <row r="1846" spans="1:15">
      <c r="A1846">
        <v>1845</v>
      </c>
      <c r="B1846" t="s">
        <v>11</v>
      </c>
      <c r="C1846" t="s">
        <v>401</v>
      </c>
      <c r="D1846" t="s">
        <v>76</v>
      </c>
      <c r="E1846" t="s">
        <v>77</v>
      </c>
      <c r="F1846" t="s">
        <v>423</v>
      </c>
      <c r="G1846" t="s">
        <v>424</v>
      </c>
      <c r="H1846" t="s">
        <v>425</v>
      </c>
      <c r="I1846" t="s">
        <v>426</v>
      </c>
      <c r="J1846" t="s">
        <v>427</v>
      </c>
      <c r="K1846" t="s">
        <v>19</v>
      </c>
      <c r="L1846">
        <v>0</v>
      </c>
      <c r="M1846" t="s">
        <v>1276</v>
      </c>
      <c r="O1846">
        <f t="shared" si="28"/>
        <v>1</v>
      </c>
    </row>
    <row r="1847" spans="1:15">
      <c r="A1847">
        <v>1846</v>
      </c>
      <c r="B1847" t="s">
        <v>11</v>
      </c>
      <c r="C1847" t="s">
        <v>401</v>
      </c>
      <c r="D1847" t="s">
        <v>76</v>
      </c>
      <c r="E1847" t="s">
        <v>83</v>
      </c>
      <c r="F1847" t="s">
        <v>428</v>
      </c>
      <c r="G1847" t="s">
        <v>429</v>
      </c>
      <c r="H1847" t="s">
        <v>430</v>
      </c>
      <c r="I1847" t="s">
        <v>431</v>
      </c>
      <c r="J1847" t="s">
        <v>432</v>
      </c>
      <c r="K1847" t="s">
        <v>19</v>
      </c>
      <c r="L1847">
        <v>0</v>
      </c>
      <c r="M1847" t="s">
        <v>1276</v>
      </c>
      <c r="O1847">
        <f t="shared" si="28"/>
        <v>1</v>
      </c>
    </row>
    <row r="1848" spans="1:15">
      <c r="A1848">
        <v>1847</v>
      </c>
      <c r="B1848" t="s">
        <v>11</v>
      </c>
      <c r="C1848" t="s">
        <v>401</v>
      </c>
      <c r="D1848" t="s">
        <v>89</v>
      </c>
      <c r="E1848" t="s">
        <v>90</v>
      </c>
      <c r="F1848" t="s">
        <v>433</v>
      </c>
      <c r="G1848" t="s">
        <v>223</v>
      </c>
      <c r="H1848" t="s">
        <v>434</v>
      </c>
      <c r="I1848" t="s">
        <v>435</v>
      </c>
      <c r="J1848" t="s">
        <v>436</v>
      </c>
      <c r="K1848" t="s">
        <v>19</v>
      </c>
      <c r="L1848">
        <v>5</v>
      </c>
      <c r="M1848" t="s">
        <v>1276</v>
      </c>
      <c r="N1848">
        <v>4</v>
      </c>
      <c r="O1848">
        <f t="shared" si="28"/>
        <v>1</v>
      </c>
    </row>
    <row r="1849" spans="1:15">
      <c r="A1849">
        <v>1848</v>
      </c>
      <c r="B1849" t="s">
        <v>11</v>
      </c>
      <c r="C1849" t="s">
        <v>401</v>
      </c>
      <c r="D1849" t="s">
        <v>89</v>
      </c>
      <c r="E1849" t="s">
        <v>96</v>
      </c>
      <c r="F1849" t="s">
        <v>437</v>
      </c>
      <c r="G1849" t="s">
        <v>438</v>
      </c>
      <c r="H1849" t="s">
        <v>439</v>
      </c>
      <c r="I1849" t="s">
        <v>440</v>
      </c>
      <c r="J1849" t="s">
        <v>441</v>
      </c>
      <c r="K1849" t="s">
        <v>19</v>
      </c>
      <c r="L1849">
        <v>10</v>
      </c>
      <c r="M1849" t="s">
        <v>1276</v>
      </c>
      <c r="N1849">
        <v>4</v>
      </c>
      <c r="O1849">
        <f t="shared" si="28"/>
        <v>1</v>
      </c>
    </row>
    <row r="1850" spans="1:15">
      <c r="A1850">
        <v>1849</v>
      </c>
      <c r="B1850" t="s">
        <v>11</v>
      </c>
      <c r="C1850" t="s">
        <v>401</v>
      </c>
      <c r="D1850" t="s">
        <v>102</v>
      </c>
      <c r="E1850" t="s">
        <v>103</v>
      </c>
      <c r="F1850" t="s">
        <v>442</v>
      </c>
      <c r="G1850" t="s">
        <v>443</v>
      </c>
      <c r="H1850" t="s">
        <v>444</v>
      </c>
      <c r="I1850" t="s">
        <v>445</v>
      </c>
      <c r="J1850" t="s">
        <v>446</v>
      </c>
      <c r="K1850" t="s">
        <v>19</v>
      </c>
      <c r="L1850">
        <v>9</v>
      </c>
      <c r="M1850" t="s">
        <v>1276</v>
      </c>
      <c r="N1850">
        <v>4</v>
      </c>
      <c r="O1850">
        <f t="shared" si="28"/>
        <v>1</v>
      </c>
    </row>
    <row r="1851" spans="1:15">
      <c r="A1851">
        <v>1850</v>
      </c>
      <c r="B1851" t="s">
        <v>11</v>
      </c>
      <c r="C1851" t="s">
        <v>401</v>
      </c>
      <c r="D1851" t="s">
        <v>102</v>
      </c>
      <c r="E1851" t="s">
        <v>109</v>
      </c>
      <c r="F1851" t="s">
        <v>156</v>
      </c>
      <c r="G1851" t="s">
        <v>447</v>
      </c>
      <c r="H1851" t="s">
        <v>448</v>
      </c>
      <c r="I1851" t="s">
        <v>449</v>
      </c>
      <c r="J1851" t="s">
        <v>450</v>
      </c>
      <c r="K1851" t="s">
        <v>19</v>
      </c>
      <c r="L1851">
        <v>6</v>
      </c>
      <c r="M1851" t="s">
        <v>1276</v>
      </c>
      <c r="O1851">
        <f t="shared" si="28"/>
        <v>1</v>
      </c>
    </row>
    <row r="1852" spans="1:15">
      <c r="A1852">
        <v>1851</v>
      </c>
      <c r="B1852" t="s">
        <v>11</v>
      </c>
      <c r="C1852" t="s">
        <v>401</v>
      </c>
      <c r="D1852" t="s">
        <v>114</v>
      </c>
      <c r="E1852" t="s">
        <v>115</v>
      </c>
      <c r="F1852" t="s">
        <v>451</v>
      </c>
      <c r="G1852" t="s">
        <v>1286</v>
      </c>
      <c r="H1852" t="s">
        <v>452</v>
      </c>
      <c r="I1852" t="s">
        <v>453</v>
      </c>
      <c r="J1852" t="s">
        <v>454</v>
      </c>
      <c r="K1852" t="s">
        <v>19</v>
      </c>
      <c r="L1852">
        <v>2</v>
      </c>
      <c r="M1852" t="s">
        <v>1276</v>
      </c>
      <c r="O1852">
        <f t="shared" si="28"/>
        <v>1</v>
      </c>
    </row>
    <row r="1853" spans="1:15">
      <c r="A1853">
        <v>1852</v>
      </c>
      <c r="B1853" t="s">
        <v>11</v>
      </c>
      <c r="C1853" t="s">
        <v>401</v>
      </c>
      <c r="D1853" t="s">
        <v>114</v>
      </c>
      <c r="E1853" t="s">
        <v>121</v>
      </c>
      <c r="F1853" t="s">
        <v>455</v>
      </c>
      <c r="G1853" t="s">
        <v>456</v>
      </c>
      <c r="H1853" t="s">
        <v>457</v>
      </c>
      <c r="I1853" t="s">
        <v>458</v>
      </c>
      <c r="J1853" t="s">
        <v>459</v>
      </c>
      <c r="K1853" t="s">
        <v>19</v>
      </c>
      <c r="L1853">
        <v>1</v>
      </c>
      <c r="M1853" t="s">
        <v>1276</v>
      </c>
      <c r="O1853">
        <f t="shared" si="28"/>
        <v>1</v>
      </c>
    </row>
    <row r="1854" spans="1:15">
      <c r="A1854">
        <v>1853</v>
      </c>
      <c r="B1854" t="s">
        <v>460</v>
      </c>
      <c r="C1854" t="s">
        <v>12</v>
      </c>
      <c r="D1854" t="s">
        <v>12</v>
      </c>
      <c r="E1854" t="s">
        <v>13</v>
      </c>
      <c r="F1854" t="s">
        <v>461</v>
      </c>
      <c r="G1854" t="s">
        <v>172</v>
      </c>
      <c r="H1854" t="s">
        <v>462</v>
      </c>
      <c r="I1854" t="s">
        <v>463</v>
      </c>
      <c r="J1854" t="s">
        <v>464</v>
      </c>
      <c r="K1854" t="s">
        <v>19</v>
      </c>
      <c r="L1854">
        <v>8</v>
      </c>
      <c r="M1854" t="s">
        <v>1276</v>
      </c>
      <c r="N1854">
        <v>4</v>
      </c>
      <c r="O1854">
        <f t="shared" si="28"/>
        <v>1</v>
      </c>
    </row>
    <row r="1855" spans="1:15">
      <c r="A1855">
        <v>1854</v>
      </c>
      <c r="B1855" t="s">
        <v>460</v>
      </c>
      <c r="C1855" t="s">
        <v>12</v>
      </c>
      <c r="D1855" t="s">
        <v>12</v>
      </c>
      <c r="E1855" t="s">
        <v>20</v>
      </c>
      <c r="F1855" t="s">
        <v>465</v>
      </c>
      <c r="G1855" t="s">
        <v>466</v>
      </c>
      <c r="H1855" t="s">
        <v>467</v>
      </c>
      <c r="I1855" t="s">
        <v>468</v>
      </c>
      <c r="J1855" t="s">
        <v>469</v>
      </c>
      <c r="K1855" t="s">
        <v>19</v>
      </c>
      <c r="L1855">
        <v>5</v>
      </c>
      <c r="M1855" t="s">
        <v>1276</v>
      </c>
      <c r="N1855">
        <v>4</v>
      </c>
      <c r="O1855">
        <f t="shared" si="28"/>
        <v>1</v>
      </c>
    </row>
    <row r="1856" spans="1:15">
      <c r="A1856">
        <v>1855</v>
      </c>
      <c r="B1856" t="s">
        <v>460</v>
      </c>
      <c r="C1856" t="s">
        <v>12</v>
      </c>
      <c r="D1856" t="s">
        <v>12</v>
      </c>
      <c r="E1856" t="s">
        <v>25</v>
      </c>
      <c r="F1856" t="s">
        <v>470</v>
      </c>
      <c r="G1856" t="s">
        <v>244</v>
      </c>
      <c r="H1856" t="s">
        <v>471</v>
      </c>
      <c r="I1856" t="s">
        <v>472</v>
      </c>
      <c r="J1856" t="s">
        <v>473</v>
      </c>
      <c r="K1856" t="s">
        <v>19</v>
      </c>
      <c r="L1856">
        <v>6</v>
      </c>
      <c r="M1856" t="s">
        <v>1276</v>
      </c>
      <c r="N1856">
        <v>4</v>
      </c>
      <c r="O1856">
        <f t="shared" si="28"/>
        <v>1</v>
      </c>
    </row>
    <row r="1857" spans="1:15">
      <c r="A1857">
        <v>1856</v>
      </c>
      <c r="B1857" t="s">
        <v>460</v>
      </c>
      <c r="C1857" t="s">
        <v>12</v>
      </c>
      <c r="D1857" t="s">
        <v>12</v>
      </c>
      <c r="E1857" t="s">
        <v>30</v>
      </c>
      <c r="F1857" t="s">
        <v>461</v>
      </c>
      <c r="G1857" t="s">
        <v>172</v>
      </c>
      <c r="H1857" t="s">
        <v>462</v>
      </c>
      <c r="I1857" t="s">
        <v>463</v>
      </c>
      <c r="J1857" t="s">
        <v>464</v>
      </c>
      <c r="K1857" t="s">
        <v>19</v>
      </c>
      <c r="L1857">
        <v>8</v>
      </c>
      <c r="M1857" t="s">
        <v>1276</v>
      </c>
      <c r="N1857">
        <v>4</v>
      </c>
      <c r="O1857">
        <f t="shared" si="28"/>
        <v>1</v>
      </c>
    </row>
    <row r="1858" spans="1:15">
      <c r="A1858">
        <v>1857</v>
      </c>
      <c r="B1858" t="s">
        <v>460</v>
      </c>
      <c r="C1858" t="s">
        <v>12</v>
      </c>
      <c r="D1858" t="s">
        <v>12</v>
      </c>
      <c r="E1858" t="s">
        <v>76</v>
      </c>
      <c r="F1858" t="s">
        <v>474</v>
      </c>
      <c r="G1858" t="s">
        <v>354</v>
      </c>
      <c r="H1858" t="s">
        <v>475</v>
      </c>
      <c r="I1858" t="s">
        <v>476</v>
      </c>
      <c r="J1858" t="s">
        <v>477</v>
      </c>
      <c r="K1858" t="s">
        <v>19</v>
      </c>
      <c r="L1858">
        <v>1</v>
      </c>
      <c r="M1858" t="s">
        <v>1276</v>
      </c>
      <c r="O1858">
        <f t="shared" si="28"/>
        <v>1</v>
      </c>
    </row>
    <row r="1859" spans="1:15">
      <c r="A1859">
        <v>1858</v>
      </c>
      <c r="B1859" t="s">
        <v>460</v>
      </c>
      <c r="C1859" t="s">
        <v>12</v>
      </c>
      <c r="D1859" t="s">
        <v>12</v>
      </c>
      <c r="E1859" t="s">
        <v>478</v>
      </c>
      <c r="F1859" t="s">
        <v>479</v>
      </c>
      <c r="G1859" t="s">
        <v>480</v>
      </c>
      <c r="H1859" t="s">
        <v>481</v>
      </c>
      <c r="I1859" t="s">
        <v>482</v>
      </c>
      <c r="J1859" t="s">
        <v>483</v>
      </c>
      <c r="K1859" t="s">
        <v>19</v>
      </c>
      <c r="L1859">
        <v>8</v>
      </c>
      <c r="M1859" t="s">
        <v>1276</v>
      </c>
      <c r="O1859">
        <f t="shared" ref="O1859:O1922" si="29">IF(N1859=" ",0,1)</f>
        <v>1</v>
      </c>
    </row>
    <row r="1860" spans="1:15">
      <c r="A1860">
        <v>1859</v>
      </c>
      <c r="B1860" t="s">
        <v>460</v>
      </c>
      <c r="C1860" t="s">
        <v>12</v>
      </c>
      <c r="D1860" t="s">
        <v>12</v>
      </c>
      <c r="E1860" t="s">
        <v>36</v>
      </c>
      <c r="F1860" t="s">
        <v>484</v>
      </c>
      <c r="G1860" t="s">
        <v>485</v>
      </c>
      <c r="H1860" t="s">
        <v>486</v>
      </c>
      <c r="I1860" t="s">
        <v>487</v>
      </c>
      <c r="J1860" t="s">
        <v>488</v>
      </c>
      <c r="K1860" t="s">
        <v>19</v>
      </c>
      <c r="L1860">
        <v>0</v>
      </c>
      <c r="M1860" t="s">
        <v>1276</v>
      </c>
      <c r="O1860">
        <f t="shared" si="29"/>
        <v>1</v>
      </c>
    </row>
    <row r="1861" spans="1:15">
      <c r="A1861">
        <v>1860</v>
      </c>
      <c r="B1861" t="s">
        <v>460</v>
      </c>
      <c r="C1861" t="s">
        <v>12</v>
      </c>
      <c r="D1861" t="s">
        <v>12</v>
      </c>
      <c r="E1861" t="s">
        <v>40</v>
      </c>
      <c r="F1861" t="s">
        <v>489</v>
      </c>
      <c r="G1861" t="s">
        <v>314</v>
      </c>
      <c r="H1861" t="s">
        <v>490</v>
      </c>
      <c r="I1861" t="s">
        <v>491</v>
      </c>
      <c r="J1861" t="s">
        <v>492</v>
      </c>
      <c r="K1861" t="s">
        <v>19</v>
      </c>
      <c r="L1861">
        <v>5</v>
      </c>
      <c r="M1861" t="s">
        <v>1276</v>
      </c>
      <c r="N1861">
        <v>4</v>
      </c>
      <c r="O1861">
        <f t="shared" si="29"/>
        <v>1</v>
      </c>
    </row>
    <row r="1862" spans="1:15">
      <c r="A1862">
        <v>1861</v>
      </c>
      <c r="B1862" t="s">
        <v>460</v>
      </c>
      <c r="C1862" t="s">
        <v>12</v>
      </c>
      <c r="D1862" t="s">
        <v>12</v>
      </c>
      <c r="E1862" t="s">
        <v>493</v>
      </c>
      <c r="F1862" t="s">
        <v>494</v>
      </c>
      <c r="G1862" t="s">
        <v>495</v>
      </c>
      <c r="H1862" t="s">
        <v>496</v>
      </c>
      <c r="I1862" t="s">
        <v>497</v>
      </c>
      <c r="J1862" t="s">
        <v>498</v>
      </c>
      <c r="K1862" t="s">
        <v>19</v>
      </c>
      <c r="L1862">
        <v>0</v>
      </c>
      <c r="M1862" t="s">
        <v>1276</v>
      </c>
      <c r="O1862">
        <f t="shared" si="29"/>
        <v>1</v>
      </c>
    </row>
    <row r="1863" spans="1:15">
      <c r="A1863">
        <v>1862</v>
      </c>
      <c r="B1863" t="s">
        <v>460</v>
      </c>
      <c r="C1863" t="s">
        <v>12</v>
      </c>
      <c r="D1863" t="s">
        <v>12</v>
      </c>
      <c r="E1863" t="s">
        <v>499</v>
      </c>
      <c r="F1863" t="s">
        <v>500</v>
      </c>
      <c r="G1863" t="s">
        <v>501</v>
      </c>
      <c r="H1863" t="s">
        <v>502</v>
      </c>
      <c r="I1863" t="s">
        <v>503</v>
      </c>
      <c r="J1863" t="s">
        <v>504</v>
      </c>
      <c r="K1863" t="s">
        <v>19</v>
      </c>
      <c r="L1863">
        <v>1</v>
      </c>
      <c r="M1863" t="s">
        <v>1276</v>
      </c>
      <c r="O1863">
        <f t="shared" si="29"/>
        <v>1</v>
      </c>
    </row>
    <row r="1864" spans="1:15">
      <c r="A1864">
        <v>1863</v>
      </c>
      <c r="B1864" t="s">
        <v>460</v>
      </c>
      <c r="C1864" t="s">
        <v>505</v>
      </c>
      <c r="D1864" t="s">
        <v>52</v>
      </c>
      <c r="E1864" t="s">
        <v>52</v>
      </c>
      <c r="F1864" t="s">
        <v>506</v>
      </c>
      <c r="G1864" t="s">
        <v>507</v>
      </c>
      <c r="H1864" t="s">
        <v>508</v>
      </c>
      <c r="I1864" t="s">
        <v>509</v>
      </c>
      <c r="J1864" t="s">
        <v>510</v>
      </c>
      <c r="K1864" t="s">
        <v>19</v>
      </c>
      <c r="L1864">
        <v>8</v>
      </c>
      <c r="M1864" t="s">
        <v>1276</v>
      </c>
      <c r="N1864">
        <v>4</v>
      </c>
      <c r="O1864">
        <f t="shared" si="29"/>
        <v>1</v>
      </c>
    </row>
    <row r="1865" spans="1:15">
      <c r="A1865">
        <v>1864</v>
      </c>
      <c r="B1865" t="s">
        <v>460</v>
      </c>
      <c r="C1865" t="s">
        <v>505</v>
      </c>
      <c r="D1865" t="s">
        <v>52</v>
      </c>
      <c r="E1865" t="s">
        <v>58</v>
      </c>
      <c r="F1865" t="s">
        <v>511</v>
      </c>
      <c r="G1865" t="s">
        <v>512</v>
      </c>
      <c r="H1865" t="s">
        <v>513</v>
      </c>
      <c r="I1865" t="s">
        <v>514</v>
      </c>
      <c r="J1865" t="s">
        <v>515</v>
      </c>
      <c r="K1865" t="s">
        <v>19</v>
      </c>
      <c r="L1865">
        <v>8</v>
      </c>
      <c r="M1865" t="s">
        <v>1276</v>
      </c>
      <c r="N1865">
        <v>4</v>
      </c>
      <c r="O1865">
        <f t="shared" si="29"/>
        <v>1</v>
      </c>
    </row>
    <row r="1866" spans="1:15">
      <c r="A1866">
        <v>1865</v>
      </c>
      <c r="B1866" t="s">
        <v>460</v>
      </c>
      <c r="C1866" t="s">
        <v>505</v>
      </c>
      <c r="D1866" t="s">
        <v>25</v>
      </c>
      <c r="E1866" t="s">
        <v>64</v>
      </c>
      <c r="F1866" t="s">
        <v>128</v>
      </c>
      <c r="G1866" t="s">
        <v>354</v>
      </c>
      <c r="H1866" t="s">
        <v>516</v>
      </c>
      <c r="I1866" t="s">
        <v>517</v>
      </c>
      <c r="J1866" t="s">
        <v>518</v>
      </c>
      <c r="K1866" t="s">
        <v>19</v>
      </c>
      <c r="L1866">
        <v>10</v>
      </c>
      <c r="M1866" t="s">
        <v>1276</v>
      </c>
      <c r="N1866">
        <v>4</v>
      </c>
      <c r="O1866">
        <f t="shared" si="29"/>
        <v>1</v>
      </c>
    </row>
    <row r="1867" spans="1:15">
      <c r="A1867">
        <v>1866</v>
      </c>
      <c r="B1867" t="s">
        <v>460</v>
      </c>
      <c r="C1867" t="s">
        <v>505</v>
      </c>
      <c r="D1867" t="s">
        <v>25</v>
      </c>
      <c r="E1867" t="s">
        <v>70</v>
      </c>
      <c r="F1867" t="s">
        <v>519</v>
      </c>
      <c r="G1867" t="s">
        <v>367</v>
      </c>
      <c r="H1867" t="s">
        <v>520</v>
      </c>
      <c r="I1867" t="s">
        <v>521</v>
      </c>
      <c r="J1867" t="s">
        <v>522</v>
      </c>
      <c r="K1867" t="s">
        <v>19</v>
      </c>
      <c r="L1867">
        <v>1</v>
      </c>
      <c r="M1867" t="s">
        <v>1276</v>
      </c>
      <c r="O1867">
        <f t="shared" si="29"/>
        <v>1</v>
      </c>
    </row>
    <row r="1868" spans="1:15">
      <c r="A1868">
        <v>1867</v>
      </c>
      <c r="B1868" t="s">
        <v>460</v>
      </c>
      <c r="C1868" t="s">
        <v>505</v>
      </c>
      <c r="D1868" t="s">
        <v>76</v>
      </c>
      <c r="E1868" t="s">
        <v>77</v>
      </c>
      <c r="F1868" t="s">
        <v>523</v>
      </c>
      <c r="G1868" t="s">
        <v>524</v>
      </c>
      <c r="H1868" t="s">
        <v>525</v>
      </c>
      <c r="I1868" t="s">
        <v>526</v>
      </c>
      <c r="J1868" t="s">
        <v>527</v>
      </c>
      <c r="K1868" t="s">
        <v>19</v>
      </c>
      <c r="L1868">
        <v>9</v>
      </c>
      <c r="M1868" t="s">
        <v>1276</v>
      </c>
      <c r="N1868">
        <v>4</v>
      </c>
      <c r="O1868">
        <f t="shared" si="29"/>
        <v>1</v>
      </c>
    </row>
    <row r="1869" spans="1:15">
      <c r="A1869">
        <v>1868</v>
      </c>
      <c r="B1869" t="s">
        <v>460</v>
      </c>
      <c r="C1869" t="s">
        <v>505</v>
      </c>
      <c r="D1869" t="s">
        <v>76</v>
      </c>
      <c r="E1869" t="s">
        <v>83</v>
      </c>
      <c r="F1869" t="s">
        <v>529</v>
      </c>
      <c r="G1869" t="s">
        <v>528</v>
      </c>
      <c r="H1869" t="s">
        <v>530</v>
      </c>
      <c r="I1869" t="s">
        <v>531</v>
      </c>
      <c r="J1869" t="s">
        <v>1287</v>
      </c>
      <c r="K1869" t="s">
        <v>19</v>
      </c>
      <c r="L1869">
        <v>0</v>
      </c>
      <c r="M1869" t="s">
        <v>1276</v>
      </c>
      <c r="O1869">
        <f t="shared" si="29"/>
        <v>1</v>
      </c>
    </row>
    <row r="1870" spans="1:15">
      <c r="A1870">
        <v>1869</v>
      </c>
      <c r="B1870" t="s">
        <v>460</v>
      </c>
      <c r="C1870" t="s">
        <v>505</v>
      </c>
      <c r="D1870" t="s">
        <v>89</v>
      </c>
      <c r="E1870" t="s">
        <v>90</v>
      </c>
      <c r="F1870" t="s">
        <v>532</v>
      </c>
      <c r="G1870" t="s">
        <v>1288</v>
      </c>
      <c r="H1870" t="s">
        <v>533</v>
      </c>
      <c r="I1870" t="s">
        <v>534</v>
      </c>
      <c r="J1870" t="s">
        <v>535</v>
      </c>
      <c r="K1870" t="s">
        <v>19</v>
      </c>
      <c r="L1870">
        <v>4</v>
      </c>
      <c r="M1870" t="s">
        <v>1276</v>
      </c>
      <c r="O1870">
        <f t="shared" si="29"/>
        <v>1</v>
      </c>
    </row>
    <row r="1871" spans="1:15">
      <c r="A1871">
        <v>1870</v>
      </c>
      <c r="B1871" t="s">
        <v>460</v>
      </c>
      <c r="C1871" t="s">
        <v>505</v>
      </c>
      <c r="D1871" t="s">
        <v>89</v>
      </c>
      <c r="E1871" t="s">
        <v>96</v>
      </c>
      <c r="F1871" t="s">
        <v>536</v>
      </c>
      <c r="G1871" t="s">
        <v>537</v>
      </c>
      <c r="H1871" t="s">
        <v>538</v>
      </c>
      <c r="I1871" t="s">
        <v>534</v>
      </c>
      <c r="J1871" t="s">
        <v>539</v>
      </c>
      <c r="K1871" t="s">
        <v>19</v>
      </c>
      <c r="L1871">
        <v>7</v>
      </c>
      <c r="M1871" t="s">
        <v>1276</v>
      </c>
      <c r="N1871">
        <v>4</v>
      </c>
      <c r="O1871">
        <f t="shared" si="29"/>
        <v>1</v>
      </c>
    </row>
    <row r="1872" spans="1:15">
      <c r="A1872">
        <v>1871</v>
      </c>
      <c r="B1872" t="s">
        <v>460</v>
      </c>
      <c r="C1872" t="s">
        <v>505</v>
      </c>
      <c r="D1872" t="s">
        <v>102</v>
      </c>
      <c r="E1872" t="s">
        <v>103</v>
      </c>
      <c r="F1872" t="s">
        <v>511</v>
      </c>
      <c r="G1872" t="s">
        <v>512</v>
      </c>
      <c r="H1872" t="s">
        <v>513</v>
      </c>
      <c r="I1872" t="s">
        <v>514</v>
      </c>
      <c r="J1872" t="s">
        <v>515</v>
      </c>
      <c r="K1872" t="s">
        <v>19</v>
      </c>
      <c r="L1872">
        <v>8</v>
      </c>
      <c r="M1872" t="s">
        <v>1276</v>
      </c>
      <c r="N1872">
        <v>4</v>
      </c>
      <c r="O1872">
        <f t="shared" si="29"/>
        <v>1</v>
      </c>
    </row>
    <row r="1873" spans="1:15">
      <c r="A1873">
        <v>1872</v>
      </c>
      <c r="B1873" t="s">
        <v>460</v>
      </c>
      <c r="C1873" t="s">
        <v>505</v>
      </c>
      <c r="D1873" t="s">
        <v>102</v>
      </c>
      <c r="E1873" t="s">
        <v>109</v>
      </c>
      <c r="F1873" t="s">
        <v>506</v>
      </c>
      <c r="G1873" t="s">
        <v>507</v>
      </c>
      <c r="H1873" t="s">
        <v>508</v>
      </c>
      <c r="I1873" t="s">
        <v>509</v>
      </c>
      <c r="J1873" t="s">
        <v>510</v>
      </c>
      <c r="K1873" t="s">
        <v>19</v>
      </c>
      <c r="L1873">
        <v>8</v>
      </c>
      <c r="M1873" t="s">
        <v>1276</v>
      </c>
      <c r="N1873">
        <v>4</v>
      </c>
      <c r="O1873">
        <f t="shared" si="29"/>
        <v>1</v>
      </c>
    </row>
    <row r="1874" spans="1:15">
      <c r="A1874">
        <v>1873</v>
      </c>
      <c r="B1874" t="s">
        <v>460</v>
      </c>
      <c r="C1874" t="s">
        <v>505</v>
      </c>
      <c r="D1874" t="s">
        <v>114</v>
      </c>
      <c r="E1874" t="s">
        <v>115</v>
      </c>
      <c r="F1874" t="s">
        <v>540</v>
      </c>
      <c r="G1874" t="s">
        <v>258</v>
      </c>
      <c r="H1874" t="s">
        <v>541</v>
      </c>
      <c r="I1874" t="s">
        <v>542</v>
      </c>
      <c r="J1874" t="s">
        <v>543</v>
      </c>
      <c r="K1874" t="s">
        <v>19</v>
      </c>
      <c r="L1874">
        <v>2</v>
      </c>
      <c r="M1874" t="s">
        <v>1276</v>
      </c>
      <c r="O1874">
        <f t="shared" si="29"/>
        <v>1</v>
      </c>
    </row>
    <row r="1875" spans="1:15">
      <c r="A1875">
        <v>1874</v>
      </c>
      <c r="B1875" t="s">
        <v>460</v>
      </c>
      <c r="C1875" t="s">
        <v>505</v>
      </c>
      <c r="D1875" t="s">
        <v>114</v>
      </c>
      <c r="E1875" t="s">
        <v>121</v>
      </c>
      <c r="F1875" t="s">
        <v>544</v>
      </c>
      <c r="G1875" t="s">
        <v>545</v>
      </c>
      <c r="H1875" t="s">
        <v>546</v>
      </c>
      <c r="I1875" t="s">
        <v>547</v>
      </c>
      <c r="J1875" t="s">
        <v>548</v>
      </c>
      <c r="K1875" t="s">
        <v>19</v>
      </c>
      <c r="L1875">
        <v>2</v>
      </c>
      <c r="M1875" t="s">
        <v>1276</v>
      </c>
      <c r="O1875">
        <f t="shared" si="29"/>
        <v>1</v>
      </c>
    </row>
    <row r="1876" spans="1:15">
      <c r="A1876">
        <v>1875</v>
      </c>
      <c r="B1876" t="s">
        <v>460</v>
      </c>
      <c r="C1876" t="s">
        <v>549</v>
      </c>
      <c r="D1876" t="s">
        <v>52</v>
      </c>
      <c r="E1876" t="s">
        <v>52</v>
      </c>
      <c r="F1876" t="s">
        <v>550</v>
      </c>
      <c r="G1876" t="s">
        <v>551</v>
      </c>
      <c r="H1876" t="s">
        <v>552</v>
      </c>
      <c r="I1876" t="s">
        <v>553</v>
      </c>
      <c r="J1876" t="s">
        <v>554</v>
      </c>
      <c r="K1876" t="s">
        <v>19</v>
      </c>
      <c r="L1876">
        <v>6</v>
      </c>
      <c r="M1876" t="s">
        <v>1276</v>
      </c>
      <c r="N1876">
        <v>4</v>
      </c>
      <c r="O1876">
        <f t="shared" si="29"/>
        <v>1</v>
      </c>
    </row>
    <row r="1877" spans="1:15">
      <c r="A1877">
        <v>1876</v>
      </c>
      <c r="B1877" t="s">
        <v>460</v>
      </c>
      <c r="C1877" t="s">
        <v>549</v>
      </c>
      <c r="D1877" t="s">
        <v>52</v>
      </c>
      <c r="E1877" t="s">
        <v>58</v>
      </c>
      <c r="F1877" t="s">
        <v>555</v>
      </c>
      <c r="G1877" t="s">
        <v>556</v>
      </c>
      <c r="H1877" t="s">
        <v>557</v>
      </c>
      <c r="I1877" t="s">
        <v>558</v>
      </c>
      <c r="J1877" t="s">
        <v>559</v>
      </c>
      <c r="K1877" t="s">
        <v>19</v>
      </c>
      <c r="L1877">
        <v>9</v>
      </c>
      <c r="M1877" t="s">
        <v>1276</v>
      </c>
      <c r="N1877">
        <v>4</v>
      </c>
      <c r="O1877">
        <f t="shared" si="29"/>
        <v>1</v>
      </c>
    </row>
    <row r="1878" spans="1:15">
      <c r="A1878">
        <v>1877</v>
      </c>
      <c r="B1878" t="s">
        <v>460</v>
      </c>
      <c r="C1878" t="s">
        <v>549</v>
      </c>
      <c r="D1878" t="s">
        <v>25</v>
      </c>
      <c r="E1878" t="s">
        <v>64</v>
      </c>
      <c r="F1878" t="s">
        <v>550</v>
      </c>
      <c r="G1878" t="s">
        <v>551</v>
      </c>
      <c r="H1878" t="s">
        <v>552</v>
      </c>
      <c r="I1878" t="s">
        <v>553</v>
      </c>
      <c r="J1878" t="s">
        <v>554</v>
      </c>
      <c r="K1878" t="s">
        <v>19</v>
      </c>
      <c r="L1878">
        <v>6</v>
      </c>
      <c r="M1878" t="s">
        <v>1276</v>
      </c>
      <c r="N1878">
        <v>4</v>
      </c>
      <c r="O1878">
        <f t="shared" si="29"/>
        <v>1</v>
      </c>
    </row>
    <row r="1879" spans="1:15">
      <c r="A1879">
        <v>1878</v>
      </c>
      <c r="B1879" t="s">
        <v>460</v>
      </c>
      <c r="C1879" t="s">
        <v>549</v>
      </c>
      <c r="D1879" t="s">
        <v>25</v>
      </c>
      <c r="E1879" t="s">
        <v>70</v>
      </c>
      <c r="F1879" t="s">
        <v>560</v>
      </c>
      <c r="G1879" t="s">
        <v>561</v>
      </c>
      <c r="H1879" t="s">
        <v>562</v>
      </c>
      <c r="I1879" t="s">
        <v>563</v>
      </c>
      <c r="J1879" t="s">
        <v>564</v>
      </c>
      <c r="K1879" t="s">
        <v>19</v>
      </c>
      <c r="L1879">
        <v>2</v>
      </c>
      <c r="M1879" t="s">
        <v>1276</v>
      </c>
      <c r="O1879">
        <f t="shared" si="29"/>
        <v>1</v>
      </c>
    </row>
    <row r="1880" spans="1:15">
      <c r="A1880">
        <v>1879</v>
      </c>
      <c r="B1880" t="s">
        <v>460</v>
      </c>
      <c r="C1880" t="s">
        <v>549</v>
      </c>
      <c r="D1880" t="s">
        <v>76</v>
      </c>
      <c r="E1880" t="s">
        <v>77</v>
      </c>
      <c r="F1880" t="s">
        <v>565</v>
      </c>
      <c r="G1880" t="s">
        <v>22</v>
      </c>
      <c r="H1880" t="s">
        <v>566</v>
      </c>
      <c r="I1880" t="s">
        <v>567</v>
      </c>
      <c r="J1880" t="s">
        <v>568</v>
      </c>
      <c r="K1880" t="s">
        <v>19</v>
      </c>
      <c r="L1880">
        <v>6</v>
      </c>
      <c r="M1880" t="s">
        <v>1276</v>
      </c>
      <c r="N1880">
        <v>4</v>
      </c>
      <c r="O1880">
        <f t="shared" si="29"/>
        <v>1</v>
      </c>
    </row>
    <row r="1881" spans="1:15">
      <c r="A1881">
        <v>1880</v>
      </c>
      <c r="B1881" t="s">
        <v>460</v>
      </c>
      <c r="C1881" t="s">
        <v>549</v>
      </c>
      <c r="D1881" t="s">
        <v>76</v>
      </c>
      <c r="E1881" t="s">
        <v>83</v>
      </c>
      <c r="F1881" t="s">
        <v>569</v>
      </c>
      <c r="G1881" t="s">
        <v>570</v>
      </c>
      <c r="H1881" t="s">
        <v>571</v>
      </c>
      <c r="I1881" t="s">
        <v>572</v>
      </c>
      <c r="J1881" t="s">
        <v>573</v>
      </c>
      <c r="K1881" t="s">
        <v>19</v>
      </c>
      <c r="L1881">
        <v>8</v>
      </c>
      <c r="M1881" t="s">
        <v>1276</v>
      </c>
      <c r="N1881">
        <v>4</v>
      </c>
      <c r="O1881">
        <f t="shared" si="29"/>
        <v>1</v>
      </c>
    </row>
    <row r="1882" spans="1:15">
      <c r="A1882">
        <v>1881</v>
      </c>
      <c r="B1882" t="s">
        <v>460</v>
      </c>
      <c r="C1882" t="s">
        <v>549</v>
      </c>
      <c r="D1882" t="s">
        <v>89</v>
      </c>
      <c r="E1882" t="s">
        <v>90</v>
      </c>
      <c r="F1882" t="s">
        <v>574</v>
      </c>
      <c r="G1882" t="s">
        <v>575</v>
      </c>
      <c r="H1882" t="s">
        <v>576</v>
      </c>
      <c r="I1882" t="s">
        <v>577</v>
      </c>
      <c r="J1882" t="s">
        <v>578</v>
      </c>
      <c r="K1882" t="s">
        <v>19</v>
      </c>
      <c r="L1882">
        <v>7</v>
      </c>
      <c r="M1882" t="s">
        <v>1276</v>
      </c>
      <c r="N1882">
        <v>4</v>
      </c>
      <c r="O1882">
        <f t="shared" si="29"/>
        <v>1</v>
      </c>
    </row>
    <row r="1883" spans="1:15">
      <c r="A1883">
        <v>1882</v>
      </c>
      <c r="B1883" t="s">
        <v>460</v>
      </c>
      <c r="C1883" t="s">
        <v>549</v>
      </c>
      <c r="D1883" t="s">
        <v>89</v>
      </c>
      <c r="E1883" t="s">
        <v>96</v>
      </c>
      <c r="F1883" t="s">
        <v>579</v>
      </c>
      <c r="G1883" t="s">
        <v>580</v>
      </c>
      <c r="H1883" t="s">
        <v>581</v>
      </c>
      <c r="I1883" t="s">
        <v>582</v>
      </c>
      <c r="J1883" t="s">
        <v>583</v>
      </c>
      <c r="K1883" t="s">
        <v>19</v>
      </c>
      <c r="L1883">
        <v>1</v>
      </c>
      <c r="M1883" t="s">
        <v>1276</v>
      </c>
      <c r="O1883">
        <f t="shared" si="29"/>
        <v>1</v>
      </c>
    </row>
    <row r="1884" spans="1:15">
      <c r="A1884">
        <v>1883</v>
      </c>
      <c r="B1884" t="s">
        <v>460</v>
      </c>
      <c r="C1884" t="s">
        <v>549</v>
      </c>
      <c r="D1884" t="s">
        <v>102</v>
      </c>
      <c r="E1884" t="s">
        <v>103</v>
      </c>
      <c r="F1884" t="s">
        <v>584</v>
      </c>
      <c r="G1884" t="s">
        <v>585</v>
      </c>
      <c r="H1884" t="s">
        <v>586</v>
      </c>
      <c r="I1884" t="s">
        <v>587</v>
      </c>
      <c r="J1884" t="s">
        <v>588</v>
      </c>
      <c r="K1884" t="s">
        <v>19</v>
      </c>
      <c r="L1884">
        <v>9</v>
      </c>
      <c r="M1884" t="s">
        <v>1276</v>
      </c>
      <c r="N1884">
        <v>4</v>
      </c>
      <c r="O1884">
        <f t="shared" si="29"/>
        <v>1</v>
      </c>
    </row>
    <row r="1885" spans="1:15">
      <c r="A1885">
        <v>1884</v>
      </c>
      <c r="B1885" t="s">
        <v>460</v>
      </c>
      <c r="C1885" t="s">
        <v>549</v>
      </c>
      <c r="D1885" t="s">
        <v>102</v>
      </c>
      <c r="E1885" t="s">
        <v>109</v>
      </c>
      <c r="F1885" t="s">
        <v>589</v>
      </c>
      <c r="G1885" t="s">
        <v>590</v>
      </c>
      <c r="H1885" t="s">
        <v>591</v>
      </c>
      <c r="I1885" t="s">
        <v>592</v>
      </c>
      <c r="J1885" t="s">
        <v>593</v>
      </c>
      <c r="K1885" t="s">
        <v>19</v>
      </c>
      <c r="L1885">
        <v>2</v>
      </c>
      <c r="M1885" t="s">
        <v>1276</v>
      </c>
      <c r="O1885">
        <f t="shared" si="29"/>
        <v>1</v>
      </c>
    </row>
    <row r="1886" spans="1:15">
      <c r="A1886">
        <v>1885</v>
      </c>
      <c r="B1886" t="s">
        <v>460</v>
      </c>
      <c r="C1886" t="s">
        <v>549</v>
      </c>
      <c r="D1886" t="s">
        <v>114</v>
      </c>
      <c r="E1886" t="s">
        <v>115</v>
      </c>
      <c r="F1886" t="s">
        <v>594</v>
      </c>
      <c r="G1886" t="s">
        <v>123</v>
      </c>
      <c r="H1886" t="s">
        <v>595</v>
      </c>
      <c r="I1886" t="s">
        <v>596</v>
      </c>
      <c r="J1886" t="s">
        <v>597</v>
      </c>
      <c r="K1886" t="s">
        <v>19</v>
      </c>
      <c r="L1886">
        <v>0</v>
      </c>
      <c r="M1886" t="s">
        <v>1276</v>
      </c>
      <c r="O1886">
        <f t="shared" si="29"/>
        <v>1</v>
      </c>
    </row>
    <row r="1887" spans="1:15">
      <c r="A1887">
        <v>1886</v>
      </c>
      <c r="B1887" t="s">
        <v>460</v>
      </c>
      <c r="C1887" t="s">
        <v>549</v>
      </c>
      <c r="D1887" t="s">
        <v>114</v>
      </c>
      <c r="E1887" t="s">
        <v>121</v>
      </c>
      <c r="F1887" t="s">
        <v>598</v>
      </c>
      <c r="G1887" t="s">
        <v>599</v>
      </c>
      <c r="H1887" t="s">
        <v>600</v>
      </c>
      <c r="I1887" t="s">
        <v>601</v>
      </c>
      <c r="J1887" t="s">
        <v>602</v>
      </c>
      <c r="K1887" t="s">
        <v>19</v>
      </c>
      <c r="L1887">
        <v>1</v>
      </c>
      <c r="M1887" t="s">
        <v>1276</v>
      </c>
      <c r="O1887">
        <f t="shared" si="29"/>
        <v>1</v>
      </c>
    </row>
    <row r="1888" spans="1:15">
      <c r="A1888">
        <v>1887</v>
      </c>
      <c r="B1888" t="s">
        <v>460</v>
      </c>
      <c r="C1888" t="s">
        <v>603</v>
      </c>
      <c r="D1888" t="s">
        <v>52</v>
      </c>
      <c r="E1888" t="s">
        <v>52</v>
      </c>
      <c r="F1888" t="s">
        <v>604</v>
      </c>
      <c r="G1888" t="s">
        <v>605</v>
      </c>
      <c r="H1888" t="s">
        <v>606</v>
      </c>
      <c r="I1888" t="s">
        <v>607</v>
      </c>
      <c r="J1888" t="s">
        <v>608</v>
      </c>
      <c r="K1888" t="s">
        <v>19</v>
      </c>
      <c r="L1888">
        <v>1</v>
      </c>
      <c r="M1888" t="s">
        <v>1276</v>
      </c>
      <c r="O1888">
        <f t="shared" si="29"/>
        <v>1</v>
      </c>
    </row>
    <row r="1889" spans="1:15">
      <c r="A1889">
        <v>1888</v>
      </c>
      <c r="B1889" t="s">
        <v>460</v>
      </c>
      <c r="C1889" t="s">
        <v>603</v>
      </c>
      <c r="D1889" t="s">
        <v>52</v>
      </c>
      <c r="E1889" t="s">
        <v>58</v>
      </c>
      <c r="F1889" t="s">
        <v>609</v>
      </c>
      <c r="G1889" t="s">
        <v>610</v>
      </c>
      <c r="H1889" t="s">
        <v>611</v>
      </c>
      <c r="I1889" t="s">
        <v>607</v>
      </c>
      <c r="J1889" t="s">
        <v>612</v>
      </c>
      <c r="K1889" t="s">
        <v>19</v>
      </c>
      <c r="L1889">
        <v>5</v>
      </c>
      <c r="M1889" t="s">
        <v>1276</v>
      </c>
      <c r="O1889">
        <f t="shared" si="29"/>
        <v>1</v>
      </c>
    </row>
    <row r="1890" spans="1:15">
      <c r="A1890">
        <v>1889</v>
      </c>
      <c r="B1890" t="s">
        <v>460</v>
      </c>
      <c r="C1890" t="s">
        <v>603</v>
      </c>
      <c r="D1890" t="s">
        <v>25</v>
      </c>
      <c r="E1890" t="s">
        <v>64</v>
      </c>
      <c r="F1890" t="s">
        <v>613</v>
      </c>
      <c r="G1890" t="s">
        <v>354</v>
      </c>
      <c r="H1890" t="s">
        <v>614</v>
      </c>
      <c r="I1890" t="s">
        <v>615</v>
      </c>
      <c r="J1890" t="s">
        <v>616</v>
      </c>
      <c r="K1890" t="s">
        <v>19</v>
      </c>
      <c r="L1890">
        <v>2</v>
      </c>
      <c r="M1890" t="s">
        <v>1276</v>
      </c>
      <c r="O1890">
        <f t="shared" si="29"/>
        <v>1</v>
      </c>
    </row>
    <row r="1891" spans="1:15">
      <c r="A1891">
        <v>1890</v>
      </c>
      <c r="B1891" t="s">
        <v>460</v>
      </c>
      <c r="C1891" t="s">
        <v>603</v>
      </c>
      <c r="D1891" t="s">
        <v>25</v>
      </c>
      <c r="E1891" t="s">
        <v>70</v>
      </c>
      <c r="F1891" t="s">
        <v>617</v>
      </c>
      <c r="G1891" t="s">
        <v>253</v>
      </c>
      <c r="H1891" t="s">
        <v>618</v>
      </c>
      <c r="I1891" t="s">
        <v>619</v>
      </c>
      <c r="J1891" t="s">
        <v>620</v>
      </c>
      <c r="K1891" t="s">
        <v>19</v>
      </c>
      <c r="L1891">
        <v>3</v>
      </c>
      <c r="M1891" t="s">
        <v>1276</v>
      </c>
      <c r="O1891">
        <f t="shared" si="29"/>
        <v>1</v>
      </c>
    </row>
    <row r="1892" spans="1:15">
      <c r="A1892">
        <v>1891</v>
      </c>
      <c r="B1892" t="s">
        <v>460</v>
      </c>
      <c r="C1892" t="s">
        <v>603</v>
      </c>
      <c r="D1892" t="s">
        <v>76</v>
      </c>
      <c r="E1892" t="s">
        <v>77</v>
      </c>
      <c r="F1892" t="s">
        <v>621</v>
      </c>
      <c r="G1892" t="s">
        <v>622</v>
      </c>
      <c r="H1892" t="s">
        <v>623</v>
      </c>
      <c r="I1892" t="s">
        <v>624</v>
      </c>
      <c r="J1892" t="s">
        <v>625</v>
      </c>
      <c r="K1892" t="s">
        <v>19</v>
      </c>
      <c r="L1892">
        <v>3</v>
      </c>
      <c r="M1892" t="s">
        <v>1276</v>
      </c>
      <c r="O1892">
        <f t="shared" si="29"/>
        <v>1</v>
      </c>
    </row>
    <row r="1893" spans="1:15">
      <c r="A1893">
        <v>1892</v>
      </c>
      <c r="B1893" t="s">
        <v>460</v>
      </c>
      <c r="C1893" t="s">
        <v>603</v>
      </c>
      <c r="D1893" t="s">
        <v>76</v>
      </c>
      <c r="E1893" t="s">
        <v>83</v>
      </c>
      <c r="F1893" t="s">
        <v>626</v>
      </c>
      <c r="G1893" t="s">
        <v>627</v>
      </c>
      <c r="H1893" t="s">
        <v>628</v>
      </c>
      <c r="I1893" t="s">
        <v>624</v>
      </c>
      <c r="J1893" t="s">
        <v>629</v>
      </c>
      <c r="K1893" t="s">
        <v>19</v>
      </c>
      <c r="L1893">
        <v>0</v>
      </c>
      <c r="M1893" t="s">
        <v>1276</v>
      </c>
      <c r="O1893">
        <f t="shared" si="29"/>
        <v>1</v>
      </c>
    </row>
    <row r="1894" spans="1:15">
      <c r="A1894">
        <v>1893</v>
      </c>
      <c r="B1894" t="s">
        <v>460</v>
      </c>
      <c r="C1894" t="s">
        <v>603</v>
      </c>
      <c r="D1894" t="s">
        <v>89</v>
      </c>
      <c r="E1894" t="s">
        <v>90</v>
      </c>
      <c r="F1894" t="s">
        <v>156</v>
      </c>
      <c r="G1894" t="s">
        <v>85</v>
      </c>
      <c r="H1894" t="s">
        <v>630</v>
      </c>
      <c r="I1894" t="s">
        <v>631</v>
      </c>
      <c r="J1894" t="s">
        <v>632</v>
      </c>
      <c r="K1894" t="s">
        <v>19</v>
      </c>
      <c r="L1894">
        <v>4</v>
      </c>
      <c r="M1894" t="s">
        <v>1276</v>
      </c>
      <c r="O1894">
        <f t="shared" si="29"/>
        <v>1</v>
      </c>
    </row>
    <row r="1895" spans="1:15">
      <c r="A1895">
        <v>1894</v>
      </c>
      <c r="B1895" t="s">
        <v>460</v>
      </c>
      <c r="C1895" t="s">
        <v>603</v>
      </c>
      <c r="D1895" t="s">
        <v>89</v>
      </c>
      <c r="E1895" t="s">
        <v>96</v>
      </c>
      <c r="F1895" t="s">
        <v>633</v>
      </c>
      <c r="G1895" t="s">
        <v>634</v>
      </c>
      <c r="H1895" t="s">
        <v>635</v>
      </c>
      <c r="I1895" t="s">
        <v>636</v>
      </c>
      <c r="J1895" t="s">
        <v>637</v>
      </c>
      <c r="K1895" t="s">
        <v>19</v>
      </c>
      <c r="L1895">
        <v>1</v>
      </c>
      <c r="M1895" t="s">
        <v>1276</v>
      </c>
      <c r="N1895">
        <v>4</v>
      </c>
      <c r="O1895">
        <f t="shared" si="29"/>
        <v>1</v>
      </c>
    </row>
    <row r="1896" spans="1:15">
      <c r="A1896">
        <v>1895</v>
      </c>
      <c r="B1896" t="s">
        <v>460</v>
      </c>
      <c r="C1896" t="s">
        <v>603</v>
      </c>
      <c r="D1896" t="s">
        <v>102</v>
      </c>
      <c r="E1896" t="s">
        <v>103</v>
      </c>
      <c r="F1896" t="s">
        <v>638</v>
      </c>
      <c r="G1896" t="s">
        <v>639</v>
      </c>
      <c r="H1896" t="s">
        <v>640</v>
      </c>
      <c r="I1896" t="s">
        <v>641</v>
      </c>
      <c r="J1896" t="s">
        <v>642</v>
      </c>
      <c r="K1896" t="s">
        <v>19</v>
      </c>
      <c r="L1896">
        <v>3</v>
      </c>
      <c r="M1896" t="s">
        <v>1276</v>
      </c>
      <c r="O1896">
        <f t="shared" si="29"/>
        <v>1</v>
      </c>
    </row>
    <row r="1897" spans="1:15">
      <c r="A1897">
        <v>1896</v>
      </c>
      <c r="B1897" t="s">
        <v>460</v>
      </c>
      <c r="C1897" t="s">
        <v>603</v>
      </c>
      <c r="D1897" t="s">
        <v>102</v>
      </c>
      <c r="E1897" t="s">
        <v>109</v>
      </c>
      <c r="F1897" t="s">
        <v>643</v>
      </c>
      <c r="G1897" t="s">
        <v>258</v>
      </c>
      <c r="H1897" t="s">
        <v>644</v>
      </c>
      <c r="I1897" t="s">
        <v>645</v>
      </c>
      <c r="J1897" t="s">
        <v>646</v>
      </c>
      <c r="K1897" t="s">
        <v>19</v>
      </c>
      <c r="L1897">
        <v>9</v>
      </c>
      <c r="M1897" t="s">
        <v>1276</v>
      </c>
      <c r="N1897">
        <v>4</v>
      </c>
      <c r="O1897">
        <f t="shared" si="29"/>
        <v>1</v>
      </c>
    </row>
    <row r="1898" spans="1:15">
      <c r="A1898">
        <v>1897</v>
      </c>
      <c r="B1898" t="s">
        <v>460</v>
      </c>
      <c r="C1898" t="s">
        <v>603</v>
      </c>
      <c r="D1898" t="s">
        <v>114</v>
      </c>
      <c r="E1898" t="s">
        <v>115</v>
      </c>
      <c r="F1898" t="s">
        <v>647</v>
      </c>
      <c r="G1898" t="s">
        <v>229</v>
      </c>
      <c r="H1898" t="s">
        <v>648</v>
      </c>
      <c r="I1898" t="s">
        <v>649</v>
      </c>
      <c r="J1898" t="s">
        <v>650</v>
      </c>
      <c r="K1898" t="s">
        <v>19</v>
      </c>
      <c r="L1898">
        <v>4</v>
      </c>
      <c r="M1898" t="s">
        <v>1276</v>
      </c>
      <c r="O1898">
        <f t="shared" si="29"/>
        <v>1</v>
      </c>
    </row>
    <row r="1899" spans="1:15">
      <c r="A1899">
        <v>1898</v>
      </c>
      <c r="B1899" t="s">
        <v>460</v>
      </c>
      <c r="C1899" t="s">
        <v>603</v>
      </c>
      <c r="D1899" t="s">
        <v>114</v>
      </c>
      <c r="E1899" t="s">
        <v>121</v>
      </c>
      <c r="F1899" t="s">
        <v>651</v>
      </c>
      <c r="G1899" t="s">
        <v>652</v>
      </c>
      <c r="H1899" t="s">
        <v>653</v>
      </c>
      <c r="I1899" t="s">
        <v>654</v>
      </c>
      <c r="J1899" t="s">
        <v>655</v>
      </c>
      <c r="K1899" t="s">
        <v>19</v>
      </c>
      <c r="L1899">
        <v>1</v>
      </c>
      <c r="M1899" t="s">
        <v>1276</v>
      </c>
      <c r="O1899">
        <f t="shared" si="29"/>
        <v>1</v>
      </c>
    </row>
    <row r="1900" spans="1:15">
      <c r="A1900">
        <v>1899</v>
      </c>
      <c r="B1900" t="s">
        <v>460</v>
      </c>
      <c r="C1900" t="s">
        <v>656</v>
      </c>
      <c r="D1900" t="s">
        <v>52</v>
      </c>
      <c r="E1900" t="s">
        <v>52</v>
      </c>
      <c r="F1900" t="s">
        <v>657</v>
      </c>
      <c r="G1900" t="s">
        <v>561</v>
      </c>
      <c r="H1900" t="s">
        <v>658</v>
      </c>
      <c r="I1900" t="s">
        <v>1289</v>
      </c>
      <c r="J1900" t="s">
        <v>659</v>
      </c>
      <c r="K1900" t="s">
        <v>19</v>
      </c>
      <c r="L1900">
        <v>8</v>
      </c>
      <c r="M1900" t="s">
        <v>1276</v>
      </c>
      <c r="N1900">
        <v>4</v>
      </c>
      <c r="O1900">
        <f t="shared" si="29"/>
        <v>1</v>
      </c>
    </row>
    <row r="1901" spans="1:15">
      <c r="A1901">
        <v>1900</v>
      </c>
      <c r="B1901" t="s">
        <v>460</v>
      </c>
      <c r="C1901" t="s">
        <v>656</v>
      </c>
      <c r="D1901" t="s">
        <v>52</v>
      </c>
      <c r="E1901" t="s">
        <v>58</v>
      </c>
      <c r="F1901" t="s">
        <v>660</v>
      </c>
      <c r="G1901" t="s">
        <v>661</v>
      </c>
      <c r="H1901" t="s">
        <v>662</v>
      </c>
      <c r="I1901" t="s">
        <v>663</v>
      </c>
      <c r="J1901" t="s">
        <v>664</v>
      </c>
      <c r="K1901" t="s">
        <v>19</v>
      </c>
      <c r="L1901">
        <v>5</v>
      </c>
      <c r="M1901" t="s">
        <v>1276</v>
      </c>
      <c r="N1901">
        <v>4</v>
      </c>
      <c r="O1901">
        <f t="shared" si="29"/>
        <v>1</v>
      </c>
    </row>
    <row r="1902" spans="1:15">
      <c r="A1902">
        <v>1901</v>
      </c>
      <c r="B1902" t="s">
        <v>460</v>
      </c>
      <c r="C1902" t="s">
        <v>656</v>
      </c>
      <c r="D1902" t="s">
        <v>25</v>
      </c>
      <c r="E1902" t="s">
        <v>64</v>
      </c>
      <c r="F1902" t="s">
        <v>657</v>
      </c>
      <c r="G1902" t="s">
        <v>561</v>
      </c>
      <c r="H1902" t="s">
        <v>658</v>
      </c>
      <c r="I1902" t="s">
        <v>1289</v>
      </c>
      <c r="J1902" t="s">
        <v>659</v>
      </c>
      <c r="K1902" t="s">
        <v>19</v>
      </c>
      <c r="L1902">
        <v>8</v>
      </c>
      <c r="M1902" t="s">
        <v>1276</v>
      </c>
      <c r="N1902">
        <v>4</v>
      </c>
      <c r="O1902">
        <f t="shared" si="29"/>
        <v>1</v>
      </c>
    </row>
    <row r="1903" spans="1:15">
      <c r="A1903">
        <v>1902</v>
      </c>
      <c r="B1903" t="s">
        <v>460</v>
      </c>
      <c r="C1903" t="s">
        <v>656</v>
      </c>
      <c r="D1903" t="s">
        <v>25</v>
      </c>
      <c r="E1903" t="s">
        <v>70</v>
      </c>
      <c r="F1903" t="s">
        <v>116</v>
      </c>
      <c r="G1903" t="s">
        <v>665</v>
      </c>
      <c r="H1903" t="s">
        <v>666</v>
      </c>
      <c r="I1903" t="s">
        <v>667</v>
      </c>
      <c r="J1903" t="s">
        <v>668</v>
      </c>
      <c r="K1903" t="s">
        <v>19</v>
      </c>
      <c r="L1903">
        <v>4</v>
      </c>
      <c r="M1903" t="s">
        <v>1276</v>
      </c>
      <c r="O1903">
        <f t="shared" si="29"/>
        <v>1</v>
      </c>
    </row>
    <row r="1904" spans="1:15">
      <c r="A1904">
        <v>1903</v>
      </c>
      <c r="B1904" t="s">
        <v>460</v>
      </c>
      <c r="C1904" t="s">
        <v>656</v>
      </c>
      <c r="D1904" t="s">
        <v>76</v>
      </c>
      <c r="E1904" t="s">
        <v>83</v>
      </c>
      <c r="F1904" t="s">
        <v>669</v>
      </c>
      <c r="G1904" t="s">
        <v>670</v>
      </c>
      <c r="H1904" t="s">
        <v>671</v>
      </c>
      <c r="I1904" t="s">
        <v>672</v>
      </c>
      <c r="J1904" t="s">
        <v>673</v>
      </c>
      <c r="K1904" t="s">
        <v>19</v>
      </c>
      <c r="L1904">
        <v>2</v>
      </c>
      <c r="M1904" t="s">
        <v>1276</v>
      </c>
      <c r="O1904">
        <f t="shared" si="29"/>
        <v>1</v>
      </c>
    </row>
    <row r="1905" spans="1:15">
      <c r="A1905">
        <v>1904</v>
      </c>
      <c r="B1905" t="s">
        <v>460</v>
      </c>
      <c r="C1905" t="s">
        <v>656</v>
      </c>
      <c r="D1905" t="s">
        <v>76</v>
      </c>
      <c r="E1905" t="s">
        <v>83</v>
      </c>
      <c r="F1905" t="s">
        <v>674</v>
      </c>
      <c r="G1905" t="s">
        <v>675</v>
      </c>
      <c r="H1905" t="s">
        <v>676</v>
      </c>
      <c r="I1905" t="s">
        <v>677</v>
      </c>
      <c r="J1905" t="s">
        <v>678</v>
      </c>
      <c r="K1905" t="s">
        <v>19</v>
      </c>
      <c r="L1905">
        <v>1</v>
      </c>
      <c r="M1905" t="s">
        <v>1276</v>
      </c>
      <c r="O1905">
        <f t="shared" si="29"/>
        <v>1</v>
      </c>
    </row>
    <row r="1906" spans="1:15">
      <c r="A1906">
        <v>1905</v>
      </c>
      <c r="B1906" t="s">
        <v>460</v>
      </c>
      <c r="C1906" t="s">
        <v>656</v>
      </c>
      <c r="D1906" t="s">
        <v>89</v>
      </c>
      <c r="E1906" t="s">
        <v>90</v>
      </c>
      <c r="F1906" t="s">
        <v>679</v>
      </c>
      <c r="G1906" t="s">
        <v>680</v>
      </c>
      <c r="H1906" t="s">
        <v>681</v>
      </c>
      <c r="I1906" t="s">
        <v>682</v>
      </c>
      <c r="J1906" t="s">
        <v>683</v>
      </c>
      <c r="K1906" t="s">
        <v>19</v>
      </c>
      <c r="L1906">
        <v>9</v>
      </c>
      <c r="M1906" t="s">
        <v>1276</v>
      </c>
      <c r="O1906">
        <f t="shared" si="29"/>
        <v>1</v>
      </c>
    </row>
    <row r="1907" spans="1:15">
      <c r="A1907">
        <v>1906</v>
      </c>
      <c r="B1907" t="s">
        <v>460</v>
      </c>
      <c r="C1907" t="s">
        <v>656</v>
      </c>
      <c r="D1907" t="s">
        <v>89</v>
      </c>
      <c r="E1907" t="s">
        <v>96</v>
      </c>
      <c r="F1907" t="s">
        <v>660</v>
      </c>
      <c r="G1907" t="s">
        <v>661</v>
      </c>
      <c r="H1907" t="s">
        <v>662</v>
      </c>
      <c r="I1907" t="s">
        <v>663</v>
      </c>
      <c r="J1907" t="s">
        <v>664</v>
      </c>
      <c r="K1907" t="s">
        <v>19</v>
      </c>
      <c r="L1907">
        <v>5</v>
      </c>
      <c r="M1907" t="s">
        <v>1276</v>
      </c>
      <c r="N1907">
        <v>4</v>
      </c>
      <c r="O1907">
        <f t="shared" si="29"/>
        <v>1</v>
      </c>
    </row>
    <row r="1908" spans="1:15">
      <c r="A1908">
        <v>1907</v>
      </c>
      <c r="B1908" t="s">
        <v>460</v>
      </c>
      <c r="C1908" t="s">
        <v>656</v>
      </c>
      <c r="D1908" t="s">
        <v>102</v>
      </c>
      <c r="E1908" t="s">
        <v>103</v>
      </c>
      <c r="F1908" t="s">
        <v>402</v>
      </c>
      <c r="G1908" t="s">
        <v>684</v>
      </c>
      <c r="H1908" t="s">
        <v>685</v>
      </c>
      <c r="I1908" t="s">
        <v>686</v>
      </c>
      <c r="J1908" t="s">
        <v>687</v>
      </c>
      <c r="K1908" t="s">
        <v>19</v>
      </c>
      <c r="L1908">
        <v>11</v>
      </c>
      <c r="M1908" t="s">
        <v>1276</v>
      </c>
      <c r="N1908">
        <v>4</v>
      </c>
      <c r="O1908">
        <f t="shared" si="29"/>
        <v>1</v>
      </c>
    </row>
    <row r="1909" spans="1:15">
      <c r="A1909">
        <v>1908</v>
      </c>
      <c r="B1909" t="s">
        <v>460</v>
      </c>
      <c r="C1909" t="s">
        <v>656</v>
      </c>
      <c r="D1909" t="s">
        <v>102</v>
      </c>
      <c r="E1909" t="s">
        <v>109</v>
      </c>
      <c r="F1909" t="s">
        <v>688</v>
      </c>
      <c r="G1909" t="s">
        <v>689</v>
      </c>
      <c r="H1909" t="s">
        <v>690</v>
      </c>
      <c r="I1909" t="s">
        <v>691</v>
      </c>
      <c r="J1909" t="s">
        <v>692</v>
      </c>
      <c r="K1909" t="s">
        <v>19</v>
      </c>
      <c r="L1909">
        <v>1</v>
      </c>
      <c r="M1909" t="s">
        <v>1276</v>
      </c>
      <c r="O1909">
        <f t="shared" si="29"/>
        <v>1</v>
      </c>
    </row>
    <row r="1910" spans="1:15">
      <c r="A1910">
        <v>1909</v>
      </c>
      <c r="B1910" t="s">
        <v>460</v>
      </c>
      <c r="C1910" t="s">
        <v>656</v>
      </c>
      <c r="D1910" t="s">
        <v>114</v>
      </c>
      <c r="E1910" t="s">
        <v>115</v>
      </c>
      <c r="F1910" t="s">
        <v>693</v>
      </c>
      <c r="G1910" t="s">
        <v>694</v>
      </c>
      <c r="H1910" t="s">
        <v>695</v>
      </c>
      <c r="I1910" t="s">
        <v>696</v>
      </c>
      <c r="J1910" t="s">
        <v>697</v>
      </c>
      <c r="K1910" t="s">
        <v>19</v>
      </c>
      <c r="L1910">
        <v>3</v>
      </c>
      <c r="M1910" t="s">
        <v>1276</v>
      </c>
      <c r="N1910">
        <v>4</v>
      </c>
      <c r="O1910">
        <f t="shared" si="29"/>
        <v>1</v>
      </c>
    </row>
    <row r="1911" spans="1:15">
      <c r="A1911">
        <v>1910</v>
      </c>
      <c r="B1911" t="s">
        <v>460</v>
      </c>
      <c r="C1911" t="s">
        <v>656</v>
      </c>
      <c r="D1911" t="s">
        <v>114</v>
      </c>
      <c r="E1911" t="s">
        <v>121</v>
      </c>
      <c r="F1911" t="s">
        <v>698</v>
      </c>
      <c r="G1911" t="s">
        <v>367</v>
      </c>
      <c r="H1911" t="s">
        <v>699</v>
      </c>
      <c r="I1911" t="s">
        <v>700</v>
      </c>
      <c r="J1911" t="s">
        <v>701</v>
      </c>
      <c r="K1911" t="s">
        <v>19</v>
      </c>
      <c r="L1911">
        <v>0</v>
      </c>
      <c r="M1911" t="s">
        <v>1276</v>
      </c>
      <c r="O1911">
        <f t="shared" si="29"/>
        <v>1</v>
      </c>
    </row>
    <row r="1912" spans="1:15">
      <c r="A1912">
        <v>1911</v>
      </c>
      <c r="B1912" t="s">
        <v>460</v>
      </c>
      <c r="C1912" t="s">
        <v>702</v>
      </c>
      <c r="D1912" t="s">
        <v>52</v>
      </c>
      <c r="E1912" t="s">
        <v>52</v>
      </c>
      <c r="F1912" t="s">
        <v>703</v>
      </c>
      <c r="G1912" t="s">
        <v>229</v>
      </c>
      <c r="H1912" t="s">
        <v>704</v>
      </c>
      <c r="I1912" t="s">
        <v>705</v>
      </c>
      <c r="J1912" t="s">
        <v>706</v>
      </c>
      <c r="K1912" t="s">
        <v>19</v>
      </c>
      <c r="L1912">
        <v>8</v>
      </c>
      <c r="M1912" t="s">
        <v>1276</v>
      </c>
      <c r="N1912">
        <v>4</v>
      </c>
      <c r="O1912">
        <f t="shared" si="29"/>
        <v>1</v>
      </c>
    </row>
    <row r="1913" spans="1:15">
      <c r="A1913">
        <v>1912</v>
      </c>
      <c r="B1913" t="s">
        <v>460</v>
      </c>
      <c r="C1913" t="s">
        <v>702</v>
      </c>
      <c r="D1913" t="s">
        <v>52</v>
      </c>
      <c r="E1913" t="s">
        <v>58</v>
      </c>
      <c r="F1913" t="s">
        <v>707</v>
      </c>
      <c r="G1913" t="s">
        <v>344</v>
      </c>
      <c r="H1913" t="s">
        <v>708</v>
      </c>
      <c r="I1913" t="s">
        <v>709</v>
      </c>
      <c r="J1913" t="s">
        <v>710</v>
      </c>
      <c r="K1913" t="s">
        <v>19</v>
      </c>
      <c r="L1913">
        <v>7</v>
      </c>
      <c r="M1913" t="s">
        <v>1276</v>
      </c>
      <c r="N1913">
        <v>4</v>
      </c>
      <c r="O1913">
        <f t="shared" si="29"/>
        <v>1</v>
      </c>
    </row>
    <row r="1914" spans="1:15">
      <c r="A1914">
        <v>1913</v>
      </c>
      <c r="B1914" t="s">
        <v>460</v>
      </c>
      <c r="C1914" t="s">
        <v>702</v>
      </c>
      <c r="D1914" t="s">
        <v>25</v>
      </c>
      <c r="E1914" t="s">
        <v>64</v>
      </c>
      <c r="F1914" t="s">
        <v>711</v>
      </c>
      <c r="G1914" t="s">
        <v>354</v>
      </c>
      <c r="H1914" t="s">
        <v>712</v>
      </c>
      <c r="I1914" t="s">
        <v>713</v>
      </c>
      <c r="J1914" t="s">
        <v>714</v>
      </c>
      <c r="K1914" t="s">
        <v>19</v>
      </c>
      <c r="L1914">
        <v>11</v>
      </c>
      <c r="M1914" t="s">
        <v>1276</v>
      </c>
      <c r="N1914">
        <v>4</v>
      </c>
      <c r="O1914">
        <f t="shared" si="29"/>
        <v>1</v>
      </c>
    </row>
    <row r="1915" spans="1:15">
      <c r="A1915">
        <v>1914</v>
      </c>
      <c r="B1915" t="s">
        <v>460</v>
      </c>
      <c r="C1915" t="s">
        <v>702</v>
      </c>
      <c r="D1915" t="s">
        <v>25</v>
      </c>
      <c r="E1915" t="s">
        <v>70</v>
      </c>
      <c r="F1915" t="s">
        <v>715</v>
      </c>
      <c r="G1915" t="s">
        <v>716</v>
      </c>
      <c r="H1915" t="s">
        <v>717</v>
      </c>
      <c r="I1915" t="s">
        <v>718</v>
      </c>
      <c r="J1915" t="s">
        <v>719</v>
      </c>
      <c r="K1915" t="s">
        <v>19</v>
      </c>
      <c r="L1915">
        <v>0</v>
      </c>
      <c r="M1915" t="s">
        <v>1276</v>
      </c>
      <c r="O1915">
        <f t="shared" si="29"/>
        <v>1</v>
      </c>
    </row>
    <row r="1916" spans="1:15">
      <c r="A1916">
        <v>1915</v>
      </c>
      <c r="B1916" t="s">
        <v>460</v>
      </c>
      <c r="C1916" t="s">
        <v>702</v>
      </c>
      <c r="D1916" t="s">
        <v>76</v>
      </c>
      <c r="E1916" t="s">
        <v>77</v>
      </c>
      <c r="F1916" t="s">
        <v>720</v>
      </c>
      <c r="G1916" t="s">
        <v>721</v>
      </c>
      <c r="H1916" t="s">
        <v>722</v>
      </c>
      <c r="I1916" t="s">
        <v>723</v>
      </c>
      <c r="J1916" t="s">
        <v>724</v>
      </c>
      <c r="K1916" t="s">
        <v>19</v>
      </c>
      <c r="L1916">
        <v>7</v>
      </c>
      <c r="M1916" t="s">
        <v>1276</v>
      </c>
      <c r="N1916">
        <v>4</v>
      </c>
      <c r="O1916">
        <f t="shared" si="29"/>
        <v>1</v>
      </c>
    </row>
    <row r="1917" spans="1:15">
      <c r="A1917">
        <v>1916</v>
      </c>
      <c r="B1917" t="s">
        <v>460</v>
      </c>
      <c r="C1917" t="s">
        <v>702</v>
      </c>
      <c r="D1917" t="s">
        <v>76</v>
      </c>
      <c r="E1917" t="s">
        <v>83</v>
      </c>
      <c r="F1917" t="s">
        <v>15</v>
      </c>
      <c r="G1917" t="s">
        <v>725</v>
      </c>
      <c r="H1917" t="s">
        <v>726</v>
      </c>
      <c r="I1917" t="s">
        <v>723</v>
      </c>
      <c r="J1917" t="s">
        <v>727</v>
      </c>
      <c r="K1917" t="s">
        <v>19</v>
      </c>
      <c r="L1917">
        <v>0</v>
      </c>
      <c r="M1917" t="s">
        <v>1276</v>
      </c>
      <c r="O1917">
        <f t="shared" si="29"/>
        <v>1</v>
      </c>
    </row>
    <row r="1918" spans="1:15">
      <c r="A1918">
        <v>1917</v>
      </c>
      <c r="B1918" t="s">
        <v>460</v>
      </c>
      <c r="C1918" t="s">
        <v>702</v>
      </c>
      <c r="D1918" t="s">
        <v>89</v>
      </c>
      <c r="E1918" t="s">
        <v>90</v>
      </c>
      <c r="F1918" t="s">
        <v>37</v>
      </c>
      <c r="G1918" t="s">
        <v>42</v>
      </c>
      <c r="H1918" t="s">
        <v>728</v>
      </c>
      <c r="I1918" t="s">
        <v>729</v>
      </c>
      <c r="J1918" t="s">
        <v>730</v>
      </c>
      <c r="K1918" t="s">
        <v>19</v>
      </c>
      <c r="L1918">
        <v>5</v>
      </c>
      <c r="M1918" t="s">
        <v>1276</v>
      </c>
      <c r="N1918">
        <v>4</v>
      </c>
      <c r="O1918">
        <f t="shared" si="29"/>
        <v>1</v>
      </c>
    </row>
    <row r="1919" spans="1:15">
      <c r="A1919">
        <v>1918</v>
      </c>
      <c r="B1919" t="s">
        <v>460</v>
      </c>
      <c r="C1919" t="s">
        <v>702</v>
      </c>
      <c r="D1919" t="s">
        <v>89</v>
      </c>
      <c r="E1919" t="s">
        <v>96</v>
      </c>
      <c r="F1919" t="s">
        <v>715</v>
      </c>
      <c r="G1919" t="s">
        <v>716</v>
      </c>
      <c r="H1919" t="s">
        <v>717</v>
      </c>
      <c r="I1919" t="s">
        <v>718</v>
      </c>
      <c r="J1919" t="s">
        <v>719</v>
      </c>
      <c r="K1919" t="s">
        <v>19</v>
      </c>
      <c r="L1919">
        <v>0</v>
      </c>
      <c r="M1919" t="s">
        <v>1276</v>
      </c>
      <c r="O1919">
        <f t="shared" si="29"/>
        <v>1</v>
      </c>
    </row>
    <row r="1920" spans="1:15">
      <c r="A1920">
        <v>1919</v>
      </c>
      <c r="B1920" t="s">
        <v>460</v>
      </c>
      <c r="C1920" t="s">
        <v>702</v>
      </c>
      <c r="D1920" t="s">
        <v>102</v>
      </c>
      <c r="E1920" t="s">
        <v>103</v>
      </c>
      <c r="F1920" t="s">
        <v>731</v>
      </c>
      <c r="G1920" t="s">
        <v>229</v>
      </c>
      <c r="H1920" t="s">
        <v>732</v>
      </c>
      <c r="I1920" t="s">
        <v>733</v>
      </c>
      <c r="J1920" t="s">
        <v>734</v>
      </c>
      <c r="K1920" t="s">
        <v>19</v>
      </c>
      <c r="L1920">
        <v>6</v>
      </c>
      <c r="M1920" t="s">
        <v>1276</v>
      </c>
      <c r="N1920">
        <v>4</v>
      </c>
      <c r="O1920">
        <f t="shared" si="29"/>
        <v>1</v>
      </c>
    </row>
    <row r="1921" spans="1:15">
      <c r="A1921">
        <v>1920</v>
      </c>
      <c r="B1921" t="s">
        <v>460</v>
      </c>
      <c r="C1921" t="s">
        <v>702</v>
      </c>
      <c r="D1921" t="s">
        <v>102</v>
      </c>
      <c r="E1921" t="s">
        <v>109</v>
      </c>
      <c r="F1921" t="s">
        <v>735</v>
      </c>
      <c r="G1921" t="s">
        <v>736</v>
      </c>
      <c r="H1921" t="s">
        <v>737</v>
      </c>
      <c r="I1921" t="s">
        <v>738</v>
      </c>
      <c r="J1921" t="s">
        <v>739</v>
      </c>
      <c r="K1921" t="s">
        <v>19</v>
      </c>
      <c r="L1921">
        <v>2</v>
      </c>
      <c r="M1921" t="s">
        <v>1276</v>
      </c>
      <c r="O1921">
        <f t="shared" si="29"/>
        <v>1</v>
      </c>
    </row>
    <row r="1922" spans="1:15">
      <c r="A1922">
        <v>1921</v>
      </c>
      <c r="B1922" t="s">
        <v>460</v>
      </c>
      <c r="C1922" t="s">
        <v>702</v>
      </c>
      <c r="D1922" t="s">
        <v>114</v>
      </c>
      <c r="E1922" t="s">
        <v>115</v>
      </c>
      <c r="F1922" t="s">
        <v>740</v>
      </c>
      <c r="G1922" t="s">
        <v>741</v>
      </c>
      <c r="H1922" t="s">
        <v>742</v>
      </c>
      <c r="I1922" t="s">
        <v>743</v>
      </c>
      <c r="J1922" t="s">
        <v>744</v>
      </c>
      <c r="K1922" t="s">
        <v>19</v>
      </c>
      <c r="L1922">
        <v>1</v>
      </c>
      <c r="M1922" t="s">
        <v>1276</v>
      </c>
      <c r="O1922">
        <f t="shared" si="29"/>
        <v>1</v>
      </c>
    </row>
    <row r="1923" spans="1:15">
      <c r="A1923">
        <v>1922</v>
      </c>
      <c r="B1923" t="s">
        <v>460</v>
      </c>
      <c r="C1923" t="s">
        <v>702</v>
      </c>
      <c r="D1923" t="s">
        <v>114</v>
      </c>
      <c r="E1923" t="s">
        <v>121</v>
      </c>
      <c r="F1923" t="s">
        <v>745</v>
      </c>
      <c r="G1923" t="s">
        <v>746</v>
      </c>
      <c r="H1923" t="s">
        <v>747</v>
      </c>
      <c r="I1923" t="s">
        <v>748</v>
      </c>
      <c r="J1923" t="s">
        <v>749</v>
      </c>
      <c r="K1923" t="s">
        <v>19</v>
      </c>
      <c r="L1923">
        <v>9</v>
      </c>
      <c r="M1923" t="s">
        <v>1276</v>
      </c>
      <c r="N1923">
        <v>4</v>
      </c>
      <c r="O1923">
        <f t="shared" ref="O1923:O1986" si="30">IF(N1923=" ",0,1)</f>
        <v>1</v>
      </c>
    </row>
    <row r="1924" spans="1:15">
      <c r="A1924">
        <v>1923</v>
      </c>
      <c r="B1924" t="s">
        <v>460</v>
      </c>
      <c r="C1924" t="s">
        <v>750</v>
      </c>
      <c r="D1924" t="s">
        <v>52</v>
      </c>
      <c r="E1924" t="s">
        <v>52</v>
      </c>
      <c r="F1924" t="s">
        <v>751</v>
      </c>
      <c r="G1924" t="s">
        <v>258</v>
      </c>
      <c r="H1924" t="s">
        <v>752</v>
      </c>
      <c r="I1924" t="s">
        <v>753</v>
      </c>
      <c r="J1924" t="s">
        <v>754</v>
      </c>
      <c r="K1924" t="s">
        <v>19</v>
      </c>
      <c r="L1924">
        <v>9</v>
      </c>
      <c r="M1924" t="s">
        <v>1276</v>
      </c>
      <c r="N1924">
        <v>4</v>
      </c>
      <c r="O1924">
        <f t="shared" si="30"/>
        <v>1</v>
      </c>
    </row>
    <row r="1925" spans="1:15">
      <c r="A1925">
        <v>1924</v>
      </c>
      <c r="B1925" t="s">
        <v>460</v>
      </c>
      <c r="C1925" t="s">
        <v>750</v>
      </c>
      <c r="D1925" t="s">
        <v>52</v>
      </c>
      <c r="E1925" t="s">
        <v>58</v>
      </c>
      <c r="F1925" t="s">
        <v>755</v>
      </c>
      <c r="G1925" t="s">
        <v>580</v>
      </c>
      <c r="H1925" t="s">
        <v>756</v>
      </c>
      <c r="I1925" t="s">
        <v>757</v>
      </c>
      <c r="J1925" t="s">
        <v>758</v>
      </c>
      <c r="K1925" t="s">
        <v>19</v>
      </c>
      <c r="L1925">
        <v>9</v>
      </c>
      <c r="M1925" t="s">
        <v>1276</v>
      </c>
      <c r="N1925">
        <v>4</v>
      </c>
      <c r="O1925">
        <f t="shared" si="30"/>
        <v>1</v>
      </c>
    </row>
    <row r="1926" spans="1:15">
      <c r="A1926">
        <v>1925</v>
      </c>
      <c r="B1926" t="s">
        <v>460</v>
      </c>
      <c r="C1926" t="s">
        <v>750</v>
      </c>
      <c r="D1926" t="s">
        <v>25</v>
      </c>
      <c r="E1926" t="s">
        <v>64</v>
      </c>
      <c r="F1926" t="s">
        <v>759</v>
      </c>
      <c r="G1926" t="s">
        <v>760</v>
      </c>
      <c r="H1926" t="s">
        <v>761</v>
      </c>
      <c r="I1926" t="s">
        <v>762</v>
      </c>
      <c r="J1926" t="s">
        <v>763</v>
      </c>
      <c r="K1926" t="s">
        <v>19</v>
      </c>
      <c r="L1926">
        <v>7</v>
      </c>
      <c r="M1926" t="s">
        <v>1276</v>
      </c>
      <c r="N1926">
        <v>4</v>
      </c>
      <c r="O1926">
        <f t="shared" si="30"/>
        <v>1</v>
      </c>
    </row>
    <row r="1927" spans="1:15">
      <c r="A1927">
        <v>1926</v>
      </c>
      <c r="B1927" t="s">
        <v>460</v>
      </c>
      <c r="C1927" t="s">
        <v>750</v>
      </c>
      <c r="D1927" t="s">
        <v>25</v>
      </c>
      <c r="E1927" t="s">
        <v>70</v>
      </c>
      <c r="F1927" t="s">
        <v>764</v>
      </c>
      <c r="G1927" t="s">
        <v>765</v>
      </c>
      <c r="H1927" t="s">
        <v>766</v>
      </c>
      <c r="I1927" t="s">
        <v>767</v>
      </c>
      <c r="J1927" t="s">
        <v>768</v>
      </c>
      <c r="K1927" t="s">
        <v>19</v>
      </c>
      <c r="L1927">
        <v>7</v>
      </c>
      <c r="M1927" t="s">
        <v>1276</v>
      </c>
      <c r="N1927">
        <v>4</v>
      </c>
      <c r="O1927">
        <f t="shared" si="30"/>
        <v>1</v>
      </c>
    </row>
    <row r="1928" spans="1:15">
      <c r="A1928">
        <v>1927</v>
      </c>
      <c r="B1928" t="s">
        <v>460</v>
      </c>
      <c r="C1928" t="s">
        <v>750</v>
      </c>
      <c r="D1928" t="s">
        <v>25</v>
      </c>
      <c r="E1928" t="s">
        <v>70</v>
      </c>
      <c r="F1928" t="s">
        <v>769</v>
      </c>
      <c r="G1928" t="s">
        <v>770</v>
      </c>
      <c r="H1928" t="s">
        <v>771</v>
      </c>
      <c r="I1928" t="s">
        <v>772</v>
      </c>
      <c r="J1928" t="s">
        <v>773</v>
      </c>
      <c r="K1928" t="s">
        <v>19</v>
      </c>
      <c r="L1928">
        <v>2</v>
      </c>
      <c r="M1928" t="s">
        <v>1276</v>
      </c>
      <c r="O1928">
        <f t="shared" si="30"/>
        <v>1</v>
      </c>
    </row>
    <row r="1929" spans="1:15">
      <c r="A1929">
        <v>1928</v>
      </c>
      <c r="B1929" t="s">
        <v>460</v>
      </c>
      <c r="C1929" t="s">
        <v>750</v>
      </c>
      <c r="D1929" t="s">
        <v>25</v>
      </c>
      <c r="E1929" t="s">
        <v>70</v>
      </c>
      <c r="F1929" t="s">
        <v>774</v>
      </c>
      <c r="G1929" t="s">
        <v>775</v>
      </c>
      <c r="H1929" t="s">
        <v>776</v>
      </c>
      <c r="I1929" t="s">
        <v>777</v>
      </c>
      <c r="J1929" t="s">
        <v>778</v>
      </c>
      <c r="K1929" t="s">
        <v>19</v>
      </c>
      <c r="L1929">
        <v>1</v>
      </c>
      <c r="M1929" t="s">
        <v>1276</v>
      </c>
      <c r="O1929">
        <f t="shared" si="30"/>
        <v>1</v>
      </c>
    </row>
    <row r="1930" spans="1:15">
      <c r="A1930">
        <v>1929</v>
      </c>
      <c r="B1930" t="s">
        <v>460</v>
      </c>
      <c r="C1930" t="s">
        <v>750</v>
      </c>
      <c r="D1930" t="s">
        <v>76</v>
      </c>
      <c r="E1930" t="s">
        <v>77</v>
      </c>
      <c r="F1930" t="s">
        <v>779</v>
      </c>
      <c r="G1930" t="s">
        <v>780</v>
      </c>
      <c r="H1930" t="s">
        <v>781</v>
      </c>
      <c r="I1930" t="s">
        <v>782</v>
      </c>
      <c r="J1930" t="s">
        <v>783</v>
      </c>
      <c r="K1930" t="s">
        <v>19</v>
      </c>
      <c r="L1930">
        <v>3</v>
      </c>
      <c r="M1930" t="s">
        <v>1276</v>
      </c>
      <c r="O1930">
        <f t="shared" si="30"/>
        <v>1</v>
      </c>
    </row>
    <row r="1931" spans="1:15">
      <c r="A1931">
        <v>1930</v>
      </c>
      <c r="B1931" t="s">
        <v>460</v>
      </c>
      <c r="C1931" t="s">
        <v>750</v>
      </c>
      <c r="D1931" t="s">
        <v>76</v>
      </c>
      <c r="E1931" t="s">
        <v>83</v>
      </c>
      <c r="F1931" t="s">
        <v>784</v>
      </c>
      <c r="G1931" t="s">
        <v>785</v>
      </c>
      <c r="H1931" t="s">
        <v>786</v>
      </c>
      <c r="I1931" t="s">
        <v>787</v>
      </c>
      <c r="J1931" t="s">
        <v>788</v>
      </c>
      <c r="K1931" t="s">
        <v>19</v>
      </c>
      <c r="L1931">
        <v>3</v>
      </c>
      <c r="M1931" t="s">
        <v>1276</v>
      </c>
      <c r="N1931">
        <v>4</v>
      </c>
      <c r="O1931">
        <f t="shared" si="30"/>
        <v>1</v>
      </c>
    </row>
    <row r="1932" spans="1:15">
      <c r="A1932">
        <v>1931</v>
      </c>
      <c r="B1932" t="s">
        <v>460</v>
      </c>
      <c r="C1932" t="s">
        <v>750</v>
      </c>
      <c r="D1932" t="s">
        <v>89</v>
      </c>
      <c r="E1932" t="s">
        <v>789</v>
      </c>
      <c r="F1932" t="s">
        <v>790</v>
      </c>
      <c r="G1932" t="s">
        <v>791</v>
      </c>
      <c r="H1932" t="s">
        <v>792</v>
      </c>
      <c r="I1932" t="s">
        <v>793</v>
      </c>
      <c r="J1932" t="s">
        <v>794</v>
      </c>
      <c r="K1932" t="s">
        <v>19</v>
      </c>
      <c r="L1932">
        <v>4</v>
      </c>
      <c r="M1932" t="s">
        <v>1276</v>
      </c>
      <c r="O1932">
        <f t="shared" si="30"/>
        <v>1</v>
      </c>
    </row>
    <row r="1933" spans="1:15">
      <c r="A1933">
        <v>1932</v>
      </c>
      <c r="B1933" t="s">
        <v>460</v>
      </c>
      <c r="C1933" t="s">
        <v>750</v>
      </c>
      <c r="D1933" t="s">
        <v>89</v>
      </c>
      <c r="E1933" t="s">
        <v>96</v>
      </c>
      <c r="F1933" t="s">
        <v>795</v>
      </c>
      <c r="G1933" t="s">
        <v>229</v>
      </c>
      <c r="H1933" t="s">
        <v>796</v>
      </c>
      <c r="I1933" t="s">
        <v>797</v>
      </c>
      <c r="J1933" t="s">
        <v>798</v>
      </c>
      <c r="K1933" t="s">
        <v>19</v>
      </c>
      <c r="L1933">
        <v>6</v>
      </c>
      <c r="M1933" t="s">
        <v>1276</v>
      </c>
      <c r="O1933">
        <f t="shared" si="30"/>
        <v>1</v>
      </c>
    </row>
    <row r="1934" spans="1:15">
      <c r="A1934">
        <v>1933</v>
      </c>
      <c r="B1934" t="s">
        <v>460</v>
      </c>
      <c r="C1934" t="s">
        <v>750</v>
      </c>
      <c r="D1934" t="s">
        <v>89</v>
      </c>
      <c r="E1934" t="s">
        <v>96</v>
      </c>
      <c r="F1934" t="s">
        <v>799</v>
      </c>
      <c r="G1934" t="s">
        <v>800</v>
      </c>
      <c r="H1934" t="s">
        <v>801</v>
      </c>
      <c r="I1934" t="s">
        <v>802</v>
      </c>
      <c r="J1934" t="s">
        <v>803</v>
      </c>
      <c r="K1934" t="s">
        <v>19</v>
      </c>
      <c r="L1934">
        <v>1</v>
      </c>
      <c r="M1934" t="s">
        <v>1276</v>
      </c>
      <c r="O1934">
        <f t="shared" si="30"/>
        <v>1</v>
      </c>
    </row>
    <row r="1935" spans="1:15">
      <c r="A1935">
        <v>1934</v>
      </c>
      <c r="B1935" t="s">
        <v>460</v>
      </c>
      <c r="C1935" t="s">
        <v>750</v>
      </c>
      <c r="D1935" t="s">
        <v>102</v>
      </c>
      <c r="E1935" t="s">
        <v>103</v>
      </c>
      <c r="F1935" t="s">
        <v>589</v>
      </c>
      <c r="G1935" t="s">
        <v>804</v>
      </c>
      <c r="H1935" t="s">
        <v>805</v>
      </c>
      <c r="I1935" t="s">
        <v>806</v>
      </c>
      <c r="J1935" t="s">
        <v>807</v>
      </c>
      <c r="K1935" t="s">
        <v>19</v>
      </c>
      <c r="L1935">
        <v>5</v>
      </c>
      <c r="M1935" t="s">
        <v>1276</v>
      </c>
      <c r="O1935">
        <f t="shared" si="30"/>
        <v>1</v>
      </c>
    </row>
    <row r="1936" spans="1:15">
      <c r="A1936">
        <v>1935</v>
      </c>
      <c r="B1936" t="s">
        <v>460</v>
      </c>
      <c r="C1936" t="s">
        <v>750</v>
      </c>
      <c r="D1936" t="s">
        <v>102</v>
      </c>
      <c r="E1936" t="s">
        <v>109</v>
      </c>
      <c r="F1936" t="s">
        <v>808</v>
      </c>
      <c r="G1936" t="s">
        <v>314</v>
      </c>
      <c r="H1936" t="s">
        <v>809</v>
      </c>
      <c r="I1936" t="s">
        <v>810</v>
      </c>
      <c r="J1936" t="s">
        <v>811</v>
      </c>
      <c r="K1936" t="s">
        <v>19</v>
      </c>
      <c r="L1936">
        <v>0</v>
      </c>
      <c r="M1936" t="s">
        <v>1276</v>
      </c>
      <c r="O1936">
        <f t="shared" si="30"/>
        <v>1</v>
      </c>
    </row>
    <row r="1937" spans="1:15">
      <c r="A1937">
        <v>1936</v>
      </c>
      <c r="B1937" t="s">
        <v>460</v>
      </c>
      <c r="C1937" t="s">
        <v>750</v>
      </c>
      <c r="D1937" t="s">
        <v>114</v>
      </c>
      <c r="E1937" t="s">
        <v>115</v>
      </c>
      <c r="F1937" t="s">
        <v>812</v>
      </c>
      <c r="G1937" t="s">
        <v>22</v>
      </c>
      <c r="H1937" t="s">
        <v>813</v>
      </c>
      <c r="I1937" t="s">
        <v>814</v>
      </c>
      <c r="J1937" t="s">
        <v>815</v>
      </c>
      <c r="K1937" t="s">
        <v>19</v>
      </c>
      <c r="L1937">
        <v>3</v>
      </c>
      <c r="M1937" t="s">
        <v>1276</v>
      </c>
      <c r="N1937">
        <v>4</v>
      </c>
      <c r="O1937">
        <f t="shared" si="30"/>
        <v>1</v>
      </c>
    </row>
    <row r="1938" spans="1:15">
      <c r="A1938">
        <v>1937</v>
      </c>
      <c r="B1938" t="s">
        <v>460</v>
      </c>
      <c r="C1938" t="s">
        <v>750</v>
      </c>
      <c r="D1938" t="s">
        <v>114</v>
      </c>
      <c r="E1938" t="s">
        <v>121</v>
      </c>
      <c r="F1938" t="s">
        <v>816</v>
      </c>
      <c r="G1938" t="s">
        <v>817</v>
      </c>
      <c r="H1938" t="s">
        <v>818</v>
      </c>
      <c r="I1938" t="s">
        <v>819</v>
      </c>
      <c r="J1938" t="s">
        <v>820</v>
      </c>
      <c r="K1938" t="s">
        <v>19</v>
      </c>
      <c r="L1938">
        <v>0</v>
      </c>
      <c r="M1938" t="s">
        <v>1276</v>
      </c>
      <c r="O1938">
        <f t="shared" si="30"/>
        <v>1</v>
      </c>
    </row>
    <row r="1939" spans="1:15">
      <c r="A1939">
        <v>1938</v>
      </c>
      <c r="B1939" t="s">
        <v>460</v>
      </c>
      <c r="C1939" t="s">
        <v>821</v>
      </c>
      <c r="D1939" t="s">
        <v>52</v>
      </c>
      <c r="E1939" t="s">
        <v>52</v>
      </c>
      <c r="F1939" t="s">
        <v>584</v>
      </c>
      <c r="G1939" t="s">
        <v>822</v>
      </c>
      <c r="H1939" t="s">
        <v>823</v>
      </c>
      <c r="I1939" t="s">
        <v>824</v>
      </c>
      <c r="J1939" t="s">
        <v>825</v>
      </c>
      <c r="K1939" t="s">
        <v>19</v>
      </c>
      <c r="L1939">
        <v>10</v>
      </c>
      <c r="M1939" t="s">
        <v>1276</v>
      </c>
      <c r="N1939">
        <v>4</v>
      </c>
      <c r="O1939">
        <f t="shared" si="30"/>
        <v>1</v>
      </c>
    </row>
    <row r="1940" spans="1:15">
      <c r="A1940">
        <v>1939</v>
      </c>
      <c r="B1940" t="s">
        <v>460</v>
      </c>
      <c r="C1940" t="s">
        <v>821</v>
      </c>
      <c r="D1940" t="s">
        <v>52</v>
      </c>
      <c r="E1940" t="s">
        <v>58</v>
      </c>
      <c r="F1940" t="s">
        <v>826</v>
      </c>
      <c r="G1940" t="s">
        <v>827</v>
      </c>
      <c r="H1940" t="s">
        <v>828</v>
      </c>
      <c r="I1940" t="s">
        <v>829</v>
      </c>
      <c r="J1940" t="s">
        <v>830</v>
      </c>
      <c r="K1940" t="s">
        <v>19</v>
      </c>
      <c r="L1940">
        <v>7</v>
      </c>
      <c r="M1940" t="s">
        <v>1276</v>
      </c>
      <c r="N1940">
        <v>4</v>
      </c>
      <c r="O1940">
        <f t="shared" si="30"/>
        <v>1</v>
      </c>
    </row>
    <row r="1941" spans="1:15">
      <c r="A1941">
        <v>1940</v>
      </c>
      <c r="B1941" t="s">
        <v>460</v>
      </c>
      <c r="C1941" t="s">
        <v>821</v>
      </c>
      <c r="D1941" t="s">
        <v>25</v>
      </c>
      <c r="E1941" t="s">
        <v>64</v>
      </c>
      <c r="F1941" t="s">
        <v>831</v>
      </c>
      <c r="G1941" t="s">
        <v>832</v>
      </c>
      <c r="H1941" t="s">
        <v>833</v>
      </c>
      <c r="I1941" t="s">
        <v>834</v>
      </c>
      <c r="J1941" t="s">
        <v>835</v>
      </c>
      <c r="K1941" t="s">
        <v>19</v>
      </c>
      <c r="L1941">
        <v>8</v>
      </c>
      <c r="M1941" t="s">
        <v>1276</v>
      </c>
      <c r="N1941">
        <v>4</v>
      </c>
      <c r="O1941">
        <f t="shared" si="30"/>
        <v>1</v>
      </c>
    </row>
    <row r="1942" spans="1:15">
      <c r="A1942">
        <v>1941</v>
      </c>
      <c r="B1942" t="s">
        <v>460</v>
      </c>
      <c r="C1942" t="s">
        <v>821</v>
      </c>
      <c r="D1942" t="s">
        <v>76</v>
      </c>
      <c r="E1942" t="s">
        <v>77</v>
      </c>
      <c r="F1942" t="s">
        <v>53</v>
      </c>
      <c r="G1942" t="s">
        <v>836</v>
      </c>
      <c r="H1942" t="s">
        <v>837</v>
      </c>
      <c r="I1942" t="s">
        <v>838</v>
      </c>
      <c r="J1942" t="s">
        <v>839</v>
      </c>
      <c r="K1942" t="s">
        <v>19</v>
      </c>
      <c r="L1942">
        <v>4</v>
      </c>
      <c r="M1942" t="s">
        <v>1276</v>
      </c>
      <c r="O1942">
        <f t="shared" si="30"/>
        <v>1</v>
      </c>
    </row>
    <row r="1943" spans="1:15">
      <c r="A1943">
        <v>1942</v>
      </c>
      <c r="B1943" t="s">
        <v>460</v>
      </c>
      <c r="C1943" t="s">
        <v>821</v>
      </c>
      <c r="D1943" t="s">
        <v>89</v>
      </c>
      <c r="E1943" t="s">
        <v>90</v>
      </c>
      <c r="F1943" t="s">
        <v>584</v>
      </c>
      <c r="G1943" t="s">
        <v>822</v>
      </c>
      <c r="H1943" t="s">
        <v>823</v>
      </c>
      <c r="I1943" t="s">
        <v>840</v>
      </c>
      <c r="J1943" t="s">
        <v>841</v>
      </c>
      <c r="K1943" t="s">
        <v>19</v>
      </c>
      <c r="L1943">
        <v>10</v>
      </c>
      <c r="M1943" t="s">
        <v>1276</v>
      </c>
      <c r="N1943">
        <v>4</v>
      </c>
      <c r="O1943">
        <f t="shared" si="30"/>
        <v>1</v>
      </c>
    </row>
    <row r="1944" spans="1:15">
      <c r="A1944">
        <v>1943</v>
      </c>
      <c r="B1944" t="s">
        <v>460</v>
      </c>
      <c r="C1944" t="s">
        <v>821</v>
      </c>
      <c r="D1944" t="s">
        <v>102</v>
      </c>
      <c r="E1944" t="s">
        <v>103</v>
      </c>
      <c r="F1944" t="s">
        <v>842</v>
      </c>
      <c r="G1944" t="s">
        <v>843</v>
      </c>
      <c r="H1944" t="s">
        <v>844</v>
      </c>
      <c r="I1944" t="s">
        <v>845</v>
      </c>
      <c r="J1944" t="s">
        <v>846</v>
      </c>
      <c r="K1944" t="s">
        <v>19</v>
      </c>
      <c r="L1944">
        <v>8</v>
      </c>
      <c r="M1944" t="s">
        <v>1276</v>
      </c>
      <c r="O1944">
        <f t="shared" si="30"/>
        <v>1</v>
      </c>
    </row>
    <row r="1945" spans="1:15">
      <c r="A1945">
        <v>1944</v>
      </c>
      <c r="B1945" t="s">
        <v>460</v>
      </c>
      <c r="C1945" t="s">
        <v>821</v>
      </c>
      <c r="D1945" t="s">
        <v>114</v>
      </c>
      <c r="E1945" t="s">
        <v>115</v>
      </c>
      <c r="F1945" t="s">
        <v>847</v>
      </c>
      <c r="G1945" t="s">
        <v>848</v>
      </c>
      <c r="H1945" t="s">
        <v>849</v>
      </c>
      <c r="I1945" t="s">
        <v>850</v>
      </c>
      <c r="J1945" t="s">
        <v>851</v>
      </c>
      <c r="K1945" t="s">
        <v>19</v>
      </c>
      <c r="L1945">
        <v>5</v>
      </c>
      <c r="M1945" t="s">
        <v>1276</v>
      </c>
      <c r="N1945">
        <v>4</v>
      </c>
      <c r="O1945">
        <f t="shared" si="30"/>
        <v>1</v>
      </c>
    </row>
    <row r="1946" spans="1:15">
      <c r="A1946">
        <v>1945</v>
      </c>
      <c r="B1946" t="s">
        <v>460</v>
      </c>
      <c r="C1946" t="s">
        <v>821</v>
      </c>
      <c r="D1946" t="s">
        <v>114</v>
      </c>
      <c r="E1946" t="s">
        <v>121</v>
      </c>
      <c r="F1946" t="s">
        <v>852</v>
      </c>
      <c r="G1946" t="s">
        <v>157</v>
      </c>
      <c r="H1946" t="s">
        <v>853</v>
      </c>
      <c r="I1946" t="s">
        <v>854</v>
      </c>
      <c r="J1946" t="s">
        <v>855</v>
      </c>
      <c r="K1946" t="s">
        <v>19</v>
      </c>
      <c r="L1946">
        <v>6</v>
      </c>
      <c r="M1946" t="s">
        <v>1276</v>
      </c>
      <c r="N1946">
        <v>4</v>
      </c>
      <c r="O1946">
        <f t="shared" si="30"/>
        <v>1</v>
      </c>
    </row>
    <row r="1947" spans="1:15">
      <c r="A1947">
        <v>1946</v>
      </c>
      <c r="B1947" t="s">
        <v>460</v>
      </c>
      <c r="C1947" t="s">
        <v>856</v>
      </c>
      <c r="D1947" t="s">
        <v>52</v>
      </c>
      <c r="E1947" t="s">
        <v>52</v>
      </c>
      <c r="F1947" t="s">
        <v>857</v>
      </c>
      <c r="G1947" t="s">
        <v>858</v>
      </c>
      <c r="H1947" t="s">
        <v>859</v>
      </c>
      <c r="I1947" t="s">
        <v>860</v>
      </c>
      <c r="J1947" t="s">
        <v>861</v>
      </c>
      <c r="K1947" t="s">
        <v>19</v>
      </c>
      <c r="L1947">
        <v>10</v>
      </c>
      <c r="M1947" t="s">
        <v>1276</v>
      </c>
      <c r="N1947">
        <v>4</v>
      </c>
      <c r="O1947">
        <f t="shared" si="30"/>
        <v>1</v>
      </c>
    </row>
    <row r="1948" spans="1:15">
      <c r="A1948">
        <v>1947</v>
      </c>
      <c r="B1948" t="s">
        <v>460</v>
      </c>
      <c r="C1948" t="s">
        <v>856</v>
      </c>
      <c r="D1948" t="s">
        <v>52</v>
      </c>
      <c r="E1948" t="s">
        <v>58</v>
      </c>
      <c r="F1948" t="s">
        <v>862</v>
      </c>
      <c r="G1948" t="s">
        <v>172</v>
      </c>
      <c r="H1948" t="s">
        <v>863</v>
      </c>
      <c r="I1948" t="s">
        <v>864</v>
      </c>
      <c r="J1948" t="s">
        <v>865</v>
      </c>
      <c r="K1948" t="s">
        <v>19</v>
      </c>
      <c r="L1948">
        <v>4</v>
      </c>
      <c r="M1948" t="s">
        <v>1276</v>
      </c>
      <c r="O1948">
        <f t="shared" si="30"/>
        <v>1</v>
      </c>
    </row>
    <row r="1949" spans="1:15">
      <c r="A1949">
        <v>1948</v>
      </c>
      <c r="B1949" t="s">
        <v>460</v>
      </c>
      <c r="C1949" t="s">
        <v>856</v>
      </c>
      <c r="D1949" t="s">
        <v>25</v>
      </c>
      <c r="E1949" t="s">
        <v>64</v>
      </c>
      <c r="F1949" t="s">
        <v>866</v>
      </c>
      <c r="G1949" t="s">
        <v>867</v>
      </c>
      <c r="H1949" t="s">
        <v>868</v>
      </c>
      <c r="I1949" t="s">
        <v>869</v>
      </c>
      <c r="J1949" t="s">
        <v>870</v>
      </c>
      <c r="K1949" t="s">
        <v>19</v>
      </c>
      <c r="L1949">
        <v>1</v>
      </c>
      <c r="M1949" t="s">
        <v>1276</v>
      </c>
      <c r="O1949">
        <f t="shared" si="30"/>
        <v>1</v>
      </c>
    </row>
    <row r="1950" spans="1:15">
      <c r="A1950">
        <v>1949</v>
      </c>
      <c r="B1950" t="s">
        <v>460</v>
      </c>
      <c r="C1950" t="s">
        <v>856</v>
      </c>
      <c r="D1950" t="s">
        <v>25</v>
      </c>
      <c r="E1950" t="s">
        <v>70</v>
      </c>
      <c r="F1950" t="s">
        <v>116</v>
      </c>
      <c r="G1950" t="s">
        <v>871</v>
      </c>
      <c r="H1950" t="s">
        <v>872</v>
      </c>
      <c r="I1950" t="s">
        <v>873</v>
      </c>
      <c r="J1950" t="s">
        <v>874</v>
      </c>
      <c r="K1950" t="s">
        <v>19</v>
      </c>
      <c r="L1950">
        <v>1</v>
      </c>
      <c r="M1950" t="s">
        <v>1276</v>
      </c>
      <c r="O1950">
        <f t="shared" si="30"/>
        <v>1</v>
      </c>
    </row>
    <row r="1951" spans="1:15">
      <c r="A1951">
        <v>1950</v>
      </c>
      <c r="B1951" t="s">
        <v>460</v>
      </c>
      <c r="C1951" t="s">
        <v>856</v>
      </c>
      <c r="D1951" t="s">
        <v>25</v>
      </c>
      <c r="E1951" t="s">
        <v>70</v>
      </c>
      <c r="F1951" t="s">
        <v>875</v>
      </c>
      <c r="G1951" t="s">
        <v>721</v>
      </c>
      <c r="H1951" t="s">
        <v>876</v>
      </c>
      <c r="I1951" t="s">
        <v>877</v>
      </c>
      <c r="J1951" t="s">
        <v>878</v>
      </c>
      <c r="K1951" t="s">
        <v>19</v>
      </c>
      <c r="L1951">
        <v>0</v>
      </c>
      <c r="M1951" t="s">
        <v>1276</v>
      </c>
      <c r="O1951">
        <f t="shared" si="30"/>
        <v>1</v>
      </c>
    </row>
    <row r="1952" spans="1:15">
      <c r="A1952">
        <v>1951</v>
      </c>
      <c r="B1952" t="s">
        <v>460</v>
      </c>
      <c r="C1952" t="s">
        <v>856</v>
      </c>
      <c r="D1952" t="s">
        <v>76</v>
      </c>
      <c r="E1952" t="s">
        <v>77</v>
      </c>
      <c r="F1952" t="s">
        <v>879</v>
      </c>
      <c r="G1952" t="s">
        <v>880</v>
      </c>
      <c r="H1952" t="s">
        <v>881</v>
      </c>
      <c r="I1952" t="s">
        <v>882</v>
      </c>
      <c r="J1952" t="s">
        <v>883</v>
      </c>
      <c r="K1952" t="s">
        <v>19</v>
      </c>
      <c r="L1952">
        <v>3</v>
      </c>
      <c r="M1952" t="s">
        <v>1276</v>
      </c>
      <c r="N1952">
        <v>4</v>
      </c>
      <c r="O1952">
        <f t="shared" si="30"/>
        <v>1</v>
      </c>
    </row>
    <row r="1953" spans="1:15">
      <c r="A1953">
        <v>1952</v>
      </c>
      <c r="B1953" t="s">
        <v>460</v>
      </c>
      <c r="C1953" t="s">
        <v>856</v>
      </c>
      <c r="D1953" t="s">
        <v>76</v>
      </c>
      <c r="E1953" t="s">
        <v>83</v>
      </c>
      <c r="F1953" t="s">
        <v>674</v>
      </c>
      <c r="G1953" t="s">
        <v>884</v>
      </c>
      <c r="H1953" t="s">
        <v>885</v>
      </c>
      <c r="I1953" t="s">
        <v>882</v>
      </c>
      <c r="J1953" t="s">
        <v>886</v>
      </c>
      <c r="K1953" t="s">
        <v>19</v>
      </c>
      <c r="L1953">
        <v>0</v>
      </c>
      <c r="M1953" t="s">
        <v>1276</v>
      </c>
      <c r="O1953">
        <f t="shared" si="30"/>
        <v>1</v>
      </c>
    </row>
    <row r="1954" spans="1:15">
      <c r="A1954">
        <v>1953</v>
      </c>
      <c r="B1954" t="s">
        <v>460</v>
      </c>
      <c r="C1954" t="s">
        <v>856</v>
      </c>
      <c r="D1954" t="s">
        <v>89</v>
      </c>
      <c r="E1954" t="s">
        <v>90</v>
      </c>
      <c r="F1954" t="s">
        <v>887</v>
      </c>
      <c r="G1954" t="s">
        <v>22</v>
      </c>
      <c r="H1954" t="s">
        <v>888</v>
      </c>
      <c r="I1954" t="s">
        <v>889</v>
      </c>
      <c r="J1954" t="s">
        <v>890</v>
      </c>
      <c r="K1954" t="s">
        <v>19</v>
      </c>
      <c r="L1954">
        <v>10</v>
      </c>
      <c r="M1954" t="s">
        <v>1276</v>
      </c>
      <c r="N1954">
        <v>4</v>
      </c>
      <c r="O1954">
        <f t="shared" si="30"/>
        <v>1</v>
      </c>
    </row>
    <row r="1955" spans="1:15">
      <c r="A1955">
        <v>1954</v>
      </c>
      <c r="B1955" t="s">
        <v>460</v>
      </c>
      <c r="C1955" t="s">
        <v>856</v>
      </c>
      <c r="D1955" t="s">
        <v>89</v>
      </c>
      <c r="E1955" t="s">
        <v>96</v>
      </c>
      <c r="F1955" t="s">
        <v>891</v>
      </c>
      <c r="G1955" t="s">
        <v>223</v>
      </c>
      <c r="H1955" t="s">
        <v>892</v>
      </c>
      <c r="I1955" t="s">
        <v>893</v>
      </c>
      <c r="J1955" t="s">
        <v>894</v>
      </c>
      <c r="K1955" t="s">
        <v>19</v>
      </c>
      <c r="L1955">
        <v>4</v>
      </c>
      <c r="M1955" t="s">
        <v>1276</v>
      </c>
      <c r="O1955">
        <f t="shared" si="30"/>
        <v>1</v>
      </c>
    </row>
    <row r="1956" spans="1:15">
      <c r="A1956">
        <v>1955</v>
      </c>
      <c r="B1956" t="s">
        <v>460</v>
      </c>
      <c r="C1956" t="s">
        <v>856</v>
      </c>
      <c r="D1956" t="s">
        <v>102</v>
      </c>
      <c r="E1956" t="s">
        <v>103</v>
      </c>
      <c r="F1956" t="s">
        <v>895</v>
      </c>
      <c r="G1956" t="s">
        <v>896</v>
      </c>
      <c r="H1956" t="s">
        <v>897</v>
      </c>
      <c r="I1956" t="s">
        <v>898</v>
      </c>
      <c r="J1956" t="s">
        <v>899</v>
      </c>
      <c r="K1956" t="s">
        <v>19</v>
      </c>
      <c r="L1956">
        <v>2</v>
      </c>
      <c r="M1956" t="s">
        <v>1276</v>
      </c>
      <c r="O1956">
        <f t="shared" si="30"/>
        <v>1</v>
      </c>
    </row>
    <row r="1957" spans="1:15">
      <c r="A1957">
        <v>1956</v>
      </c>
      <c r="B1957" t="s">
        <v>460</v>
      </c>
      <c r="C1957" t="s">
        <v>856</v>
      </c>
      <c r="D1957" t="s">
        <v>102</v>
      </c>
      <c r="E1957" t="s">
        <v>109</v>
      </c>
      <c r="F1957" t="s">
        <v>900</v>
      </c>
      <c r="G1957" t="s">
        <v>901</v>
      </c>
      <c r="H1957" t="s">
        <v>902</v>
      </c>
      <c r="I1957" t="s">
        <v>903</v>
      </c>
      <c r="J1957" t="s">
        <v>904</v>
      </c>
      <c r="K1957" t="s">
        <v>19</v>
      </c>
      <c r="L1957">
        <v>0</v>
      </c>
      <c r="M1957" t="s">
        <v>1276</v>
      </c>
      <c r="O1957">
        <f t="shared" si="30"/>
        <v>1</v>
      </c>
    </row>
    <row r="1958" spans="1:15">
      <c r="A1958">
        <v>1957</v>
      </c>
      <c r="B1958" t="s">
        <v>460</v>
      </c>
      <c r="C1958" t="s">
        <v>856</v>
      </c>
      <c r="D1958" t="s">
        <v>114</v>
      </c>
      <c r="E1958" t="s">
        <v>905</v>
      </c>
      <c r="F1958" t="s">
        <v>906</v>
      </c>
      <c r="G1958" t="s">
        <v>229</v>
      </c>
      <c r="H1958" t="s">
        <v>907</v>
      </c>
      <c r="I1958" t="s">
        <v>908</v>
      </c>
      <c r="J1958" t="s">
        <v>909</v>
      </c>
      <c r="K1958" t="s">
        <v>19</v>
      </c>
      <c r="L1958">
        <v>4</v>
      </c>
      <c r="M1958" t="s">
        <v>1276</v>
      </c>
      <c r="O1958">
        <f t="shared" si="30"/>
        <v>1</v>
      </c>
    </row>
    <row r="1959" spans="1:15">
      <c r="A1959">
        <v>1958</v>
      </c>
      <c r="B1959" t="s">
        <v>460</v>
      </c>
      <c r="C1959" t="s">
        <v>856</v>
      </c>
      <c r="D1959" t="s">
        <v>114</v>
      </c>
      <c r="E1959" t="s">
        <v>121</v>
      </c>
      <c r="F1959" t="s">
        <v>910</v>
      </c>
      <c r="G1959" t="s">
        <v>911</v>
      </c>
      <c r="H1959" t="s">
        <v>912</v>
      </c>
      <c r="I1959" t="s">
        <v>913</v>
      </c>
      <c r="J1959" t="s">
        <v>914</v>
      </c>
      <c r="K1959" t="s">
        <v>19</v>
      </c>
      <c r="L1959">
        <v>0</v>
      </c>
      <c r="M1959" t="s">
        <v>1276</v>
      </c>
      <c r="O1959">
        <f t="shared" si="30"/>
        <v>1</v>
      </c>
    </row>
    <row r="1960" spans="1:15">
      <c r="A1960">
        <v>1959</v>
      </c>
      <c r="B1960" t="s">
        <v>915</v>
      </c>
      <c r="C1960" t="s">
        <v>12</v>
      </c>
      <c r="D1960" t="s">
        <v>12</v>
      </c>
      <c r="E1960" t="s">
        <v>13</v>
      </c>
      <c r="F1960" t="s">
        <v>916</v>
      </c>
      <c r="G1960" t="s">
        <v>917</v>
      </c>
      <c r="H1960" t="s">
        <v>918</v>
      </c>
      <c r="I1960" t="s">
        <v>919</v>
      </c>
      <c r="J1960" t="s">
        <v>920</v>
      </c>
      <c r="K1960" t="s">
        <v>19</v>
      </c>
      <c r="L1960">
        <v>7</v>
      </c>
      <c r="M1960" t="s">
        <v>1276</v>
      </c>
      <c r="N1960">
        <v>4</v>
      </c>
      <c r="O1960">
        <f t="shared" si="30"/>
        <v>1</v>
      </c>
    </row>
    <row r="1961" spans="1:15">
      <c r="A1961">
        <v>1960</v>
      </c>
      <c r="B1961" t="s">
        <v>915</v>
      </c>
      <c r="C1961" t="s">
        <v>12</v>
      </c>
      <c r="D1961" t="s">
        <v>12</v>
      </c>
      <c r="E1961" t="s">
        <v>20</v>
      </c>
      <c r="F1961" t="s">
        <v>916</v>
      </c>
      <c r="G1961" t="s">
        <v>917</v>
      </c>
      <c r="H1961" t="s">
        <v>918</v>
      </c>
      <c r="I1961" t="s">
        <v>919</v>
      </c>
      <c r="J1961" t="s">
        <v>920</v>
      </c>
      <c r="K1961" t="s">
        <v>19</v>
      </c>
      <c r="L1961">
        <v>7</v>
      </c>
      <c r="M1961" t="s">
        <v>1276</v>
      </c>
      <c r="N1961">
        <v>4</v>
      </c>
      <c r="O1961">
        <f t="shared" si="30"/>
        <v>1</v>
      </c>
    </row>
    <row r="1962" spans="1:15">
      <c r="A1962">
        <v>1961</v>
      </c>
      <c r="B1962" t="s">
        <v>915</v>
      </c>
      <c r="C1962" t="s">
        <v>12</v>
      </c>
      <c r="D1962" t="s">
        <v>12</v>
      </c>
      <c r="E1962" t="s">
        <v>25</v>
      </c>
      <c r="F1962" t="s">
        <v>921</v>
      </c>
      <c r="G1962" t="s">
        <v>922</v>
      </c>
      <c r="H1962" t="s">
        <v>923</v>
      </c>
      <c r="I1962" t="s">
        <v>924</v>
      </c>
      <c r="J1962" t="s">
        <v>925</v>
      </c>
      <c r="K1962" t="s">
        <v>19</v>
      </c>
      <c r="L1962">
        <v>2</v>
      </c>
      <c r="M1962" t="s">
        <v>1276</v>
      </c>
      <c r="O1962">
        <f t="shared" si="30"/>
        <v>1</v>
      </c>
    </row>
    <row r="1963" spans="1:15">
      <c r="A1963">
        <v>1962</v>
      </c>
      <c r="B1963" t="s">
        <v>915</v>
      </c>
      <c r="C1963" t="s">
        <v>12</v>
      </c>
      <c r="D1963" t="s">
        <v>12</v>
      </c>
      <c r="E1963" t="s">
        <v>30</v>
      </c>
      <c r="F1963" t="s">
        <v>926</v>
      </c>
      <c r="G1963" t="s">
        <v>927</v>
      </c>
      <c r="H1963" t="s">
        <v>928</v>
      </c>
      <c r="I1963" t="s">
        <v>929</v>
      </c>
      <c r="J1963" t="s">
        <v>930</v>
      </c>
      <c r="K1963" t="s">
        <v>19</v>
      </c>
      <c r="L1963">
        <v>0</v>
      </c>
      <c r="M1963" t="s">
        <v>1276</v>
      </c>
      <c r="O1963">
        <f t="shared" si="30"/>
        <v>1</v>
      </c>
    </row>
    <row r="1964" spans="1:15">
      <c r="A1964">
        <v>1963</v>
      </c>
      <c r="B1964" t="s">
        <v>915</v>
      </c>
      <c r="C1964" t="s">
        <v>12</v>
      </c>
      <c r="D1964" t="s">
        <v>12</v>
      </c>
      <c r="E1964" t="s">
        <v>76</v>
      </c>
      <c r="F1964" t="s">
        <v>931</v>
      </c>
      <c r="G1964" t="s">
        <v>932</v>
      </c>
      <c r="H1964" t="s">
        <v>933</v>
      </c>
      <c r="I1964" t="s">
        <v>934</v>
      </c>
      <c r="J1964" t="s">
        <v>935</v>
      </c>
      <c r="K1964" t="s">
        <v>19</v>
      </c>
      <c r="L1964">
        <v>5</v>
      </c>
      <c r="M1964" t="s">
        <v>1276</v>
      </c>
      <c r="N1964">
        <v>4</v>
      </c>
      <c r="O1964">
        <f t="shared" si="30"/>
        <v>1</v>
      </c>
    </row>
    <row r="1965" spans="1:15">
      <c r="A1965">
        <v>1964</v>
      </c>
      <c r="B1965" t="s">
        <v>915</v>
      </c>
      <c r="C1965" t="s">
        <v>12</v>
      </c>
      <c r="D1965" t="s">
        <v>12</v>
      </c>
      <c r="E1965" t="s">
        <v>478</v>
      </c>
      <c r="F1965" t="s">
        <v>936</v>
      </c>
      <c r="G1965" t="s">
        <v>937</v>
      </c>
      <c r="H1965" t="s">
        <v>938</v>
      </c>
      <c r="I1965" t="s">
        <v>939</v>
      </c>
      <c r="J1965" t="s">
        <v>940</v>
      </c>
      <c r="K1965" t="s">
        <v>19</v>
      </c>
      <c r="L1965">
        <v>1</v>
      </c>
      <c r="M1965" t="s">
        <v>1276</v>
      </c>
      <c r="O1965">
        <f t="shared" si="30"/>
        <v>1</v>
      </c>
    </row>
    <row r="1966" spans="1:15">
      <c r="A1966">
        <v>1965</v>
      </c>
      <c r="B1966" t="s">
        <v>915</v>
      </c>
      <c r="C1966" t="s">
        <v>12</v>
      </c>
      <c r="D1966" t="s">
        <v>12</v>
      </c>
      <c r="E1966" t="s">
        <v>36</v>
      </c>
      <c r="F1966" t="s">
        <v>941</v>
      </c>
      <c r="G1966" t="s">
        <v>942</v>
      </c>
      <c r="H1966" t="s">
        <v>943</v>
      </c>
      <c r="I1966" t="s">
        <v>944</v>
      </c>
      <c r="J1966" t="s">
        <v>945</v>
      </c>
      <c r="K1966" t="s">
        <v>19</v>
      </c>
      <c r="L1966">
        <v>1</v>
      </c>
      <c r="M1966" t="s">
        <v>1276</v>
      </c>
      <c r="O1966">
        <f t="shared" si="30"/>
        <v>1</v>
      </c>
    </row>
    <row r="1967" spans="1:15">
      <c r="A1967">
        <v>1966</v>
      </c>
      <c r="B1967" t="s">
        <v>915</v>
      </c>
      <c r="C1967" t="s">
        <v>12</v>
      </c>
      <c r="D1967" t="s">
        <v>12</v>
      </c>
      <c r="E1967" t="s">
        <v>946</v>
      </c>
      <c r="F1967" t="s">
        <v>947</v>
      </c>
      <c r="G1967" t="s">
        <v>948</v>
      </c>
      <c r="H1967" t="s">
        <v>949</v>
      </c>
      <c r="I1967" t="s">
        <v>950</v>
      </c>
      <c r="J1967" t="s">
        <v>951</v>
      </c>
      <c r="K1967" t="s">
        <v>19</v>
      </c>
      <c r="L1967">
        <v>5</v>
      </c>
      <c r="M1967" t="s">
        <v>1276</v>
      </c>
      <c r="O1967">
        <f t="shared" si="30"/>
        <v>1</v>
      </c>
    </row>
    <row r="1968" spans="1:15">
      <c r="A1968">
        <v>1967</v>
      </c>
      <c r="B1968" t="s">
        <v>915</v>
      </c>
      <c r="C1968" t="s">
        <v>12</v>
      </c>
      <c r="D1968" t="s">
        <v>12</v>
      </c>
      <c r="E1968" t="s">
        <v>952</v>
      </c>
      <c r="F1968" t="s">
        <v>953</v>
      </c>
      <c r="G1968" t="s">
        <v>954</v>
      </c>
      <c r="H1968" t="s">
        <v>955</v>
      </c>
      <c r="I1968" t="s">
        <v>956</v>
      </c>
      <c r="J1968" t="s">
        <v>957</v>
      </c>
      <c r="K1968" t="s">
        <v>19</v>
      </c>
      <c r="L1968">
        <v>0</v>
      </c>
      <c r="M1968" t="s">
        <v>1276</v>
      </c>
      <c r="O1968">
        <f t="shared" si="30"/>
        <v>1</v>
      </c>
    </row>
    <row r="1969" spans="1:15">
      <c r="A1969">
        <v>1968</v>
      </c>
      <c r="B1969" t="s">
        <v>915</v>
      </c>
      <c r="C1969" t="s">
        <v>958</v>
      </c>
      <c r="D1969" t="s">
        <v>52</v>
      </c>
      <c r="E1969" t="s">
        <v>52</v>
      </c>
      <c r="F1969" t="s">
        <v>959</v>
      </c>
      <c r="G1969" t="s">
        <v>960</v>
      </c>
      <c r="H1969" t="s">
        <v>961</v>
      </c>
      <c r="I1969" t="s">
        <v>962</v>
      </c>
      <c r="J1969" t="s">
        <v>963</v>
      </c>
      <c r="K1969" t="s">
        <v>19</v>
      </c>
      <c r="L1969">
        <v>3</v>
      </c>
      <c r="M1969" t="s">
        <v>1276</v>
      </c>
      <c r="O1969">
        <f t="shared" si="30"/>
        <v>1</v>
      </c>
    </row>
    <row r="1970" spans="1:15">
      <c r="A1970">
        <v>1969</v>
      </c>
      <c r="B1970" t="s">
        <v>915</v>
      </c>
      <c r="C1970" t="s">
        <v>958</v>
      </c>
      <c r="D1970" t="s">
        <v>52</v>
      </c>
      <c r="E1970" t="s">
        <v>58</v>
      </c>
      <c r="F1970" t="s">
        <v>964</v>
      </c>
      <c r="G1970" t="s">
        <v>22</v>
      </c>
      <c r="H1970" t="s">
        <v>965</v>
      </c>
      <c r="I1970" t="s">
        <v>966</v>
      </c>
      <c r="J1970" t="s">
        <v>967</v>
      </c>
      <c r="K1970" t="s">
        <v>19</v>
      </c>
      <c r="L1970">
        <v>10</v>
      </c>
      <c r="M1970" t="s">
        <v>1276</v>
      </c>
      <c r="N1970">
        <v>4</v>
      </c>
      <c r="O1970">
        <f t="shared" si="30"/>
        <v>1</v>
      </c>
    </row>
    <row r="1971" spans="1:15">
      <c r="A1971">
        <v>1970</v>
      </c>
      <c r="B1971" t="s">
        <v>915</v>
      </c>
      <c r="C1971" t="s">
        <v>958</v>
      </c>
      <c r="D1971" t="s">
        <v>25</v>
      </c>
      <c r="E1971" t="s">
        <v>64</v>
      </c>
      <c r="F1971" t="s">
        <v>968</v>
      </c>
      <c r="G1971" t="s">
        <v>969</v>
      </c>
      <c r="H1971" t="s">
        <v>970</v>
      </c>
      <c r="I1971" t="s">
        <v>971</v>
      </c>
      <c r="J1971" t="s">
        <v>972</v>
      </c>
      <c r="K1971" t="s">
        <v>19</v>
      </c>
      <c r="L1971">
        <v>8</v>
      </c>
      <c r="M1971" t="s">
        <v>1276</v>
      </c>
      <c r="N1971">
        <v>4</v>
      </c>
      <c r="O1971">
        <f t="shared" si="30"/>
        <v>1</v>
      </c>
    </row>
    <row r="1972" spans="1:15">
      <c r="A1972">
        <v>1971</v>
      </c>
      <c r="B1972" t="s">
        <v>915</v>
      </c>
      <c r="C1972" t="s">
        <v>958</v>
      </c>
      <c r="D1972" t="s">
        <v>25</v>
      </c>
      <c r="E1972" t="s">
        <v>70</v>
      </c>
      <c r="F1972" t="s">
        <v>973</v>
      </c>
      <c r="G1972" t="s">
        <v>974</v>
      </c>
      <c r="H1972" t="s">
        <v>975</v>
      </c>
      <c r="I1972" t="s">
        <v>976</v>
      </c>
      <c r="J1972" t="s">
        <v>977</v>
      </c>
      <c r="K1972" t="s">
        <v>19</v>
      </c>
      <c r="L1972">
        <v>4</v>
      </c>
      <c r="M1972" t="s">
        <v>1276</v>
      </c>
      <c r="N1972">
        <v>4</v>
      </c>
      <c r="O1972">
        <f t="shared" si="30"/>
        <v>1</v>
      </c>
    </row>
    <row r="1973" spans="1:15">
      <c r="A1973">
        <v>1972</v>
      </c>
      <c r="B1973" t="s">
        <v>915</v>
      </c>
      <c r="C1973" t="s">
        <v>958</v>
      </c>
      <c r="D1973" t="s">
        <v>76</v>
      </c>
      <c r="E1973" t="s">
        <v>77</v>
      </c>
      <c r="F1973" t="s">
        <v>978</v>
      </c>
      <c r="G1973" t="s">
        <v>148</v>
      </c>
      <c r="H1973" t="s">
        <v>979</v>
      </c>
      <c r="I1973" t="s">
        <v>980</v>
      </c>
      <c r="J1973" t="s">
        <v>981</v>
      </c>
      <c r="K1973" t="s">
        <v>19</v>
      </c>
      <c r="L1973">
        <v>0</v>
      </c>
      <c r="M1973" t="s">
        <v>1276</v>
      </c>
      <c r="O1973">
        <f t="shared" si="30"/>
        <v>1</v>
      </c>
    </row>
    <row r="1974" spans="1:15">
      <c r="A1974">
        <v>1973</v>
      </c>
      <c r="B1974" t="s">
        <v>915</v>
      </c>
      <c r="C1974" t="s">
        <v>958</v>
      </c>
      <c r="D1974" t="s">
        <v>76</v>
      </c>
      <c r="E1974" t="s">
        <v>83</v>
      </c>
      <c r="F1974" t="s">
        <v>982</v>
      </c>
      <c r="G1974" t="s">
        <v>911</v>
      </c>
      <c r="H1974" t="s">
        <v>983</v>
      </c>
      <c r="I1974" t="s">
        <v>984</v>
      </c>
      <c r="J1974" t="s">
        <v>985</v>
      </c>
      <c r="K1974" t="s">
        <v>19</v>
      </c>
      <c r="L1974">
        <v>6</v>
      </c>
      <c r="M1974" t="s">
        <v>1276</v>
      </c>
      <c r="O1974">
        <f t="shared" si="30"/>
        <v>1</v>
      </c>
    </row>
    <row r="1975" spans="1:15">
      <c r="A1975">
        <v>1974</v>
      </c>
      <c r="B1975" t="s">
        <v>915</v>
      </c>
      <c r="C1975" t="s">
        <v>958</v>
      </c>
      <c r="D1975" t="s">
        <v>89</v>
      </c>
      <c r="E1975" t="s">
        <v>90</v>
      </c>
      <c r="F1975" t="s">
        <v>986</v>
      </c>
      <c r="G1975" t="s">
        <v>987</v>
      </c>
      <c r="H1975" t="s">
        <v>988</v>
      </c>
      <c r="I1975" t="s">
        <v>989</v>
      </c>
      <c r="J1975" t="s">
        <v>990</v>
      </c>
      <c r="K1975" t="s">
        <v>19</v>
      </c>
      <c r="L1975">
        <v>10</v>
      </c>
      <c r="M1975" t="s">
        <v>1276</v>
      </c>
      <c r="N1975">
        <v>4</v>
      </c>
      <c r="O1975">
        <f t="shared" si="30"/>
        <v>1</v>
      </c>
    </row>
    <row r="1976" spans="1:15">
      <c r="A1976">
        <v>1975</v>
      </c>
      <c r="B1976" t="s">
        <v>915</v>
      </c>
      <c r="C1976" t="s">
        <v>958</v>
      </c>
      <c r="D1976" t="s">
        <v>89</v>
      </c>
      <c r="E1976" t="s">
        <v>96</v>
      </c>
      <c r="F1976" t="s">
        <v>991</v>
      </c>
      <c r="G1976" t="s">
        <v>123</v>
      </c>
      <c r="H1976" t="s">
        <v>992</v>
      </c>
      <c r="I1976" t="s">
        <v>993</v>
      </c>
      <c r="J1976" t="s">
        <v>994</v>
      </c>
      <c r="K1976" t="s">
        <v>19</v>
      </c>
      <c r="L1976">
        <v>2</v>
      </c>
      <c r="M1976" t="s">
        <v>1276</v>
      </c>
      <c r="O1976">
        <f t="shared" si="30"/>
        <v>1</v>
      </c>
    </row>
    <row r="1977" spans="1:15">
      <c r="A1977">
        <v>1976</v>
      </c>
      <c r="B1977" t="s">
        <v>915</v>
      </c>
      <c r="C1977" t="s">
        <v>958</v>
      </c>
      <c r="D1977" t="s">
        <v>102</v>
      </c>
      <c r="E1977" t="s">
        <v>103</v>
      </c>
      <c r="F1977" t="s">
        <v>964</v>
      </c>
      <c r="G1977" t="s">
        <v>22</v>
      </c>
      <c r="H1977" t="s">
        <v>965</v>
      </c>
      <c r="I1977" t="s">
        <v>966</v>
      </c>
      <c r="J1977" t="s">
        <v>967</v>
      </c>
      <c r="K1977" t="s">
        <v>19</v>
      </c>
      <c r="L1977">
        <v>10</v>
      </c>
      <c r="M1977" t="s">
        <v>1276</v>
      </c>
      <c r="N1977">
        <v>4</v>
      </c>
      <c r="O1977">
        <f t="shared" si="30"/>
        <v>1</v>
      </c>
    </row>
    <row r="1978" spans="1:15">
      <c r="A1978">
        <v>1977</v>
      </c>
      <c r="B1978" t="s">
        <v>915</v>
      </c>
      <c r="C1978" t="s">
        <v>958</v>
      </c>
      <c r="D1978" t="s">
        <v>102</v>
      </c>
      <c r="E1978" t="s">
        <v>109</v>
      </c>
      <c r="F1978" t="s">
        <v>995</v>
      </c>
      <c r="G1978" t="s">
        <v>996</v>
      </c>
      <c r="H1978" t="s">
        <v>997</v>
      </c>
      <c r="I1978" t="s">
        <v>998</v>
      </c>
      <c r="J1978" t="s">
        <v>999</v>
      </c>
      <c r="K1978" t="s">
        <v>19</v>
      </c>
      <c r="L1978">
        <v>7</v>
      </c>
      <c r="M1978" t="s">
        <v>1276</v>
      </c>
      <c r="N1978">
        <v>4</v>
      </c>
      <c r="O1978">
        <f t="shared" si="30"/>
        <v>1</v>
      </c>
    </row>
    <row r="1979" spans="1:15">
      <c r="A1979">
        <v>1978</v>
      </c>
      <c r="B1979" t="s">
        <v>915</v>
      </c>
      <c r="C1979" t="s">
        <v>958</v>
      </c>
      <c r="D1979" t="s">
        <v>114</v>
      </c>
      <c r="E1979" t="s">
        <v>905</v>
      </c>
      <c r="F1979" t="s">
        <v>1000</v>
      </c>
      <c r="G1979" t="s">
        <v>1001</v>
      </c>
      <c r="H1979" t="s">
        <v>1002</v>
      </c>
      <c r="I1979" t="s">
        <v>1003</v>
      </c>
      <c r="J1979" t="s">
        <v>1004</v>
      </c>
      <c r="K1979" t="s">
        <v>19</v>
      </c>
      <c r="L1979">
        <v>6</v>
      </c>
      <c r="M1979" t="s">
        <v>1276</v>
      </c>
      <c r="O1979">
        <f t="shared" si="30"/>
        <v>1</v>
      </c>
    </row>
    <row r="1980" spans="1:15">
      <c r="A1980">
        <v>1979</v>
      </c>
      <c r="B1980" t="s">
        <v>915</v>
      </c>
      <c r="C1980" t="s">
        <v>958</v>
      </c>
      <c r="D1980" t="s">
        <v>114</v>
      </c>
      <c r="E1980" t="s">
        <v>121</v>
      </c>
      <c r="F1980" t="s">
        <v>1005</v>
      </c>
      <c r="G1980" t="s">
        <v>1006</v>
      </c>
      <c r="H1980" t="s">
        <v>1007</v>
      </c>
      <c r="I1980" t="s">
        <v>1008</v>
      </c>
      <c r="J1980" t="s">
        <v>1009</v>
      </c>
      <c r="K1980" t="s">
        <v>19</v>
      </c>
      <c r="L1980">
        <v>5</v>
      </c>
      <c r="M1980" t="s">
        <v>1276</v>
      </c>
      <c r="N1980">
        <v>4</v>
      </c>
      <c r="O1980">
        <f t="shared" si="30"/>
        <v>1</v>
      </c>
    </row>
    <row r="1981" spans="1:15">
      <c r="A1981">
        <v>1980</v>
      </c>
      <c r="B1981" t="s">
        <v>1010</v>
      </c>
      <c r="C1981" t="s">
        <v>12</v>
      </c>
      <c r="D1981" t="s">
        <v>12</v>
      </c>
      <c r="E1981" t="s">
        <v>20</v>
      </c>
      <c r="F1981" t="s">
        <v>1011</v>
      </c>
      <c r="G1981" t="s">
        <v>172</v>
      </c>
      <c r="H1981" t="s">
        <v>1012</v>
      </c>
      <c r="I1981" t="s">
        <v>1013</v>
      </c>
      <c r="J1981" t="s">
        <v>1014</v>
      </c>
      <c r="K1981" t="s">
        <v>19</v>
      </c>
      <c r="L1981">
        <v>5</v>
      </c>
      <c r="M1981" t="s">
        <v>1276</v>
      </c>
      <c r="N1981">
        <v>4</v>
      </c>
      <c r="O1981">
        <f t="shared" si="30"/>
        <v>1</v>
      </c>
    </row>
    <row r="1982" spans="1:15">
      <c r="A1982">
        <v>1981</v>
      </c>
      <c r="B1982" t="s">
        <v>1010</v>
      </c>
      <c r="C1982" t="s">
        <v>12</v>
      </c>
      <c r="D1982" t="s">
        <v>12</v>
      </c>
      <c r="E1982" t="s">
        <v>25</v>
      </c>
      <c r="F1982" t="s">
        <v>1015</v>
      </c>
      <c r="G1982" t="s">
        <v>960</v>
      </c>
      <c r="H1982" t="s">
        <v>1016</v>
      </c>
      <c r="I1982" t="s">
        <v>1017</v>
      </c>
      <c r="J1982" t="s">
        <v>1018</v>
      </c>
      <c r="K1982" t="s">
        <v>19</v>
      </c>
      <c r="L1982">
        <v>2</v>
      </c>
      <c r="M1982" t="s">
        <v>1276</v>
      </c>
      <c r="N1982">
        <v>4</v>
      </c>
      <c r="O1982">
        <f t="shared" si="30"/>
        <v>1</v>
      </c>
    </row>
    <row r="1983" spans="1:15">
      <c r="A1983">
        <v>1982</v>
      </c>
      <c r="B1983" t="s">
        <v>1010</v>
      </c>
      <c r="C1983" t="s">
        <v>12</v>
      </c>
      <c r="D1983" t="s">
        <v>12</v>
      </c>
      <c r="E1983" t="s">
        <v>30</v>
      </c>
      <c r="F1983" t="s">
        <v>1019</v>
      </c>
      <c r="G1983" t="s">
        <v>22</v>
      </c>
      <c r="H1983" t="s">
        <v>1020</v>
      </c>
      <c r="I1983" t="s">
        <v>1021</v>
      </c>
      <c r="J1983" t="s">
        <v>1022</v>
      </c>
      <c r="K1983" t="s">
        <v>19</v>
      </c>
      <c r="L1983">
        <v>0</v>
      </c>
      <c r="M1983" t="s">
        <v>1276</v>
      </c>
      <c r="O1983">
        <f t="shared" si="30"/>
        <v>1</v>
      </c>
    </row>
    <row r="1984" spans="1:15">
      <c r="A1984">
        <v>1983</v>
      </c>
      <c r="B1984" t="s">
        <v>1010</v>
      </c>
      <c r="C1984" t="s">
        <v>12</v>
      </c>
      <c r="D1984" t="s">
        <v>12</v>
      </c>
      <c r="E1984" t="s">
        <v>478</v>
      </c>
      <c r="F1984" t="s">
        <v>1023</v>
      </c>
      <c r="G1984" t="s">
        <v>367</v>
      </c>
      <c r="H1984" t="s">
        <v>1024</v>
      </c>
      <c r="I1984" t="s">
        <v>1025</v>
      </c>
      <c r="J1984" t="s">
        <v>1026</v>
      </c>
      <c r="K1984" t="s">
        <v>19</v>
      </c>
      <c r="L1984">
        <v>0</v>
      </c>
      <c r="M1984" t="s">
        <v>1276</v>
      </c>
      <c r="O1984">
        <f t="shared" si="30"/>
        <v>1</v>
      </c>
    </row>
    <row r="1985" spans="1:15">
      <c r="A1985">
        <v>1984</v>
      </c>
      <c r="B1985" t="s">
        <v>1010</v>
      </c>
      <c r="C1985" t="s">
        <v>12</v>
      </c>
      <c r="D1985" t="s">
        <v>12</v>
      </c>
      <c r="E1985" t="s">
        <v>36</v>
      </c>
      <c r="F1985" t="s">
        <v>1027</v>
      </c>
      <c r="G1985" t="s">
        <v>1028</v>
      </c>
      <c r="H1985" t="s">
        <v>1029</v>
      </c>
      <c r="I1985" t="s">
        <v>1030</v>
      </c>
      <c r="J1985" t="s">
        <v>1031</v>
      </c>
      <c r="K1985" t="s">
        <v>19</v>
      </c>
      <c r="L1985">
        <v>6</v>
      </c>
      <c r="M1985" t="s">
        <v>1276</v>
      </c>
      <c r="O1985">
        <f t="shared" si="30"/>
        <v>1</v>
      </c>
    </row>
    <row r="1986" spans="1:15">
      <c r="A1986">
        <v>1985</v>
      </c>
      <c r="B1986" t="s">
        <v>1010</v>
      </c>
      <c r="C1986" t="s">
        <v>12</v>
      </c>
      <c r="D1986" t="s">
        <v>12</v>
      </c>
      <c r="E1986" t="s">
        <v>40</v>
      </c>
      <c r="F1986" t="s">
        <v>1032</v>
      </c>
      <c r="G1986" t="s">
        <v>1033</v>
      </c>
      <c r="H1986" t="s">
        <v>1034</v>
      </c>
      <c r="I1986" t="s">
        <v>1035</v>
      </c>
      <c r="J1986" t="s">
        <v>1036</v>
      </c>
      <c r="K1986" t="s">
        <v>19</v>
      </c>
      <c r="L1986">
        <v>0</v>
      </c>
      <c r="M1986" t="s">
        <v>1276</v>
      </c>
      <c r="O1986">
        <f t="shared" si="30"/>
        <v>1</v>
      </c>
    </row>
    <row r="1987" spans="1:15">
      <c r="A1987">
        <v>1986</v>
      </c>
      <c r="B1987" t="s">
        <v>1010</v>
      </c>
      <c r="C1987" t="s">
        <v>1037</v>
      </c>
      <c r="D1987" t="s">
        <v>52</v>
      </c>
      <c r="E1987" t="s">
        <v>52</v>
      </c>
      <c r="F1987" t="s">
        <v>1038</v>
      </c>
      <c r="G1987" t="s">
        <v>392</v>
      </c>
      <c r="H1987" t="s">
        <v>1039</v>
      </c>
      <c r="I1987" t="s">
        <v>1040</v>
      </c>
      <c r="J1987" t="s">
        <v>1041</v>
      </c>
      <c r="K1987" t="s">
        <v>19</v>
      </c>
      <c r="L1987">
        <v>10</v>
      </c>
      <c r="M1987" t="s">
        <v>1276</v>
      </c>
      <c r="N1987">
        <v>4</v>
      </c>
      <c r="O1987">
        <f t="shared" ref="O1987:O2050" si="31">IF(N1987=" ",0,1)</f>
        <v>1</v>
      </c>
    </row>
    <row r="1988" spans="1:15">
      <c r="A1988">
        <v>1987</v>
      </c>
      <c r="B1988" t="s">
        <v>1010</v>
      </c>
      <c r="C1988" t="s">
        <v>1037</v>
      </c>
      <c r="D1988" t="s">
        <v>52</v>
      </c>
      <c r="E1988" t="s">
        <v>58</v>
      </c>
      <c r="F1988" t="s">
        <v>1042</v>
      </c>
      <c r="G1988" t="s">
        <v>1043</v>
      </c>
      <c r="H1988" t="s">
        <v>1044</v>
      </c>
      <c r="I1988" t="s">
        <v>1045</v>
      </c>
      <c r="J1988" t="s">
        <v>1046</v>
      </c>
      <c r="K1988" t="s">
        <v>19</v>
      </c>
      <c r="L1988">
        <v>1</v>
      </c>
      <c r="M1988" t="s">
        <v>1276</v>
      </c>
      <c r="O1988">
        <f t="shared" si="31"/>
        <v>1</v>
      </c>
    </row>
    <row r="1989" spans="1:15">
      <c r="A1989">
        <v>1988</v>
      </c>
      <c r="B1989" t="s">
        <v>1010</v>
      </c>
      <c r="C1989" t="s">
        <v>1037</v>
      </c>
      <c r="D1989" t="s">
        <v>25</v>
      </c>
      <c r="E1989" t="s">
        <v>64</v>
      </c>
      <c r="F1989" t="s">
        <v>1047</v>
      </c>
      <c r="G1989" t="s">
        <v>1048</v>
      </c>
      <c r="H1989" t="s">
        <v>1049</v>
      </c>
      <c r="I1989" t="s">
        <v>1050</v>
      </c>
      <c r="J1989" t="s">
        <v>1051</v>
      </c>
      <c r="K1989" t="s">
        <v>19</v>
      </c>
      <c r="L1989">
        <v>10</v>
      </c>
      <c r="M1989" t="s">
        <v>1276</v>
      </c>
      <c r="N1989">
        <v>4</v>
      </c>
      <c r="O1989">
        <f t="shared" si="31"/>
        <v>1</v>
      </c>
    </row>
    <row r="1990" spans="1:15">
      <c r="A1990">
        <v>1989</v>
      </c>
      <c r="B1990" t="s">
        <v>1010</v>
      </c>
      <c r="C1990" t="s">
        <v>1037</v>
      </c>
      <c r="D1990" t="s">
        <v>25</v>
      </c>
      <c r="E1990" t="s">
        <v>70</v>
      </c>
      <c r="F1990" t="s">
        <v>1052</v>
      </c>
      <c r="G1990" t="s">
        <v>1053</v>
      </c>
      <c r="H1990" t="s">
        <v>1054</v>
      </c>
      <c r="I1990" t="s">
        <v>1055</v>
      </c>
      <c r="J1990" t="s">
        <v>1056</v>
      </c>
      <c r="K1990" t="s">
        <v>19</v>
      </c>
      <c r="L1990">
        <v>0</v>
      </c>
      <c r="M1990" t="s">
        <v>1276</v>
      </c>
      <c r="O1990">
        <f t="shared" si="31"/>
        <v>1</v>
      </c>
    </row>
    <row r="1991" spans="1:15">
      <c r="A1991">
        <v>1990</v>
      </c>
      <c r="B1991" t="s">
        <v>1010</v>
      </c>
      <c r="C1991" t="s">
        <v>1037</v>
      </c>
      <c r="D1991" t="s">
        <v>25</v>
      </c>
      <c r="E1991" t="s">
        <v>70</v>
      </c>
      <c r="F1991" t="s">
        <v>1057</v>
      </c>
      <c r="G1991" t="s">
        <v>1058</v>
      </c>
      <c r="H1991" t="s">
        <v>1059</v>
      </c>
      <c r="I1991" t="s">
        <v>1060</v>
      </c>
      <c r="J1991" t="s">
        <v>1061</v>
      </c>
      <c r="K1991" t="s">
        <v>19</v>
      </c>
      <c r="L1991">
        <v>6</v>
      </c>
      <c r="M1991" t="s">
        <v>1276</v>
      </c>
      <c r="O1991">
        <f t="shared" si="31"/>
        <v>1</v>
      </c>
    </row>
    <row r="1992" spans="1:15">
      <c r="A1992">
        <v>1991</v>
      </c>
      <c r="B1992" t="s">
        <v>1010</v>
      </c>
      <c r="C1992" t="s">
        <v>1037</v>
      </c>
      <c r="D1992" t="s">
        <v>76</v>
      </c>
      <c r="E1992" t="s">
        <v>77</v>
      </c>
      <c r="F1992" t="s">
        <v>1062</v>
      </c>
      <c r="G1992" t="s">
        <v>969</v>
      </c>
      <c r="H1992" t="s">
        <v>1063</v>
      </c>
      <c r="I1992" t="s">
        <v>1064</v>
      </c>
      <c r="J1992" t="s">
        <v>1065</v>
      </c>
      <c r="K1992" t="s">
        <v>19</v>
      </c>
      <c r="L1992">
        <v>6</v>
      </c>
      <c r="M1992" t="s">
        <v>1276</v>
      </c>
      <c r="O1992">
        <f t="shared" si="31"/>
        <v>1</v>
      </c>
    </row>
    <row r="1993" spans="1:15">
      <c r="A1993">
        <v>1992</v>
      </c>
      <c r="B1993" t="s">
        <v>1010</v>
      </c>
      <c r="C1993" t="s">
        <v>1037</v>
      </c>
      <c r="D1993" t="s">
        <v>76</v>
      </c>
      <c r="E1993" t="s">
        <v>83</v>
      </c>
      <c r="F1993" t="s">
        <v>982</v>
      </c>
      <c r="G1993" t="s">
        <v>1066</v>
      </c>
      <c r="H1993" t="s">
        <v>1067</v>
      </c>
      <c r="I1993" t="s">
        <v>1068</v>
      </c>
      <c r="J1993" t="s">
        <v>1069</v>
      </c>
      <c r="K1993" t="s">
        <v>19</v>
      </c>
      <c r="L1993">
        <v>1</v>
      </c>
      <c r="M1993" t="s">
        <v>1276</v>
      </c>
      <c r="O1993">
        <f t="shared" si="31"/>
        <v>1</v>
      </c>
    </row>
    <row r="1994" spans="1:15">
      <c r="A1994">
        <v>1993</v>
      </c>
      <c r="B1994" t="s">
        <v>1010</v>
      </c>
      <c r="C1994" t="s">
        <v>1037</v>
      </c>
      <c r="D1994" t="s">
        <v>89</v>
      </c>
      <c r="E1994" t="s">
        <v>90</v>
      </c>
      <c r="F1994" t="s">
        <v>1070</v>
      </c>
      <c r="G1994" t="s">
        <v>1071</v>
      </c>
      <c r="H1994" t="s">
        <v>1072</v>
      </c>
      <c r="I1994" t="s">
        <v>1073</v>
      </c>
      <c r="J1994" t="s">
        <v>1074</v>
      </c>
      <c r="K1994" t="s">
        <v>19</v>
      </c>
      <c r="L1994">
        <v>3</v>
      </c>
      <c r="M1994" t="s">
        <v>1276</v>
      </c>
      <c r="N1994">
        <v>4</v>
      </c>
      <c r="O1994">
        <f t="shared" si="31"/>
        <v>1</v>
      </c>
    </row>
    <row r="1995" spans="1:15">
      <c r="A1995">
        <v>1994</v>
      </c>
      <c r="B1995" t="s">
        <v>1010</v>
      </c>
      <c r="C1995" t="s">
        <v>1037</v>
      </c>
      <c r="D1995" t="s">
        <v>89</v>
      </c>
      <c r="E1995" t="s">
        <v>96</v>
      </c>
      <c r="F1995" t="s">
        <v>387</v>
      </c>
      <c r="G1995" t="s">
        <v>948</v>
      </c>
      <c r="H1995" t="s">
        <v>1075</v>
      </c>
      <c r="I1995" t="s">
        <v>1076</v>
      </c>
      <c r="J1995" t="s">
        <v>1077</v>
      </c>
      <c r="K1995" t="s">
        <v>19</v>
      </c>
      <c r="L1995">
        <v>2</v>
      </c>
      <c r="M1995" t="s">
        <v>1276</v>
      </c>
      <c r="O1995">
        <f t="shared" si="31"/>
        <v>1</v>
      </c>
    </row>
    <row r="1996" spans="1:15">
      <c r="A1996">
        <v>1995</v>
      </c>
      <c r="B1996" t="s">
        <v>1010</v>
      </c>
      <c r="C1996" t="s">
        <v>1037</v>
      </c>
      <c r="D1996" t="s">
        <v>89</v>
      </c>
      <c r="E1996" t="s">
        <v>70</v>
      </c>
      <c r="F1996" t="s">
        <v>1078</v>
      </c>
      <c r="G1996" t="s">
        <v>1079</v>
      </c>
      <c r="H1996" t="s">
        <v>1080</v>
      </c>
      <c r="I1996" t="s">
        <v>1081</v>
      </c>
      <c r="J1996" t="s">
        <v>1082</v>
      </c>
      <c r="K1996" t="s">
        <v>19</v>
      </c>
      <c r="L1996">
        <v>4</v>
      </c>
      <c r="M1996" t="s">
        <v>1276</v>
      </c>
      <c r="O1996">
        <f t="shared" si="31"/>
        <v>1</v>
      </c>
    </row>
    <row r="1997" spans="1:15">
      <c r="A1997">
        <v>1996</v>
      </c>
      <c r="B1997" t="s">
        <v>1010</v>
      </c>
      <c r="C1997" t="s">
        <v>1037</v>
      </c>
      <c r="D1997" t="s">
        <v>102</v>
      </c>
      <c r="E1997" t="s">
        <v>103</v>
      </c>
      <c r="F1997" t="s">
        <v>1083</v>
      </c>
      <c r="G1997" t="s">
        <v>42</v>
      </c>
      <c r="H1997" t="s">
        <v>1084</v>
      </c>
      <c r="I1997" t="s">
        <v>1085</v>
      </c>
      <c r="J1997" t="s">
        <v>1086</v>
      </c>
      <c r="K1997" t="s">
        <v>19</v>
      </c>
      <c r="L1997">
        <v>6</v>
      </c>
      <c r="M1997" t="s">
        <v>1276</v>
      </c>
      <c r="O1997">
        <f t="shared" si="31"/>
        <v>1</v>
      </c>
    </row>
    <row r="1998" spans="1:15">
      <c r="A1998">
        <v>1997</v>
      </c>
      <c r="B1998" t="s">
        <v>1010</v>
      </c>
      <c r="C1998" t="s">
        <v>1037</v>
      </c>
      <c r="D1998" t="s">
        <v>102</v>
      </c>
      <c r="E1998" t="s">
        <v>109</v>
      </c>
      <c r="F1998" t="s">
        <v>1038</v>
      </c>
      <c r="G1998" t="s">
        <v>392</v>
      </c>
      <c r="H1998" t="s">
        <v>1039</v>
      </c>
      <c r="I1998" t="s">
        <v>1040</v>
      </c>
      <c r="J1998" t="s">
        <v>1041</v>
      </c>
      <c r="K1998" t="s">
        <v>19</v>
      </c>
      <c r="L1998">
        <v>10</v>
      </c>
      <c r="M1998" t="s">
        <v>1276</v>
      </c>
      <c r="N1998">
        <v>4</v>
      </c>
      <c r="O1998">
        <f t="shared" si="31"/>
        <v>1</v>
      </c>
    </row>
    <row r="1999" spans="1:15">
      <c r="A1999">
        <v>1998</v>
      </c>
      <c r="B1999" t="s">
        <v>1010</v>
      </c>
      <c r="C1999" t="s">
        <v>1037</v>
      </c>
      <c r="D1999" t="s">
        <v>114</v>
      </c>
      <c r="E1999" t="s">
        <v>905</v>
      </c>
      <c r="F1999" t="s">
        <v>1087</v>
      </c>
      <c r="G1999" t="s">
        <v>1088</v>
      </c>
      <c r="H1999" t="s">
        <v>1089</v>
      </c>
      <c r="I1999" t="s">
        <v>1090</v>
      </c>
      <c r="J1999" t="s">
        <v>1091</v>
      </c>
      <c r="K1999" t="s">
        <v>19</v>
      </c>
      <c r="L1999">
        <v>0</v>
      </c>
      <c r="M1999" t="s">
        <v>1276</v>
      </c>
      <c r="O1999">
        <f t="shared" si="31"/>
        <v>1</v>
      </c>
    </row>
    <row r="2000" spans="1:15">
      <c r="A2000">
        <v>1999</v>
      </c>
      <c r="B2000" t="s">
        <v>1010</v>
      </c>
      <c r="C2000" t="s">
        <v>1037</v>
      </c>
      <c r="D2000" t="s">
        <v>114</v>
      </c>
      <c r="E2000" t="s">
        <v>121</v>
      </c>
      <c r="F2000" t="s">
        <v>1092</v>
      </c>
      <c r="G2000" t="s">
        <v>1093</v>
      </c>
      <c r="H2000" t="s">
        <v>1094</v>
      </c>
      <c r="I2000" t="s">
        <v>1095</v>
      </c>
      <c r="J2000" t="s">
        <v>1096</v>
      </c>
      <c r="K2000" t="s">
        <v>19</v>
      </c>
      <c r="L2000">
        <v>0</v>
      </c>
      <c r="M2000" t="s">
        <v>1276</v>
      </c>
      <c r="O2000">
        <f t="shared" si="31"/>
        <v>1</v>
      </c>
    </row>
    <row r="2001" spans="1:15">
      <c r="A2001">
        <v>2000</v>
      </c>
      <c r="B2001" t="s">
        <v>11</v>
      </c>
      <c r="C2001" t="s">
        <v>12</v>
      </c>
      <c r="D2001" t="s">
        <v>12</v>
      </c>
      <c r="E2001" t="s">
        <v>25</v>
      </c>
      <c r="F2001" t="s">
        <v>1097</v>
      </c>
      <c r="G2001" t="s">
        <v>1098</v>
      </c>
      <c r="H2001" t="s">
        <v>1099</v>
      </c>
      <c r="I2001" t="s">
        <v>17</v>
      </c>
      <c r="J2001" t="s">
        <v>1100</v>
      </c>
      <c r="K2001" t="s">
        <v>19</v>
      </c>
      <c r="L2001">
        <v>7</v>
      </c>
      <c r="M2001" t="s">
        <v>1276</v>
      </c>
      <c r="N2001">
        <v>4</v>
      </c>
      <c r="O2001">
        <f t="shared" si="31"/>
        <v>1</v>
      </c>
    </row>
    <row r="2002" spans="1:15">
      <c r="A2002">
        <v>2001</v>
      </c>
      <c r="B2002" t="s">
        <v>460</v>
      </c>
      <c r="C2002" t="s">
        <v>702</v>
      </c>
      <c r="D2002" t="s">
        <v>102</v>
      </c>
      <c r="E2002" t="s">
        <v>109</v>
      </c>
      <c r="F2002" t="s">
        <v>1101</v>
      </c>
      <c r="G2002" t="s">
        <v>1102</v>
      </c>
      <c r="H2002" t="s">
        <v>1103</v>
      </c>
      <c r="I2002" t="s">
        <v>1104</v>
      </c>
      <c r="J2002" t="s">
        <v>1105</v>
      </c>
      <c r="K2002" t="s">
        <v>19</v>
      </c>
      <c r="L2002">
        <v>8</v>
      </c>
      <c r="M2002" t="s">
        <v>1276</v>
      </c>
      <c r="N2002">
        <v>4</v>
      </c>
      <c r="O2002">
        <f t="shared" si="31"/>
        <v>1</v>
      </c>
    </row>
    <row r="2003" spans="1:15">
      <c r="A2003">
        <v>2002</v>
      </c>
      <c r="B2003" t="s">
        <v>460</v>
      </c>
      <c r="C2003" t="s">
        <v>821</v>
      </c>
      <c r="D2003" t="s">
        <v>102</v>
      </c>
      <c r="E2003" t="s">
        <v>109</v>
      </c>
      <c r="F2003" t="s">
        <v>1106</v>
      </c>
      <c r="G2003" t="s">
        <v>271</v>
      </c>
      <c r="H2003" t="s">
        <v>1107</v>
      </c>
      <c r="I2003" t="s">
        <v>1291</v>
      </c>
      <c r="J2003" t="s">
        <v>1108</v>
      </c>
      <c r="K2003" t="s">
        <v>19</v>
      </c>
      <c r="L2003">
        <v>4</v>
      </c>
      <c r="M2003" t="s">
        <v>1276</v>
      </c>
      <c r="O2003">
        <f t="shared" si="31"/>
        <v>1</v>
      </c>
    </row>
    <row r="2004" spans="1:15">
      <c r="A2004">
        <v>2003</v>
      </c>
      <c r="B2004" t="s">
        <v>460</v>
      </c>
      <c r="C2004" t="s">
        <v>821</v>
      </c>
      <c r="D2004" t="s">
        <v>25</v>
      </c>
      <c r="E2004" t="s">
        <v>70</v>
      </c>
      <c r="F2004" t="s">
        <v>1109</v>
      </c>
      <c r="G2004" t="s">
        <v>1110</v>
      </c>
      <c r="H2004" t="s">
        <v>1111</v>
      </c>
      <c r="I2004" t="s">
        <v>1112</v>
      </c>
      <c r="J2004" t="s">
        <v>1113</v>
      </c>
      <c r="K2004" t="s">
        <v>19</v>
      </c>
      <c r="L2004">
        <v>9</v>
      </c>
      <c r="M2004" t="s">
        <v>1276</v>
      </c>
      <c r="N2004">
        <v>4</v>
      </c>
      <c r="O2004">
        <f t="shared" si="31"/>
        <v>1</v>
      </c>
    </row>
    <row r="2005" spans="1:15">
      <c r="A2005">
        <v>2004</v>
      </c>
      <c r="B2005" t="s">
        <v>460</v>
      </c>
      <c r="C2005" t="s">
        <v>821</v>
      </c>
      <c r="D2005" t="s">
        <v>102</v>
      </c>
      <c r="E2005" t="s">
        <v>109</v>
      </c>
      <c r="F2005" t="s">
        <v>1114</v>
      </c>
      <c r="G2005" t="s">
        <v>363</v>
      </c>
      <c r="H2005" t="s">
        <v>1115</v>
      </c>
      <c r="I2005" t="s">
        <v>1116</v>
      </c>
      <c r="J2005" t="s">
        <v>1117</v>
      </c>
      <c r="K2005" t="s">
        <v>19</v>
      </c>
      <c r="L2005">
        <v>6</v>
      </c>
      <c r="M2005" t="s">
        <v>1276</v>
      </c>
      <c r="O2005">
        <f t="shared" si="31"/>
        <v>1</v>
      </c>
    </row>
    <row r="2006" spans="1:15">
      <c r="A2006">
        <v>2005</v>
      </c>
      <c r="B2006" t="s">
        <v>11</v>
      </c>
      <c r="C2006" t="s">
        <v>186</v>
      </c>
      <c r="D2006" t="s">
        <v>102</v>
      </c>
      <c r="E2006" t="s">
        <v>109</v>
      </c>
      <c r="F2006" t="s">
        <v>1119</v>
      </c>
      <c r="G2006" t="s">
        <v>1120</v>
      </c>
      <c r="H2006" t="s">
        <v>1121</v>
      </c>
      <c r="I2006" t="s">
        <v>1122</v>
      </c>
      <c r="J2006" t="s">
        <v>1123</v>
      </c>
      <c r="K2006" t="s">
        <v>19</v>
      </c>
      <c r="L2006">
        <v>1</v>
      </c>
      <c r="M2006" t="s">
        <v>1276</v>
      </c>
      <c r="O2006">
        <f t="shared" si="31"/>
        <v>1</v>
      </c>
    </row>
    <row r="2007" spans="1:15">
      <c r="A2007">
        <v>2006</v>
      </c>
      <c r="B2007" t="s">
        <v>11</v>
      </c>
      <c r="C2007" t="s">
        <v>186</v>
      </c>
      <c r="D2007" t="s">
        <v>102</v>
      </c>
      <c r="E2007" t="s">
        <v>109</v>
      </c>
      <c r="F2007" t="s">
        <v>1124</v>
      </c>
      <c r="G2007" t="s">
        <v>1125</v>
      </c>
      <c r="H2007" t="s">
        <v>1126</v>
      </c>
      <c r="I2007" t="s">
        <v>1127</v>
      </c>
      <c r="J2007" t="s">
        <v>1128</v>
      </c>
      <c r="K2007" t="s">
        <v>19</v>
      </c>
      <c r="L2007">
        <v>5</v>
      </c>
      <c r="M2007" t="s">
        <v>1276</v>
      </c>
      <c r="O2007">
        <f t="shared" si="31"/>
        <v>1</v>
      </c>
    </row>
    <row r="2008" spans="1:15">
      <c r="A2008">
        <v>2007</v>
      </c>
      <c r="B2008" t="s">
        <v>460</v>
      </c>
      <c r="C2008" t="s">
        <v>656</v>
      </c>
      <c r="D2008" t="s">
        <v>76</v>
      </c>
      <c r="E2008" t="s">
        <v>77</v>
      </c>
      <c r="F2008" t="s">
        <v>1129</v>
      </c>
      <c r="G2008" t="s">
        <v>1130</v>
      </c>
      <c r="H2008" t="s">
        <v>1131</v>
      </c>
      <c r="I2008" t="s">
        <v>1132</v>
      </c>
      <c r="J2008" t="s">
        <v>1133</v>
      </c>
      <c r="K2008" t="s">
        <v>19</v>
      </c>
      <c r="L2008">
        <v>3</v>
      </c>
      <c r="M2008" t="s">
        <v>1276</v>
      </c>
      <c r="O2008">
        <f t="shared" si="31"/>
        <v>1</v>
      </c>
    </row>
    <row r="2009" spans="1:15">
      <c r="A2009">
        <v>2008</v>
      </c>
      <c r="B2009" t="s">
        <v>460</v>
      </c>
      <c r="C2009" t="s">
        <v>821</v>
      </c>
      <c r="D2009" t="s">
        <v>76</v>
      </c>
      <c r="E2009" t="s">
        <v>83</v>
      </c>
      <c r="F2009" t="s">
        <v>1134</v>
      </c>
      <c r="G2009" t="s">
        <v>1135</v>
      </c>
      <c r="H2009" t="s">
        <v>1136</v>
      </c>
      <c r="I2009" t="s">
        <v>1137</v>
      </c>
      <c r="J2009" t="s">
        <v>1138</v>
      </c>
      <c r="K2009" t="s">
        <v>19</v>
      </c>
      <c r="L2009">
        <v>1</v>
      </c>
      <c r="M2009" t="s">
        <v>1276</v>
      </c>
      <c r="O2009">
        <f t="shared" si="31"/>
        <v>1</v>
      </c>
    </row>
    <row r="2010" spans="1:15">
      <c r="A2010">
        <v>2009</v>
      </c>
      <c r="B2010" t="s">
        <v>11</v>
      </c>
      <c r="C2010" t="s">
        <v>12</v>
      </c>
      <c r="D2010" t="s">
        <v>12</v>
      </c>
      <c r="E2010" t="s">
        <v>13</v>
      </c>
      <c r="F2010" t="s">
        <v>14</v>
      </c>
      <c r="G2010" t="s">
        <v>15</v>
      </c>
      <c r="H2010" t="s">
        <v>16</v>
      </c>
      <c r="I2010" t="s">
        <v>17</v>
      </c>
      <c r="J2010" t="s">
        <v>18</v>
      </c>
      <c r="K2010" t="s">
        <v>19</v>
      </c>
      <c r="L2010">
        <v>7</v>
      </c>
      <c r="M2010" t="s">
        <v>1275</v>
      </c>
      <c r="N2010">
        <v>3</v>
      </c>
      <c r="O2010">
        <f t="shared" si="31"/>
        <v>1</v>
      </c>
    </row>
    <row r="2011" spans="1:15">
      <c r="A2011">
        <v>2010</v>
      </c>
      <c r="B2011" t="s">
        <v>11</v>
      </c>
      <c r="C2011" t="s">
        <v>12</v>
      </c>
      <c r="D2011" t="s">
        <v>12</v>
      </c>
      <c r="E2011" t="s">
        <v>20</v>
      </c>
      <c r="F2011" t="s">
        <v>21</v>
      </c>
      <c r="G2011" t="s">
        <v>22</v>
      </c>
      <c r="H2011" t="s">
        <v>23</v>
      </c>
      <c r="I2011" t="s">
        <v>17</v>
      </c>
      <c r="J2011" t="s">
        <v>24</v>
      </c>
      <c r="K2011" t="s">
        <v>19</v>
      </c>
      <c r="L2011">
        <v>7</v>
      </c>
      <c r="M2011" t="s">
        <v>1275</v>
      </c>
      <c r="O2011">
        <f t="shared" si="31"/>
        <v>1</v>
      </c>
    </row>
    <row r="2012" spans="1:15">
      <c r="A2012">
        <v>2011</v>
      </c>
      <c r="B2012" t="s">
        <v>11</v>
      </c>
      <c r="C2012" t="s">
        <v>12</v>
      </c>
      <c r="D2012" t="s">
        <v>12</v>
      </c>
      <c r="E2012" t="s">
        <v>25</v>
      </c>
      <c r="F2012" t="s">
        <v>26</v>
      </c>
      <c r="G2012" t="s">
        <v>27</v>
      </c>
      <c r="H2012" t="s">
        <v>28</v>
      </c>
      <c r="I2012" t="s">
        <v>17</v>
      </c>
      <c r="J2012" t="s">
        <v>29</v>
      </c>
      <c r="K2012" t="s">
        <v>19</v>
      </c>
      <c r="L2012">
        <v>7</v>
      </c>
      <c r="M2012" t="s">
        <v>1275</v>
      </c>
      <c r="O2012">
        <f t="shared" si="31"/>
        <v>1</v>
      </c>
    </row>
    <row r="2013" spans="1:15">
      <c r="A2013">
        <v>2012</v>
      </c>
      <c r="B2013" t="s">
        <v>11</v>
      </c>
      <c r="C2013" t="s">
        <v>12</v>
      </c>
      <c r="D2013" t="s">
        <v>12</v>
      </c>
      <c r="E2013" t="s">
        <v>30</v>
      </c>
      <c r="F2013" t="s">
        <v>31</v>
      </c>
      <c r="G2013" t="s">
        <v>32</v>
      </c>
      <c r="H2013" t="s">
        <v>33</v>
      </c>
      <c r="I2013" t="s">
        <v>34</v>
      </c>
      <c r="J2013" t="s">
        <v>35</v>
      </c>
      <c r="K2013" t="s">
        <v>19</v>
      </c>
      <c r="L2013">
        <v>6</v>
      </c>
      <c r="M2013" t="s">
        <v>1275</v>
      </c>
      <c r="O2013">
        <f t="shared" si="31"/>
        <v>1</v>
      </c>
    </row>
    <row r="2014" spans="1:15">
      <c r="A2014">
        <v>2013</v>
      </c>
      <c r="B2014" t="s">
        <v>11</v>
      </c>
      <c r="C2014" t="s">
        <v>12</v>
      </c>
      <c r="D2014" t="s">
        <v>12</v>
      </c>
      <c r="E2014" t="s">
        <v>36</v>
      </c>
      <c r="F2014" t="s">
        <v>37</v>
      </c>
      <c r="G2014" t="s">
        <v>38</v>
      </c>
      <c r="H2014" t="s">
        <v>1285</v>
      </c>
      <c r="I2014" t="s">
        <v>17</v>
      </c>
      <c r="J2014" t="s">
        <v>39</v>
      </c>
      <c r="K2014" t="s">
        <v>19</v>
      </c>
      <c r="L2014">
        <v>0</v>
      </c>
      <c r="M2014" t="s">
        <v>1275</v>
      </c>
      <c r="O2014">
        <f t="shared" si="31"/>
        <v>1</v>
      </c>
    </row>
    <row r="2015" spans="1:15">
      <c r="A2015">
        <v>2014</v>
      </c>
      <c r="B2015" t="s">
        <v>11</v>
      </c>
      <c r="C2015" t="s">
        <v>12</v>
      </c>
      <c r="D2015" t="s">
        <v>12</v>
      </c>
      <c r="E2015" t="s">
        <v>40</v>
      </c>
      <c r="F2015" t="s">
        <v>41</v>
      </c>
      <c r="G2015" t="s">
        <v>42</v>
      </c>
      <c r="H2015" t="s">
        <v>43</v>
      </c>
      <c r="I2015" t="s">
        <v>17</v>
      </c>
      <c r="J2015" t="s">
        <v>44</v>
      </c>
      <c r="K2015" t="s">
        <v>19</v>
      </c>
      <c r="L2015">
        <v>0</v>
      </c>
      <c r="M2015" t="s">
        <v>1275</v>
      </c>
      <c r="O2015">
        <f t="shared" si="31"/>
        <v>1</v>
      </c>
    </row>
    <row r="2016" spans="1:15">
      <c r="A2016">
        <v>2015</v>
      </c>
      <c r="B2016" t="s">
        <v>11</v>
      </c>
      <c r="C2016" t="s">
        <v>12</v>
      </c>
      <c r="D2016" t="s">
        <v>12</v>
      </c>
      <c r="E2016" t="s">
        <v>45</v>
      </c>
      <c r="F2016" t="s">
        <v>46</v>
      </c>
      <c r="G2016" t="s">
        <v>47</v>
      </c>
      <c r="H2016" t="s">
        <v>48</v>
      </c>
      <c r="I2016" t="s">
        <v>49</v>
      </c>
      <c r="J2016" t="s">
        <v>50</v>
      </c>
      <c r="K2016" t="s">
        <v>19</v>
      </c>
      <c r="L2016">
        <v>4</v>
      </c>
      <c r="M2016" t="s">
        <v>1275</v>
      </c>
      <c r="N2016">
        <v>3</v>
      </c>
      <c r="O2016">
        <f t="shared" si="31"/>
        <v>1</v>
      </c>
    </row>
    <row r="2017" spans="1:15">
      <c r="A2017">
        <v>2016</v>
      </c>
      <c r="B2017" t="s">
        <v>11</v>
      </c>
      <c r="C2017" t="s">
        <v>51</v>
      </c>
      <c r="D2017" t="s">
        <v>52</v>
      </c>
      <c r="E2017" t="s">
        <v>52</v>
      </c>
      <c r="F2017" t="s">
        <v>53</v>
      </c>
      <c r="G2017" t="s">
        <v>54</v>
      </c>
      <c r="H2017" t="s">
        <v>55</v>
      </c>
      <c r="I2017" t="s">
        <v>56</v>
      </c>
      <c r="J2017" t="s">
        <v>57</v>
      </c>
      <c r="K2017" t="s">
        <v>19</v>
      </c>
      <c r="L2017">
        <v>10</v>
      </c>
      <c r="M2017" t="s">
        <v>1275</v>
      </c>
      <c r="N2017">
        <v>3</v>
      </c>
      <c r="O2017">
        <f t="shared" si="31"/>
        <v>1</v>
      </c>
    </row>
    <row r="2018" spans="1:15">
      <c r="A2018">
        <v>2017</v>
      </c>
      <c r="B2018" t="s">
        <v>11</v>
      </c>
      <c r="C2018" t="s">
        <v>51</v>
      </c>
      <c r="D2018" t="s">
        <v>52</v>
      </c>
      <c r="E2018" t="s">
        <v>58</v>
      </c>
      <c r="F2018" t="s">
        <v>59</v>
      </c>
      <c r="G2018" t="s">
        <v>60</v>
      </c>
      <c r="H2018" t="s">
        <v>61</v>
      </c>
      <c r="I2018" t="s">
        <v>62</v>
      </c>
      <c r="J2018" t="s">
        <v>63</v>
      </c>
      <c r="K2018" t="s">
        <v>19</v>
      </c>
      <c r="L2018">
        <v>1</v>
      </c>
      <c r="M2018" t="s">
        <v>1275</v>
      </c>
      <c r="O2018">
        <f t="shared" si="31"/>
        <v>1</v>
      </c>
    </row>
    <row r="2019" spans="1:15">
      <c r="A2019">
        <v>2018</v>
      </c>
      <c r="B2019" t="s">
        <v>11</v>
      </c>
      <c r="C2019" t="s">
        <v>51</v>
      </c>
      <c r="D2019" t="s">
        <v>25</v>
      </c>
      <c r="E2019" t="s">
        <v>64</v>
      </c>
      <c r="F2019" t="s">
        <v>65</v>
      </c>
      <c r="G2019" t="s">
        <v>66</v>
      </c>
      <c r="H2019" t="s">
        <v>67</v>
      </c>
      <c r="I2019" t="s">
        <v>68</v>
      </c>
      <c r="J2019" t="s">
        <v>69</v>
      </c>
      <c r="K2019" t="s">
        <v>19</v>
      </c>
      <c r="L2019">
        <v>8</v>
      </c>
      <c r="M2019" t="s">
        <v>1275</v>
      </c>
      <c r="O2019">
        <f t="shared" si="31"/>
        <v>1</v>
      </c>
    </row>
    <row r="2020" spans="1:15">
      <c r="A2020">
        <v>2019</v>
      </c>
      <c r="B2020" t="s">
        <v>11</v>
      </c>
      <c r="C2020" t="s">
        <v>51</v>
      </c>
      <c r="D2020" t="s">
        <v>25</v>
      </c>
      <c r="E2020" t="s">
        <v>70</v>
      </c>
      <c r="F2020" t="s">
        <v>71</v>
      </c>
      <c r="G2020" t="s">
        <v>72</v>
      </c>
      <c r="H2020" t="s">
        <v>73</v>
      </c>
      <c r="I2020" t="s">
        <v>74</v>
      </c>
      <c r="J2020" t="s">
        <v>75</v>
      </c>
      <c r="K2020" t="s">
        <v>19</v>
      </c>
      <c r="L2020">
        <v>1</v>
      </c>
      <c r="M2020" t="s">
        <v>1275</v>
      </c>
      <c r="O2020">
        <f t="shared" si="31"/>
        <v>1</v>
      </c>
    </row>
    <row r="2021" spans="1:15">
      <c r="A2021">
        <v>2020</v>
      </c>
      <c r="B2021" t="s">
        <v>11</v>
      </c>
      <c r="C2021" t="s">
        <v>51</v>
      </c>
      <c r="D2021" t="s">
        <v>76</v>
      </c>
      <c r="E2021" t="s">
        <v>77</v>
      </c>
      <c r="F2021" t="s">
        <v>78</v>
      </c>
      <c r="G2021" t="s">
        <v>79</v>
      </c>
      <c r="H2021" t="s">
        <v>80</v>
      </c>
      <c r="I2021" t="s">
        <v>81</v>
      </c>
      <c r="J2021" t="s">
        <v>82</v>
      </c>
      <c r="K2021" t="s">
        <v>19</v>
      </c>
      <c r="L2021">
        <v>0</v>
      </c>
      <c r="M2021" t="s">
        <v>1275</v>
      </c>
      <c r="O2021">
        <f t="shared" si="31"/>
        <v>1</v>
      </c>
    </row>
    <row r="2022" spans="1:15">
      <c r="A2022">
        <v>2021</v>
      </c>
      <c r="B2022" t="s">
        <v>11</v>
      </c>
      <c r="C2022" t="s">
        <v>51</v>
      </c>
      <c r="D2022" t="s">
        <v>76</v>
      </c>
      <c r="E2022" t="s">
        <v>83</v>
      </c>
      <c r="F2022" t="s">
        <v>84</v>
      </c>
      <c r="G2022" t="s">
        <v>85</v>
      </c>
      <c r="H2022" t="s">
        <v>86</v>
      </c>
      <c r="I2022" t="s">
        <v>87</v>
      </c>
      <c r="J2022" t="s">
        <v>88</v>
      </c>
      <c r="K2022" t="s">
        <v>19</v>
      </c>
      <c r="L2022">
        <v>0</v>
      </c>
      <c r="M2022" t="s">
        <v>1275</v>
      </c>
      <c r="O2022">
        <f t="shared" si="31"/>
        <v>1</v>
      </c>
    </row>
    <row r="2023" spans="1:15">
      <c r="A2023">
        <v>2022</v>
      </c>
      <c r="B2023" t="s">
        <v>11</v>
      </c>
      <c r="C2023" t="s">
        <v>51</v>
      </c>
      <c r="D2023" t="s">
        <v>89</v>
      </c>
      <c r="E2023" t="s">
        <v>90</v>
      </c>
      <c r="F2023" t="s">
        <v>91</v>
      </c>
      <c r="G2023" t="s">
        <v>92</v>
      </c>
      <c r="H2023" t="s">
        <v>93</v>
      </c>
      <c r="I2023" t="s">
        <v>94</v>
      </c>
      <c r="J2023" t="s">
        <v>95</v>
      </c>
      <c r="K2023" t="s">
        <v>19</v>
      </c>
      <c r="L2023">
        <v>5</v>
      </c>
      <c r="M2023" t="s">
        <v>1275</v>
      </c>
      <c r="O2023">
        <f t="shared" si="31"/>
        <v>1</v>
      </c>
    </row>
    <row r="2024" spans="1:15">
      <c r="A2024">
        <v>2023</v>
      </c>
      <c r="B2024" t="s">
        <v>11</v>
      </c>
      <c r="C2024" t="s">
        <v>51</v>
      </c>
      <c r="D2024" t="s">
        <v>89</v>
      </c>
      <c r="E2024" t="s">
        <v>96</v>
      </c>
      <c r="F2024" t="s">
        <v>97</v>
      </c>
      <c r="G2024" t="s">
        <v>98</v>
      </c>
      <c r="H2024" t="s">
        <v>99</v>
      </c>
      <c r="I2024" t="s">
        <v>100</v>
      </c>
      <c r="J2024" t="s">
        <v>101</v>
      </c>
      <c r="K2024" t="s">
        <v>19</v>
      </c>
      <c r="L2024">
        <v>0</v>
      </c>
      <c r="M2024" t="s">
        <v>1275</v>
      </c>
      <c r="O2024">
        <f t="shared" si="31"/>
        <v>1</v>
      </c>
    </row>
    <row r="2025" spans="1:15">
      <c r="A2025">
        <v>2024</v>
      </c>
      <c r="B2025" t="s">
        <v>11</v>
      </c>
      <c r="C2025" t="s">
        <v>51</v>
      </c>
      <c r="D2025" t="s">
        <v>102</v>
      </c>
      <c r="E2025" t="s">
        <v>103</v>
      </c>
      <c r="F2025" t="s">
        <v>104</v>
      </c>
      <c r="G2025" t="s">
        <v>105</v>
      </c>
      <c r="H2025" t="s">
        <v>106</v>
      </c>
      <c r="I2025" t="s">
        <v>107</v>
      </c>
      <c r="J2025" t="s">
        <v>108</v>
      </c>
      <c r="K2025" t="s">
        <v>19</v>
      </c>
      <c r="L2025">
        <v>2</v>
      </c>
      <c r="M2025" t="s">
        <v>1275</v>
      </c>
      <c r="O2025">
        <f t="shared" si="31"/>
        <v>1</v>
      </c>
    </row>
    <row r="2026" spans="1:15">
      <c r="A2026">
        <v>2025</v>
      </c>
      <c r="B2026" t="s">
        <v>11</v>
      </c>
      <c r="C2026" t="s">
        <v>51</v>
      </c>
      <c r="D2026" t="s">
        <v>102</v>
      </c>
      <c r="E2026" t="s">
        <v>109</v>
      </c>
      <c r="F2026" t="s">
        <v>110</v>
      </c>
      <c r="G2026" t="s">
        <v>105</v>
      </c>
      <c r="H2026" t="s">
        <v>111</v>
      </c>
      <c r="I2026" t="s">
        <v>112</v>
      </c>
      <c r="J2026" t="s">
        <v>113</v>
      </c>
      <c r="K2026" t="s">
        <v>19</v>
      </c>
      <c r="L2026">
        <v>0</v>
      </c>
      <c r="M2026" t="s">
        <v>1275</v>
      </c>
      <c r="O2026">
        <f t="shared" si="31"/>
        <v>1</v>
      </c>
    </row>
    <row r="2027" spans="1:15">
      <c r="A2027">
        <v>2026</v>
      </c>
      <c r="B2027" t="s">
        <v>11</v>
      </c>
      <c r="C2027" t="s">
        <v>51</v>
      </c>
      <c r="D2027" t="s">
        <v>114</v>
      </c>
      <c r="E2027" t="s">
        <v>115</v>
      </c>
      <c r="F2027" t="s">
        <v>116</v>
      </c>
      <c r="G2027" t="s">
        <v>117</v>
      </c>
      <c r="H2027" t="s">
        <v>118</v>
      </c>
      <c r="I2027" t="s">
        <v>119</v>
      </c>
      <c r="J2027" t="s">
        <v>120</v>
      </c>
      <c r="K2027" t="s">
        <v>19</v>
      </c>
      <c r="L2027">
        <v>3</v>
      </c>
      <c r="M2027" t="s">
        <v>1275</v>
      </c>
      <c r="O2027">
        <f t="shared" si="31"/>
        <v>1</v>
      </c>
    </row>
    <row r="2028" spans="1:15">
      <c r="A2028">
        <v>2027</v>
      </c>
      <c r="B2028" t="s">
        <v>11</v>
      </c>
      <c r="C2028" t="s">
        <v>51</v>
      </c>
      <c r="D2028" t="s">
        <v>114</v>
      </c>
      <c r="E2028" t="s">
        <v>121</v>
      </c>
      <c r="F2028" t="s">
        <v>122</v>
      </c>
      <c r="G2028" t="s">
        <v>123</v>
      </c>
      <c r="H2028" t="s">
        <v>124</v>
      </c>
      <c r="I2028" t="s">
        <v>125</v>
      </c>
      <c r="J2028" t="s">
        <v>126</v>
      </c>
      <c r="K2028" t="s">
        <v>19</v>
      </c>
      <c r="L2028">
        <v>3</v>
      </c>
      <c r="M2028" t="s">
        <v>1275</v>
      </c>
      <c r="O2028">
        <f t="shared" si="31"/>
        <v>1</v>
      </c>
    </row>
    <row r="2029" spans="1:15">
      <c r="A2029">
        <v>2028</v>
      </c>
      <c r="B2029" t="s">
        <v>11</v>
      </c>
      <c r="C2029" t="s">
        <v>127</v>
      </c>
      <c r="D2029" t="s">
        <v>52</v>
      </c>
      <c r="E2029" t="s">
        <v>52</v>
      </c>
      <c r="F2029" t="s">
        <v>128</v>
      </c>
      <c r="G2029" t="s">
        <v>129</v>
      </c>
      <c r="H2029" t="s">
        <v>130</v>
      </c>
      <c r="I2029" t="s">
        <v>131</v>
      </c>
      <c r="J2029" t="s">
        <v>132</v>
      </c>
      <c r="K2029" t="s">
        <v>19</v>
      </c>
      <c r="L2029">
        <v>5</v>
      </c>
      <c r="M2029" t="s">
        <v>1275</v>
      </c>
      <c r="O2029">
        <f t="shared" si="31"/>
        <v>1</v>
      </c>
    </row>
    <row r="2030" spans="1:15">
      <c r="A2030">
        <v>2029</v>
      </c>
      <c r="B2030" t="s">
        <v>11</v>
      </c>
      <c r="C2030" t="s">
        <v>127</v>
      </c>
      <c r="D2030" t="s">
        <v>52</v>
      </c>
      <c r="E2030" t="s">
        <v>58</v>
      </c>
      <c r="F2030" t="s">
        <v>133</v>
      </c>
      <c r="G2030" t="s">
        <v>134</v>
      </c>
      <c r="H2030" t="s">
        <v>135</v>
      </c>
      <c r="I2030" t="s">
        <v>136</v>
      </c>
      <c r="J2030" t="s">
        <v>137</v>
      </c>
      <c r="K2030" t="s">
        <v>19</v>
      </c>
      <c r="L2030">
        <v>0</v>
      </c>
      <c r="M2030" t="s">
        <v>1275</v>
      </c>
      <c r="O2030">
        <f t="shared" si="31"/>
        <v>1</v>
      </c>
    </row>
    <row r="2031" spans="1:15">
      <c r="A2031">
        <v>2030</v>
      </c>
      <c r="B2031" t="s">
        <v>11</v>
      </c>
      <c r="C2031" t="s">
        <v>127</v>
      </c>
      <c r="D2031" t="s">
        <v>25</v>
      </c>
      <c r="E2031" t="s">
        <v>64</v>
      </c>
      <c r="F2031" t="s">
        <v>138</v>
      </c>
      <c r="G2031" t="s">
        <v>139</v>
      </c>
      <c r="H2031" t="s">
        <v>140</v>
      </c>
      <c r="I2031" t="s">
        <v>141</v>
      </c>
      <c r="J2031" t="s">
        <v>142</v>
      </c>
      <c r="K2031" t="s">
        <v>19</v>
      </c>
      <c r="L2031">
        <v>11</v>
      </c>
      <c r="M2031" t="s">
        <v>1275</v>
      </c>
      <c r="N2031">
        <v>3</v>
      </c>
      <c r="O2031">
        <f t="shared" si="31"/>
        <v>1</v>
      </c>
    </row>
    <row r="2032" spans="1:15">
      <c r="A2032">
        <v>2031</v>
      </c>
      <c r="B2032" t="s">
        <v>11</v>
      </c>
      <c r="C2032" t="s">
        <v>127</v>
      </c>
      <c r="D2032" t="s">
        <v>25</v>
      </c>
      <c r="E2032" t="s">
        <v>70</v>
      </c>
      <c r="F2032" t="s">
        <v>143</v>
      </c>
      <c r="G2032" t="s">
        <v>144</v>
      </c>
      <c r="H2032" t="s">
        <v>145</v>
      </c>
      <c r="I2032" t="s">
        <v>146</v>
      </c>
      <c r="J2032" t="s">
        <v>147</v>
      </c>
      <c r="K2032" t="s">
        <v>19</v>
      </c>
      <c r="L2032">
        <v>3</v>
      </c>
      <c r="M2032" t="s">
        <v>1275</v>
      </c>
      <c r="N2032">
        <v>3</v>
      </c>
      <c r="O2032">
        <f t="shared" si="31"/>
        <v>1</v>
      </c>
    </row>
    <row r="2033" spans="1:15">
      <c r="A2033">
        <v>2032</v>
      </c>
      <c r="B2033" t="s">
        <v>11</v>
      </c>
      <c r="C2033" t="s">
        <v>127</v>
      </c>
      <c r="D2033" t="s">
        <v>76</v>
      </c>
      <c r="E2033" t="s">
        <v>77</v>
      </c>
      <c r="F2033" t="s">
        <v>53</v>
      </c>
      <c r="G2033" t="s">
        <v>148</v>
      </c>
      <c r="H2033" t="s">
        <v>149</v>
      </c>
      <c r="I2033" t="s">
        <v>150</v>
      </c>
      <c r="J2033" t="s">
        <v>151</v>
      </c>
      <c r="K2033" t="s">
        <v>19</v>
      </c>
      <c r="L2033">
        <v>0</v>
      </c>
      <c r="M2033" t="s">
        <v>1275</v>
      </c>
      <c r="O2033">
        <f t="shared" si="31"/>
        <v>1</v>
      </c>
    </row>
    <row r="2034" spans="1:15">
      <c r="A2034">
        <v>2033</v>
      </c>
      <c r="B2034" t="s">
        <v>11</v>
      </c>
      <c r="C2034" t="s">
        <v>127</v>
      </c>
      <c r="D2034" t="s">
        <v>76</v>
      </c>
      <c r="E2034" t="s">
        <v>83</v>
      </c>
      <c r="F2034" t="s">
        <v>152</v>
      </c>
      <c r="G2034" t="s">
        <v>153</v>
      </c>
      <c r="H2034" t="s">
        <v>154</v>
      </c>
      <c r="I2034" t="s">
        <v>150</v>
      </c>
      <c r="J2034" t="s">
        <v>155</v>
      </c>
      <c r="K2034" t="s">
        <v>19</v>
      </c>
      <c r="L2034">
        <v>0</v>
      </c>
      <c r="M2034" t="s">
        <v>1275</v>
      </c>
      <c r="O2034">
        <f t="shared" si="31"/>
        <v>1</v>
      </c>
    </row>
    <row r="2035" spans="1:15">
      <c r="A2035">
        <v>2034</v>
      </c>
      <c r="B2035" t="s">
        <v>11</v>
      </c>
      <c r="C2035" t="s">
        <v>127</v>
      </c>
      <c r="D2035" t="s">
        <v>89</v>
      </c>
      <c r="E2035" t="s">
        <v>90</v>
      </c>
      <c r="F2035" t="s">
        <v>156</v>
      </c>
      <c r="G2035" t="s">
        <v>157</v>
      </c>
      <c r="H2035" t="s">
        <v>158</v>
      </c>
      <c r="I2035" t="s">
        <v>159</v>
      </c>
      <c r="J2035" t="s">
        <v>160</v>
      </c>
      <c r="K2035" t="s">
        <v>19</v>
      </c>
      <c r="L2035">
        <v>0</v>
      </c>
      <c r="M2035" t="s">
        <v>1275</v>
      </c>
      <c r="O2035">
        <f t="shared" si="31"/>
        <v>1</v>
      </c>
    </row>
    <row r="2036" spans="1:15">
      <c r="A2036">
        <v>2035</v>
      </c>
      <c r="B2036" t="s">
        <v>11</v>
      </c>
      <c r="C2036" t="s">
        <v>127</v>
      </c>
      <c r="D2036" t="s">
        <v>89</v>
      </c>
      <c r="E2036" t="s">
        <v>96</v>
      </c>
      <c r="F2036" t="s">
        <v>161</v>
      </c>
      <c r="G2036" t="s">
        <v>162</v>
      </c>
      <c r="H2036" t="s">
        <v>163</v>
      </c>
      <c r="I2036" t="s">
        <v>164</v>
      </c>
      <c r="J2036" t="s">
        <v>165</v>
      </c>
      <c r="K2036" t="s">
        <v>19</v>
      </c>
      <c r="L2036">
        <v>1</v>
      </c>
      <c r="M2036" t="s">
        <v>1275</v>
      </c>
      <c r="O2036">
        <f t="shared" si="31"/>
        <v>1</v>
      </c>
    </row>
    <row r="2037" spans="1:15">
      <c r="A2037">
        <v>2036</v>
      </c>
      <c r="B2037" t="s">
        <v>11</v>
      </c>
      <c r="C2037" t="s">
        <v>127</v>
      </c>
      <c r="D2037" t="s">
        <v>102</v>
      </c>
      <c r="E2037" t="s">
        <v>103</v>
      </c>
      <c r="F2037" t="s">
        <v>166</v>
      </c>
      <c r="G2037" t="s">
        <v>167</v>
      </c>
      <c r="H2037" t="s">
        <v>168</v>
      </c>
      <c r="I2037" t="s">
        <v>169</v>
      </c>
      <c r="J2037" t="s">
        <v>170</v>
      </c>
      <c r="K2037" t="s">
        <v>19</v>
      </c>
      <c r="L2037">
        <v>5</v>
      </c>
      <c r="M2037" t="s">
        <v>1275</v>
      </c>
      <c r="O2037">
        <f t="shared" si="31"/>
        <v>1</v>
      </c>
    </row>
    <row r="2038" spans="1:15">
      <c r="A2038">
        <v>2037</v>
      </c>
      <c r="B2038" t="s">
        <v>11</v>
      </c>
      <c r="C2038" t="s">
        <v>127</v>
      </c>
      <c r="D2038" t="s">
        <v>102</v>
      </c>
      <c r="E2038" t="s">
        <v>109</v>
      </c>
      <c r="F2038" t="s">
        <v>171</v>
      </c>
      <c r="G2038" t="s">
        <v>172</v>
      </c>
      <c r="H2038" t="s">
        <v>173</v>
      </c>
      <c r="I2038" t="s">
        <v>174</v>
      </c>
      <c r="J2038" t="s">
        <v>175</v>
      </c>
      <c r="K2038" t="s">
        <v>19</v>
      </c>
      <c r="L2038">
        <v>5</v>
      </c>
      <c r="M2038" t="s">
        <v>1275</v>
      </c>
      <c r="O2038">
        <f t="shared" si="31"/>
        <v>1</v>
      </c>
    </row>
    <row r="2039" spans="1:15">
      <c r="A2039">
        <v>2038</v>
      </c>
      <c r="B2039" t="s">
        <v>11</v>
      </c>
      <c r="C2039" t="s">
        <v>127</v>
      </c>
      <c r="D2039" t="s">
        <v>114</v>
      </c>
      <c r="E2039" t="s">
        <v>115</v>
      </c>
      <c r="F2039" t="s">
        <v>176</v>
      </c>
      <c r="G2039" t="s">
        <v>177</v>
      </c>
      <c r="H2039" t="s">
        <v>178</v>
      </c>
      <c r="I2039" t="s">
        <v>179</v>
      </c>
      <c r="J2039" t="s">
        <v>180</v>
      </c>
      <c r="K2039" t="s">
        <v>19</v>
      </c>
      <c r="L2039">
        <v>2</v>
      </c>
      <c r="M2039" t="s">
        <v>1275</v>
      </c>
      <c r="O2039">
        <f t="shared" si="31"/>
        <v>1</v>
      </c>
    </row>
    <row r="2040" spans="1:15">
      <c r="A2040">
        <v>2039</v>
      </c>
      <c r="B2040" t="s">
        <v>11</v>
      </c>
      <c r="C2040" t="s">
        <v>127</v>
      </c>
      <c r="D2040" t="s">
        <v>114</v>
      </c>
      <c r="E2040" t="s">
        <v>121</v>
      </c>
      <c r="F2040" t="s">
        <v>181</v>
      </c>
      <c r="G2040" t="s">
        <v>182</v>
      </c>
      <c r="H2040" t="s">
        <v>183</v>
      </c>
      <c r="I2040" t="s">
        <v>184</v>
      </c>
      <c r="J2040" t="s">
        <v>185</v>
      </c>
      <c r="K2040" t="s">
        <v>19</v>
      </c>
      <c r="L2040">
        <v>1</v>
      </c>
      <c r="M2040" t="s">
        <v>1275</v>
      </c>
      <c r="O2040">
        <f t="shared" si="31"/>
        <v>1</v>
      </c>
    </row>
    <row r="2041" spans="1:15">
      <c r="A2041">
        <v>2040</v>
      </c>
      <c r="B2041" t="s">
        <v>11</v>
      </c>
      <c r="C2041" t="s">
        <v>186</v>
      </c>
      <c r="D2041" t="s">
        <v>52</v>
      </c>
      <c r="E2041" t="s">
        <v>52</v>
      </c>
      <c r="F2041" t="s">
        <v>187</v>
      </c>
      <c r="G2041" t="s">
        <v>188</v>
      </c>
      <c r="H2041" t="s">
        <v>189</v>
      </c>
      <c r="I2041" t="s">
        <v>190</v>
      </c>
      <c r="J2041" t="s">
        <v>191</v>
      </c>
      <c r="K2041" t="s">
        <v>19</v>
      </c>
      <c r="L2041">
        <v>3</v>
      </c>
      <c r="M2041" t="s">
        <v>1275</v>
      </c>
      <c r="O2041">
        <f t="shared" si="31"/>
        <v>1</v>
      </c>
    </row>
    <row r="2042" spans="1:15">
      <c r="A2042">
        <v>2041</v>
      </c>
      <c r="B2042" t="s">
        <v>11</v>
      </c>
      <c r="C2042" t="s">
        <v>186</v>
      </c>
      <c r="D2042" t="s">
        <v>52</v>
      </c>
      <c r="E2042" t="s">
        <v>58</v>
      </c>
      <c r="F2042" t="s">
        <v>192</v>
      </c>
      <c r="G2042" t="s">
        <v>193</v>
      </c>
      <c r="H2042" t="s">
        <v>194</v>
      </c>
      <c r="I2042" t="s">
        <v>195</v>
      </c>
      <c r="J2042" t="s">
        <v>196</v>
      </c>
      <c r="K2042" t="s">
        <v>19</v>
      </c>
      <c r="L2042">
        <v>5</v>
      </c>
      <c r="M2042" t="s">
        <v>1275</v>
      </c>
      <c r="O2042">
        <f t="shared" si="31"/>
        <v>1</v>
      </c>
    </row>
    <row r="2043" spans="1:15">
      <c r="A2043">
        <v>2042</v>
      </c>
      <c r="B2043" t="s">
        <v>11</v>
      </c>
      <c r="C2043" t="s">
        <v>186</v>
      </c>
      <c r="D2043" t="s">
        <v>25</v>
      </c>
      <c r="E2043" t="s">
        <v>64</v>
      </c>
      <c r="F2043" t="s">
        <v>197</v>
      </c>
      <c r="G2043" t="s">
        <v>198</v>
      </c>
      <c r="H2043" t="s">
        <v>199</v>
      </c>
      <c r="I2043" t="s">
        <v>200</v>
      </c>
      <c r="J2043" t="s">
        <v>201</v>
      </c>
      <c r="K2043" t="s">
        <v>19</v>
      </c>
      <c r="L2043">
        <v>5</v>
      </c>
      <c r="M2043" t="s">
        <v>1275</v>
      </c>
      <c r="N2043">
        <v>3</v>
      </c>
      <c r="O2043">
        <f t="shared" si="31"/>
        <v>1</v>
      </c>
    </row>
    <row r="2044" spans="1:15">
      <c r="A2044">
        <v>2043</v>
      </c>
      <c r="B2044" t="s">
        <v>11</v>
      </c>
      <c r="C2044" t="s">
        <v>186</v>
      </c>
      <c r="D2044" t="s">
        <v>25</v>
      </c>
      <c r="E2044" t="s">
        <v>70</v>
      </c>
      <c r="F2044" t="s">
        <v>202</v>
      </c>
      <c r="G2044" t="s">
        <v>203</v>
      </c>
      <c r="H2044" t="s">
        <v>204</v>
      </c>
      <c r="I2044" t="s">
        <v>205</v>
      </c>
      <c r="J2044" t="s">
        <v>206</v>
      </c>
      <c r="K2044" t="s">
        <v>19</v>
      </c>
      <c r="L2044">
        <v>0</v>
      </c>
      <c r="M2044" t="s">
        <v>1275</v>
      </c>
      <c r="O2044">
        <f t="shared" si="31"/>
        <v>1</v>
      </c>
    </row>
    <row r="2045" spans="1:15">
      <c r="A2045">
        <v>2044</v>
      </c>
      <c r="B2045" t="s">
        <v>11</v>
      </c>
      <c r="C2045" t="s">
        <v>186</v>
      </c>
      <c r="D2045" t="s">
        <v>76</v>
      </c>
      <c r="E2045" t="s">
        <v>77</v>
      </c>
      <c r="F2045" t="s">
        <v>207</v>
      </c>
      <c r="G2045" t="s">
        <v>208</v>
      </c>
      <c r="H2045" t="s">
        <v>209</v>
      </c>
      <c r="I2045" t="s">
        <v>210</v>
      </c>
      <c r="J2045" t="s">
        <v>211</v>
      </c>
      <c r="K2045" t="s">
        <v>19</v>
      </c>
      <c r="L2045">
        <v>2</v>
      </c>
      <c r="M2045" t="s">
        <v>1275</v>
      </c>
      <c r="O2045">
        <f t="shared" si="31"/>
        <v>1</v>
      </c>
    </row>
    <row r="2046" spans="1:15">
      <c r="A2046">
        <v>2045</v>
      </c>
      <c r="B2046" t="s">
        <v>11</v>
      </c>
      <c r="C2046" t="s">
        <v>186</v>
      </c>
      <c r="D2046" t="s">
        <v>76</v>
      </c>
      <c r="E2046" t="s">
        <v>83</v>
      </c>
      <c r="F2046" t="s">
        <v>212</v>
      </c>
      <c r="G2046" t="s">
        <v>213</v>
      </c>
      <c r="H2046" t="s">
        <v>214</v>
      </c>
      <c r="I2046" t="s">
        <v>215</v>
      </c>
      <c r="J2046" t="s">
        <v>216</v>
      </c>
      <c r="K2046" t="s">
        <v>19</v>
      </c>
      <c r="L2046">
        <v>1</v>
      </c>
      <c r="M2046" t="s">
        <v>1275</v>
      </c>
      <c r="O2046">
        <f t="shared" si="31"/>
        <v>1</v>
      </c>
    </row>
    <row r="2047" spans="1:15">
      <c r="A2047">
        <v>2046</v>
      </c>
      <c r="B2047" t="s">
        <v>11</v>
      </c>
      <c r="C2047" t="s">
        <v>186</v>
      </c>
      <c r="D2047" t="s">
        <v>89</v>
      </c>
      <c r="E2047" t="s">
        <v>90</v>
      </c>
      <c r="F2047" t="s">
        <v>217</v>
      </c>
      <c r="G2047" t="s">
        <v>218</v>
      </c>
      <c r="H2047" t="s">
        <v>219</v>
      </c>
      <c r="I2047" t="s">
        <v>220</v>
      </c>
      <c r="J2047" t="s">
        <v>221</v>
      </c>
      <c r="K2047" t="s">
        <v>19</v>
      </c>
      <c r="L2047">
        <v>4</v>
      </c>
      <c r="M2047" t="s">
        <v>1275</v>
      </c>
      <c r="O2047">
        <f t="shared" si="31"/>
        <v>1</v>
      </c>
    </row>
    <row r="2048" spans="1:15">
      <c r="A2048">
        <v>2047</v>
      </c>
      <c r="B2048" t="s">
        <v>11</v>
      </c>
      <c r="C2048" t="s">
        <v>186</v>
      </c>
      <c r="D2048" t="s">
        <v>89</v>
      </c>
      <c r="E2048" t="s">
        <v>96</v>
      </c>
      <c r="F2048" t="s">
        <v>222</v>
      </c>
      <c r="G2048" t="s">
        <v>223</v>
      </c>
      <c r="H2048" t="s">
        <v>224</v>
      </c>
      <c r="I2048" t="s">
        <v>225</v>
      </c>
      <c r="J2048" t="s">
        <v>226</v>
      </c>
      <c r="K2048" t="s">
        <v>19</v>
      </c>
      <c r="L2048">
        <v>8</v>
      </c>
      <c r="M2048" t="s">
        <v>1275</v>
      </c>
      <c r="N2048">
        <v>3</v>
      </c>
      <c r="O2048">
        <f t="shared" si="31"/>
        <v>1</v>
      </c>
    </row>
    <row r="2049" spans="1:15">
      <c r="A2049">
        <v>2048</v>
      </c>
      <c r="B2049" t="s">
        <v>11</v>
      </c>
      <c r="C2049" t="s">
        <v>186</v>
      </c>
      <c r="D2049" t="s">
        <v>102</v>
      </c>
      <c r="E2049" t="s">
        <v>103</v>
      </c>
      <c r="F2049" t="s">
        <v>187</v>
      </c>
      <c r="G2049" t="s">
        <v>188</v>
      </c>
      <c r="H2049" t="s">
        <v>189</v>
      </c>
      <c r="I2049" t="s">
        <v>227</v>
      </c>
      <c r="J2049" t="s">
        <v>191</v>
      </c>
      <c r="K2049" t="s">
        <v>19</v>
      </c>
      <c r="L2049">
        <v>3</v>
      </c>
      <c r="M2049" t="s">
        <v>1275</v>
      </c>
      <c r="O2049">
        <f t="shared" si="31"/>
        <v>1</v>
      </c>
    </row>
    <row r="2050" spans="1:15">
      <c r="A2050">
        <v>2049</v>
      </c>
      <c r="B2050" t="s">
        <v>11</v>
      </c>
      <c r="C2050" t="s">
        <v>186</v>
      </c>
      <c r="D2050" t="s">
        <v>102</v>
      </c>
      <c r="E2050" t="s">
        <v>109</v>
      </c>
      <c r="F2050" t="s">
        <v>192</v>
      </c>
      <c r="G2050" t="s">
        <v>193</v>
      </c>
      <c r="H2050" t="s">
        <v>194</v>
      </c>
      <c r="I2050" t="s">
        <v>195</v>
      </c>
      <c r="J2050" t="s">
        <v>196</v>
      </c>
      <c r="K2050" t="s">
        <v>19</v>
      </c>
      <c r="L2050">
        <v>5</v>
      </c>
      <c r="M2050" t="s">
        <v>1275</v>
      </c>
      <c r="O2050">
        <f t="shared" si="31"/>
        <v>1</v>
      </c>
    </row>
    <row r="2051" spans="1:15">
      <c r="A2051">
        <v>2050</v>
      </c>
      <c r="B2051" t="s">
        <v>11</v>
      </c>
      <c r="C2051" t="s">
        <v>186</v>
      </c>
      <c r="D2051" t="s">
        <v>114</v>
      </c>
      <c r="E2051" t="s">
        <v>115</v>
      </c>
      <c r="F2051" t="s">
        <v>228</v>
      </c>
      <c r="G2051" t="s">
        <v>229</v>
      </c>
      <c r="H2051" t="s">
        <v>230</v>
      </c>
      <c r="I2051" t="s">
        <v>231</v>
      </c>
      <c r="J2051" t="s">
        <v>232</v>
      </c>
      <c r="K2051" t="s">
        <v>19</v>
      </c>
      <c r="L2051">
        <v>6</v>
      </c>
      <c r="M2051" t="s">
        <v>1275</v>
      </c>
      <c r="N2051">
        <v>3</v>
      </c>
      <c r="O2051">
        <f t="shared" ref="O2051:O2114" si="32">IF(N2051=" ",0,1)</f>
        <v>1</v>
      </c>
    </row>
    <row r="2052" spans="1:15">
      <c r="A2052">
        <v>2051</v>
      </c>
      <c r="B2052" t="s">
        <v>11</v>
      </c>
      <c r="C2052" t="s">
        <v>186</v>
      </c>
      <c r="D2052" t="s">
        <v>114</v>
      </c>
      <c r="E2052" t="s">
        <v>121</v>
      </c>
      <c r="F2052" t="s">
        <v>233</v>
      </c>
      <c r="G2052" t="s">
        <v>234</v>
      </c>
      <c r="H2052" t="s">
        <v>235</v>
      </c>
      <c r="I2052" t="s">
        <v>236</v>
      </c>
      <c r="J2052" t="s">
        <v>237</v>
      </c>
      <c r="K2052" t="s">
        <v>19</v>
      </c>
      <c r="L2052">
        <v>0</v>
      </c>
      <c r="M2052" t="s">
        <v>1275</v>
      </c>
      <c r="O2052">
        <f t="shared" si="32"/>
        <v>1</v>
      </c>
    </row>
    <row r="2053" spans="1:15">
      <c r="A2053">
        <v>2052</v>
      </c>
      <c r="B2053" t="s">
        <v>11</v>
      </c>
      <c r="C2053" t="s">
        <v>238</v>
      </c>
      <c r="D2053" t="s">
        <v>52</v>
      </c>
      <c r="E2053" t="s">
        <v>52</v>
      </c>
      <c r="F2053" t="s">
        <v>239</v>
      </c>
      <c r="G2053" t="s">
        <v>172</v>
      </c>
      <c r="H2053" t="s">
        <v>240</v>
      </c>
      <c r="I2053" t="s">
        <v>241</v>
      </c>
      <c r="J2053" t="s">
        <v>242</v>
      </c>
      <c r="K2053" t="s">
        <v>19</v>
      </c>
      <c r="L2053">
        <v>2</v>
      </c>
      <c r="M2053" t="s">
        <v>1275</v>
      </c>
      <c r="N2053">
        <v>3</v>
      </c>
      <c r="O2053">
        <f t="shared" si="32"/>
        <v>1</v>
      </c>
    </row>
    <row r="2054" spans="1:15">
      <c r="A2054">
        <v>2053</v>
      </c>
      <c r="B2054" t="s">
        <v>11</v>
      </c>
      <c r="C2054" t="s">
        <v>238</v>
      </c>
      <c r="D2054" t="s">
        <v>52</v>
      </c>
      <c r="E2054" t="s">
        <v>58</v>
      </c>
      <c r="F2054" t="s">
        <v>243</v>
      </c>
      <c r="G2054" t="s">
        <v>244</v>
      </c>
      <c r="H2054" t="s">
        <v>245</v>
      </c>
      <c r="I2054" t="s">
        <v>246</v>
      </c>
      <c r="J2054" t="s">
        <v>247</v>
      </c>
      <c r="K2054" t="s">
        <v>19</v>
      </c>
      <c r="L2054">
        <v>1</v>
      </c>
      <c r="M2054" t="s">
        <v>1275</v>
      </c>
      <c r="O2054">
        <f t="shared" si="32"/>
        <v>1</v>
      </c>
    </row>
    <row r="2055" spans="1:15">
      <c r="A2055">
        <v>2054</v>
      </c>
      <c r="B2055" t="s">
        <v>11</v>
      </c>
      <c r="C2055" t="s">
        <v>238</v>
      </c>
      <c r="D2055" t="s">
        <v>25</v>
      </c>
      <c r="E2055" t="s">
        <v>64</v>
      </c>
      <c r="F2055" t="s">
        <v>248</v>
      </c>
      <c r="G2055" t="s">
        <v>172</v>
      </c>
      <c r="H2055" t="s">
        <v>249</v>
      </c>
      <c r="I2055" t="s">
        <v>250</v>
      </c>
      <c r="J2055" t="s">
        <v>251</v>
      </c>
      <c r="K2055" t="s">
        <v>19</v>
      </c>
      <c r="L2055">
        <v>3</v>
      </c>
      <c r="M2055" t="s">
        <v>1275</v>
      </c>
      <c r="N2055">
        <v>3</v>
      </c>
      <c r="O2055">
        <f t="shared" si="32"/>
        <v>1</v>
      </c>
    </row>
    <row r="2056" spans="1:15">
      <c r="A2056">
        <v>2055</v>
      </c>
      <c r="B2056" t="s">
        <v>11</v>
      </c>
      <c r="C2056" t="s">
        <v>238</v>
      </c>
      <c r="D2056" t="s">
        <v>25</v>
      </c>
      <c r="E2056" t="s">
        <v>70</v>
      </c>
      <c r="F2056" t="s">
        <v>252</v>
      </c>
      <c r="G2056" t="s">
        <v>253</v>
      </c>
      <c r="H2056" t="s">
        <v>254</v>
      </c>
      <c r="I2056" t="s">
        <v>255</v>
      </c>
      <c r="J2056" t="s">
        <v>256</v>
      </c>
      <c r="K2056" t="s">
        <v>19</v>
      </c>
      <c r="L2056">
        <v>3</v>
      </c>
      <c r="M2056" t="s">
        <v>1275</v>
      </c>
      <c r="O2056">
        <f t="shared" si="32"/>
        <v>1</v>
      </c>
    </row>
    <row r="2057" spans="1:15">
      <c r="A2057">
        <v>2056</v>
      </c>
      <c r="B2057" t="s">
        <v>11</v>
      </c>
      <c r="C2057" t="s">
        <v>238</v>
      </c>
      <c r="D2057" t="s">
        <v>76</v>
      </c>
      <c r="E2057" t="s">
        <v>77</v>
      </c>
      <c r="F2057" t="s">
        <v>257</v>
      </c>
      <c r="G2057" t="s">
        <v>258</v>
      </c>
      <c r="H2057" t="s">
        <v>259</v>
      </c>
      <c r="I2057" t="s">
        <v>260</v>
      </c>
      <c r="J2057" t="s">
        <v>261</v>
      </c>
      <c r="K2057" t="s">
        <v>19</v>
      </c>
      <c r="L2057">
        <v>1</v>
      </c>
      <c r="M2057" t="s">
        <v>1275</v>
      </c>
      <c r="O2057">
        <f t="shared" si="32"/>
        <v>1</v>
      </c>
    </row>
    <row r="2058" spans="1:15">
      <c r="A2058">
        <v>2057</v>
      </c>
      <c r="B2058" t="s">
        <v>11</v>
      </c>
      <c r="C2058" t="s">
        <v>238</v>
      </c>
      <c r="D2058" t="s">
        <v>76</v>
      </c>
      <c r="E2058" t="s">
        <v>77</v>
      </c>
      <c r="F2058" t="s">
        <v>262</v>
      </c>
      <c r="G2058" t="s">
        <v>172</v>
      </c>
      <c r="H2058" t="s">
        <v>263</v>
      </c>
      <c r="I2058" t="s">
        <v>264</v>
      </c>
      <c r="J2058" t="s">
        <v>265</v>
      </c>
      <c r="K2058" t="s">
        <v>19</v>
      </c>
      <c r="L2058">
        <v>5</v>
      </c>
      <c r="M2058" t="s">
        <v>1275</v>
      </c>
      <c r="O2058">
        <f t="shared" si="32"/>
        <v>1</v>
      </c>
    </row>
    <row r="2059" spans="1:15">
      <c r="A2059">
        <v>2058</v>
      </c>
      <c r="B2059" t="s">
        <v>11</v>
      </c>
      <c r="C2059" t="s">
        <v>238</v>
      </c>
      <c r="D2059" t="s">
        <v>76</v>
      </c>
      <c r="E2059" t="s">
        <v>83</v>
      </c>
      <c r="F2059" t="s">
        <v>266</v>
      </c>
      <c r="G2059" t="s">
        <v>229</v>
      </c>
      <c r="H2059" t="s">
        <v>267</v>
      </c>
      <c r="I2059" t="s">
        <v>268</v>
      </c>
      <c r="J2059" t="s">
        <v>269</v>
      </c>
      <c r="K2059" t="s">
        <v>19</v>
      </c>
      <c r="L2059">
        <v>1</v>
      </c>
      <c r="M2059" t="s">
        <v>1275</v>
      </c>
      <c r="O2059">
        <f t="shared" si="32"/>
        <v>1</v>
      </c>
    </row>
    <row r="2060" spans="1:15">
      <c r="A2060">
        <v>2059</v>
      </c>
      <c r="B2060" t="s">
        <v>11</v>
      </c>
      <c r="C2060" t="s">
        <v>238</v>
      </c>
      <c r="D2060" t="s">
        <v>76</v>
      </c>
      <c r="E2060" t="s">
        <v>83</v>
      </c>
      <c r="F2060" t="s">
        <v>270</v>
      </c>
      <c r="G2060" t="s">
        <v>271</v>
      </c>
      <c r="H2060" t="s">
        <v>272</v>
      </c>
      <c r="I2060" t="s">
        <v>273</v>
      </c>
      <c r="J2060" t="s">
        <v>274</v>
      </c>
      <c r="K2060" t="s">
        <v>19</v>
      </c>
      <c r="L2060">
        <v>0</v>
      </c>
      <c r="M2060" t="s">
        <v>1275</v>
      </c>
      <c r="O2060">
        <f t="shared" si="32"/>
        <v>1</v>
      </c>
    </row>
    <row r="2061" spans="1:15">
      <c r="A2061">
        <v>2060</v>
      </c>
      <c r="B2061" t="s">
        <v>11</v>
      </c>
      <c r="C2061" t="s">
        <v>238</v>
      </c>
      <c r="D2061" t="s">
        <v>89</v>
      </c>
      <c r="E2061" t="s">
        <v>90</v>
      </c>
      <c r="F2061" t="s">
        <v>275</v>
      </c>
      <c r="G2061" t="s">
        <v>276</v>
      </c>
      <c r="H2061" t="s">
        <v>277</v>
      </c>
      <c r="I2061" t="s">
        <v>278</v>
      </c>
      <c r="J2061" t="s">
        <v>279</v>
      </c>
      <c r="K2061" t="s">
        <v>19</v>
      </c>
      <c r="L2061">
        <v>5</v>
      </c>
      <c r="M2061" t="s">
        <v>1275</v>
      </c>
      <c r="O2061">
        <f t="shared" si="32"/>
        <v>1</v>
      </c>
    </row>
    <row r="2062" spans="1:15">
      <c r="A2062">
        <v>2061</v>
      </c>
      <c r="B2062" t="s">
        <v>11</v>
      </c>
      <c r="C2062" t="s">
        <v>238</v>
      </c>
      <c r="D2062" t="s">
        <v>89</v>
      </c>
      <c r="E2062" t="s">
        <v>96</v>
      </c>
      <c r="F2062" t="s">
        <v>280</v>
      </c>
      <c r="G2062" t="s">
        <v>105</v>
      </c>
      <c r="H2062" t="s">
        <v>281</v>
      </c>
      <c r="I2062" t="s">
        <v>282</v>
      </c>
      <c r="J2062" t="s">
        <v>283</v>
      </c>
      <c r="K2062" t="s">
        <v>19</v>
      </c>
      <c r="L2062">
        <v>1</v>
      </c>
      <c r="M2062" t="s">
        <v>1275</v>
      </c>
      <c r="O2062">
        <f t="shared" si="32"/>
        <v>1</v>
      </c>
    </row>
    <row r="2063" spans="1:15">
      <c r="A2063">
        <v>2062</v>
      </c>
      <c r="B2063" t="s">
        <v>11</v>
      </c>
      <c r="C2063" t="s">
        <v>238</v>
      </c>
      <c r="D2063" t="s">
        <v>102</v>
      </c>
      <c r="E2063" t="s">
        <v>103</v>
      </c>
      <c r="F2063" t="s">
        <v>284</v>
      </c>
      <c r="G2063" t="s">
        <v>285</v>
      </c>
      <c r="H2063" t="s">
        <v>286</v>
      </c>
      <c r="I2063" t="s">
        <v>287</v>
      </c>
      <c r="J2063" t="s">
        <v>288</v>
      </c>
      <c r="K2063" t="s">
        <v>19</v>
      </c>
      <c r="L2063">
        <v>11</v>
      </c>
      <c r="M2063" t="s">
        <v>1275</v>
      </c>
      <c r="N2063">
        <v>3</v>
      </c>
      <c r="O2063">
        <f t="shared" si="32"/>
        <v>1</v>
      </c>
    </row>
    <row r="2064" spans="1:15">
      <c r="A2064">
        <v>2063</v>
      </c>
      <c r="B2064" t="s">
        <v>11</v>
      </c>
      <c r="C2064" t="s">
        <v>238</v>
      </c>
      <c r="D2064" t="s">
        <v>102</v>
      </c>
      <c r="E2064" t="s">
        <v>109</v>
      </c>
      <c r="F2064" t="s">
        <v>289</v>
      </c>
      <c r="G2064" t="s">
        <v>290</v>
      </c>
      <c r="H2064" t="s">
        <v>291</v>
      </c>
      <c r="I2064" t="s">
        <v>292</v>
      </c>
      <c r="J2064" t="s">
        <v>293</v>
      </c>
      <c r="K2064" t="s">
        <v>19</v>
      </c>
      <c r="L2064">
        <v>4</v>
      </c>
      <c r="M2064" t="s">
        <v>1275</v>
      </c>
      <c r="N2064">
        <v>3</v>
      </c>
      <c r="O2064">
        <f t="shared" si="32"/>
        <v>1</v>
      </c>
    </row>
    <row r="2065" spans="1:15">
      <c r="A2065">
        <v>2064</v>
      </c>
      <c r="B2065" t="s">
        <v>11</v>
      </c>
      <c r="C2065" t="s">
        <v>238</v>
      </c>
      <c r="D2065" t="s">
        <v>114</v>
      </c>
      <c r="E2065" t="s">
        <v>115</v>
      </c>
      <c r="F2065" t="s">
        <v>294</v>
      </c>
      <c r="G2065" t="s">
        <v>295</v>
      </c>
      <c r="H2065" t="s">
        <v>296</v>
      </c>
      <c r="I2065" t="s">
        <v>297</v>
      </c>
      <c r="J2065" t="s">
        <v>298</v>
      </c>
      <c r="K2065" t="s">
        <v>19</v>
      </c>
      <c r="L2065">
        <v>8</v>
      </c>
      <c r="M2065" t="s">
        <v>1275</v>
      </c>
      <c r="O2065">
        <f t="shared" si="32"/>
        <v>1</v>
      </c>
    </row>
    <row r="2066" spans="1:15">
      <c r="A2066">
        <v>2065</v>
      </c>
      <c r="B2066" t="s">
        <v>11</v>
      </c>
      <c r="C2066" t="s">
        <v>238</v>
      </c>
      <c r="D2066" t="s">
        <v>114</v>
      </c>
      <c r="E2066" t="s">
        <v>121</v>
      </c>
      <c r="F2066" t="s">
        <v>299</v>
      </c>
      <c r="G2066" t="s">
        <v>300</v>
      </c>
      <c r="H2066" t="s">
        <v>301</v>
      </c>
      <c r="I2066" t="s">
        <v>297</v>
      </c>
      <c r="J2066" t="s">
        <v>302</v>
      </c>
      <c r="K2066" t="s">
        <v>19</v>
      </c>
      <c r="L2066">
        <v>1</v>
      </c>
      <c r="M2066" t="s">
        <v>1275</v>
      </c>
      <c r="O2066">
        <f t="shared" si="32"/>
        <v>1</v>
      </c>
    </row>
    <row r="2067" spans="1:15">
      <c r="A2067">
        <v>2066</v>
      </c>
      <c r="B2067" t="s">
        <v>11</v>
      </c>
      <c r="C2067" t="s">
        <v>303</v>
      </c>
      <c r="D2067" t="s">
        <v>52</v>
      </c>
      <c r="E2067" t="s">
        <v>52</v>
      </c>
      <c r="F2067" t="s">
        <v>304</v>
      </c>
      <c r="G2067" t="s">
        <v>305</v>
      </c>
      <c r="H2067" t="s">
        <v>306</v>
      </c>
      <c r="I2067" t="s">
        <v>307</v>
      </c>
      <c r="J2067" t="s">
        <v>308</v>
      </c>
      <c r="K2067" t="s">
        <v>19</v>
      </c>
      <c r="L2067">
        <v>10</v>
      </c>
      <c r="M2067" t="s">
        <v>1275</v>
      </c>
      <c r="N2067">
        <v>3</v>
      </c>
      <c r="O2067">
        <f t="shared" si="32"/>
        <v>1</v>
      </c>
    </row>
    <row r="2068" spans="1:15">
      <c r="A2068">
        <v>2067</v>
      </c>
      <c r="B2068" t="s">
        <v>11</v>
      </c>
      <c r="C2068" t="s">
        <v>303</v>
      </c>
      <c r="D2068" t="s">
        <v>52</v>
      </c>
      <c r="E2068" t="s">
        <v>58</v>
      </c>
      <c r="F2068" t="s">
        <v>309</v>
      </c>
      <c r="G2068" t="s">
        <v>310</v>
      </c>
      <c r="H2068" t="s">
        <v>311</v>
      </c>
      <c r="I2068" t="s">
        <v>312</v>
      </c>
      <c r="J2068" t="s">
        <v>313</v>
      </c>
      <c r="K2068" t="s">
        <v>19</v>
      </c>
      <c r="L2068">
        <v>5</v>
      </c>
      <c r="M2068" t="s">
        <v>1275</v>
      </c>
      <c r="O2068">
        <f t="shared" si="32"/>
        <v>1</v>
      </c>
    </row>
    <row r="2069" spans="1:15">
      <c r="A2069">
        <v>2068</v>
      </c>
      <c r="B2069" t="s">
        <v>11</v>
      </c>
      <c r="C2069" t="s">
        <v>303</v>
      </c>
      <c r="D2069" t="s">
        <v>25</v>
      </c>
      <c r="E2069" t="s">
        <v>64</v>
      </c>
      <c r="F2069" t="s">
        <v>309</v>
      </c>
      <c r="G2069" t="s">
        <v>310</v>
      </c>
      <c r="H2069" t="s">
        <v>311</v>
      </c>
      <c r="I2069" t="s">
        <v>312</v>
      </c>
      <c r="J2069" t="s">
        <v>313</v>
      </c>
      <c r="K2069" t="s">
        <v>19</v>
      </c>
      <c r="L2069">
        <v>5</v>
      </c>
      <c r="M2069" t="s">
        <v>1275</v>
      </c>
      <c r="O2069">
        <f t="shared" si="32"/>
        <v>1</v>
      </c>
    </row>
    <row r="2070" spans="1:15">
      <c r="A2070">
        <v>2069</v>
      </c>
      <c r="B2070" t="s">
        <v>11</v>
      </c>
      <c r="C2070" t="s">
        <v>303</v>
      </c>
      <c r="D2070" t="s">
        <v>25</v>
      </c>
      <c r="E2070" t="s">
        <v>70</v>
      </c>
      <c r="F2070" t="s">
        <v>304</v>
      </c>
      <c r="G2070" t="s">
        <v>305</v>
      </c>
      <c r="H2070" t="s">
        <v>306</v>
      </c>
      <c r="I2070" t="s">
        <v>307</v>
      </c>
      <c r="J2070" t="s">
        <v>308</v>
      </c>
      <c r="K2070" t="s">
        <v>19</v>
      </c>
      <c r="L2070">
        <v>10</v>
      </c>
      <c r="M2070" t="s">
        <v>1275</v>
      </c>
      <c r="N2070">
        <v>3</v>
      </c>
      <c r="O2070">
        <f t="shared" si="32"/>
        <v>1</v>
      </c>
    </row>
    <row r="2071" spans="1:15">
      <c r="A2071">
        <v>2070</v>
      </c>
      <c r="B2071" t="s">
        <v>11</v>
      </c>
      <c r="C2071" t="s">
        <v>303</v>
      </c>
      <c r="D2071" t="s">
        <v>76</v>
      </c>
      <c r="E2071" t="s">
        <v>77</v>
      </c>
      <c r="F2071" t="s">
        <v>84</v>
      </c>
      <c r="G2071" t="s">
        <v>314</v>
      </c>
      <c r="H2071" t="s">
        <v>315</v>
      </c>
      <c r="I2071" t="s">
        <v>316</v>
      </c>
      <c r="J2071" t="s">
        <v>317</v>
      </c>
      <c r="K2071" t="s">
        <v>19</v>
      </c>
      <c r="L2071">
        <v>1</v>
      </c>
      <c r="M2071" t="s">
        <v>1275</v>
      </c>
      <c r="O2071">
        <f t="shared" si="32"/>
        <v>1</v>
      </c>
    </row>
    <row r="2072" spans="1:15">
      <c r="A2072">
        <v>2071</v>
      </c>
      <c r="B2072" t="s">
        <v>11</v>
      </c>
      <c r="C2072" t="s">
        <v>303</v>
      </c>
      <c r="D2072" t="s">
        <v>76</v>
      </c>
      <c r="E2072" t="s">
        <v>83</v>
      </c>
      <c r="F2072" t="s">
        <v>318</v>
      </c>
      <c r="G2072" t="s">
        <v>319</v>
      </c>
      <c r="H2072" t="s">
        <v>320</v>
      </c>
      <c r="I2072" t="s">
        <v>321</v>
      </c>
      <c r="J2072" t="s">
        <v>322</v>
      </c>
      <c r="K2072" t="s">
        <v>19</v>
      </c>
      <c r="L2072">
        <v>0</v>
      </c>
      <c r="M2072" t="s">
        <v>1275</v>
      </c>
      <c r="O2072">
        <f t="shared" si="32"/>
        <v>1</v>
      </c>
    </row>
    <row r="2073" spans="1:15">
      <c r="A2073">
        <v>2072</v>
      </c>
      <c r="B2073" t="s">
        <v>11</v>
      </c>
      <c r="C2073" t="s">
        <v>303</v>
      </c>
      <c r="D2073" t="s">
        <v>89</v>
      </c>
      <c r="E2073" t="s">
        <v>90</v>
      </c>
      <c r="F2073" t="s">
        <v>323</v>
      </c>
      <c r="G2073" t="s">
        <v>172</v>
      </c>
      <c r="H2073" t="s">
        <v>324</v>
      </c>
      <c r="I2073" t="s">
        <v>325</v>
      </c>
      <c r="J2073" t="s">
        <v>326</v>
      </c>
      <c r="K2073" t="s">
        <v>19</v>
      </c>
      <c r="L2073">
        <v>1</v>
      </c>
      <c r="M2073" t="s">
        <v>1275</v>
      </c>
      <c r="O2073">
        <f t="shared" si="32"/>
        <v>1</v>
      </c>
    </row>
    <row r="2074" spans="1:15">
      <c r="A2074">
        <v>2073</v>
      </c>
      <c r="B2074" t="s">
        <v>11</v>
      </c>
      <c r="C2074" t="s">
        <v>303</v>
      </c>
      <c r="D2074" t="s">
        <v>89</v>
      </c>
      <c r="E2074" t="s">
        <v>96</v>
      </c>
      <c r="F2074" t="s">
        <v>327</v>
      </c>
      <c r="G2074" t="s">
        <v>328</v>
      </c>
      <c r="H2074" t="s">
        <v>329</v>
      </c>
      <c r="I2074" t="s">
        <v>325</v>
      </c>
      <c r="J2074" t="s">
        <v>330</v>
      </c>
      <c r="K2074" t="s">
        <v>19</v>
      </c>
      <c r="L2074">
        <v>9</v>
      </c>
      <c r="M2074" t="s">
        <v>1275</v>
      </c>
      <c r="N2074">
        <v>3</v>
      </c>
      <c r="O2074">
        <f t="shared" si="32"/>
        <v>1</v>
      </c>
    </row>
    <row r="2075" spans="1:15">
      <c r="A2075">
        <v>2074</v>
      </c>
      <c r="B2075" t="s">
        <v>11</v>
      </c>
      <c r="C2075" t="s">
        <v>303</v>
      </c>
      <c r="D2075" t="s">
        <v>102</v>
      </c>
      <c r="E2075" t="s">
        <v>103</v>
      </c>
      <c r="F2075" t="s">
        <v>331</v>
      </c>
      <c r="G2075" t="s">
        <v>244</v>
      </c>
      <c r="H2075" t="s">
        <v>332</v>
      </c>
      <c r="I2075" t="s">
        <v>333</v>
      </c>
      <c r="J2075" t="s">
        <v>334</v>
      </c>
      <c r="K2075" t="s">
        <v>19</v>
      </c>
      <c r="L2075">
        <v>1</v>
      </c>
      <c r="M2075" t="s">
        <v>1275</v>
      </c>
      <c r="O2075">
        <f t="shared" si="32"/>
        <v>1</v>
      </c>
    </row>
    <row r="2076" spans="1:15">
      <c r="A2076">
        <v>2075</v>
      </c>
      <c r="B2076" t="s">
        <v>11</v>
      </c>
      <c r="C2076" t="s">
        <v>303</v>
      </c>
      <c r="D2076" t="s">
        <v>102</v>
      </c>
      <c r="E2076" t="s">
        <v>109</v>
      </c>
      <c r="F2076" t="s">
        <v>335</v>
      </c>
      <c r="G2076" t="s">
        <v>336</v>
      </c>
      <c r="H2076" t="s">
        <v>337</v>
      </c>
      <c r="I2076" t="s">
        <v>333</v>
      </c>
      <c r="J2076" t="s">
        <v>338</v>
      </c>
      <c r="K2076" t="s">
        <v>19</v>
      </c>
      <c r="L2076">
        <v>2</v>
      </c>
      <c r="M2076" t="s">
        <v>1275</v>
      </c>
      <c r="O2076">
        <f t="shared" si="32"/>
        <v>1</v>
      </c>
    </row>
    <row r="2077" spans="1:15">
      <c r="A2077">
        <v>2076</v>
      </c>
      <c r="B2077" t="s">
        <v>11</v>
      </c>
      <c r="C2077" t="s">
        <v>303</v>
      </c>
      <c r="D2077" t="s">
        <v>114</v>
      </c>
      <c r="E2077" t="s">
        <v>115</v>
      </c>
      <c r="F2077" t="s">
        <v>339</v>
      </c>
      <c r="G2077" t="s">
        <v>22</v>
      </c>
      <c r="H2077" t="s">
        <v>340</v>
      </c>
      <c r="I2077" t="s">
        <v>341</v>
      </c>
      <c r="J2077" t="s">
        <v>342</v>
      </c>
      <c r="K2077" t="s">
        <v>19</v>
      </c>
      <c r="L2077">
        <v>5</v>
      </c>
      <c r="M2077" t="s">
        <v>1275</v>
      </c>
      <c r="O2077">
        <f t="shared" si="32"/>
        <v>1</v>
      </c>
    </row>
    <row r="2078" spans="1:15">
      <c r="A2078">
        <v>2077</v>
      </c>
      <c r="B2078" t="s">
        <v>11</v>
      </c>
      <c r="C2078" t="s">
        <v>303</v>
      </c>
      <c r="D2078" t="s">
        <v>114</v>
      </c>
      <c r="E2078" t="s">
        <v>121</v>
      </c>
      <c r="F2078" t="s">
        <v>343</v>
      </c>
      <c r="G2078" t="s">
        <v>344</v>
      </c>
      <c r="H2078" t="s">
        <v>345</v>
      </c>
      <c r="I2078" t="s">
        <v>346</v>
      </c>
      <c r="J2078" t="s">
        <v>347</v>
      </c>
      <c r="K2078" t="s">
        <v>19</v>
      </c>
      <c r="L2078">
        <v>1</v>
      </c>
      <c r="M2078" t="s">
        <v>1275</v>
      </c>
      <c r="O2078">
        <f t="shared" si="32"/>
        <v>1</v>
      </c>
    </row>
    <row r="2079" spans="1:15">
      <c r="A2079">
        <v>2078</v>
      </c>
      <c r="B2079" t="s">
        <v>11</v>
      </c>
      <c r="C2079" t="s">
        <v>348</v>
      </c>
      <c r="D2079" t="s">
        <v>52</v>
      </c>
      <c r="E2079" t="s">
        <v>52</v>
      </c>
      <c r="F2079" t="s">
        <v>349</v>
      </c>
      <c r="G2079" t="s">
        <v>153</v>
      </c>
      <c r="H2079" t="s">
        <v>350</v>
      </c>
      <c r="I2079" t="s">
        <v>351</v>
      </c>
      <c r="J2079" t="s">
        <v>352</v>
      </c>
      <c r="K2079" t="s">
        <v>19</v>
      </c>
      <c r="L2079">
        <v>7</v>
      </c>
      <c r="M2079" t="s">
        <v>1275</v>
      </c>
      <c r="O2079">
        <f t="shared" si="32"/>
        <v>1</v>
      </c>
    </row>
    <row r="2080" spans="1:15">
      <c r="A2080">
        <v>2079</v>
      </c>
      <c r="B2080" t="s">
        <v>11</v>
      </c>
      <c r="C2080" t="s">
        <v>348</v>
      </c>
      <c r="D2080" t="s">
        <v>52</v>
      </c>
      <c r="E2080" t="s">
        <v>58</v>
      </c>
      <c r="F2080" t="s">
        <v>353</v>
      </c>
      <c r="G2080" t="s">
        <v>354</v>
      </c>
      <c r="H2080" t="s">
        <v>355</v>
      </c>
      <c r="I2080" t="s">
        <v>356</v>
      </c>
      <c r="J2080" t="s">
        <v>357</v>
      </c>
      <c r="K2080" t="s">
        <v>19</v>
      </c>
      <c r="L2080">
        <v>8</v>
      </c>
      <c r="M2080" t="s">
        <v>1275</v>
      </c>
      <c r="O2080">
        <f t="shared" si="32"/>
        <v>1</v>
      </c>
    </row>
    <row r="2081" spans="1:15">
      <c r="A2081">
        <v>2080</v>
      </c>
      <c r="B2081" t="s">
        <v>11</v>
      </c>
      <c r="C2081" t="s">
        <v>348</v>
      </c>
      <c r="D2081" t="s">
        <v>25</v>
      </c>
      <c r="E2081" t="s">
        <v>64</v>
      </c>
      <c r="F2081" t="s">
        <v>358</v>
      </c>
      <c r="G2081" t="s">
        <v>223</v>
      </c>
      <c r="H2081" t="s">
        <v>359</v>
      </c>
      <c r="I2081" t="s">
        <v>360</v>
      </c>
      <c r="J2081" t="s">
        <v>361</v>
      </c>
      <c r="K2081" t="s">
        <v>19</v>
      </c>
      <c r="L2081">
        <v>8</v>
      </c>
      <c r="M2081" t="s">
        <v>1275</v>
      </c>
      <c r="N2081">
        <v>3</v>
      </c>
      <c r="O2081">
        <f t="shared" si="32"/>
        <v>1</v>
      </c>
    </row>
    <row r="2082" spans="1:15">
      <c r="A2082">
        <v>2081</v>
      </c>
      <c r="B2082" t="s">
        <v>11</v>
      </c>
      <c r="C2082" t="s">
        <v>348</v>
      </c>
      <c r="D2082" t="s">
        <v>25</v>
      </c>
      <c r="E2082" t="s">
        <v>70</v>
      </c>
      <c r="F2082" t="s">
        <v>362</v>
      </c>
      <c r="G2082" t="s">
        <v>363</v>
      </c>
      <c r="H2082" t="s">
        <v>364</v>
      </c>
      <c r="I2082" t="s">
        <v>365</v>
      </c>
      <c r="J2082" t="s">
        <v>366</v>
      </c>
      <c r="K2082" t="s">
        <v>19</v>
      </c>
      <c r="L2082">
        <v>8</v>
      </c>
      <c r="M2082" t="s">
        <v>1275</v>
      </c>
      <c r="N2082">
        <v>3</v>
      </c>
      <c r="O2082">
        <f t="shared" si="32"/>
        <v>1</v>
      </c>
    </row>
    <row r="2083" spans="1:15">
      <c r="A2083">
        <v>2082</v>
      </c>
      <c r="B2083" t="s">
        <v>11</v>
      </c>
      <c r="C2083" t="s">
        <v>348</v>
      </c>
      <c r="D2083" t="s">
        <v>25</v>
      </c>
      <c r="E2083" t="s">
        <v>70</v>
      </c>
      <c r="F2083" t="s">
        <v>275</v>
      </c>
      <c r="G2083" t="s">
        <v>367</v>
      </c>
      <c r="H2083" t="s">
        <v>368</v>
      </c>
      <c r="I2083" t="s">
        <v>369</v>
      </c>
      <c r="J2083" t="s">
        <v>370</v>
      </c>
      <c r="K2083" t="s">
        <v>19</v>
      </c>
      <c r="L2083">
        <v>0</v>
      </c>
      <c r="M2083" t="s">
        <v>1275</v>
      </c>
      <c r="O2083">
        <f t="shared" si="32"/>
        <v>1</v>
      </c>
    </row>
    <row r="2084" spans="1:15">
      <c r="A2084">
        <v>2083</v>
      </c>
      <c r="B2084" t="s">
        <v>11</v>
      </c>
      <c r="C2084" t="s">
        <v>348</v>
      </c>
      <c r="D2084" t="s">
        <v>76</v>
      </c>
      <c r="E2084" t="s">
        <v>77</v>
      </c>
      <c r="F2084" t="s">
        <v>371</v>
      </c>
      <c r="G2084" t="s">
        <v>372</v>
      </c>
      <c r="H2084" t="s">
        <v>373</v>
      </c>
      <c r="I2084" t="s">
        <v>374</v>
      </c>
      <c r="J2084" t="s">
        <v>375</v>
      </c>
      <c r="K2084" t="s">
        <v>19</v>
      </c>
      <c r="L2084">
        <v>0</v>
      </c>
      <c r="M2084" t="s">
        <v>1275</v>
      </c>
      <c r="O2084">
        <f t="shared" si="32"/>
        <v>1</v>
      </c>
    </row>
    <row r="2085" spans="1:15">
      <c r="A2085">
        <v>2084</v>
      </c>
      <c r="B2085" t="s">
        <v>11</v>
      </c>
      <c r="C2085" t="s">
        <v>348</v>
      </c>
      <c r="D2085" t="s">
        <v>76</v>
      </c>
      <c r="E2085" t="s">
        <v>83</v>
      </c>
      <c r="F2085" t="s">
        <v>71</v>
      </c>
      <c r="G2085" t="s">
        <v>376</v>
      </c>
      <c r="H2085" t="s">
        <v>377</v>
      </c>
      <c r="I2085" t="s">
        <v>378</v>
      </c>
      <c r="J2085" t="s">
        <v>379</v>
      </c>
      <c r="K2085" t="s">
        <v>19</v>
      </c>
      <c r="L2085">
        <v>0</v>
      </c>
      <c r="M2085" t="s">
        <v>1275</v>
      </c>
      <c r="O2085">
        <f t="shared" si="32"/>
        <v>1</v>
      </c>
    </row>
    <row r="2086" spans="1:15">
      <c r="A2086">
        <v>2085</v>
      </c>
      <c r="B2086" t="s">
        <v>11</v>
      </c>
      <c r="C2086" t="s">
        <v>348</v>
      </c>
      <c r="D2086" t="s">
        <v>89</v>
      </c>
      <c r="E2086" t="s">
        <v>90</v>
      </c>
      <c r="F2086" t="s">
        <v>349</v>
      </c>
      <c r="G2086" t="s">
        <v>153</v>
      </c>
      <c r="H2086" t="s">
        <v>350</v>
      </c>
      <c r="I2086" t="s">
        <v>351</v>
      </c>
      <c r="J2086" t="s">
        <v>352</v>
      </c>
      <c r="K2086" t="s">
        <v>19</v>
      </c>
      <c r="L2086">
        <v>7</v>
      </c>
      <c r="M2086" t="s">
        <v>1275</v>
      </c>
      <c r="O2086">
        <f t="shared" si="32"/>
        <v>1</v>
      </c>
    </row>
    <row r="2087" spans="1:15">
      <c r="A2087">
        <v>2086</v>
      </c>
      <c r="B2087" t="s">
        <v>11</v>
      </c>
      <c r="C2087" t="s">
        <v>348</v>
      </c>
      <c r="D2087" t="s">
        <v>89</v>
      </c>
      <c r="E2087" t="s">
        <v>96</v>
      </c>
      <c r="F2087" t="s">
        <v>380</v>
      </c>
      <c r="G2087" t="s">
        <v>381</v>
      </c>
      <c r="H2087" t="s">
        <v>382</v>
      </c>
      <c r="I2087" t="s">
        <v>383</v>
      </c>
      <c r="J2087" t="s">
        <v>384</v>
      </c>
      <c r="K2087" t="s">
        <v>19</v>
      </c>
      <c r="L2087">
        <v>6</v>
      </c>
      <c r="M2087" t="s">
        <v>1275</v>
      </c>
      <c r="O2087">
        <f t="shared" si="32"/>
        <v>1</v>
      </c>
    </row>
    <row r="2088" spans="1:15">
      <c r="A2088">
        <v>2087</v>
      </c>
      <c r="B2088" t="s">
        <v>11</v>
      </c>
      <c r="C2088" t="s">
        <v>348</v>
      </c>
      <c r="D2088" t="s">
        <v>102</v>
      </c>
      <c r="E2088" t="s">
        <v>103</v>
      </c>
      <c r="F2088" t="s">
        <v>353</v>
      </c>
      <c r="G2088" t="s">
        <v>354</v>
      </c>
      <c r="H2088" t="s">
        <v>385</v>
      </c>
      <c r="I2088" t="s">
        <v>356</v>
      </c>
      <c r="J2088" t="s">
        <v>357</v>
      </c>
      <c r="K2088" t="s">
        <v>19</v>
      </c>
      <c r="L2088">
        <v>8</v>
      </c>
      <c r="M2088" t="s">
        <v>1275</v>
      </c>
      <c r="O2088">
        <f t="shared" si="32"/>
        <v>1</v>
      </c>
    </row>
    <row r="2089" spans="1:15">
      <c r="A2089">
        <v>2088</v>
      </c>
      <c r="B2089" t="s">
        <v>11</v>
      </c>
      <c r="C2089" t="s">
        <v>348</v>
      </c>
      <c r="D2089" t="s">
        <v>102</v>
      </c>
      <c r="E2089" t="s">
        <v>109</v>
      </c>
      <c r="F2089" t="s">
        <v>386</v>
      </c>
      <c r="G2089" t="s">
        <v>387</v>
      </c>
      <c r="H2089" t="s">
        <v>388</v>
      </c>
      <c r="I2089" t="s">
        <v>389</v>
      </c>
      <c r="J2089" t="s">
        <v>390</v>
      </c>
      <c r="K2089" t="s">
        <v>19</v>
      </c>
      <c r="L2089">
        <v>7</v>
      </c>
      <c r="M2089" t="s">
        <v>1275</v>
      </c>
      <c r="O2089">
        <f t="shared" si="32"/>
        <v>1</v>
      </c>
    </row>
    <row r="2090" spans="1:15">
      <c r="A2090">
        <v>2089</v>
      </c>
      <c r="B2090" t="s">
        <v>11</v>
      </c>
      <c r="C2090" t="s">
        <v>348</v>
      </c>
      <c r="D2090" t="s">
        <v>114</v>
      </c>
      <c r="E2090" t="s">
        <v>115</v>
      </c>
      <c r="F2090" t="s">
        <v>391</v>
      </c>
      <c r="G2090" t="s">
        <v>392</v>
      </c>
      <c r="H2090" t="s">
        <v>393</v>
      </c>
      <c r="I2090" t="s">
        <v>394</v>
      </c>
      <c r="J2090" t="s">
        <v>395</v>
      </c>
      <c r="K2090" t="s">
        <v>19</v>
      </c>
      <c r="L2090">
        <v>1</v>
      </c>
      <c r="M2090" t="s">
        <v>1275</v>
      </c>
      <c r="O2090">
        <f t="shared" si="32"/>
        <v>1</v>
      </c>
    </row>
    <row r="2091" spans="1:15">
      <c r="A2091">
        <v>2090</v>
      </c>
      <c r="B2091" t="s">
        <v>11</v>
      </c>
      <c r="C2091" t="s">
        <v>348</v>
      </c>
      <c r="D2091" t="s">
        <v>114</v>
      </c>
      <c r="E2091" t="s">
        <v>121</v>
      </c>
      <c r="F2091" t="s">
        <v>396</v>
      </c>
      <c r="G2091" t="s">
        <v>397</v>
      </c>
      <c r="H2091" t="s">
        <v>398</v>
      </c>
      <c r="I2091" t="s">
        <v>399</v>
      </c>
      <c r="J2091" t="s">
        <v>400</v>
      </c>
      <c r="K2091" t="s">
        <v>19</v>
      </c>
      <c r="L2091">
        <v>0</v>
      </c>
      <c r="M2091" t="s">
        <v>1275</v>
      </c>
      <c r="O2091">
        <f t="shared" si="32"/>
        <v>1</v>
      </c>
    </row>
    <row r="2092" spans="1:15">
      <c r="A2092">
        <v>2091</v>
      </c>
      <c r="B2092" t="s">
        <v>11</v>
      </c>
      <c r="C2092" t="s">
        <v>401</v>
      </c>
      <c r="D2092" t="s">
        <v>52</v>
      </c>
      <c r="E2092" t="s">
        <v>52</v>
      </c>
      <c r="F2092" t="s">
        <v>402</v>
      </c>
      <c r="G2092" t="s">
        <v>403</v>
      </c>
      <c r="H2092" t="s">
        <v>404</v>
      </c>
      <c r="I2092" t="s">
        <v>405</v>
      </c>
      <c r="J2092" t="s">
        <v>406</v>
      </c>
      <c r="K2092" t="s">
        <v>19</v>
      </c>
      <c r="L2092">
        <v>7</v>
      </c>
      <c r="M2092" t="s">
        <v>1275</v>
      </c>
      <c r="N2092">
        <v>3</v>
      </c>
      <c r="O2092">
        <f t="shared" si="32"/>
        <v>1</v>
      </c>
    </row>
    <row r="2093" spans="1:15">
      <c r="A2093">
        <v>2092</v>
      </c>
      <c r="B2093" t="s">
        <v>11</v>
      </c>
      <c r="C2093" t="s">
        <v>401</v>
      </c>
      <c r="D2093" t="s">
        <v>52</v>
      </c>
      <c r="E2093" t="s">
        <v>58</v>
      </c>
      <c r="F2093" t="s">
        <v>407</v>
      </c>
      <c r="G2093" t="s">
        <v>367</v>
      </c>
      <c r="H2093" t="s">
        <v>408</v>
      </c>
      <c r="I2093" t="s">
        <v>409</v>
      </c>
      <c r="J2093" t="s">
        <v>410</v>
      </c>
      <c r="K2093" t="s">
        <v>19</v>
      </c>
      <c r="L2093">
        <v>2</v>
      </c>
      <c r="M2093" t="s">
        <v>1275</v>
      </c>
      <c r="O2093">
        <f t="shared" si="32"/>
        <v>1</v>
      </c>
    </row>
    <row r="2094" spans="1:15">
      <c r="A2094">
        <v>2093</v>
      </c>
      <c r="B2094" t="s">
        <v>11</v>
      </c>
      <c r="C2094" t="s">
        <v>401</v>
      </c>
      <c r="D2094" t="s">
        <v>25</v>
      </c>
      <c r="E2094" t="s">
        <v>64</v>
      </c>
      <c r="F2094" t="s">
        <v>411</v>
      </c>
      <c r="G2094" t="s">
        <v>22</v>
      </c>
      <c r="H2094" t="s">
        <v>412</v>
      </c>
      <c r="I2094" t="s">
        <v>413</v>
      </c>
      <c r="J2094" t="s">
        <v>414</v>
      </c>
      <c r="K2094" t="s">
        <v>19</v>
      </c>
      <c r="L2094">
        <v>6</v>
      </c>
      <c r="M2094" t="s">
        <v>1275</v>
      </c>
      <c r="N2094">
        <v>3</v>
      </c>
      <c r="O2094">
        <f t="shared" si="32"/>
        <v>1</v>
      </c>
    </row>
    <row r="2095" spans="1:15">
      <c r="A2095">
        <v>2094</v>
      </c>
      <c r="B2095" t="s">
        <v>11</v>
      </c>
      <c r="C2095" t="s">
        <v>401</v>
      </c>
      <c r="D2095" t="s">
        <v>25</v>
      </c>
      <c r="E2095" t="s">
        <v>70</v>
      </c>
      <c r="F2095" t="s">
        <v>415</v>
      </c>
      <c r="G2095" t="s">
        <v>367</v>
      </c>
      <c r="H2095" t="s">
        <v>416</v>
      </c>
      <c r="I2095" t="s">
        <v>417</v>
      </c>
      <c r="J2095" t="s">
        <v>418</v>
      </c>
      <c r="K2095" t="s">
        <v>19</v>
      </c>
      <c r="L2095">
        <v>6</v>
      </c>
      <c r="M2095" t="s">
        <v>1275</v>
      </c>
      <c r="N2095">
        <v>3</v>
      </c>
      <c r="O2095">
        <f t="shared" si="32"/>
        <v>1</v>
      </c>
    </row>
    <row r="2096" spans="1:15">
      <c r="A2096">
        <v>2095</v>
      </c>
      <c r="B2096" t="s">
        <v>11</v>
      </c>
      <c r="C2096" t="s">
        <v>401</v>
      </c>
      <c r="D2096" t="s">
        <v>25</v>
      </c>
      <c r="E2096" t="s">
        <v>70</v>
      </c>
      <c r="F2096" t="s">
        <v>419</v>
      </c>
      <c r="G2096" t="s">
        <v>172</v>
      </c>
      <c r="H2096" t="s">
        <v>420</v>
      </c>
      <c r="I2096" t="s">
        <v>421</v>
      </c>
      <c r="J2096" t="s">
        <v>422</v>
      </c>
      <c r="K2096" t="s">
        <v>19</v>
      </c>
      <c r="L2096">
        <v>2</v>
      </c>
      <c r="M2096" t="s">
        <v>1275</v>
      </c>
      <c r="O2096">
        <f t="shared" si="32"/>
        <v>1</v>
      </c>
    </row>
    <row r="2097" spans="1:15">
      <c r="A2097">
        <v>2096</v>
      </c>
      <c r="B2097" t="s">
        <v>11</v>
      </c>
      <c r="C2097" t="s">
        <v>401</v>
      </c>
      <c r="D2097" t="s">
        <v>76</v>
      </c>
      <c r="E2097" t="s">
        <v>77</v>
      </c>
      <c r="F2097" t="s">
        <v>423</v>
      </c>
      <c r="G2097" t="s">
        <v>424</v>
      </c>
      <c r="H2097" t="s">
        <v>425</v>
      </c>
      <c r="I2097" t="s">
        <v>426</v>
      </c>
      <c r="J2097" t="s">
        <v>427</v>
      </c>
      <c r="K2097" t="s">
        <v>19</v>
      </c>
      <c r="L2097">
        <v>0</v>
      </c>
      <c r="M2097" t="s">
        <v>1275</v>
      </c>
      <c r="O2097">
        <f t="shared" si="32"/>
        <v>1</v>
      </c>
    </row>
    <row r="2098" spans="1:15">
      <c r="A2098">
        <v>2097</v>
      </c>
      <c r="B2098" t="s">
        <v>11</v>
      </c>
      <c r="C2098" t="s">
        <v>401</v>
      </c>
      <c r="D2098" t="s">
        <v>76</v>
      </c>
      <c r="E2098" t="s">
        <v>83</v>
      </c>
      <c r="F2098" t="s">
        <v>428</v>
      </c>
      <c r="G2098" t="s">
        <v>429</v>
      </c>
      <c r="H2098" t="s">
        <v>430</v>
      </c>
      <c r="I2098" t="s">
        <v>431</v>
      </c>
      <c r="J2098" t="s">
        <v>432</v>
      </c>
      <c r="K2098" t="s">
        <v>19</v>
      </c>
      <c r="L2098">
        <v>0</v>
      </c>
      <c r="M2098" t="s">
        <v>1275</v>
      </c>
      <c r="O2098">
        <f t="shared" si="32"/>
        <v>1</v>
      </c>
    </row>
    <row r="2099" spans="1:15">
      <c r="A2099">
        <v>2098</v>
      </c>
      <c r="B2099" t="s">
        <v>11</v>
      </c>
      <c r="C2099" t="s">
        <v>401</v>
      </c>
      <c r="D2099" t="s">
        <v>89</v>
      </c>
      <c r="E2099" t="s">
        <v>90</v>
      </c>
      <c r="F2099" t="s">
        <v>433</v>
      </c>
      <c r="G2099" t="s">
        <v>223</v>
      </c>
      <c r="H2099" t="s">
        <v>434</v>
      </c>
      <c r="I2099" t="s">
        <v>435</v>
      </c>
      <c r="J2099" t="s">
        <v>436</v>
      </c>
      <c r="K2099" t="s">
        <v>19</v>
      </c>
      <c r="L2099">
        <v>5</v>
      </c>
      <c r="M2099" t="s">
        <v>1275</v>
      </c>
      <c r="N2099">
        <v>3</v>
      </c>
      <c r="O2099">
        <f t="shared" si="32"/>
        <v>1</v>
      </c>
    </row>
    <row r="2100" spans="1:15">
      <c r="A2100">
        <v>2099</v>
      </c>
      <c r="B2100" t="s">
        <v>11</v>
      </c>
      <c r="C2100" t="s">
        <v>401</v>
      </c>
      <c r="D2100" t="s">
        <v>89</v>
      </c>
      <c r="E2100" t="s">
        <v>96</v>
      </c>
      <c r="F2100" t="s">
        <v>437</v>
      </c>
      <c r="G2100" t="s">
        <v>438</v>
      </c>
      <c r="H2100" t="s">
        <v>439</v>
      </c>
      <c r="I2100" t="s">
        <v>440</v>
      </c>
      <c r="J2100" t="s">
        <v>441</v>
      </c>
      <c r="K2100" t="s">
        <v>19</v>
      </c>
      <c r="L2100">
        <v>10</v>
      </c>
      <c r="M2100" t="s">
        <v>1275</v>
      </c>
      <c r="O2100">
        <f t="shared" si="32"/>
        <v>1</v>
      </c>
    </row>
    <row r="2101" spans="1:15">
      <c r="A2101">
        <v>2100</v>
      </c>
      <c r="B2101" t="s">
        <v>11</v>
      </c>
      <c r="C2101" t="s">
        <v>401</v>
      </c>
      <c r="D2101" t="s">
        <v>102</v>
      </c>
      <c r="E2101" t="s">
        <v>103</v>
      </c>
      <c r="F2101" t="s">
        <v>442</v>
      </c>
      <c r="G2101" t="s">
        <v>443</v>
      </c>
      <c r="H2101" t="s">
        <v>444</v>
      </c>
      <c r="I2101" t="s">
        <v>445</v>
      </c>
      <c r="J2101" t="s">
        <v>446</v>
      </c>
      <c r="K2101" t="s">
        <v>19</v>
      </c>
      <c r="L2101">
        <v>9</v>
      </c>
      <c r="M2101" t="s">
        <v>1275</v>
      </c>
      <c r="N2101">
        <v>3</v>
      </c>
      <c r="O2101">
        <f t="shared" si="32"/>
        <v>1</v>
      </c>
    </row>
    <row r="2102" spans="1:15">
      <c r="A2102">
        <v>2101</v>
      </c>
      <c r="B2102" t="s">
        <v>11</v>
      </c>
      <c r="C2102" t="s">
        <v>401</v>
      </c>
      <c r="D2102" t="s">
        <v>102</v>
      </c>
      <c r="E2102" t="s">
        <v>109</v>
      </c>
      <c r="F2102" t="s">
        <v>156</v>
      </c>
      <c r="G2102" t="s">
        <v>447</v>
      </c>
      <c r="H2102" t="s">
        <v>448</v>
      </c>
      <c r="I2102" t="s">
        <v>449</v>
      </c>
      <c r="J2102" t="s">
        <v>450</v>
      </c>
      <c r="K2102" t="s">
        <v>19</v>
      </c>
      <c r="L2102">
        <v>6</v>
      </c>
      <c r="M2102" t="s">
        <v>1275</v>
      </c>
      <c r="N2102">
        <v>3</v>
      </c>
      <c r="O2102">
        <f t="shared" si="32"/>
        <v>1</v>
      </c>
    </row>
    <row r="2103" spans="1:15">
      <c r="A2103">
        <v>2102</v>
      </c>
      <c r="B2103" t="s">
        <v>11</v>
      </c>
      <c r="C2103" t="s">
        <v>401</v>
      </c>
      <c r="D2103" t="s">
        <v>114</v>
      </c>
      <c r="E2103" t="s">
        <v>115</v>
      </c>
      <c r="F2103" t="s">
        <v>451</v>
      </c>
      <c r="G2103" t="s">
        <v>1286</v>
      </c>
      <c r="H2103" t="s">
        <v>452</v>
      </c>
      <c r="I2103" t="s">
        <v>453</v>
      </c>
      <c r="J2103" t="s">
        <v>454</v>
      </c>
      <c r="K2103" t="s">
        <v>19</v>
      </c>
      <c r="L2103">
        <v>2</v>
      </c>
      <c r="M2103" t="s">
        <v>1275</v>
      </c>
      <c r="O2103">
        <f t="shared" si="32"/>
        <v>1</v>
      </c>
    </row>
    <row r="2104" spans="1:15">
      <c r="A2104">
        <v>2103</v>
      </c>
      <c r="B2104" t="s">
        <v>11</v>
      </c>
      <c r="C2104" t="s">
        <v>401</v>
      </c>
      <c r="D2104" t="s">
        <v>114</v>
      </c>
      <c r="E2104" t="s">
        <v>121</v>
      </c>
      <c r="F2104" t="s">
        <v>455</v>
      </c>
      <c r="G2104" t="s">
        <v>456</v>
      </c>
      <c r="H2104" t="s">
        <v>457</v>
      </c>
      <c r="I2104" t="s">
        <v>458</v>
      </c>
      <c r="J2104" t="s">
        <v>459</v>
      </c>
      <c r="K2104" t="s">
        <v>19</v>
      </c>
      <c r="L2104">
        <v>1</v>
      </c>
      <c r="M2104" t="s">
        <v>1275</v>
      </c>
      <c r="O2104">
        <f t="shared" si="32"/>
        <v>1</v>
      </c>
    </row>
    <row r="2105" spans="1:15">
      <c r="A2105">
        <v>2104</v>
      </c>
      <c r="B2105" t="s">
        <v>460</v>
      </c>
      <c r="C2105" t="s">
        <v>12</v>
      </c>
      <c r="D2105" t="s">
        <v>12</v>
      </c>
      <c r="E2105" t="s">
        <v>13</v>
      </c>
      <c r="F2105" t="s">
        <v>461</v>
      </c>
      <c r="G2105" t="s">
        <v>172</v>
      </c>
      <c r="H2105" t="s">
        <v>462</v>
      </c>
      <c r="I2105" t="s">
        <v>463</v>
      </c>
      <c r="J2105" t="s">
        <v>464</v>
      </c>
      <c r="K2105" t="s">
        <v>19</v>
      </c>
      <c r="L2105">
        <v>8</v>
      </c>
      <c r="M2105" t="s">
        <v>1275</v>
      </c>
      <c r="N2105">
        <v>3</v>
      </c>
      <c r="O2105">
        <f t="shared" si="32"/>
        <v>1</v>
      </c>
    </row>
    <row r="2106" spans="1:15">
      <c r="A2106">
        <v>2105</v>
      </c>
      <c r="B2106" t="s">
        <v>460</v>
      </c>
      <c r="C2106" t="s">
        <v>12</v>
      </c>
      <c r="D2106" t="s">
        <v>12</v>
      </c>
      <c r="E2106" t="s">
        <v>20</v>
      </c>
      <c r="F2106" t="s">
        <v>465</v>
      </c>
      <c r="G2106" t="s">
        <v>466</v>
      </c>
      <c r="H2106" t="s">
        <v>467</v>
      </c>
      <c r="I2106" t="s">
        <v>468</v>
      </c>
      <c r="J2106" t="s">
        <v>469</v>
      </c>
      <c r="K2106" t="s">
        <v>19</v>
      </c>
      <c r="L2106">
        <v>5</v>
      </c>
      <c r="M2106" t="s">
        <v>1275</v>
      </c>
      <c r="O2106">
        <f t="shared" si="32"/>
        <v>1</v>
      </c>
    </row>
    <row r="2107" spans="1:15">
      <c r="A2107">
        <v>2106</v>
      </c>
      <c r="B2107" t="s">
        <v>460</v>
      </c>
      <c r="C2107" t="s">
        <v>12</v>
      </c>
      <c r="D2107" t="s">
        <v>12</v>
      </c>
      <c r="E2107" t="s">
        <v>25</v>
      </c>
      <c r="F2107" t="s">
        <v>470</v>
      </c>
      <c r="G2107" t="s">
        <v>244</v>
      </c>
      <c r="H2107" t="s">
        <v>471</v>
      </c>
      <c r="I2107" t="s">
        <v>472</v>
      </c>
      <c r="J2107" t="s">
        <v>473</v>
      </c>
      <c r="K2107" t="s">
        <v>19</v>
      </c>
      <c r="L2107">
        <v>6</v>
      </c>
      <c r="M2107" t="s">
        <v>1275</v>
      </c>
      <c r="N2107">
        <v>3</v>
      </c>
      <c r="O2107">
        <f t="shared" si="32"/>
        <v>1</v>
      </c>
    </row>
    <row r="2108" spans="1:15">
      <c r="A2108">
        <v>2107</v>
      </c>
      <c r="B2108" t="s">
        <v>460</v>
      </c>
      <c r="C2108" t="s">
        <v>12</v>
      </c>
      <c r="D2108" t="s">
        <v>12</v>
      </c>
      <c r="E2108" t="s">
        <v>30</v>
      </c>
      <c r="F2108" t="s">
        <v>461</v>
      </c>
      <c r="G2108" t="s">
        <v>172</v>
      </c>
      <c r="H2108" t="s">
        <v>462</v>
      </c>
      <c r="I2108" t="s">
        <v>463</v>
      </c>
      <c r="J2108" t="s">
        <v>464</v>
      </c>
      <c r="K2108" t="s">
        <v>19</v>
      </c>
      <c r="L2108">
        <v>8</v>
      </c>
      <c r="M2108" t="s">
        <v>1275</v>
      </c>
      <c r="N2108">
        <v>3</v>
      </c>
      <c r="O2108">
        <f t="shared" si="32"/>
        <v>1</v>
      </c>
    </row>
    <row r="2109" spans="1:15">
      <c r="A2109">
        <v>2108</v>
      </c>
      <c r="B2109" t="s">
        <v>460</v>
      </c>
      <c r="C2109" t="s">
        <v>12</v>
      </c>
      <c r="D2109" t="s">
        <v>12</v>
      </c>
      <c r="E2109" t="s">
        <v>76</v>
      </c>
      <c r="F2109" t="s">
        <v>474</v>
      </c>
      <c r="G2109" t="s">
        <v>354</v>
      </c>
      <c r="H2109" t="s">
        <v>475</v>
      </c>
      <c r="I2109" t="s">
        <v>476</v>
      </c>
      <c r="J2109" t="s">
        <v>477</v>
      </c>
      <c r="K2109" t="s">
        <v>19</v>
      </c>
      <c r="L2109">
        <v>1</v>
      </c>
      <c r="M2109" t="s">
        <v>1275</v>
      </c>
      <c r="O2109">
        <f t="shared" si="32"/>
        <v>1</v>
      </c>
    </row>
    <row r="2110" spans="1:15">
      <c r="A2110">
        <v>2109</v>
      </c>
      <c r="B2110" t="s">
        <v>460</v>
      </c>
      <c r="C2110" t="s">
        <v>12</v>
      </c>
      <c r="D2110" t="s">
        <v>12</v>
      </c>
      <c r="E2110" t="s">
        <v>478</v>
      </c>
      <c r="F2110" t="s">
        <v>479</v>
      </c>
      <c r="G2110" t="s">
        <v>480</v>
      </c>
      <c r="H2110" t="s">
        <v>481</v>
      </c>
      <c r="I2110" t="s">
        <v>482</v>
      </c>
      <c r="J2110" t="s">
        <v>483</v>
      </c>
      <c r="K2110" t="s">
        <v>19</v>
      </c>
      <c r="L2110">
        <v>8</v>
      </c>
      <c r="M2110" t="s">
        <v>1275</v>
      </c>
      <c r="N2110">
        <v>3</v>
      </c>
      <c r="O2110">
        <f t="shared" si="32"/>
        <v>1</v>
      </c>
    </row>
    <row r="2111" spans="1:15">
      <c r="A2111">
        <v>2110</v>
      </c>
      <c r="B2111" t="s">
        <v>460</v>
      </c>
      <c r="C2111" t="s">
        <v>12</v>
      </c>
      <c r="D2111" t="s">
        <v>12</v>
      </c>
      <c r="E2111" t="s">
        <v>36</v>
      </c>
      <c r="F2111" t="s">
        <v>484</v>
      </c>
      <c r="G2111" t="s">
        <v>485</v>
      </c>
      <c r="H2111" t="s">
        <v>486</v>
      </c>
      <c r="I2111" t="s">
        <v>487</v>
      </c>
      <c r="J2111" t="s">
        <v>488</v>
      </c>
      <c r="K2111" t="s">
        <v>19</v>
      </c>
      <c r="L2111">
        <v>0</v>
      </c>
      <c r="M2111" t="s">
        <v>1275</v>
      </c>
      <c r="O2111">
        <f t="shared" si="32"/>
        <v>1</v>
      </c>
    </row>
    <row r="2112" spans="1:15">
      <c r="A2112">
        <v>2111</v>
      </c>
      <c r="B2112" t="s">
        <v>460</v>
      </c>
      <c r="C2112" t="s">
        <v>12</v>
      </c>
      <c r="D2112" t="s">
        <v>12</v>
      </c>
      <c r="E2112" t="s">
        <v>40</v>
      </c>
      <c r="F2112" t="s">
        <v>489</v>
      </c>
      <c r="G2112" t="s">
        <v>314</v>
      </c>
      <c r="H2112" t="s">
        <v>490</v>
      </c>
      <c r="I2112" t="s">
        <v>491</v>
      </c>
      <c r="J2112" t="s">
        <v>492</v>
      </c>
      <c r="K2112" t="s">
        <v>19</v>
      </c>
      <c r="L2112">
        <v>5</v>
      </c>
      <c r="M2112" t="s">
        <v>1275</v>
      </c>
      <c r="N2112">
        <v>3</v>
      </c>
      <c r="O2112">
        <f t="shared" si="32"/>
        <v>1</v>
      </c>
    </row>
    <row r="2113" spans="1:15">
      <c r="A2113">
        <v>2112</v>
      </c>
      <c r="B2113" t="s">
        <v>460</v>
      </c>
      <c r="C2113" t="s">
        <v>12</v>
      </c>
      <c r="D2113" t="s">
        <v>12</v>
      </c>
      <c r="E2113" t="s">
        <v>493</v>
      </c>
      <c r="F2113" t="s">
        <v>494</v>
      </c>
      <c r="G2113" t="s">
        <v>495</v>
      </c>
      <c r="H2113" t="s">
        <v>496</v>
      </c>
      <c r="I2113" t="s">
        <v>497</v>
      </c>
      <c r="J2113" t="s">
        <v>498</v>
      </c>
      <c r="K2113" t="s">
        <v>19</v>
      </c>
      <c r="L2113">
        <v>0</v>
      </c>
      <c r="M2113" t="s">
        <v>1275</v>
      </c>
      <c r="O2113">
        <f t="shared" si="32"/>
        <v>1</v>
      </c>
    </row>
    <row r="2114" spans="1:15">
      <c r="A2114">
        <v>2113</v>
      </c>
      <c r="B2114" t="s">
        <v>460</v>
      </c>
      <c r="C2114" t="s">
        <v>12</v>
      </c>
      <c r="D2114" t="s">
        <v>12</v>
      </c>
      <c r="E2114" t="s">
        <v>499</v>
      </c>
      <c r="F2114" t="s">
        <v>500</v>
      </c>
      <c r="G2114" t="s">
        <v>501</v>
      </c>
      <c r="H2114" t="s">
        <v>502</v>
      </c>
      <c r="I2114" t="s">
        <v>503</v>
      </c>
      <c r="J2114" t="s">
        <v>504</v>
      </c>
      <c r="K2114" t="s">
        <v>19</v>
      </c>
      <c r="L2114">
        <v>1</v>
      </c>
      <c r="M2114" t="s">
        <v>1275</v>
      </c>
      <c r="N2114">
        <v>3</v>
      </c>
      <c r="O2114">
        <f t="shared" si="32"/>
        <v>1</v>
      </c>
    </row>
    <row r="2115" spans="1:15">
      <c r="A2115">
        <v>2114</v>
      </c>
      <c r="B2115" t="s">
        <v>460</v>
      </c>
      <c r="C2115" t="s">
        <v>505</v>
      </c>
      <c r="D2115" t="s">
        <v>52</v>
      </c>
      <c r="E2115" t="s">
        <v>52</v>
      </c>
      <c r="F2115" t="s">
        <v>506</v>
      </c>
      <c r="G2115" t="s">
        <v>507</v>
      </c>
      <c r="H2115" t="s">
        <v>508</v>
      </c>
      <c r="I2115" t="s">
        <v>509</v>
      </c>
      <c r="J2115" t="s">
        <v>510</v>
      </c>
      <c r="K2115" t="s">
        <v>19</v>
      </c>
      <c r="L2115">
        <v>8</v>
      </c>
      <c r="M2115" t="s">
        <v>1275</v>
      </c>
      <c r="N2115">
        <v>3</v>
      </c>
      <c r="O2115">
        <f t="shared" ref="O2115:O2178" si="33">IF(N2115=" ",0,1)</f>
        <v>1</v>
      </c>
    </row>
    <row r="2116" spans="1:15">
      <c r="A2116">
        <v>2115</v>
      </c>
      <c r="B2116" t="s">
        <v>460</v>
      </c>
      <c r="C2116" t="s">
        <v>505</v>
      </c>
      <c r="D2116" t="s">
        <v>52</v>
      </c>
      <c r="E2116" t="s">
        <v>58</v>
      </c>
      <c r="F2116" t="s">
        <v>511</v>
      </c>
      <c r="G2116" t="s">
        <v>512</v>
      </c>
      <c r="H2116" t="s">
        <v>513</v>
      </c>
      <c r="I2116" t="s">
        <v>514</v>
      </c>
      <c r="J2116" t="s">
        <v>515</v>
      </c>
      <c r="K2116" t="s">
        <v>19</v>
      </c>
      <c r="L2116">
        <v>8</v>
      </c>
      <c r="M2116" t="s">
        <v>1275</v>
      </c>
      <c r="O2116">
        <f t="shared" si="33"/>
        <v>1</v>
      </c>
    </row>
    <row r="2117" spans="1:15">
      <c r="A2117">
        <v>2116</v>
      </c>
      <c r="B2117" t="s">
        <v>460</v>
      </c>
      <c r="C2117" t="s">
        <v>505</v>
      </c>
      <c r="D2117" t="s">
        <v>25</v>
      </c>
      <c r="E2117" t="s">
        <v>64</v>
      </c>
      <c r="F2117" t="s">
        <v>128</v>
      </c>
      <c r="G2117" t="s">
        <v>354</v>
      </c>
      <c r="H2117" t="s">
        <v>516</v>
      </c>
      <c r="I2117" t="s">
        <v>517</v>
      </c>
      <c r="J2117" t="s">
        <v>518</v>
      </c>
      <c r="K2117" t="s">
        <v>19</v>
      </c>
      <c r="L2117">
        <v>10</v>
      </c>
      <c r="M2117" t="s">
        <v>1275</v>
      </c>
      <c r="N2117">
        <v>3</v>
      </c>
      <c r="O2117">
        <f t="shared" si="33"/>
        <v>1</v>
      </c>
    </row>
    <row r="2118" spans="1:15">
      <c r="A2118">
        <v>2117</v>
      </c>
      <c r="B2118" t="s">
        <v>460</v>
      </c>
      <c r="C2118" t="s">
        <v>505</v>
      </c>
      <c r="D2118" t="s">
        <v>25</v>
      </c>
      <c r="E2118" t="s">
        <v>70</v>
      </c>
      <c r="F2118" t="s">
        <v>519</v>
      </c>
      <c r="G2118" t="s">
        <v>367</v>
      </c>
      <c r="H2118" t="s">
        <v>520</v>
      </c>
      <c r="I2118" t="s">
        <v>521</v>
      </c>
      <c r="J2118" t="s">
        <v>522</v>
      </c>
      <c r="K2118" t="s">
        <v>19</v>
      </c>
      <c r="L2118">
        <v>1</v>
      </c>
      <c r="M2118" t="s">
        <v>1275</v>
      </c>
      <c r="O2118">
        <f t="shared" si="33"/>
        <v>1</v>
      </c>
    </row>
    <row r="2119" spans="1:15">
      <c r="A2119">
        <v>2118</v>
      </c>
      <c r="B2119" t="s">
        <v>460</v>
      </c>
      <c r="C2119" t="s">
        <v>505</v>
      </c>
      <c r="D2119" t="s">
        <v>76</v>
      </c>
      <c r="E2119" t="s">
        <v>77</v>
      </c>
      <c r="F2119" t="s">
        <v>523</v>
      </c>
      <c r="G2119" t="s">
        <v>524</v>
      </c>
      <c r="H2119" t="s">
        <v>525</v>
      </c>
      <c r="I2119" t="s">
        <v>526</v>
      </c>
      <c r="J2119" t="s">
        <v>527</v>
      </c>
      <c r="K2119" t="s">
        <v>19</v>
      </c>
      <c r="L2119">
        <v>9</v>
      </c>
      <c r="M2119" t="s">
        <v>1275</v>
      </c>
      <c r="O2119">
        <f t="shared" si="33"/>
        <v>1</v>
      </c>
    </row>
    <row r="2120" spans="1:15">
      <c r="A2120">
        <v>2119</v>
      </c>
      <c r="B2120" t="s">
        <v>460</v>
      </c>
      <c r="C2120" t="s">
        <v>505</v>
      </c>
      <c r="D2120" t="s">
        <v>76</v>
      </c>
      <c r="E2120" t="s">
        <v>83</v>
      </c>
      <c r="F2120" t="s">
        <v>529</v>
      </c>
      <c r="G2120" t="s">
        <v>528</v>
      </c>
      <c r="H2120" t="s">
        <v>530</v>
      </c>
      <c r="I2120" t="s">
        <v>531</v>
      </c>
      <c r="J2120" t="s">
        <v>1287</v>
      </c>
      <c r="K2120" t="s">
        <v>19</v>
      </c>
      <c r="L2120">
        <v>0</v>
      </c>
      <c r="M2120" t="s">
        <v>1275</v>
      </c>
      <c r="O2120">
        <f t="shared" si="33"/>
        <v>1</v>
      </c>
    </row>
    <row r="2121" spans="1:15">
      <c r="A2121">
        <v>2120</v>
      </c>
      <c r="B2121" t="s">
        <v>460</v>
      </c>
      <c r="C2121" t="s">
        <v>505</v>
      </c>
      <c r="D2121" t="s">
        <v>89</v>
      </c>
      <c r="E2121" t="s">
        <v>90</v>
      </c>
      <c r="F2121" t="s">
        <v>532</v>
      </c>
      <c r="G2121" t="s">
        <v>1288</v>
      </c>
      <c r="H2121" t="s">
        <v>533</v>
      </c>
      <c r="I2121" t="s">
        <v>534</v>
      </c>
      <c r="J2121" t="s">
        <v>535</v>
      </c>
      <c r="K2121" t="s">
        <v>19</v>
      </c>
      <c r="L2121">
        <v>4</v>
      </c>
      <c r="M2121" t="s">
        <v>1275</v>
      </c>
      <c r="O2121">
        <f t="shared" si="33"/>
        <v>1</v>
      </c>
    </row>
    <row r="2122" spans="1:15">
      <c r="A2122">
        <v>2121</v>
      </c>
      <c r="B2122" t="s">
        <v>460</v>
      </c>
      <c r="C2122" t="s">
        <v>505</v>
      </c>
      <c r="D2122" t="s">
        <v>89</v>
      </c>
      <c r="E2122" t="s">
        <v>96</v>
      </c>
      <c r="F2122" t="s">
        <v>536</v>
      </c>
      <c r="G2122" t="s">
        <v>537</v>
      </c>
      <c r="H2122" t="s">
        <v>538</v>
      </c>
      <c r="I2122" t="s">
        <v>534</v>
      </c>
      <c r="J2122" t="s">
        <v>539</v>
      </c>
      <c r="K2122" t="s">
        <v>19</v>
      </c>
      <c r="L2122">
        <v>7</v>
      </c>
      <c r="M2122" t="s">
        <v>1275</v>
      </c>
      <c r="N2122">
        <v>3</v>
      </c>
      <c r="O2122">
        <f t="shared" si="33"/>
        <v>1</v>
      </c>
    </row>
    <row r="2123" spans="1:15">
      <c r="A2123">
        <v>2122</v>
      </c>
      <c r="B2123" t="s">
        <v>460</v>
      </c>
      <c r="C2123" t="s">
        <v>505</v>
      </c>
      <c r="D2123" t="s">
        <v>102</v>
      </c>
      <c r="E2123" t="s">
        <v>103</v>
      </c>
      <c r="F2123" t="s">
        <v>511</v>
      </c>
      <c r="G2123" t="s">
        <v>512</v>
      </c>
      <c r="H2123" t="s">
        <v>513</v>
      </c>
      <c r="I2123" t="s">
        <v>514</v>
      </c>
      <c r="J2123" t="s">
        <v>515</v>
      </c>
      <c r="K2123" t="s">
        <v>19</v>
      </c>
      <c r="L2123">
        <v>8</v>
      </c>
      <c r="M2123" t="s">
        <v>1275</v>
      </c>
      <c r="O2123">
        <f t="shared" si="33"/>
        <v>1</v>
      </c>
    </row>
    <row r="2124" spans="1:15">
      <c r="A2124">
        <v>2123</v>
      </c>
      <c r="B2124" t="s">
        <v>460</v>
      </c>
      <c r="C2124" t="s">
        <v>505</v>
      </c>
      <c r="D2124" t="s">
        <v>102</v>
      </c>
      <c r="E2124" t="s">
        <v>109</v>
      </c>
      <c r="F2124" t="s">
        <v>506</v>
      </c>
      <c r="G2124" t="s">
        <v>507</v>
      </c>
      <c r="H2124" t="s">
        <v>508</v>
      </c>
      <c r="I2124" t="s">
        <v>509</v>
      </c>
      <c r="J2124" t="s">
        <v>510</v>
      </c>
      <c r="K2124" t="s">
        <v>19</v>
      </c>
      <c r="L2124">
        <v>8</v>
      </c>
      <c r="M2124" t="s">
        <v>1275</v>
      </c>
      <c r="N2124">
        <v>3</v>
      </c>
      <c r="O2124">
        <f t="shared" si="33"/>
        <v>1</v>
      </c>
    </row>
    <row r="2125" spans="1:15">
      <c r="A2125">
        <v>2124</v>
      </c>
      <c r="B2125" t="s">
        <v>460</v>
      </c>
      <c r="C2125" t="s">
        <v>505</v>
      </c>
      <c r="D2125" t="s">
        <v>114</v>
      </c>
      <c r="E2125" t="s">
        <v>115</v>
      </c>
      <c r="F2125" t="s">
        <v>540</v>
      </c>
      <c r="G2125" t="s">
        <v>258</v>
      </c>
      <c r="H2125" t="s">
        <v>541</v>
      </c>
      <c r="I2125" t="s">
        <v>542</v>
      </c>
      <c r="J2125" t="s">
        <v>543</v>
      </c>
      <c r="K2125" t="s">
        <v>19</v>
      </c>
      <c r="L2125">
        <v>2</v>
      </c>
      <c r="M2125" t="s">
        <v>1275</v>
      </c>
      <c r="O2125">
        <f t="shared" si="33"/>
        <v>1</v>
      </c>
    </row>
    <row r="2126" spans="1:15">
      <c r="A2126">
        <v>2125</v>
      </c>
      <c r="B2126" t="s">
        <v>460</v>
      </c>
      <c r="C2126" t="s">
        <v>505</v>
      </c>
      <c r="D2126" t="s">
        <v>114</v>
      </c>
      <c r="E2126" t="s">
        <v>121</v>
      </c>
      <c r="F2126" t="s">
        <v>544</v>
      </c>
      <c r="G2126" t="s">
        <v>545</v>
      </c>
      <c r="H2126" t="s">
        <v>546</v>
      </c>
      <c r="I2126" t="s">
        <v>547</v>
      </c>
      <c r="J2126" t="s">
        <v>548</v>
      </c>
      <c r="K2126" t="s">
        <v>19</v>
      </c>
      <c r="L2126">
        <v>2</v>
      </c>
      <c r="M2126" t="s">
        <v>1275</v>
      </c>
      <c r="O2126">
        <f t="shared" si="33"/>
        <v>1</v>
      </c>
    </row>
    <row r="2127" spans="1:15">
      <c r="A2127">
        <v>2126</v>
      </c>
      <c r="B2127" t="s">
        <v>460</v>
      </c>
      <c r="C2127" t="s">
        <v>549</v>
      </c>
      <c r="D2127" t="s">
        <v>52</v>
      </c>
      <c r="E2127" t="s">
        <v>52</v>
      </c>
      <c r="F2127" t="s">
        <v>550</v>
      </c>
      <c r="G2127" t="s">
        <v>551</v>
      </c>
      <c r="H2127" t="s">
        <v>552</v>
      </c>
      <c r="I2127" t="s">
        <v>553</v>
      </c>
      <c r="J2127" t="s">
        <v>554</v>
      </c>
      <c r="K2127" t="s">
        <v>19</v>
      </c>
      <c r="L2127">
        <v>6</v>
      </c>
      <c r="M2127" t="s">
        <v>1275</v>
      </c>
      <c r="O2127">
        <f t="shared" si="33"/>
        <v>1</v>
      </c>
    </row>
    <row r="2128" spans="1:15">
      <c r="A2128">
        <v>2127</v>
      </c>
      <c r="B2128" t="s">
        <v>460</v>
      </c>
      <c r="C2128" t="s">
        <v>549</v>
      </c>
      <c r="D2128" t="s">
        <v>52</v>
      </c>
      <c r="E2128" t="s">
        <v>58</v>
      </c>
      <c r="F2128" t="s">
        <v>555</v>
      </c>
      <c r="G2128" t="s">
        <v>556</v>
      </c>
      <c r="H2128" t="s">
        <v>557</v>
      </c>
      <c r="I2128" t="s">
        <v>558</v>
      </c>
      <c r="J2128" t="s">
        <v>559</v>
      </c>
      <c r="K2128" t="s">
        <v>19</v>
      </c>
      <c r="L2128">
        <v>9</v>
      </c>
      <c r="M2128" t="s">
        <v>1275</v>
      </c>
      <c r="N2128">
        <v>3</v>
      </c>
      <c r="O2128">
        <f t="shared" si="33"/>
        <v>1</v>
      </c>
    </row>
    <row r="2129" spans="1:15">
      <c r="A2129">
        <v>2128</v>
      </c>
      <c r="B2129" t="s">
        <v>460</v>
      </c>
      <c r="C2129" t="s">
        <v>549</v>
      </c>
      <c r="D2129" t="s">
        <v>25</v>
      </c>
      <c r="E2129" t="s">
        <v>64</v>
      </c>
      <c r="F2129" t="s">
        <v>550</v>
      </c>
      <c r="G2129" t="s">
        <v>551</v>
      </c>
      <c r="H2129" t="s">
        <v>552</v>
      </c>
      <c r="I2129" t="s">
        <v>553</v>
      </c>
      <c r="J2129" t="s">
        <v>554</v>
      </c>
      <c r="K2129" t="s">
        <v>19</v>
      </c>
      <c r="L2129">
        <v>6</v>
      </c>
      <c r="M2129" t="s">
        <v>1275</v>
      </c>
      <c r="O2129">
        <f t="shared" si="33"/>
        <v>1</v>
      </c>
    </row>
    <row r="2130" spans="1:15">
      <c r="A2130">
        <v>2129</v>
      </c>
      <c r="B2130" t="s">
        <v>460</v>
      </c>
      <c r="C2130" t="s">
        <v>549</v>
      </c>
      <c r="D2130" t="s">
        <v>25</v>
      </c>
      <c r="E2130" t="s">
        <v>70</v>
      </c>
      <c r="F2130" t="s">
        <v>560</v>
      </c>
      <c r="G2130" t="s">
        <v>561</v>
      </c>
      <c r="H2130" t="s">
        <v>562</v>
      </c>
      <c r="I2130" t="s">
        <v>563</v>
      </c>
      <c r="J2130" t="s">
        <v>564</v>
      </c>
      <c r="K2130" t="s">
        <v>19</v>
      </c>
      <c r="L2130">
        <v>2</v>
      </c>
      <c r="M2130" t="s">
        <v>1275</v>
      </c>
      <c r="O2130">
        <f t="shared" si="33"/>
        <v>1</v>
      </c>
    </row>
    <row r="2131" spans="1:15">
      <c r="A2131">
        <v>2130</v>
      </c>
      <c r="B2131" t="s">
        <v>460</v>
      </c>
      <c r="C2131" t="s">
        <v>549</v>
      </c>
      <c r="D2131" t="s">
        <v>76</v>
      </c>
      <c r="E2131" t="s">
        <v>77</v>
      </c>
      <c r="F2131" t="s">
        <v>565</v>
      </c>
      <c r="G2131" t="s">
        <v>22</v>
      </c>
      <c r="H2131" t="s">
        <v>566</v>
      </c>
      <c r="I2131" t="s">
        <v>567</v>
      </c>
      <c r="J2131" t="s">
        <v>568</v>
      </c>
      <c r="K2131" t="s">
        <v>19</v>
      </c>
      <c r="L2131">
        <v>6</v>
      </c>
      <c r="M2131" t="s">
        <v>1275</v>
      </c>
      <c r="N2131">
        <v>3</v>
      </c>
      <c r="O2131">
        <f t="shared" si="33"/>
        <v>1</v>
      </c>
    </row>
    <row r="2132" spans="1:15">
      <c r="A2132">
        <v>2131</v>
      </c>
      <c r="B2132" t="s">
        <v>460</v>
      </c>
      <c r="C2132" t="s">
        <v>549</v>
      </c>
      <c r="D2132" t="s">
        <v>76</v>
      </c>
      <c r="E2132" t="s">
        <v>83</v>
      </c>
      <c r="F2132" t="s">
        <v>569</v>
      </c>
      <c r="G2132" t="s">
        <v>570</v>
      </c>
      <c r="H2132" t="s">
        <v>571</v>
      </c>
      <c r="I2132" t="s">
        <v>572</v>
      </c>
      <c r="J2132" t="s">
        <v>573</v>
      </c>
      <c r="K2132" t="s">
        <v>19</v>
      </c>
      <c r="L2132">
        <v>8</v>
      </c>
      <c r="M2132" t="s">
        <v>1275</v>
      </c>
      <c r="N2132">
        <v>3</v>
      </c>
      <c r="O2132">
        <f t="shared" si="33"/>
        <v>1</v>
      </c>
    </row>
    <row r="2133" spans="1:15">
      <c r="A2133">
        <v>2132</v>
      </c>
      <c r="B2133" t="s">
        <v>460</v>
      </c>
      <c r="C2133" t="s">
        <v>549</v>
      </c>
      <c r="D2133" t="s">
        <v>89</v>
      </c>
      <c r="E2133" t="s">
        <v>90</v>
      </c>
      <c r="F2133" t="s">
        <v>574</v>
      </c>
      <c r="G2133" t="s">
        <v>575</v>
      </c>
      <c r="H2133" t="s">
        <v>576</v>
      </c>
      <c r="I2133" t="s">
        <v>577</v>
      </c>
      <c r="J2133" t="s">
        <v>578</v>
      </c>
      <c r="K2133" t="s">
        <v>19</v>
      </c>
      <c r="L2133">
        <v>7</v>
      </c>
      <c r="M2133" t="s">
        <v>1275</v>
      </c>
      <c r="N2133">
        <v>3</v>
      </c>
      <c r="O2133">
        <f t="shared" si="33"/>
        <v>1</v>
      </c>
    </row>
    <row r="2134" spans="1:15">
      <c r="A2134">
        <v>2133</v>
      </c>
      <c r="B2134" t="s">
        <v>460</v>
      </c>
      <c r="C2134" t="s">
        <v>549</v>
      </c>
      <c r="D2134" t="s">
        <v>89</v>
      </c>
      <c r="E2134" t="s">
        <v>96</v>
      </c>
      <c r="F2134" t="s">
        <v>579</v>
      </c>
      <c r="G2134" t="s">
        <v>580</v>
      </c>
      <c r="H2134" t="s">
        <v>581</v>
      </c>
      <c r="I2134" t="s">
        <v>582</v>
      </c>
      <c r="J2134" t="s">
        <v>583</v>
      </c>
      <c r="K2134" t="s">
        <v>19</v>
      </c>
      <c r="L2134">
        <v>1</v>
      </c>
      <c r="M2134" t="s">
        <v>1275</v>
      </c>
      <c r="O2134">
        <f t="shared" si="33"/>
        <v>1</v>
      </c>
    </row>
    <row r="2135" spans="1:15">
      <c r="A2135">
        <v>2134</v>
      </c>
      <c r="B2135" t="s">
        <v>460</v>
      </c>
      <c r="C2135" t="s">
        <v>549</v>
      </c>
      <c r="D2135" t="s">
        <v>102</v>
      </c>
      <c r="E2135" t="s">
        <v>103</v>
      </c>
      <c r="F2135" t="s">
        <v>584</v>
      </c>
      <c r="G2135" t="s">
        <v>585</v>
      </c>
      <c r="H2135" t="s">
        <v>586</v>
      </c>
      <c r="I2135" t="s">
        <v>587</v>
      </c>
      <c r="J2135" t="s">
        <v>588</v>
      </c>
      <c r="K2135" t="s">
        <v>19</v>
      </c>
      <c r="L2135">
        <v>9</v>
      </c>
      <c r="M2135" t="s">
        <v>1275</v>
      </c>
      <c r="O2135">
        <f t="shared" si="33"/>
        <v>1</v>
      </c>
    </row>
    <row r="2136" spans="1:15">
      <c r="A2136">
        <v>2135</v>
      </c>
      <c r="B2136" t="s">
        <v>460</v>
      </c>
      <c r="C2136" t="s">
        <v>549</v>
      </c>
      <c r="D2136" t="s">
        <v>102</v>
      </c>
      <c r="E2136" t="s">
        <v>109</v>
      </c>
      <c r="F2136" t="s">
        <v>589</v>
      </c>
      <c r="G2136" t="s">
        <v>590</v>
      </c>
      <c r="H2136" t="s">
        <v>591</v>
      </c>
      <c r="I2136" t="s">
        <v>592</v>
      </c>
      <c r="J2136" t="s">
        <v>593</v>
      </c>
      <c r="K2136" t="s">
        <v>19</v>
      </c>
      <c r="L2136">
        <v>2</v>
      </c>
      <c r="M2136" t="s">
        <v>1275</v>
      </c>
      <c r="O2136">
        <f t="shared" si="33"/>
        <v>1</v>
      </c>
    </row>
    <row r="2137" spans="1:15">
      <c r="A2137">
        <v>2136</v>
      </c>
      <c r="B2137" t="s">
        <v>460</v>
      </c>
      <c r="C2137" t="s">
        <v>549</v>
      </c>
      <c r="D2137" t="s">
        <v>114</v>
      </c>
      <c r="E2137" t="s">
        <v>115</v>
      </c>
      <c r="F2137" t="s">
        <v>594</v>
      </c>
      <c r="G2137" t="s">
        <v>123</v>
      </c>
      <c r="H2137" t="s">
        <v>595</v>
      </c>
      <c r="I2137" t="s">
        <v>596</v>
      </c>
      <c r="J2137" t="s">
        <v>597</v>
      </c>
      <c r="K2137" t="s">
        <v>19</v>
      </c>
      <c r="L2137">
        <v>0</v>
      </c>
      <c r="M2137" t="s">
        <v>1275</v>
      </c>
      <c r="O2137">
        <f t="shared" si="33"/>
        <v>1</v>
      </c>
    </row>
    <row r="2138" spans="1:15">
      <c r="A2138">
        <v>2137</v>
      </c>
      <c r="B2138" t="s">
        <v>460</v>
      </c>
      <c r="C2138" t="s">
        <v>549</v>
      </c>
      <c r="D2138" t="s">
        <v>114</v>
      </c>
      <c r="E2138" t="s">
        <v>121</v>
      </c>
      <c r="F2138" t="s">
        <v>598</v>
      </c>
      <c r="G2138" t="s">
        <v>599</v>
      </c>
      <c r="H2138" t="s">
        <v>600</v>
      </c>
      <c r="I2138" t="s">
        <v>601</v>
      </c>
      <c r="J2138" t="s">
        <v>602</v>
      </c>
      <c r="K2138" t="s">
        <v>19</v>
      </c>
      <c r="L2138">
        <v>1</v>
      </c>
      <c r="M2138" t="s">
        <v>1275</v>
      </c>
      <c r="O2138">
        <f t="shared" si="33"/>
        <v>1</v>
      </c>
    </row>
    <row r="2139" spans="1:15">
      <c r="A2139">
        <v>2138</v>
      </c>
      <c r="B2139" t="s">
        <v>460</v>
      </c>
      <c r="C2139" t="s">
        <v>603</v>
      </c>
      <c r="D2139" t="s">
        <v>52</v>
      </c>
      <c r="E2139" t="s">
        <v>52</v>
      </c>
      <c r="F2139" t="s">
        <v>604</v>
      </c>
      <c r="G2139" t="s">
        <v>605</v>
      </c>
      <c r="H2139" t="s">
        <v>606</v>
      </c>
      <c r="I2139" t="s">
        <v>607</v>
      </c>
      <c r="J2139" t="s">
        <v>608</v>
      </c>
      <c r="K2139" t="s">
        <v>19</v>
      </c>
      <c r="L2139">
        <v>1</v>
      </c>
      <c r="M2139" t="s">
        <v>1275</v>
      </c>
      <c r="N2139">
        <v>3</v>
      </c>
      <c r="O2139">
        <f t="shared" si="33"/>
        <v>1</v>
      </c>
    </row>
    <row r="2140" spans="1:15">
      <c r="A2140">
        <v>2139</v>
      </c>
      <c r="B2140" t="s">
        <v>460</v>
      </c>
      <c r="C2140" t="s">
        <v>603</v>
      </c>
      <c r="D2140" t="s">
        <v>52</v>
      </c>
      <c r="E2140" t="s">
        <v>58</v>
      </c>
      <c r="F2140" t="s">
        <v>609</v>
      </c>
      <c r="G2140" t="s">
        <v>610</v>
      </c>
      <c r="H2140" t="s">
        <v>611</v>
      </c>
      <c r="I2140" t="s">
        <v>607</v>
      </c>
      <c r="J2140" t="s">
        <v>612</v>
      </c>
      <c r="K2140" t="s">
        <v>19</v>
      </c>
      <c r="L2140">
        <v>5</v>
      </c>
      <c r="M2140" t="s">
        <v>1275</v>
      </c>
      <c r="N2140">
        <v>3</v>
      </c>
      <c r="O2140">
        <f t="shared" si="33"/>
        <v>1</v>
      </c>
    </row>
    <row r="2141" spans="1:15">
      <c r="A2141">
        <v>2140</v>
      </c>
      <c r="B2141" t="s">
        <v>460</v>
      </c>
      <c r="C2141" t="s">
        <v>603</v>
      </c>
      <c r="D2141" t="s">
        <v>25</v>
      </c>
      <c r="E2141" t="s">
        <v>64</v>
      </c>
      <c r="F2141" t="s">
        <v>613</v>
      </c>
      <c r="G2141" t="s">
        <v>354</v>
      </c>
      <c r="H2141" t="s">
        <v>614</v>
      </c>
      <c r="I2141" t="s">
        <v>615</v>
      </c>
      <c r="J2141" t="s">
        <v>616</v>
      </c>
      <c r="K2141" t="s">
        <v>19</v>
      </c>
      <c r="L2141">
        <v>2</v>
      </c>
      <c r="M2141" t="s">
        <v>1275</v>
      </c>
      <c r="N2141">
        <v>3</v>
      </c>
      <c r="O2141">
        <f t="shared" si="33"/>
        <v>1</v>
      </c>
    </row>
    <row r="2142" spans="1:15">
      <c r="A2142">
        <v>2141</v>
      </c>
      <c r="B2142" t="s">
        <v>460</v>
      </c>
      <c r="C2142" t="s">
        <v>603</v>
      </c>
      <c r="D2142" t="s">
        <v>25</v>
      </c>
      <c r="E2142" t="s">
        <v>70</v>
      </c>
      <c r="F2142" t="s">
        <v>617</v>
      </c>
      <c r="G2142" t="s">
        <v>253</v>
      </c>
      <c r="H2142" t="s">
        <v>618</v>
      </c>
      <c r="I2142" t="s">
        <v>619</v>
      </c>
      <c r="J2142" t="s">
        <v>620</v>
      </c>
      <c r="K2142" t="s">
        <v>19</v>
      </c>
      <c r="L2142">
        <v>3</v>
      </c>
      <c r="M2142" t="s">
        <v>1275</v>
      </c>
      <c r="O2142">
        <f t="shared" si="33"/>
        <v>1</v>
      </c>
    </row>
    <row r="2143" spans="1:15">
      <c r="A2143">
        <v>2142</v>
      </c>
      <c r="B2143" t="s">
        <v>460</v>
      </c>
      <c r="C2143" t="s">
        <v>603</v>
      </c>
      <c r="D2143" t="s">
        <v>76</v>
      </c>
      <c r="E2143" t="s">
        <v>77</v>
      </c>
      <c r="F2143" t="s">
        <v>621</v>
      </c>
      <c r="G2143" t="s">
        <v>622</v>
      </c>
      <c r="H2143" t="s">
        <v>623</v>
      </c>
      <c r="I2143" t="s">
        <v>624</v>
      </c>
      <c r="J2143" t="s">
        <v>625</v>
      </c>
      <c r="K2143" t="s">
        <v>19</v>
      </c>
      <c r="L2143">
        <v>3</v>
      </c>
      <c r="M2143" t="s">
        <v>1275</v>
      </c>
      <c r="O2143">
        <f t="shared" si="33"/>
        <v>1</v>
      </c>
    </row>
    <row r="2144" spans="1:15">
      <c r="A2144">
        <v>2143</v>
      </c>
      <c r="B2144" t="s">
        <v>460</v>
      </c>
      <c r="C2144" t="s">
        <v>603</v>
      </c>
      <c r="D2144" t="s">
        <v>76</v>
      </c>
      <c r="E2144" t="s">
        <v>83</v>
      </c>
      <c r="F2144" t="s">
        <v>626</v>
      </c>
      <c r="G2144" t="s">
        <v>627</v>
      </c>
      <c r="H2144" t="s">
        <v>628</v>
      </c>
      <c r="I2144" t="s">
        <v>624</v>
      </c>
      <c r="J2144" t="s">
        <v>629</v>
      </c>
      <c r="K2144" t="s">
        <v>19</v>
      </c>
      <c r="L2144">
        <v>0</v>
      </c>
      <c r="M2144" t="s">
        <v>1275</v>
      </c>
      <c r="O2144">
        <f t="shared" si="33"/>
        <v>1</v>
      </c>
    </row>
    <row r="2145" spans="1:15">
      <c r="A2145">
        <v>2144</v>
      </c>
      <c r="B2145" t="s">
        <v>460</v>
      </c>
      <c r="C2145" t="s">
        <v>603</v>
      </c>
      <c r="D2145" t="s">
        <v>89</v>
      </c>
      <c r="E2145" t="s">
        <v>90</v>
      </c>
      <c r="F2145" t="s">
        <v>156</v>
      </c>
      <c r="G2145" t="s">
        <v>85</v>
      </c>
      <c r="H2145" t="s">
        <v>630</v>
      </c>
      <c r="I2145" t="s">
        <v>631</v>
      </c>
      <c r="J2145" t="s">
        <v>632</v>
      </c>
      <c r="K2145" t="s">
        <v>19</v>
      </c>
      <c r="L2145">
        <v>4</v>
      </c>
      <c r="M2145" t="s">
        <v>1275</v>
      </c>
      <c r="O2145">
        <f t="shared" si="33"/>
        <v>1</v>
      </c>
    </row>
    <row r="2146" spans="1:15">
      <c r="A2146">
        <v>2145</v>
      </c>
      <c r="B2146" t="s">
        <v>460</v>
      </c>
      <c r="C2146" t="s">
        <v>603</v>
      </c>
      <c r="D2146" t="s">
        <v>89</v>
      </c>
      <c r="E2146" t="s">
        <v>96</v>
      </c>
      <c r="F2146" t="s">
        <v>633</v>
      </c>
      <c r="G2146" t="s">
        <v>634</v>
      </c>
      <c r="H2146" t="s">
        <v>635</v>
      </c>
      <c r="I2146" t="s">
        <v>636</v>
      </c>
      <c r="J2146" t="s">
        <v>637</v>
      </c>
      <c r="K2146" t="s">
        <v>19</v>
      </c>
      <c r="L2146">
        <v>1</v>
      </c>
      <c r="M2146" t="s">
        <v>1275</v>
      </c>
      <c r="O2146">
        <f t="shared" si="33"/>
        <v>1</v>
      </c>
    </row>
    <row r="2147" spans="1:15">
      <c r="A2147">
        <v>2146</v>
      </c>
      <c r="B2147" t="s">
        <v>460</v>
      </c>
      <c r="C2147" t="s">
        <v>603</v>
      </c>
      <c r="D2147" t="s">
        <v>102</v>
      </c>
      <c r="E2147" t="s">
        <v>103</v>
      </c>
      <c r="F2147" t="s">
        <v>638</v>
      </c>
      <c r="G2147" t="s">
        <v>639</v>
      </c>
      <c r="H2147" t="s">
        <v>640</v>
      </c>
      <c r="I2147" t="s">
        <v>641</v>
      </c>
      <c r="J2147" t="s">
        <v>642</v>
      </c>
      <c r="K2147" t="s">
        <v>19</v>
      </c>
      <c r="L2147">
        <v>3</v>
      </c>
      <c r="M2147" t="s">
        <v>1275</v>
      </c>
      <c r="O2147">
        <f t="shared" si="33"/>
        <v>1</v>
      </c>
    </row>
    <row r="2148" spans="1:15">
      <c r="A2148">
        <v>2147</v>
      </c>
      <c r="B2148" t="s">
        <v>460</v>
      </c>
      <c r="C2148" t="s">
        <v>603</v>
      </c>
      <c r="D2148" t="s">
        <v>102</v>
      </c>
      <c r="E2148" t="s">
        <v>109</v>
      </c>
      <c r="F2148" t="s">
        <v>643</v>
      </c>
      <c r="G2148" t="s">
        <v>258</v>
      </c>
      <c r="H2148" t="s">
        <v>644</v>
      </c>
      <c r="I2148" t="s">
        <v>645</v>
      </c>
      <c r="J2148" t="s">
        <v>646</v>
      </c>
      <c r="K2148" t="s">
        <v>19</v>
      </c>
      <c r="L2148">
        <v>9</v>
      </c>
      <c r="M2148" t="s">
        <v>1275</v>
      </c>
      <c r="O2148">
        <f t="shared" si="33"/>
        <v>1</v>
      </c>
    </row>
    <row r="2149" spans="1:15">
      <c r="A2149">
        <v>2148</v>
      </c>
      <c r="B2149" t="s">
        <v>460</v>
      </c>
      <c r="C2149" t="s">
        <v>603</v>
      </c>
      <c r="D2149" t="s">
        <v>114</v>
      </c>
      <c r="E2149" t="s">
        <v>115</v>
      </c>
      <c r="F2149" t="s">
        <v>647</v>
      </c>
      <c r="G2149" t="s">
        <v>229</v>
      </c>
      <c r="H2149" t="s">
        <v>648</v>
      </c>
      <c r="I2149" t="s">
        <v>649</v>
      </c>
      <c r="J2149" t="s">
        <v>650</v>
      </c>
      <c r="K2149" t="s">
        <v>19</v>
      </c>
      <c r="L2149">
        <v>4</v>
      </c>
      <c r="M2149" t="s">
        <v>1275</v>
      </c>
      <c r="O2149">
        <f t="shared" si="33"/>
        <v>1</v>
      </c>
    </row>
    <row r="2150" spans="1:15">
      <c r="A2150">
        <v>2149</v>
      </c>
      <c r="B2150" t="s">
        <v>460</v>
      </c>
      <c r="C2150" t="s">
        <v>603</v>
      </c>
      <c r="D2150" t="s">
        <v>114</v>
      </c>
      <c r="E2150" t="s">
        <v>121</v>
      </c>
      <c r="F2150" t="s">
        <v>651</v>
      </c>
      <c r="G2150" t="s">
        <v>652</v>
      </c>
      <c r="H2150" t="s">
        <v>653</v>
      </c>
      <c r="I2150" t="s">
        <v>654</v>
      </c>
      <c r="J2150" t="s">
        <v>655</v>
      </c>
      <c r="K2150" t="s">
        <v>19</v>
      </c>
      <c r="L2150">
        <v>1</v>
      </c>
      <c r="M2150" t="s">
        <v>1275</v>
      </c>
      <c r="O2150">
        <f t="shared" si="33"/>
        <v>1</v>
      </c>
    </row>
    <row r="2151" spans="1:15">
      <c r="A2151">
        <v>2150</v>
      </c>
      <c r="B2151" t="s">
        <v>460</v>
      </c>
      <c r="C2151" t="s">
        <v>656</v>
      </c>
      <c r="D2151" t="s">
        <v>52</v>
      </c>
      <c r="E2151" t="s">
        <v>52</v>
      </c>
      <c r="F2151" t="s">
        <v>657</v>
      </c>
      <c r="G2151" t="s">
        <v>561</v>
      </c>
      <c r="H2151" t="s">
        <v>658</v>
      </c>
      <c r="I2151" t="s">
        <v>1289</v>
      </c>
      <c r="J2151" t="s">
        <v>659</v>
      </c>
      <c r="K2151" t="s">
        <v>19</v>
      </c>
      <c r="L2151">
        <v>8</v>
      </c>
      <c r="M2151" t="s">
        <v>1275</v>
      </c>
      <c r="N2151">
        <v>3</v>
      </c>
      <c r="O2151">
        <f t="shared" si="33"/>
        <v>1</v>
      </c>
    </row>
    <row r="2152" spans="1:15">
      <c r="A2152">
        <v>2151</v>
      </c>
      <c r="B2152" t="s">
        <v>460</v>
      </c>
      <c r="C2152" t="s">
        <v>656</v>
      </c>
      <c r="D2152" t="s">
        <v>52</v>
      </c>
      <c r="E2152" t="s">
        <v>58</v>
      </c>
      <c r="F2152" t="s">
        <v>660</v>
      </c>
      <c r="G2152" t="s">
        <v>661</v>
      </c>
      <c r="H2152" t="s">
        <v>662</v>
      </c>
      <c r="I2152" t="s">
        <v>663</v>
      </c>
      <c r="J2152" t="s">
        <v>664</v>
      </c>
      <c r="K2152" t="s">
        <v>19</v>
      </c>
      <c r="L2152">
        <v>5</v>
      </c>
      <c r="M2152" t="s">
        <v>1275</v>
      </c>
      <c r="O2152">
        <f t="shared" si="33"/>
        <v>1</v>
      </c>
    </row>
    <row r="2153" spans="1:15">
      <c r="A2153">
        <v>2152</v>
      </c>
      <c r="B2153" t="s">
        <v>460</v>
      </c>
      <c r="C2153" t="s">
        <v>656</v>
      </c>
      <c r="D2153" t="s">
        <v>25</v>
      </c>
      <c r="E2153" t="s">
        <v>64</v>
      </c>
      <c r="F2153" t="s">
        <v>657</v>
      </c>
      <c r="G2153" t="s">
        <v>561</v>
      </c>
      <c r="H2153" t="s">
        <v>658</v>
      </c>
      <c r="I2153" t="s">
        <v>1289</v>
      </c>
      <c r="J2153" t="s">
        <v>659</v>
      </c>
      <c r="K2153" t="s">
        <v>19</v>
      </c>
      <c r="L2153">
        <v>8</v>
      </c>
      <c r="M2153" t="s">
        <v>1275</v>
      </c>
      <c r="N2153">
        <v>3</v>
      </c>
      <c r="O2153">
        <f t="shared" si="33"/>
        <v>1</v>
      </c>
    </row>
    <row r="2154" spans="1:15">
      <c r="A2154">
        <v>2153</v>
      </c>
      <c r="B2154" t="s">
        <v>460</v>
      </c>
      <c r="C2154" t="s">
        <v>656</v>
      </c>
      <c r="D2154" t="s">
        <v>25</v>
      </c>
      <c r="E2154" t="s">
        <v>70</v>
      </c>
      <c r="F2154" t="s">
        <v>116</v>
      </c>
      <c r="G2154" t="s">
        <v>665</v>
      </c>
      <c r="H2154" t="s">
        <v>666</v>
      </c>
      <c r="I2154" t="s">
        <v>667</v>
      </c>
      <c r="J2154" t="s">
        <v>668</v>
      </c>
      <c r="K2154" t="s">
        <v>19</v>
      </c>
      <c r="L2154">
        <v>4</v>
      </c>
      <c r="M2154" t="s">
        <v>1275</v>
      </c>
      <c r="N2154">
        <v>3</v>
      </c>
      <c r="O2154">
        <f t="shared" si="33"/>
        <v>1</v>
      </c>
    </row>
    <row r="2155" spans="1:15">
      <c r="A2155">
        <v>2154</v>
      </c>
      <c r="B2155" t="s">
        <v>460</v>
      </c>
      <c r="C2155" t="s">
        <v>656</v>
      </c>
      <c r="D2155" t="s">
        <v>76</v>
      </c>
      <c r="E2155" t="s">
        <v>83</v>
      </c>
      <c r="F2155" t="s">
        <v>669</v>
      </c>
      <c r="G2155" t="s">
        <v>670</v>
      </c>
      <c r="H2155" t="s">
        <v>671</v>
      </c>
      <c r="I2155" t="s">
        <v>672</v>
      </c>
      <c r="J2155" t="s">
        <v>673</v>
      </c>
      <c r="K2155" t="s">
        <v>19</v>
      </c>
      <c r="L2155">
        <v>2</v>
      </c>
      <c r="M2155" t="s">
        <v>1275</v>
      </c>
      <c r="O2155">
        <f t="shared" si="33"/>
        <v>1</v>
      </c>
    </row>
    <row r="2156" spans="1:15">
      <c r="A2156">
        <v>2155</v>
      </c>
      <c r="B2156" t="s">
        <v>460</v>
      </c>
      <c r="C2156" t="s">
        <v>656</v>
      </c>
      <c r="D2156" t="s">
        <v>76</v>
      </c>
      <c r="E2156" t="s">
        <v>83</v>
      </c>
      <c r="F2156" t="s">
        <v>674</v>
      </c>
      <c r="G2156" t="s">
        <v>675</v>
      </c>
      <c r="H2156" t="s">
        <v>676</v>
      </c>
      <c r="I2156" t="s">
        <v>677</v>
      </c>
      <c r="J2156" t="s">
        <v>678</v>
      </c>
      <c r="K2156" t="s">
        <v>19</v>
      </c>
      <c r="L2156">
        <v>1</v>
      </c>
      <c r="M2156" t="s">
        <v>1275</v>
      </c>
      <c r="O2156">
        <f t="shared" si="33"/>
        <v>1</v>
      </c>
    </row>
    <row r="2157" spans="1:15">
      <c r="A2157">
        <v>2156</v>
      </c>
      <c r="B2157" t="s">
        <v>460</v>
      </c>
      <c r="C2157" t="s">
        <v>656</v>
      </c>
      <c r="D2157" t="s">
        <v>89</v>
      </c>
      <c r="E2157" t="s">
        <v>90</v>
      </c>
      <c r="F2157" t="s">
        <v>679</v>
      </c>
      <c r="G2157" t="s">
        <v>680</v>
      </c>
      <c r="H2157" t="s">
        <v>681</v>
      </c>
      <c r="I2157" t="s">
        <v>682</v>
      </c>
      <c r="J2157" t="s">
        <v>683</v>
      </c>
      <c r="K2157" t="s">
        <v>19</v>
      </c>
      <c r="L2157">
        <v>9</v>
      </c>
      <c r="M2157" t="s">
        <v>1275</v>
      </c>
      <c r="N2157">
        <v>3</v>
      </c>
      <c r="O2157">
        <f t="shared" si="33"/>
        <v>1</v>
      </c>
    </row>
    <row r="2158" spans="1:15">
      <c r="A2158">
        <v>2157</v>
      </c>
      <c r="B2158" t="s">
        <v>460</v>
      </c>
      <c r="C2158" t="s">
        <v>656</v>
      </c>
      <c r="D2158" t="s">
        <v>89</v>
      </c>
      <c r="E2158" t="s">
        <v>96</v>
      </c>
      <c r="F2158" t="s">
        <v>660</v>
      </c>
      <c r="G2158" t="s">
        <v>661</v>
      </c>
      <c r="H2158" t="s">
        <v>662</v>
      </c>
      <c r="I2158" t="s">
        <v>663</v>
      </c>
      <c r="J2158" t="s">
        <v>664</v>
      </c>
      <c r="K2158" t="s">
        <v>19</v>
      </c>
      <c r="L2158">
        <v>5</v>
      </c>
      <c r="M2158" t="s">
        <v>1275</v>
      </c>
      <c r="O2158">
        <f t="shared" si="33"/>
        <v>1</v>
      </c>
    </row>
    <row r="2159" spans="1:15">
      <c r="A2159">
        <v>2158</v>
      </c>
      <c r="B2159" t="s">
        <v>460</v>
      </c>
      <c r="C2159" t="s">
        <v>656</v>
      </c>
      <c r="D2159" t="s">
        <v>102</v>
      </c>
      <c r="E2159" t="s">
        <v>103</v>
      </c>
      <c r="F2159" t="s">
        <v>402</v>
      </c>
      <c r="G2159" t="s">
        <v>684</v>
      </c>
      <c r="H2159" t="s">
        <v>685</v>
      </c>
      <c r="I2159" t="s">
        <v>686</v>
      </c>
      <c r="J2159" t="s">
        <v>687</v>
      </c>
      <c r="K2159" t="s">
        <v>19</v>
      </c>
      <c r="L2159">
        <v>11</v>
      </c>
      <c r="M2159" t="s">
        <v>1275</v>
      </c>
      <c r="N2159">
        <v>3</v>
      </c>
      <c r="O2159">
        <f t="shared" si="33"/>
        <v>1</v>
      </c>
    </row>
    <row r="2160" spans="1:15">
      <c r="A2160">
        <v>2159</v>
      </c>
      <c r="B2160" t="s">
        <v>460</v>
      </c>
      <c r="C2160" t="s">
        <v>656</v>
      </c>
      <c r="D2160" t="s">
        <v>102</v>
      </c>
      <c r="E2160" t="s">
        <v>109</v>
      </c>
      <c r="F2160" t="s">
        <v>688</v>
      </c>
      <c r="G2160" t="s">
        <v>689</v>
      </c>
      <c r="H2160" t="s">
        <v>690</v>
      </c>
      <c r="I2160" t="s">
        <v>691</v>
      </c>
      <c r="J2160" t="s">
        <v>692</v>
      </c>
      <c r="K2160" t="s">
        <v>19</v>
      </c>
      <c r="L2160">
        <v>1</v>
      </c>
      <c r="M2160" t="s">
        <v>1275</v>
      </c>
      <c r="O2160">
        <f t="shared" si="33"/>
        <v>1</v>
      </c>
    </row>
    <row r="2161" spans="1:15">
      <c r="A2161">
        <v>2160</v>
      </c>
      <c r="B2161" t="s">
        <v>460</v>
      </c>
      <c r="C2161" t="s">
        <v>656</v>
      </c>
      <c r="D2161" t="s">
        <v>114</v>
      </c>
      <c r="E2161" t="s">
        <v>115</v>
      </c>
      <c r="F2161" t="s">
        <v>693</v>
      </c>
      <c r="G2161" t="s">
        <v>694</v>
      </c>
      <c r="H2161" t="s">
        <v>695</v>
      </c>
      <c r="I2161" t="s">
        <v>696</v>
      </c>
      <c r="J2161" t="s">
        <v>697</v>
      </c>
      <c r="K2161" t="s">
        <v>19</v>
      </c>
      <c r="L2161">
        <v>3</v>
      </c>
      <c r="M2161" t="s">
        <v>1275</v>
      </c>
      <c r="O2161">
        <f t="shared" si="33"/>
        <v>1</v>
      </c>
    </row>
    <row r="2162" spans="1:15">
      <c r="A2162">
        <v>2161</v>
      </c>
      <c r="B2162" t="s">
        <v>460</v>
      </c>
      <c r="C2162" t="s">
        <v>656</v>
      </c>
      <c r="D2162" t="s">
        <v>114</v>
      </c>
      <c r="E2162" t="s">
        <v>121</v>
      </c>
      <c r="F2162" t="s">
        <v>698</v>
      </c>
      <c r="G2162" t="s">
        <v>367</v>
      </c>
      <c r="H2162" t="s">
        <v>699</v>
      </c>
      <c r="I2162" t="s">
        <v>700</v>
      </c>
      <c r="J2162" t="s">
        <v>701</v>
      </c>
      <c r="K2162" t="s">
        <v>19</v>
      </c>
      <c r="L2162">
        <v>0</v>
      </c>
      <c r="M2162" t="s">
        <v>1275</v>
      </c>
      <c r="O2162">
        <f t="shared" si="33"/>
        <v>1</v>
      </c>
    </row>
    <row r="2163" spans="1:15">
      <c r="A2163">
        <v>2162</v>
      </c>
      <c r="B2163" t="s">
        <v>460</v>
      </c>
      <c r="C2163" t="s">
        <v>702</v>
      </c>
      <c r="D2163" t="s">
        <v>52</v>
      </c>
      <c r="E2163" t="s">
        <v>52</v>
      </c>
      <c r="F2163" t="s">
        <v>703</v>
      </c>
      <c r="G2163" t="s">
        <v>229</v>
      </c>
      <c r="H2163" t="s">
        <v>704</v>
      </c>
      <c r="I2163" t="s">
        <v>705</v>
      </c>
      <c r="J2163" t="s">
        <v>706</v>
      </c>
      <c r="K2163" t="s">
        <v>19</v>
      </c>
      <c r="L2163">
        <v>8</v>
      </c>
      <c r="M2163" t="s">
        <v>1275</v>
      </c>
      <c r="O2163">
        <f t="shared" si="33"/>
        <v>1</v>
      </c>
    </row>
    <row r="2164" spans="1:15">
      <c r="A2164">
        <v>2163</v>
      </c>
      <c r="B2164" t="s">
        <v>460</v>
      </c>
      <c r="C2164" t="s">
        <v>702</v>
      </c>
      <c r="D2164" t="s">
        <v>52</v>
      </c>
      <c r="E2164" t="s">
        <v>58</v>
      </c>
      <c r="F2164" t="s">
        <v>707</v>
      </c>
      <c r="G2164" t="s">
        <v>344</v>
      </c>
      <c r="H2164" t="s">
        <v>708</v>
      </c>
      <c r="I2164" t="s">
        <v>709</v>
      </c>
      <c r="J2164" t="s">
        <v>710</v>
      </c>
      <c r="K2164" t="s">
        <v>19</v>
      </c>
      <c r="L2164">
        <v>7</v>
      </c>
      <c r="M2164" t="s">
        <v>1275</v>
      </c>
      <c r="O2164">
        <f t="shared" si="33"/>
        <v>1</v>
      </c>
    </row>
    <row r="2165" spans="1:15">
      <c r="A2165">
        <v>2164</v>
      </c>
      <c r="B2165" t="s">
        <v>460</v>
      </c>
      <c r="C2165" t="s">
        <v>702</v>
      </c>
      <c r="D2165" t="s">
        <v>25</v>
      </c>
      <c r="E2165" t="s">
        <v>64</v>
      </c>
      <c r="F2165" t="s">
        <v>711</v>
      </c>
      <c r="G2165" t="s">
        <v>354</v>
      </c>
      <c r="H2165" t="s">
        <v>712</v>
      </c>
      <c r="I2165" t="s">
        <v>713</v>
      </c>
      <c r="J2165" t="s">
        <v>714</v>
      </c>
      <c r="K2165" t="s">
        <v>19</v>
      </c>
      <c r="L2165">
        <v>11</v>
      </c>
      <c r="M2165" t="s">
        <v>1275</v>
      </c>
      <c r="N2165">
        <v>3</v>
      </c>
      <c r="O2165">
        <f t="shared" si="33"/>
        <v>1</v>
      </c>
    </row>
    <row r="2166" spans="1:15">
      <c r="A2166">
        <v>2165</v>
      </c>
      <c r="B2166" t="s">
        <v>460</v>
      </c>
      <c r="C2166" t="s">
        <v>702</v>
      </c>
      <c r="D2166" t="s">
        <v>25</v>
      </c>
      <c r="E2166" t="s">
        <v>70</v>
      </c>
      <c r="F2166" t="s">
        <v>715</v>
      </c>
      <c r="G2166" t="s">
        <v>716</v>
      </c>
      <c r="H2166" t="s">
        <v>717</v>
      </c>
      <c r="I2166" t="s">
        <v>718</v>
      </c>
      <c r="J2166" t="s">
        <v>719</v>
      </c>
      <c r="K2166" t="s">
        <v>19</v>
      </c>
      <c r="L2166">
        <v>0</v>
      </c>
      <c r="M2166" t="s">
        <v>1275</v>
      </c>
      <c r="O2166">
        <f t="shared" si="33"/>
        <v>1</v>
      </c>
    </row>
    <row r="2167" spans="1:15">
      <c r="A2167">
        <v>2166</v>
      </c>
      <c r="B2167" t="s">
        <v>460</v>
      </c>
      <c r="C2167" t="s">
        <v>702</v>
      </c>
      <c r="D2167" t="s">
        <v>76</v>
      </c>
      <c r="E2167" t="s">
        <v>77</v>
      </c>
      <c r="F2167" t="s">
        <v>720</v>
      </c>
      <c r="G2167" t="s">
        <v>721</v>
      </c>
      <c r="H2167" t="s">
        <v>722</v>
      </c>
      <c r="I2167" t="s">
        <v>723</v>
      </c>
      <c r="J2167" t="s">
        <v>724</v>
      </c>
      <c r="K2167" t="s">
        <v>19</v>
      </c>
      <c r="L2167">
        <v>7</v>
      </c>
      <c r="M2167" t="s">
        <v>1275</v>
      </c>
      <c r="N2167">
        <v>3</v>
      </c>
      <c r="O2167">
        <f t="shared" si="33"/>
        <v>1</v>
      </c>
    </row>
    <row r="2168" spans="1:15">
      <c r="A2168">
        <v>2167</v>
      </c>
      <c r="B2168" t="s">
        <v>460</v>
      </c>
      <c r="C2168" t="s">
        <v>702</v>
      </c>
      <c r="D2168" t="s">
        <v>76</v>
      </c>
      <c r="E2168" t="s">
        <v>83</v>
      </c>
      <c r="F2168" t="s">
        <v>15</v>
      </c>
      <c r="G2168" t="s">
        <v>725</v>
      </c>
      <c r="H2168" t="s">
        <v>726</v>
      </c>
      <c r="I2168" t="s">
        <v>723</v>
      </c>
      <c r="J2168" t="s">
        <v>727</v>
      </c>
      <c r="K2168" t="s">
        <v>19</v>
      </c>
      <c r="L2168">
        <v>0</v>
      </c>
      <c r="M2168" t="s">
        <v>1275</v>
      </c>
      <c r="O2168">
        <f t="shared" si="33"/>
        <v>1</v>
      </c>
    </row>
    <row r="2169" spans="1:15">
      <c r="A2169">
        <v>2168</v>
      </c>
      <c r="B2169" t="s">
        <v>460</v>
      </c>
      <c r="C2169" t="s">
        <v>702</v>
      </c>
      <c r="D2169" t="s">
        <v>89</v>
      </c>
      <c r="E2169" t="s">
        <v>90</v>
      </c>
      <c r="F2169" t="s">
        <v>37</v>
      </c>
      <c r="G2169" t="s">
        <v>42</v>
      </c>
      <c r="H2169" t="s">
        <v>728</v>
      </c>
      <c r="I2169" t="s">
        <v>729</v>
      </c>
      <c r="J2169" t="s">
        <v>730</v>
      </c>
      <c r="K2169" t="s">
        <v>19</v>
      </c>
      <c r="L2169">
        <v>5</v>
      </c>
      <c r="M2169" t="s">
        <v>1275</v>
      </c>
      <c r="O2169">
        <f t="shared" si="33"/>
        <v>1</v>
      </c>
    </row>
    <row r="2170" spans="1:15">
      <c r="A2170">
        <v>2169</v>
      </c>
      <c r="B2170" t="s">
        <v>460</v>
      </c>
      <c r="C2170" t="s">
        <v>702</v>
      </c>
      <c r="D2170" t="s">
        <v>89</v>
      </c>
      <c r="E2170" t="s">
        <v>96</v>
      </c>
      <c r="F2170" t="s">
        <v>715</v>
      </c>
      <c r="G2170" t="s">
        <v>716</v>
      </c>
      <c r="H2170" t="s">
        <v>717</v>
      </c>
      <c r="I2170" t="s">
        <v>718</v>
      </c>
      <c r="J2170" t="s">
        <v>719</v>
      </c>
      <c r="K2170" t="s">
        <v>19</v>
      </c>
      <c r="L2170">
        <v>0</v>
      </c>
      <c r="M2170" t="s">
        <v>1275</v>
      </c>
      <c r="O2170">
        <f t="shared" si="33"/>
        <v>1</v>
      </c>
    </row>
    <row r="2171" spans="1:15">
      <c r="A2171">
        <v>2170</v>
      </c>
      <c r="B2171" t="s">
        <v>460</v>
      </c>
      <c r="C2171" t="s">
        <v>702</v>
      </c>
      <c r="D2171" t="s">
        <v>102</v>
      </c>
      <c r="E2171" t="s">
        <v>103</v>
      </c>
      <c r="F2171" t="s">
        <v>731</v>
      </c>
      <c r="G2171" t="s">
        <v>229</v>
      </c>
      <c r="H2171" t="s">
        <v>732</v>
      </c>
      <c r="I2171" t="s">
        <v>733</v>
      </c>
      <c r="J2171" t="s">
        <v>734</v>
      </c>
      <c r="K2171" t="s">
        <v>19</v>
      </c>
      <c r="L2171">
        <v>6</v>
      </c>
      <c r="M2171" t="s">
        <v>1275</v>
      </c>
      <c r="O2171">
        <f t="shared" si="33"/>
        <v>1</v>
      </c>
    </row>
    <row r="2172" spans="1:15">
      <c r="A2172">
        <v>2171</v>
      </c>
      <c r="B2172" t="s">
        <v>460</v>
      </c>
      <c r="C2172" t="s">
        <v>702</v>
      </c>
      <c r="D2172" t="s">
        <v>102</v>
      </c>
      <c r="E2172" t="s">
        <v>109</v>
      </c>
      <c r="F2172" t="s">
        <v>735</v>
      </c>
      <c r="G2172" t="s">
        <v>736</v>
      </c>
      <c r="H2172" t="s">
        <v>737</v>
      </c>
      <c r="I2172" t="s">
        <v>738</v>
      </c>
      <c r="J2172" t="s">
        <v>739</v>
      </c>
      <c r="K2172" t="s">
        <v>19</v>
      </c>
      <c r="L2172">
        <v>2</v>
      </c>
      <c r="M2172" t="s">
        <v>1275</v>
      </c>
      <c r="N2172">
        <v>3</v>
      </c>
      <c r="O2172">
        <f t="shared" si="33"/>
        <v>1</v>
      </c>
    </row>
    <row r="2173" spans="1:15">
      <c r="A2173">
        <v>2172</v>
      </c>
      <c r="B2173" t="s">
        <v>460</v>
      </c>
      <c r="C2173" t="s">
        <v>702</v>
      </c>
      <c r="D2173" t="s">
        <v>114</v>
      </c>
      <c r="E2173" t="s">
        <v>115</v>
      </c>
      <c r="F2173" t="s">
        <v>740</v>
      </c>
      <c r="G2173" t="s">
        <v>741</v>
      </c>
      <c r="H2173" t="s">
        <v>742</v>
      </c>
      <c r="I2173" t="s">
        <v>743</v>
      </c>
      <c r="J2173" t="s">
        <v>744</v>
      </c>
      <c r="K2173" t="s">
        <v>19</v>
      </c>
      <c r="L2173">
        <v>1</v>
      </c>
      <c r="M2173" t="s">
        <v>1275</v>
      </c>
      <c r="O2173">
        <f t="shared" si="33"/>
        <v>1</v>
      </c>
    </row>
    <row r="2174" spans="1:15">
      <c r="A2174">
        <v>2173</v>
      </c>
      <c r="B2174" t="s">
        <v>460</v>
      </c>
      <c r="C2174" t="s">
        <v>702</v>
      </c>
      <c r="D2174" t="s">
        <v>114</v>
      </c>
      <c r="E2174" t="s">
        <v>121</v>
      </c>
      <c r="F2174" t="s">
        <v>745</v>
      </c>
      <c r="G2174" t="s">
        <v>746</v>
      </c>
      <c r="H2174" t="s">
        <v>747</v>
      </c>
      <c r="I2174" t="s">
        <v>748</v>
      </c>
      <c r="J2174" t="s">
        <v>749</v>
      </c>
      <c r="K2174" t="s">
        <v>19</v>
      </c>
      <c r="L2174">
        <v>9</v>
      </c>
      <c r="M2174" t="s">
        <v>1275</v>
      </c>
      <c r="N2174">
        <v>3</v>
      </c>
      <c r="O2174">
        <f t="shared" si="33"/>
        <v>1</v>
      </c>
    </row>
    <row r="2175" spans="1:15">
      <c r="A2175">
        <v>2174</v>
      </c>
      <c r="B2175" t="s">
        <v>460</v>
      </c>
      <c r="C2175" t="s">
        <v>750</v>
      </c>
      <c r="D2175" t="s">
        <v>52</v>
      </c>
      <c r="E2175" t="s">
        <v>52</v>
      </c>
      <c r="F2175" t="s">
        <v>751</v>
      </c>
      <c r="G2175" t="s">
        <v>258</v>
      </c>
      <c r="H2175" t="s">
        <v>752</v>
      </c>
      <c r="I2175" t="s">
        <v>753</v>
      </c>
      <c r="J2175" t="s">
        <v>754</v>
      </c>
      <c r="K2175" t="s">
        <v>19</v>
      </c>
      <c r="L2175">
        <v>9</v>
      </c>
      <c r="M2175" t="s">
        <v>1275</v>
      </c>
      <c r="O2175">
        <f t="shared" si="33"/>
        <v>1</v>
      </c>
    </row>
    <row r="2176" spans="1:15">
      <c r="A2176">
        <v>2175</v>
      </c>
      <c r="B2176" t="s">
        <v>460</v>
      </c>
      <c r="C2176" t="s">
        <v>750</v>
      </c>
      <c r="D2176" t="s">
        <v>52</v>
      </c>
      <c r="E2176" t="s">
        <v>58</v>
      </c>
      <c r="F2176" t="s">
        <v>755</v>
      </c>
      <c r="G2176" t="s">
        <v>580</v>
      </c>
      <c r="H2176" t="s">
        <v>756</v>
      </c>
      <c r="I2176" t="s">
        <v>757</v>
      </c>
      <c r="J2176" t="s">
        <v>758</v>
      </c>
      <c r="K2176" t="s">
        <v>19</v>
      </c>
      <c r="L2176">
        <v>9</v>
      </c>
      <c r="M2176" t="s">
        <v>1275</v>
      </c>
      <c r="O2176">
        <f t="shared" si="33"/>
        <v>1</v>
      </c>
    </row>
    <row r="2177" spans="1:15">
      <c r="A2177">
        <v>2176</v>
      </c>
      <c r="B2177" t="s">
        <v>460</v>
      </c>
      <c r="C2177" t="s">
        <v>750</v>
      </c>
      <c r="D2177" t="s">
        <v>25</v>
      </c>
      <c r="E2177" t="s">
        <v>64</v>
      </c>
      <c r="F2177" t="s">
        <v>759</v>
      </c>
      <c r="G2177" t="s">
        <v>760</v>
      </c>
      <c r="H2177" t="s">
        <v>761</v>
      </c>
      <c r="I2177" t="s">
        <v>762</v>
      </c>
      <c r="J2177" t="s">
        <v>763</v>
      </c>
      <c r="K2177" t="s">
        <v>19</v>
      </c>
      <c r="L2177">
        <v>7</v>
      </c>
      <c r="M2177" t="s">
        <v>1275</v>
      </c>
      <c r="O2177">
        <f t="shared" si="33"/>
        <v>1</v>
      </c>
    </row>
    <row r="2178" spans="1:15">
      <c r="A2178">
        <v>2177</v>
      </c>
      <c r="B2178" t="s">
        <v>460</v>
      </c>
      <c r="C2178" t="s">
        <v>750</v>
      </c>
      <c r="D2178" t="s">
        <v>25</v>
      </c>
      <c r="E2178" t="s">
        <v>70</v>
      </c>
      <c r="F2178" t="s">
        <v>764</v>
      </c>
      <c r="G2178" t="s">
        <v>765</v>
      </c>
      <c r="H2178" t="s">
        <v>766</v>
      </c>
      <c r="I2178" t="s">
        <v>767</v>
      </c>
      <c r="J2178" t="s">
        <v>768</v>
      </c>
      <c r="K2178" t="s">
        <v>19</v>
      </c>
      <c r="L2178">
        <v>7</v>
      </c>
      <c r="M2178" t="s">
        <v>1275</v>
      </c>
      <c r="N2178">
        <v>3</v>
      </c>
      <c r="O2178">
        <f t="shared" si="33"/>
        <v>1</v>
      </c>
    </row>
    <row r="2179" spans="1:15">
      <c r="A2179">
        <v>2178</v>
      </c>
      <c r="B2179" t="s">
        <v>460</v>
      </c>
      <c r="C2179" t="s">
        <v>750</v>
      </c>
      <c r="D2179" t="s">
        <v>25</v>
      </c>
      <c r="E2179" t="s">
        <v>70</v>
      </c>
      <c r="F2179" t="s">
        <v>769</v>
      </c>
      <c r="G2179" t="s">
        <v>770</v>
      </c>
      <c r="H2179" t="s">
        <v>771</v>
      </c>
      <c r="I2179" t="s">
        <v>772</v>
      </c>
      <c r="J2179" t="s">
        <v>773</v>
      </c>
      <c r="K2179" t="s">
        <v>19</v>
      </c>
      <c r="L2179">
        <v>2</v>
      </c>
      <c r="M2179" t="s">
        <v>1275</v>
      </c>
      <c r="N2179">
        <v>3</v>
      </c>
      <c r="O2179">
        <f t="shared" ref="O2179:O2242" si="34">IF(N2179=" ",0,1)</f>
        <v>1</v>
      </c>
    </row>
    <row r="2180" spans="1:15">
      <c r="A2180">
        <v>2179</v>
      </c>
      <c r="B2180" t="s">
        <v>460</v>
      </c>
      <c r="C2180" t="s">
        <v>750</v>
      </c>
      <c r="D2180" t="s">
        <v>25</v>
      </c>
      <c r="E2180" t="s">
        <v>70</v>
      </c>
      <c r="F2180" t="s">
        <v>774</v>
      </c>
      <c r="G2180" t="s">
        <v>775</v>
      </c>
      <c r="H2180" t="s">
        <v>776</v>
      </c>
      <c r="I2180" t="s">
        <v>777</v>
      </c>
      <c r="J2180" t="s">
        <v>778</v>
      </c>
      <c r="K2180" t="s">
        <v>19</v>
      </c>
      <c r="L2180">
        <v>1</v>
      </c>
      <c r="M2180" t="s">
        <v>1275</v>
      </c>
      <c r="N2180">
        <v>3</v>
      </c>
      <c r="O2180">
        <f t="shared" si="34"/>
        <v>1</v>
      </c>
    </row>
    <row r="2181" spans="1:15">
      <c r="A2181">
        <v>2180</v>
      </c>
      <c r="B2181" t="s">
        <v>460</v>
      </c>
      <c r="C2181" t="s">
        <v>750</v>
      </c>
      <c r="D2181" t="s">
        <v>76</v>
      </c>
      <c r="E2181" t="s">
        <v>77</v>
      </c>
      <c r="F2181" t="s">
        <v>779</v>
      </c>
      <c r="G2181" t="s">
        <v>780</v>
      </c>
      <c r="H2181" t="s">
        <v>781</v>
      </c>
      <c r="I2181" t="s">
        <v>782</v>
      </c>
      <c r="J2181" t="s">
        <v>783</v>
      </c>
      <c r="K2181" t="s">
        <v>19</v>
      </c>
      <c r="L2181">
        <v>3</v>
      </c>
      <c r="M2181" t="s">
        <v>1275</v>
      </c>
      <c r="O2181">
        <f t="shared" si="34"/>
        <v>1</v>
      </c>
    </row>
    <row r="2182" spans="1:15">
      <c r="A2182">
        <v>2181</v>
      </c>
      <c r="B2182" t="s">
        <v>460</v>
      </c>
      <c r="C2182" t="s">
        <v>750</v>
      </c>
      <c r="D2182" t="s">
        <v>76</v>
      </c>
      <c r="E2182" t="s">
        <v>83</v>
      </c>
      <c r="F2182" t="s">
        <v>784</v>
      </c>
      <c r="G2182" t="s">
        <v>785</v>
      </c>
      <c r="H2182" t="s">
        <v>786</v>
      </c>
      <c r="I2182" t="s">
        <v>787</v>
      </c>
      <c r="J2182" t="s">
        <v>788</v>
      </c>
      <c r="K2182" t="s">
        <v>19</v>
      </c>
      <c r="L2182">
        <v>3</v>
      </c>
      <c r="M2182" t="s">
        <v>1275</v>
      </c>
      <c r="O2182">
        <f t="shared" si="34"/>
        <v>1</v>
      </c>
    </row>
    <row r="2183" spans="1:15">
      <c r="A2183">
        <v>2182</v>
      </c>
      <c r="B2183" t="s">
        <v>460</v>
      </c>
      <c r="C2183" t="s">
        <v>750</v>
      </c>
      <c r="D2183" t="s">
        <v>89</v>
      </c>
      <c r="E2183" t="s">
        <v>789</v>
      </c>
      <c r="F2183" t="s">
        <v>790</v>
      </c>
      <c r="G2183" t="s">
        <v>791</v>
      </c>
      <c r="H2183" t="s">
        <v>792</v>
      </c>
      <c r="I2183" t="s">
        <v>793</v>
      </c>
      <c r="J2183" t="s">
        <v>794</v>
      </c>
      <c r="K2183" t="s">
        <v>19</v>
      </c>
      <c r="L2183">
        <v>4</v>
      </c>
      <c r="M2183" t="s">
        <v>1275</v>
      </c>
      <c r="O2183">
        <f t="shared" si="34"/>
        <v>1</v>
      </c>
    </row>
    <row r="2184" spans="1:15">
      <c r="A2184">
        <v>2183</v>
      </c>
      <c r="B2184" t="s">
        <v>460</v>
      </c>
      <c r="C2184" t="s">
        <v>750</v>
      </c>
      <c r="D2184" t="s">
        <v>89</v>
      </c>
      <c r="E2184" t="s">
        <v>96</v>
      </c>
      <c r="F2184" t="s">
        <v>795</v>
      </c>
      <c r="G2184" t="s">
        <v>229</v>
      </c>
      <c r="H2184" t="s">
        <v>796</v>
      </c>
      <c r="I2184" t="s">
        <v>797</v>
      </c>
      <c r="J2184" t="s">
        <v>798</v>
      </c>
      <c r="K2184" t="s">
        <v>19</v>
      </c>
      <c r="L2184">
        <v>6</v>
      </c>
      <c r="M2184" t="s">
        <v>1275</v>
      </c>
      <c r="O2184">
        <f t="shared" si="34"/>
        <v>1</v>
      </c>
    </row>
    <row r="2185" spans="1:15">
      <c r="A2185">
        <v>2184</v>
      </c>
      <c r="B2185" t="s">
        <v>460</v>
      </c>
      <c r="C2185" t="s">
        <v>750</v>
      </c>
      <c r="D2185" t="s">
        <v>89</v>
      </c>
      <c r="E2185" t="s">
        <v>96</v>
      </c>
      <c r="F2185" t="s">
        <v>799</v>
      </c>
      <c r="G2185" t="s">
        <v>800</v>
      </c>
      <c r="H2185" t="s">
        <v>801</v>
      </c>
      <c r="I2185" t="s">
        <v>802</v>
      </c>
      <c r="J2185" t="s">
        <v>803</v>
      </c>
      <c r="K2185" t="s">
        <v>19</v>
      </c>
      <c r="L2185">
        <v>1</v>
      </c>
      <c r="M2185" t="s">
        <v>1275</v>
      </c>
      <c r="O2185">
        <f t="shared" si="34"/>
        <v>1</v>
      </c>
    </row>
    <row r="2186" spans="1:15">
      <c r="A2186">
        <v>2185</v>
      </c>
      <c r="B2186" t="s">
        <v>460</v>
      </c>
      <c r="C2186" t="s">
        <v>750</v>
      </c>
      <c r="D2186" t="s">
        <v>102</v>
      </c>
      <c r="E2186" t="s">
        <v>103</v>
      </c>
      <c r="F2186" t="s">
        <v>589</v>
      </c>
      <c r="G2186" t="s">
        <v>804</v>
      </c>
      <c r="H2186" t="s">
        <v>805</v>
      </c>
      <c r="I2186" t="s">
        <v>806</v>
      </c>
      <c r="J2186" t="s">
        <v>807</v>
      </c>
      <c r="K2186" t="s">
        <v>19</v>
      </c>
      <c r="L2186">
        <v>5</v>
      </c>
      <c r="M2186" t="s">
        <v>1275</v>
      </c>
      <c r="N2186">
        <v>3</v>
      </c>
      <c r="O2186">
        <f t="shared" si="34"/>
        <v>1</v>
      </c>
    </row>
    <row r="2187" spans="1:15">
      <c r="A2187">
        <v>2186</v>
      </c>
      <c r="B2187" t="s">
        <v>460</v>
      </c>
      <c r="C2187" t="s">
        <v>750</v>
      </c>
      <c r="D2187" t="s">
        <v>102</v>
      </c>
      <c r="E2187" t="s">
        <v>109</v>
      </c>
      <c r="F2187" t="s">
        <v>808</v>
      </c>
      <c r="G2187" t="s">
        <v>314</v>
      </c>
      <c r="H2187" t="s">
        <v>809</v>
      </c>
      <c r="I2187" t="s">
        <v>810</v>
      </c>
      <c r="J2187" t="s">
        <v>811</v>
      </c>
      <c r="K2187" t="s">
        <v>19</v>
      </c>
      <c r="L2187">
        <v>0</v>
      </c>
      <c r="M2187" t="s">
        <v>1275</v>
      </c>
      <c r="O2187">
        <f t="shared" si="34"/>
        <v>1</v>
      </c>
    </row>
    <row r="2188" spans="1:15">
      <c r="A2188">
        <v>2187</v>
      </c>
      <c r="B2188" t="s">
        <v>460</v>
      </c>
      <c r="C2188" t="s">
        <v>750</v>
      </c>
      <c r="D2188" t="s">
        <v>114</v>
      </c>
      <c r="E2188" t="s">
        <v>115</v>
      </c>
      <c r="F2188" t="s">
        <v>812</v>
      </c>
      <c r="G2188" t="s">
        <v>22</v>
      </c>
      <c r="H2188" t="s">
        <v>813</v>
      </c>
      <c r="I2188" t="s">
        <v>814</v>
      </c>
      <c r="J2188" t="s">
        <v>815</v>
      </c>
      <c r="K2188" t="s">
        <v>19</v>
      </c>
      <c r="L2188">
        <v>3</v>
      </c>
      <c r="M2188" t="s">
        <v>1275</v>
      </c>
      <c r="O2188">
        <f t="shared" si="34"/>
        <v>1</v>
      </c>
    </row>
    <row r="2189" spans="1:15">
      <c r="A2189">
        <v>2188</v>
      </c>
      <c r="B2189" t="s">
        <v>460</v>
      </c>
      <c r="C2189" t="s">
        <v>750</v>
      </c>
      <c r="D2189" t="s">
        <v>114</v>
      </c>
      <c r="E2189" t="s">
        <v>121</v>
      </c>
      <c r="F2189" t="s">
        <v>816</v>
      </c>
      <c r="G2189" t="s">
        <v>817</v>
      </c>
      <c r="H2189" t="s">
        <v>818</v>
      </c>
      <c r="I2189" t="s">
        <v>819</v>
      </c>
      <c r="J2189" t="s">
        <v>820</v>
      </c>
      <c r="K2189" t="s">
        <v>19</v>
      </c>
      <c r="L2189">
        <v>0</v>
      </c>
      <c r="M2189" t="s">
        <v>1275</v>
      </c>
      <c r="O2189">
        <f t="shared" si="34"/>
        <v>1</v>
      </c>
    </row>
    <row r="2190" spans="1:15">
      <c r="A2190">
        <v>2189</v>
      </c>
      <c r="B2190" t="s">
        <v>460</v>
      </c>
      <c r="C2190" t="s">
        <v>821</v>
      </c>
      <c r="D2190" t="s">
        <v>52</v>
      </c>
      <c r="E2190" t="s">
        <v>52</v>
      </c>
      <c r="F2190" t="s">
        <v>584</v>
      </c>
      <c r="G2190" t="s">
        <v>822</v>
      </c>
      <c r="H2190" t="s">
        <v>823</v>
      </c>
      <c r="I2190" t="s">
        <v>824</v>
      </c>
      <c r="J2190" t="s">
        <v>825</v>
      </c>
      <c r="K2190" t="s">
        <v>19</v>
      </c>
      <c r="L2190">
        <v>10</v>
      </c>
      <c r="M2190" t="s">
        <v>1275</v>
      </c>
      <c r="N2190">
        <v>3</v>
      </c>
      <c r="O2190">
        <f t="shared" si="34"/>
        <v>1</v>
      </c>
    </row>
    <row r="2191" spans="1:15">
      <c r="A2191">
        <v>2190</v>
      </c>
      <c r="B2191" t="s">
        <v>460</v>
      </c>
      <c r="C2191" t="s">
        <v>821</v>
      </c>
      <c r="D2191" t="s">
        <v>52</v>
      </c>
      <c r="E2191" t="s">
        <v>58</v>
      </c>
      <c r="F2191" t="s">
        <v>826</v>
      </c>
      <c r="G2191" t="s">
        <v>827</v>
      </c>
      <c r="H2191" t="s">
        <v>828</v>
      </c>
      <c r="I2191" t="s">
        <v>829</v>
      </c>
      <c r="J2191" t="s">
        <v>830</v>
      </c>
      <c r="K2191" t="s">
        <v>19</v>
      </c>
      <c r="L2191">
        <v>7</v>
      </c>
      <c r="M2191" t="s">
        <v>1275</v>
      </c>
      <c r="O2191">
        <f t="shared" si="34"/>
        <v>1</v>
      </c>
    </row>
    <row r="2192" spans="1:15">
      <c r="A2192">
        <v>2191</v>
      </c>
      <c r="B2192" t="s">
        <v>460</v>
      </c>
      <c r="C2192" t="s">
        <v>821</v>
      </c>
      <c r="D2192" t="s">
        <v>25</v>
      </c>
      <c r="E2192" t="s">
        <v>64</v>
      </c>
      <c r="F2192" t="s">
        <v>831</v>
      </c>
      <c r="G2192" t="s">
        <v>832</v>
      </c>
      <c r="H2192" t="s">
        <v>833</v>
      </c>
      <c r="I2192" t="s">
        <v>834</v>
      </c>
      <c r="J2192" t="s">
        <v>835</v>
      </c>
      <c r="K2192" t="s">
        <v>19</v>
      </c>
      <c r="L2192">
        <v>8</v>
      </c>
      <c r="M2192" t="s">
        <v>1275</v>
      </c>
      <c r="O2192">
        <f t="shared" si="34"/>
        <v>1</v>
      </c>
    </row>
    <row r="2193" spans="1:15">
      <c r="A2193">
        <v>2192</v>
      </c>
      <c r="B2193" t="s">
        <v>460</v>
      </c>
      <c r="C2193" t="s">
        <v>821</v>
      </c>
      <c r="D2193" t="s">
        <v>76</v>
      </c>
      <c r="E2193" t="s">
        <v>77</v>
      </c>
      <c r="F2193" t="s">
        <v>53</v>
      </c>
      <c r="G2193" t="s">
        <v>836</v>
      </c>
      <c r="H2193" t="s">
        <v>837</v>
      </c>
      <c r="I2193" t="s">
        <v>838</v>
      </c>
      <c r="J2193" t="s">
        <v>839</v>
      </c>
      <c r="K2193" t="s">
        <v>19</v>
      </c>
      <c r="L2193">
        <v>4</v>
      </c>
      <c r="M2193" t="s">
        <v>1275</v>
      </c>
      <c r="N2193">
        <v>3</v>
      </c>
      <c r="O2193">
        <f t="shared" si="34"/>
        <v>1</v>
      </c>
    </row>
    <row r="2194" spans="1:15">
      <c r="A2194">
        <v>2193</v>
      </c>
      <c r="B2194" t="s">
        <v>460</v>
      </c>
      <c r="C2194" t="s">
        <v>821</v>
      </c>
      <c r="D2194" t="s">
        <v>89</v>
      </c>
      <c r="E2194" t="s">
        <v>90</v>
      </c>
      <c r="F2194" t="s">
        <v>584</v>
      </c>
      <c r="G2194" t="s">
        <v>822</v>
      </c>
      <c r="H2194" t="s">
        <v>823</v>
      </c>
      <c r="I2194" t="s">
        <v>840</v>
      </c>
      <c r="J2194" t="s">
        <v>841</v>
      </c>
      <c r="K2194" t="s">
        <v>19</v>
      </c>
      <c r="L2194">
        <v>10</v>
      </c>
      <c r="M2194" t="s">
        <v>1275</v>
      </c>
      <c r="N2194">
        <v>3</v>
      </c>
      <c r="O2194">
        <f t="shared" si="34"/>
        <v>1</v>
      </c>
    </row>
    <row r="2195" spans="1:15">
      <c r="A2195">
        <v>2194</v>
      </c>
      <c r="B2195" t="s">
        <v>460</v>
      </c>
      <c r="C2195" t="s">
        <v>821</v>
      </c>
      <c r="D2195" t="s">
        <v>102</v>
      </c>
      <c r="E2195" t="s">
        <v>103</v>
      </c>
      <c r="F2195" t="s">
        <v>842</v>
      </c>
      <c r="G2195" t="s">
        <v>843</v>
      </c>
      <c r="H2195" t="s">
        <v>844</v>
      </c>
      <c r="I2195" t="s">
        <v>845</v>
      </c>
      <c r="J2195" t="s">
        <v>846</v>
      </c>
      <c r="K2195" t="s">
        <v>19</v>
      </c>
      <c r="L2195">
        <v>8</v>
      </c>
      <c r="M2195" t="s">
        <v>1275</v>
      </c>
      <c r="N2195">
        <v>3</v>
      </c>
      <c r="O2195">
        <f t="shared" si="34"/>
        <v>1</v>
      </c>
    </row>
    <row r="2196" spans="1:15">
      <c r="A2196">
        <v>2195</v>
      </c>
      <c r="B2196" t="s">
        <v>460</v>
      </c>
      <c r="C2196" t="s">
        <v>821</v>
      </c>
      <c r="D2196" t="s">
        <v>114</v>
      </c>
      <c r="E2196" t="s">
        <v>115</v>
      </c>
      <c r="F2196" t="s">
        <v>847</v>
      </c>
      <c r="G2196" t="s">
        <v>848</v>
      </c>
      <c r="H2196" t="s">
        <v>849</v>
      </c>
      <c r="I2196" t="s">
        <v>850</v>
      </c>
      <c r="J2196" t="s">
        <v>851</v>
      </c>
      <c r="K2196" t="s">
        <v>19</v>
      </c>
      <c r="L2196">
        <v>5</v>
      </c>
      <c r="M2196" t="s">
        <v>1275</v>
      </c>
      <c r="N2196">
        <v>3</v>
      </c>
      <c r="O2196">
        <f t="shared" si="34"/>
        <v>1</v>
      </c>
    </row>
    <row r="2197" spans="1:15">
      <c r="A2197">
        <v>2196</v>
      </c>
      <c r="B2197" t="s">
        <v>460</v>
      </c>
      <c r="C2197" t="s">
        <v>821</v>
      </c>
      <c r="D2197" t="s">
        <v>114</v>
      </c>
      <c r="E2197" t="s">
        <v>121</v>
      </c>
      <c r="F2197" t="s">
        <v>852</v>
      </c>
      <c r="G2197" t="s">
        <v>157</v>
      </c>
      <c r="H2197" t="s">
        <v>853</v>
      </c>
      <c r="I2197" t="s">
        <v>854</v>
      </c>
      <c r="J2197" t="s">
        <v>855</v>
      </c>
      <c r="K2197" t="s">
        <v>19</v>
      </c>
      <c r="L2197">
        <v>6</v>
      </c>
      <c r="M2197" t="s">
        <v>1275</v>
      </c>
      <c r="N2197">
        <v>3</v>
      </c>
      <c r="O2197">
        <f t="shared" si="34"/>
        <v>1</v>
      </c>
    </row>
    <row r="2198" spans="1:15">
      <c r="A2198">
        <v>2197</v>
      </c>
      <c r="B2198" t="s">
        <v>460</v>
      </c>
      <c r="C2198" t="s">
        <v>856</v>
      </c>
      <c r="D2198" t="s">
        <v>52</v>
      </c>
      <c r="E2198" t="s">
        <v>52</v>
      </c>
      <c r="F2198" t="s">
        <v>857</v>
      </c>
      <c r="G2198" t="s">
        <v>858</v>
      </c>
      <c r="H2198" t="s">
        <v>859</v>
      </c>
      <c r="I2198" t="s">
        <v>860</v>
      </c>
      <c r="J2198" t="s">
        <v>861</v>
      </c>
      <c r="K2198" t="s">
        <v>19</v>
      </c>
      <c r="L2198">
        <v>10</v>
      </c>
      <c r="M2198" t="s">
        <v>1275</v>
      </c>
      <c r="N2198">
        <v>3</v>
      </c>
      <c r="O2198">
        <f t="shared" si="34"/>
        <v>1</v>
      </c>
    </row>
    <row r="2199" spans="1:15">
      <c r="A2199">
        <v>2198</v>
      </c>
      <c r="B2199" t="s">
        <v>460</v>
      </c>
      <c r="C2199" t="s">
        <v>856</v>
      </c>
      <c r="D2199" t="s">
        <v>52</v>
      </c>
      <c r="E2199" t="s">
        <v>58</v>
      </c>
      <c r="F2199" t="s">
        <v>862</v>
      </c>
      <c r="G2199" t="s">
        <v>172</v>
      </c>
      <c r="H2199" t="s">
        <v>863</v>
      </c>
      <c r="I2199" t="s">
        <v>864</v>
      </c>
      <c r="J2199" t="s">
        <v>865</v>
      </c>
      <c r="K2199" t="s">
        <v>19</v>
      </c>
      <c r="L2199">
        <v>4</v>
      </c>
      <c r="M2199" t="s">
        <v>1275</v>
      </c>
      <c r="O2199">
        <f t="shared" si="34"/>
        <v>1</v>
      </c>
    </row>
    <row r="2200" spans="1:15">
      <c r="A2200">
        <v>2199</v>
      </c>
      <c r="B2200" t="s">
        <v>460</v>
      </c>
      <c r="C2200" t="s">
        <v>856</v>
      </c>
      <c r="D2200" t="s">
        <v>25</v>
      </c>
      <c r="E2200" t="s">
        <v>64</v>
      </c>
      <c r="F2200" t="s">
        <v>866</v>
      </c>
      <c r="G2200" t="s">
        <v>867</v>
      </c>
      <c r="H2200" t="s">
        <v>868</v>
      </c>
      <c r="I2200" t="s">
        <v>869</v>
      </c>
      <c r="J2200" t="s">
        <v>870</v>
      </c>
      <c r="K2200" t="s">
        <v>19</v>
      </c>
      <c r="L2200">
        <v>1</v>
      </c>
      <c r="M2200" t="s">
        <v>1275</v>
      </c>
      <c r="N2200">
        <v>3</v>
      </c>
      <c r="O2200">
        <f t="shared" si="34"/>
        <v>1</v>
      </c>
    </row>
    <row r="2201" spans="1:15">
      <c r="A2201">
        <v>2200</v>
      </c>
      <c r="B2201" t="s">
        <v>460</v>
      </c>
      <c r="C2201" t="s">
        <v>856</v>
      </c>
      <c r="D2201" t="s">
        <v>25</v>
      </c>
      <c r="E2201" t="s">
        <v>70</v>
      </c>
      <c r="F2201" t="s">
        <v>116</v>
      </c>
      <c r="G2201" t="s">
        <v>871</v>
      </c>
      <c r="H2201" t="s">
        <v>872</v>
      </c>
      <c r="I2201" t="s">
        <v>873</v>
      </c>
      <c r="J2201" t="s">
        <v>874</v>
      </c>
      <c r="K2201" t="s">
        <v>19</v>
      </c>
      <c r="L2201">
        <v>1</v>
      </c>
      <c r="M2201" t="s">
        <v>1275</v>
      </c>
      <c r="O2201">
        <f t="shared" si="34"/>
        <v>1</v>
      </c>
    </row>
    <row r="2202" spans="1:15">
      <c r="A2202">
        <v>2201</v>
      </c>
      <c r="B2202" t="s">
        <v>460</v>
      </c>
      <c r="C2202" t="s">
        <v>856</v>
      </c>
      <c r="D2202" t="s">
        <v>25</v>
      </c>
      <c r="E2202" t="s">
        <v>70</v>
      </c>
      <c r="F2202" t="s">
        <v>875</v>
      </c>
      <c r="G2202" t="s">
        <v>721</v>
      </c>
      <c r="H2202" t="s">
        <v>876</v>
      </c>
      <c r="I2202" t="s">
        <v>877</v>
      </c>
      <c r="J2202" t="s">
        <v>878</v>
      </c>
      <c r="K2202" t="s">
        <v>19</v>
      </c>
      <c r="L2202">
        <v>0</v>
      </c>
      <c r="M2202" t="s">
        <v>1275</v>
      </c>
      <c r="O2202">
        <f t="shared" si="34"/>
        <v>1</v>
      </c>
    </row>
    <row r="2203" spans="1:15">
      <c r="A2203">
        <v>2202</v>
      </c>
      <c r="B2203" t="s">
        <v>460</v>
      </c>
      <c r="C2203" t="s">
        <v>856</v>
      </c>
      <c r="D2203" t="s">
        <v>76</v>
      </c>
      <c r="E2203" t="s">
        <v>77</v>
      </c>
      <c r="F2203" t="s">
        <v>879</v>
      </c>
      <c r="G2203" t="s">
        <v>880</v>
      </c>
      <c r="H2203" t="s">
        <v>881</v>
      </c>
      <c r="I2203" t="s">
        <v>882</v>
      </c>
      <c r="J2203" t="s">
        <v>883</v>
      </c>
      <c r="K2203" t="s">
        <v>19</v>
      </c>
      <c r="L2203">
        <v>3</v>
      </c>
      <c r="M2203" t="s">
        <v>1275</v>
      </c>
      <c r="O2203">
        <f t="shared" si="34"/>
        <v>1</v>
      </c>
    </row>
    <row r="2204" spans="1:15">
      <c r="A2204">
        <v>2203</v>
      </c>
      <c r="B2204" t="s">
        <v>460</v>
      </c>
      <c r="C2204" t="s">
        <v>856</v>
      </c>
      <c r="D2204" t="s">
        <v>76</v>
      </c>
      <c r="E2204" t="s">
        <v>83</v>
      </c>
      <c r="F2204" t="s">
        <v>674</v>
      </c>
      <c r="G2204" t="s">
        <v>884</v>
      </c>
      <c r="H2204" t="s">
        <v>885</v>
      </c>
      <c r="I2204" t="s">
        <v>882</v>
      </c>
      <c r="J2204" t="s">
        <v>886</v>
      </c>
      <c r="K2204" t="s">
        <v>19</v>
      </c>
      <c r="L2204">
        <v>0</v>
      </c>
      <c r="M2204" t="s">
        <v>1275</v>
      </c>
      <c r="O2204">
        <f t="shared" si="34"/>
        <v>1</v>
      </c>
    </row>
    <row r="2205" spans="1:15">
      <c r="A2205">
        <v>2204</v>
      </c>
      <c r="B2205" t="s">
        <v>460</v>
      </c>
      <c r="C2205" t="s">
        <v>856</v>
      </c>
      <c r="D2205" t="s">
        <v>89</v>
      </c>
      <c r="E2205" t="s">
        <v>90</v>
      </c>
      <c r="F2205" t="s">
        <v>887</v>
      </c>
      <c r="G2205" t="s">
        <v>22</v>
      </c>
      <c r="H2205" t="s">
        <v>888</v>
      </c>
      <c r="I2205" t="s">
        <v>889</v>
      </c>
      <c r="J2205" t="s">
        <v>890</v>
      </c>
      <c r="K2205" t="s">
        <v>19</v>
      </c>
      <c r="L2205">
        <v>10</v>
      </c>
      <c r="M2205" t="s">
        <v>1275</v>
      </c>
      <c r="O2205">
        <f t="shared" si="34"/>
        <v>1</v>
      </c>
    </row>
    <row r="2206" spans="1:15">
      <c r="A2206">
        <v>2205</v>
      </c>
      <c r="B2206" t="s">
        <v>460</v>
      </c>
      <c r="C2206" t="s">
        <v>856</v>
      </c>
      <c r="D2206" t="s">
        <v>89</v>
      </c>
      <c r="E2206" t="s">
        <v>96</v>
      </c>
      <c r="F2206" t="s">
        <v>891</v>
      </c>
      <c r="G2206" t="s">
        <v>223</v>
      </c>
      <c r="H2206" t="s">
        <v>892</v>
      </c>
      <c r="I2206" t="s">
        <v>893</v>
      </c>
      <c r="J2206" t="s">
        <v>894</v>
      </c>
      <c r="K2206" t="s">
        <v>19</v>
      </c>
      <c r="L2206">
        <v>4</v>
      </c>
      <c r="M2206" t="s">
        <v>1275</v>
      </c>
      <c r="O2206">
        <f t="shared" si="34"/>
        <v>1</v>
      </c>
    </row>
    <row r="2207" spans="1:15">
      <c r="A2207">
        <v>2206</v>
      </c>
      <c r="B2207" t="s">
        <v>460</v>
      </c>
      <c r="C2207" t="s">
        <v>856</v>
      </c>
      <c r="D2207" t="s">
        <v>102</v>
      </c>
      <c r="E2207" t="s">
        <v>103</v>
      </c>
      <c r="F2207" t="s">
        <v>895</v>
      </c>
      <c r="G2207" t="s">
        <v>896</v>
      </c>
      <c r="H2207" t="s">
        <v>897</v>
      </c>
      <c r="I2207" t="s">
        <v>898</v>
      </c>
      <c r="J2207" t="s">
        <v>899</v>
      </c>
      <c r="K2207" t="s">
        <v>19</v>
      </c>
      <c r="L2207">
        <v>2</v>
      </c>
      <c r="M2207" t="s">
        <v>1275</v>
      </c>
      <c r="O2207">
        <f t="shared" si="34"/>
        <v>1</v>
      </c>
    </row>
    <row r="2208" spans="1:15">
      <c r="A2208">
        <v>2207</v>
      </c>
      <c r="B2208" t="s">
        <v>460</v>
      </c>
      <c r="C2208" t="s">
        <v>856</v>
      </c>
      <c r="D2208" t="s">
        <v>102</v>
      </c>
      <c r="E2208" t="s">
        <v>109</v>
      </c>
      <c r="F2208" t="s">
        <v>900</v>
      </c>
      <c r="G2208" t="s">
        <v>901</v>
      </c>
      <c r="H2208" t="s">
        <v>902</v>
      </c>
      <c r="I2208" t="s">
        <v>903</v>
      </c>
      <c r="J2208" t="s">
        <v>904</v>
      </c>
      <c r="K2208" t="s">
        <v>19</v>
      </c>
      <c r="L2208">
        <v>0</v>
      </c>
      <c r="M2208" t="s">
        <v>1275</v>
      </c>
      <c r="O2208">
        <f t="shared" si="34"/>
        <v>1</v>
      </c>
    </row>
    <row r="2209" spans="1:15">
      <c r="A2209">
        <v>2208</v>
      </c>
      <c r="B2209" t="s">
        <v>460</v>
      </c>
      <c r="C2209" t="s">
        <v>856</v>
      </c>
      <c r="D2209" t="s">
        <v>114</v>
      </c>
      <c r="E2209" t="s">
        <v>905</v>
      </c>
      <c r="F2209" t="s">
        <v>906</v>
      </c>
      <c r="G2209" t="s">
        <v>229</v>
      </c>
      <c r="H2209" t="s">
        <v>907</v>
      </c>
      <c r="I2209" t="s">
        <v>908</v>
      </c>
      <c r="J2209" t="s">
        <v>909</v>
      </c>
      <c r="K2209" t="s">
        <v>19</v>
      </c>
      <c r="L2209">
        <v>4</v>
      </c>
      <c r="M2209" t="s">
        <v>1275</v>
      </c>
      <c r="O2209">
        <f t="shared" si="34"/>
        <v>1</v>
      </c>
    </row>
    <row r="2210" spans="1:15">
      <c r="A2210">
        <v>2209</v>
      </c>
      <c r="B2210" t="s">
        <v>460</v>
      </c>
      <c r="C2210" t="s">
        <v>856</v>
      </c>
      <c r="D2210" t="s">
        <v>114</v>
      </c>
      <c r="E2210" t="s">
        <v>121</v>
      </c>
      <c r="F2210" t="s">
        <v>910</v>
      </c>
      <c r="G2210" t="s">
        <v>911</v>
      </c>
      <c r="H2210" t="s">
        <v>912</v>
      </c>
      <c r="I2210" t="s">
        <v>913</v>
      </c>
      <c r="J2210" t="s">
        <v>914</v>
      </c>
      <c r="K2210" t="s">
        <v>19</v>
      </c>
      <c r="L2210">
        <v>0</v>
      </c>
      <c r="M2210" t="s">
        <v>1275</v>
      </c>
      <c r="O2210">
        <f t="shared" si="34"/>
        <v>1</v>
      </c>
    </row>
    <row r="2211" spans="1:15">
      <c r="A2211">
        <v>2210</v>
      </c>
      <c r="B2211" t="s">
        <v>915</v>
      </c>
      <c r="C2211" t="s">
        <v>12</v>
      </c>
      <c r="D2211" t="s">
        <v>12</v>
      </c>
      <c r="E2211" t="s">
        <v>13</v>
      </c>
      <c r="F2211" t="s">
        <v>916</v>
      </c>
      <c r="G2211" t="s">
        <v>917</v>
      </c>
      <c r="H2211" t="s">
        <v>918</v>
      </c>
      <c r="I2211" t="s">
        <v>919</v>
      </c>
      <c r="J2211" t="s">
        <v>920</v>
      </c>
      <c r="K2211" t="s">
        <v>19</v>
      </c>
      <c r="L2211">
        <v>7</v>
      </c>
      <c r="M2211" t="s">
        <v>1275</v>
      </c>
      <c r="N2211">
        <v>3</v>
      </c>
      <c r="O2211">
        <f t="shared" si="34"/>
        <v>1</v>
      </c>
    </row>
    <row r="2212" spans="1:15">
      <c r="A2212">
        <v>2211</v>
      </c>
      <c r="B2212" t="s">
        <v>915</v>
      </c>
      <c r="C2212" t="s">
        <v>12</v>
      </c>
      <c r="D2212" t="s">
        <v>12</v>
      </c>
      <c r="E2212" t="s">
        <v>20</v>
      </c>
      <c r="F2212" t="s">
        <v>916</v>
      </c>
      <c r="G2212" t="s">
        <v>917</v>
      </c>
      <c r="H2212" t="s">
        <v>918</v>
      </c>
      <c r="I2212" t="s">
        <v>919</v>
      </c>
      <c r="J2212" t="s">
        <v>920</v>
      </c>
      <c r="K2212" t="s">
        <v>19</v>
      </c>
      <c r="L2212">
        <v>7</v>
      </c>
      <c r="M2212" t="s">
        <v>1275</v>
      </c>
      <c r="N2212">
        <v>3</v>
      </c>
      <c r="O2212">
        <f t="shared" si="34"/>
        <v>1</v>
      </c>
    </row>
    <row r="2213" spans="1:15">
      <c r="A2213">
        <v>2212</v>
      </c>
      <c r="B2213" t="s">
        <v>915</v>
      </c>
      <c r="C2213" t="s">
        <v>12</v>
      </c>
      <c r="D2213" t="s">
        <v>12</v>
      </c>
      <c r="E2213" t="s">
        <v>25</v>
      </c>
      <c r="F2213" t="s">
        <v>921</v>
      </c>
      <c r="G2213" t="s">
        <v>922</v>
      </c>
      <c r="H2213" t="s">
        <v>923</v>
      </c>
      <c r="I2213" t="s">
        <v>924</v>
      </c>
      <c r="J2213" t="s">
        <v>925</v>
      </c>
      <c r="K2213" t="s">
        <v>19</v>
      </c>
      <c r="L2213">
        <v>2</v>
      </c>
      <c r="M2213" t="s">
        <v>1275</v>
      </c>
      <c r="N2213">
        <v>3</v>
      </c>
      <c r="O2213">
        <f t="shared" si="34"/>
        <v>1</v>
      </c>
    </row>
    <row r="2214" spans="1:15">
      <c r="A2214">
        <v>2213</v>
      </c>
      <c r="B2214" t="s">
        <v>915</v>
      </c>
      <c r="C2214" t="s">
        <v>12</v>
      </c>
      <c r="D2214" t="s">
        <v>12</v>
      </c>
      <c r="E2214" t="s">
        <v>30</v>
      </c>
      <c r="F2214" t="s">
        <v>926</v>
      </c>
      <c r="G2214" t="s">
        <v>927</v>
      </c>
      <c r="H2214" t="s">
        <v>928</v>
      </c>
      <c r="I2214" t="s">
        <v>929</v>
      </c>
      <c r="J2214" t="s">
        <v>930</v>
      </c>
      <c r="K2214" t="s">
        <v>19</v>
      </c>
      <c r="L2214">
        <v>0</v>
      </c>
      <c r="M2214" t="s">
        <v>1275</v>
      </c>
      <c r="O2214">
        <f t="shared" si="34"/>
        <v>1</v>
      </c>
    </row>
    <row r="2215" spans="1:15">
      <c r="A2215">
        <v>2214</v>
      </c>
      <c r="B2215" t="s">
        <v>915</v>
      </c>
      <c r="C2215" t="s">
        <v>12</v>
      </c>
      <c r="D2215" t="s">
        <v>12</v>
      </c>
      <c r="E2215" t="s">
        <v>76</v>
      </c>
      <c r="F2215" t="s">
        <v>931</v>
      </c>
      <c r="G2215" t="s">
        <v>932</v>
      </c>
      <c r="H2215" t="s">
        <v>933</v>
      </c>
      <c r="I2215" t="s">
        <v>934</v>
      </c>
      <c r="J2215" t="s">
        <v>935</v>
      </c>
      <c r="K2215" t="s">
        <v>19</v>
      </c>
      <c r="L2215">
        <v>5</v>
      </c>
      <c r="M2215" t="s">
        <v>1275</v>
      </c>
      <c r="O2215">
        <f t="shared" si="34"/>
        <v>1</v>
      </c>
    </row>
    <row r="2216" spans="1:15">
      <c r="A2216">
        <v>2215</v>
      </c>
      <c r="B2216" t="s">
        <v>915</v>
      </c>
      <c r="C2216" t="s">
        <v>12</v>
      </c>
      <c r="D2216" t="s">
        <v>12</v>
      </c>
      <c r="E2216" t="s">
        <v>478</v>
      </c>
      <c r="F2216" t="s">
        <v>936</v>
      </c>
      <c r="G2216" t="s">
        <v>937</v>
      </c>
      <c r="H2216" t="s">
        <v>938</v>
      </c>
      <c r="I2216" t="s">
        <v>939</v>
      </c>
      <c r="J2216" t="s">
        <v>940</v>
      </c>
      <c r="K2216" t="s">
        <v>19</v>
      </c>
      <c r="L2216">
        <v>1</v>
      </c>
      <c r="M2216" t="s">
        <v>1275</v>
      </c>
      <c r="O2216">
        <f t="shared" si="34"/>
        <v>1</v>
      </c>
    </row>
    <row r="2217" spans="1:15">
      <c r="A2217">
        <v>2216</v>
      </c>
      <c r="B2217" t="s">
        <v>915</v>
      </c>
      <c r="C2217" t="s">
        <v>12</v>
      </c>
      <c r="D2217" t="s">
        <v>12</v>
      </c>
      <c r="E2217" t="s">
        <v>36</v>
      </c>
      <c r="F2217" t="s">
        <v>941</v>
      </c>
      <c r="G2217" t="s">
        <v>942</v>
      </c>
      <c r="H2217" t="s">
        <v>943</v>
      </c>
      <c r="I2217" t="s">
        <v>944</v>
      </c>
      <c r="J2217" t="s">
        <v>945</v>
      </c>
      <c r="K2217" t="s">
        <v>19</v>
      </c>
      <c r="L2217">
        <v>1</v>
      </c>
      <c r="M2217" t="s">
        <v>1275</v>
      </c>
      <c r="O2217">
        <f t="shared" si="34"/>
        <v>1</v>
      </c>
    </row>
    <row r="2218" spans="1:15">
      <c r="A2218">
        <v>2217</v>
      </c>
      <c r="B2218" t="s">
        <v>915</v>
      </c>
      <c r="C2218" t="s">
        <v>12</v>
      </c>
      <c r="D2218" t="s">
        <v>12</v>
      </c>
      <c r="E2218" t="s">
        <v>946</v>
      </c>
      <c r="F2218" t="s">
        <v>947</v>
      </c>
      <c r="G2218" t="s">
        <v>948</v>
      </c>
      <c r="H2218" t="s">
        <v>949</v>
      </c>
      <c r="I2218" t="s">
        <v>950</v>
      </c>
      <c r="J2218" t="s">
        <v>951</v>
      </c>
      <c r="K2218" t="s">
        <v>19</v>
      </c>
      <c r="L2218">
        <v>5</v>
      </c>
      <c r="M2218" t="s">
        <v>1275</v>
      </c>
      <c r="O2218">
        <f t="shared" si="34"/>
        <v>1</v>
      </c>
    </row>
    <row r="2219" spans="1:15">
      <c r="A2219">
        <v>2218</v>
      </c>
      <c r="B2219" t="s">
        <v>915</v>
      </c>
      <c r="C2219" t="s">
        <v>12</v>
      </c>
      <c r="D2219" t="s">
        <v>12</v>
      </c>
      <c r="E2219" t="s">
        <v>952</v>
      </c>
      <c r="F2219" t="s">
        <v>953</v>
      </c>
      <c r="G2219" t="s">
        <v>954</v>
      </c>
      <c r="H2219" t="s">
        <v>955</v>
      </c>
      <c r="I2219" t="s">
        <v>956</v>
      </c>
      <c r="J2219" t="s">
        <v>957</v>
      </c>
      <c r="K2219" t="s">
        <v>19</v>
      </c>
      <c r="L2219">
        <v>0</v>
      </c>
      <c r="M2219" t="s">
        <v>1275</v>
      </c>
      <c r="O2219">
        <f t="shared" si="34"/>
        <v>1</v>
      </c>
    </row>
    <row r="2220" spans="1:15">
      <c r="A2220">
        <v>2219</v>
      </c>
      <c r="B2220" t="s">
        <v>915</v>
      </c>
      <c r="C2220" t="s">
        <v>958</v>
      </c>
      <c r="D2220" t="s">
        <v>52</v>
      </c>
      <c r="E2220" t="s">
        <v>52</v>
      </c>
      <c r="F2220" t="s">
        <v>959</v>
      </c>
      <c r="G2220" t="s">
        <v>960</v>
      </c>
      <c r="H2220" t="s">
        <v>961</v>
      </c>
      <c r="I2220" t="s">
        <v>962</v>
      </c>
      <c r="J2220" t="s">
        <v>963</v>
      </c>
      <c r="K2220" t="s">
        <v>19</v>
      </c>
      <c r="L2220">
        <v>3</v>
      </c>
      <c r="M2220" t="s">
        <v>1275</v>
      </c>
      <c r="O2220">
        <f t="shared" si="34"/>
        <v>1</v>
      </c>
    </row>
    <row r="2221" spans="1:15">
      <c r="A2221">
        <v>2220</v>
      </c>
      <c r="B2221" t="s">
        <v>915</v>
      </c>
      <c r="C2221" t="s">
        <v>958</v>
      </c>
      <c r="D2221" t="s">
        <v>52</v>
      </c>
      <c r="E2221" t="s">
        <v>58</v>
      </c>
      <c r="F2221" t="s">
        <v>964</v>
      </c>
      <c r="G2221" t="s">
        <v>22</v>
      </c>
      <c r="H2221" t="s">
        <v>965</v>
      </c>
      <c r="I2221" t="s">
        <v>966</v>
      </c>
      <c r="J2221" t="s">
        <v>967</v>
      </c>
      <c r="K2221" t="s">
        <v>19</v>
      </c>
      <c r="L2221">
        <v>10</v>
      </c>
      <c r="M2221" t="s">
        <v>1275</v>
      </c>
      <c r="N2221">
        <v>3</v>
      </c>
      <c r="O2221">
        <f t="shared" si="34"/>
        <v>1</v>
      </c>
    </row>
    <row r="2222" spans="1:15">
      <c r="A2222">
        <v>2221</v>
      </c>
      <c r="B2222" t="s">
        <v>915</v>
      </c>
      <c r="C2222" t="s">
        <v>958</v>
      </c>
      <c r="D2222" t="s">
        <v>25</v>
      </c>
      <c r="E2222" t="s">
        <v>64</v>
      </c>
      <c r="F2222" t="s">
        <v>968</v>
      </c>
      <c r="G2222" t="s">
        <v>969</v>
      </c>
      <c r="H2222" t="s">
        <v>970</v>
      </c>
      <c r="I2222" t="s">
        <v>971</v>
      </c>
      <c r="J2222" t="s">
        <v>972</v>
      </c>
      <c r="K2222" t="s">
        <v>19</v>
      </c>
      <c r="L2222">
        <v>8</v>
      </c>
      <c r="M2222" t="s">
        <v>1275</v>
      </c>
      <c r="N2222">
        <v>3</v>
      </c>
      <c r="O2222">
        <f t="shared" si="34"/>
        <v>1</v>
      </c>
    </row>
    <row r="2223" spans="1:15">
      <c r="A2223">
        <v>2222</v>
      </c>
      <c r="B2223" t="s">
        <v>915</v>
      </c>
      <c r="C2223" t="s">
        <v>958</v>
      </c>
      <c r="D2223" t="s">
        <v>25</v>
      </c>
      <c r="E2223" t="s">
        <v>70</v>
      </c>
      <c r="F2223" t="s">
        <v>973</v>
      </c>
      <c r="G2223" t="s">
        <v>974</v>
      </c>
      <c r="H2223" t="s">
        <v>975</v>
      </c>
      <c r="I2223" t="s">
        <v>976</v>
      </c>
      <c r="J2223" t="s">
        <v>977</v>
      </c>
      <c r="K2223" t="s">
        <v>19</v>
      </c>
      <c r="L2223">
        <v>4</v>
      </c>
      <c r="M2223" t="s">
        <v>1275</v>
      </c>
      <c r="O2223">
        <f t="shared" si="34"/>
        <v>1</v>
      </c>
    </row>
    <row r="2224" spans="1:15">
      <c r="A2224">
        <v>2223</v>
      </c>
      <c r="B2224" t="s">
        <v>915</v>
      </c>
      <c r="C2224" t="s">
        <v>958</v>
      </c>
      <c r="D2224" t="s">
        <v>76</v>
      </c>
      <c r="E2224" t="s">
        <v>77</v>
      </c>
      <c r="F2224" t="s">
        <v>978</v>
      </c>
      <c r="G2224" t="s">
        <v>148</v>
      </c>
      <c r="H2224" t="s">
        <v>979</v>
      </c>
      <c r="I2224" t="s">
        <v>980</v>
      </c>
      <c r="J2224" t="s">
        <v>981</v>
      </c>
      <c r="K2224" t="s">
        <v>19</v>
      </c>
      <c r="L2224">
        <v>0</v>
      </c>
      <c r="M2224" t="s">
        <v>1275</v>
      </c>
      <c r="O2224">
        <f t="shared" si="34"/>
        <v>1</v>
      </c>
    </row>
    <row r="2225" spans="1:15">
      <c r="A2225">
        <v>2224</v>
      </c>
      <c r="B2225" t="s">
        <v>915</v>
      </c>
      <c r="C2225" t="s">
        <v>958</v>
      </c>
      <c r="D2225" t="s">
        <v>76</v>
      </c>
      <c r="E2225" t="s">
        <v>83</v>
      </c>
      <c r="F2225" t="s">
        <v>982</v>
      </c>
      <c r="G2225" t="s">
        <v>911</v>
      </c>
      <c r="H2225" t="s">
        <v>983</v>
      </c>
      <c r="I2225" t="s">
        <v>984</v>
      </c>
      <c r="J2225" t="s">
        <v>985</v>
      </c>
      <c r="K2225" t="s">
        <v>19</v>
      </c>
      <c r="L2225">
        <v>6</v>
      </c>
      <c r="M2225" t="s">
        <v>1275</v>
      </c>
      <c r="O2225">
        <f t="shared" si="34"/>
        <v>1</v>
      </c>
    </row>
    <row r="2226" spans="1:15">
      <c r="A2226">
        <v>2225</v>
      </c>
      <c r="B2226" t="s">
        <v>915</v>
      </c>
      <c r="C2226" t="s">
        <v>958</v>
      </c>
      <c r="D2226" t="s">
        <v>89</v>
      </c>
      <c r="E2226" t="s">
        <v>90</v>
      </c>
      <c r="F2226" t="s">
        <v>986</v>
      </c>
      <c r="G2226" t="s">
        <v>987</v>
      </c>
      <c r="H2226" t="s">
        <v>988</v>
      </c>
      <c r="I2226" t="s">
        <v>989</v>
      </c>
      <c r="J2226" t="s">
        <v>990</v>
      </c>
      <c r="K2226" t="s">
        <v>19</v>
      </c>
      <c r="L2226">
        <v>10</v>
      </c>
      <c r="M2226" t="s">
        <v>1275</v>
      </c>
      <c r="N2226">
        <v>3</v>
      </c>
      <c r="O2226">
        <f t="shared" si="34"/>
        <v>1</v>
      </c>
    </row>
    <row r="2227" spans="1:15">
      <c r="A2227">
        <v>2226</v>
      </c>
      <c r="B2227" t="s">
        <v>915</v>
      </c>
      <c r="C2227" t="s">
        <v>958</v>
      </c>
      <c r="D2227" t="s">
        <v>89</v>
      </c>
      <c r="E2227" t="s">
        <v>96</v>
      </c>
      <c r="F2227" t="s">
        <v>991</v>
      </c>
      <c r="G2227" t="s">
        <v>123</v>
      </c>
      <c r="H2227" t="s">
        <v>992</v>
      </c>
      <c r="I2227" t="s">
        <v>993</v>
      </c>
      <c r="J2227" t="s">
        <v>994</v>
      </c>
      <c r="K2227" t="s">
        <v>19</v>
      </c>
      <c r="L2227">
        <v>2</v>
      </c>
      <c r="M2227" t="s">
        <v>1275</v>
      </c>
      <c r="O2227">
        <f t="shared" si="34"/>
        <v>1</v>
      </c>
    </row>
    <row r="2228" spans="1:15">
      <c r="A2228">
        <v>2227</v>
      </c>
      <c r="B2228" t="s">
        <v>915</v>
      </c>
      <c r="C2228" t="s">
        <v>958</v>
      </c>
      <c r="D2228" t="s">
        <v>102</v>
      </c>
      <c r="E2228" t="s">
        <v>103</v>
      </c>
      <c r="F2228" t="s">
        <v>964</v>
      </c>
      <c r="G2228" t="s">
        <v>22</v>
      </c>
      <c r="H2228" t="s">
        <v>965</v>
      </c>
      <c r="I2228" t="s">
        <v>966</v>
      </c>
      <c r="J2228" t="s">
        <v>967</v>
      </c>
      <c r="K2228" t="s">
        <v>19</v>
      </c>
      <c r="L2228">
        <v>10</v>
      </c>
      <c r="M2228" t="s">
        <v>1275</v>
      </c>
      <c r="N2228">
        <v>3</v>
      </c>
      <c r="O2228">
        <f t="shared" si="34"/>
        <v>1</v>
      </c>
    </row>
    <row r="2229" spans="1:15">
      <c r="A2229">
        <v>2228</v>
      </c>
      <c r="B2229" t="s">
        <v>915</v>
      </c>
      <c r="C2229" t="s">
        <v>958</v>
      </c>
      <c r="D2229" t="s">
        <v>102</v>
      </c>
      <c r="E2229" t="s">
        <v>109</v>
      </c>
      <c r="F2229" t="s">
        <v>995</v>
      </c>
      <c r="G2229" t="s">
        <v>996</v>
      </c>
      <c r="H2229" t="s">
        <v>997</v>
      </c>
      <c r="I2229" t="s">
        <v>998</v>
      </c>
      <c r="J2229" t="s">
        <v>999</v>
      </c>
      <c r="K2229" t="s">
        <v>19</v>
      </c>
      <c r="L2229">
        <v>7</v>
      </c>
      <c r="M2229" t="s">
        <v>1275</v>
      </c>
      <c r="O2229">
        <f t="shared" si="34"/>
        <v>1</v>
      </c>
    </row>
    <row r="2230" spans="1:15">
      <c r="A2230">
        <v>2229</v>
      </c>
      <c r="B2230" t="s">
        <v>915</v>
      </c>
      <c r="C2230" t="s">
        <v>958</v>
      </c>
      <c r="D2230" t="s">
        <v>114</v>
      </c>
      <c r="E2230" t="s">
        <v>905</v>
      </c>
      <c r="F2230" t="s">
        <v>1000</v>
      </c>
      <c r="G2230" t="s">
        <v>1001</v>
      </c>
      <c r="H2230" t="s">
        <v>1002</v>
      </c>
      <c r="I2230" t="s">
        <v>1003</v>
      </c>
      <c r="J2230" t="s">
        <v>1004</v>
      </c>
      <c r="K2230" t="s">
        <v>19</v>
      </c>
      <c r="L2230">
        <v>6</v>
      </c>
      <c r="M2230" t="s">
        <v>1275</v>
      </c>
      <c r="N2230">
        <v>3</v>
      </c>
      <c r="O2230">
        <f t="shared" si="34"/>
        <v>1</v>
      </c>
    </row>
    <row r="2231" spans="1:15">
      <c r="A2231">
        <v>2230</v>
      </c>
      <c r="B2231" t="s">
        <v>915</v>
      </c>
      <c r="C2231" t="s">
        <v>958</v>
      </c>
      <c r="D2231" t="s">
        <v>114</v>
      </c>
      <c r="E2231" t="s">
        <v>121</v>
      </c>
      <c r="F2231" t="s">
        <v>1005</v>
      </c>
      <c r="G2231" t="s">
        <v>1006</v>
      </c>
      <c r="H2231" t="s">
        <v>1007</v>
      </c>
      <c r="I2231" t="s">
        <v>1008</v>
      </c>
      <c r="J2231" t="s">
        <v>1009</v>
      </c>
      <c r="K2231" t="s">
        <v>19</v>
      </c>
      <c r="L2231">
        <v>5</v>
      </c>
      <c r="M2231" t="s">
        <v>1275</v>
      </c>
      <c r="O2231">
        <f t="shared" si="34"/>
        <v>1</v>
      </c>
    </row>
    <row r="2232" spans="1:15">
      <c r="A2232">
        <v>2231</v>
      </c>
      <c r="B2232" t="s">
        <v>1010</v>
      </c>
      <c r="C2232" t="s">
        <v>12</v>
      </c>
      <c r="D2232" t="s">
        <v>12</v>
      </c>
      <c r="E2232" t="s">
        <v>20</v>
      </c>
      <c r="F2232" t="s">
        <v>1011</v>
      </c>
      <c r="G2232" t="s">
        <v>172</v>
      </c>
      <c r="H2232" t="s">
        <v>1012</v>
      </c>
      <c r="I2232" t="s">
        <v>1013</v>
      </c>
      <c r="J2232" t="s">
        <v>1014</v>
      </c>
      <c r="K2232" t="s">
        <v>19</v>
      </c>
      <c r="L2232">
        <v>5</v>
      </c>
      <c r="M2232" t="s">
        <v>1275</v>
      </c>
      <c r="N2232">
        <v>3</v>
      </c>
      <c r="O2232">
        <f t="shared" si="34"/>
        <v>1</v>
      </c>
    </row>
    <row r="2233" spans="1:15">
      <c r="A2233">
        <v>2232</v>
      </c>
      <c r="B2233" t="s">
        <v>1010</v>
      </c>
      <c r="C2233" t="s">
        <v>12</v>
      </c>
      <c r="D2233" t="s">
        <v>12</v>
      </c>
      <c r="E2233" t="s">
        <v>25</v>
      </c>
      <c r="F2233" t="s">
        <v>1015</v>
      </c>
      <c r="G2233" t="s">
        <v>960</v>
      </c>
      <c r="H2233" t="s">
        <v>1016</v>
      </c>
      <c r="I2233" t="s">
        <v>1017</v>
      </c>
      <c r="J2233" t="s">
        <v>1018</v>
      </c>
      <c r="K2233" t="s">
        <v>19</v>
      </c>
      <c r="L2233">
        <v>2</v>
      </c>
      <c r="M2233" t="s">
        <v>1275</v>
      </c>
      <c r="O2233">
        <f t="shared" si="34"/>
        <v>1</v>
      </c>
    </row>
    <row r="2234" spans="1:15">
      <c r="A2234">
        <v>2233</v>
      </c>
      <c r="B2234" t="s">
        <v>1010</v>
      </c>
      <c r="C2234" t="s">
        <v>12</v>
      </c>
      <c r="D2234" t="s">
        <v>12</v>
      </c>
      <c r="E2234" t="s">
        <v>30</v>
      </c>
      <c r="F2234" t="s">
        <v>1019</v>
      </c>
      <c r="G2234" t="s">
        <v>22</v>
      </c>
      <c r="H2234" t="s">
        <v>1020</v>
      </c>
      <c r="I2234" t="s">
        <v>1021</v>
      </c>
      <c r="J2234" t="s">
        <v>1022</v>
      </c>
      <c r="K2234" t="s">
        <v>19</v>
      </c>
      <c r="L2234">
        <v>0</v>
      </c>
      <c r="M2234" t="s">
        <v>1275</v>
      </c>
      <c r="O2234">
        <f t="shared" si="34"/>
        <v>1</v>
      </c>
    </row>
    <row r="2235" spans="1:15">
      <c r="A2235">
        <v>2234</v>
      </c>
      <c r="B2235" t="s">
        <v>1010</v>
      </c>
      <c r="C2235" t="s">
        <v>12</v>
      </c>
      <c r="D2235" t="s">
        <v>12</v>
      </c>
      <c r="E2235" t="s">
        <v>478</v>
      </c>
      <c r="F2235" t="s">
        <v>1023</v>
      </c>
      <c r="G2235" t="s">
        <v>367</v>
      </c>
      <c r="H2235" t="s">
        <v>1024</v>
      </c>
      <c r="I2235" t="s">
        <v>1025</v>
      </c>
      <c r="J2235" t="s">
        <v>1026</v>
      </c>
      <c r="K2235" t="s">
        <v>19</v>
      </c>
      <c r="L2235">
        <v>0</v>
      </c>
      <c r="M2235" t="s">
        <v>1275</v>
      </c>
      <c r="O2235">
        <f t="shared" si="34"/>
        <v>1</v>
      </c>
    </row>
    <row r="2236" spans="1:15">
      <c r="A2236">
        <v>2235</v>
      </c>
      <c r="B2236" t="s">
        <v>1010</v>
      </c>
      <c r="C2236" t="s">
        <v>12</v>
      </c>
      <c r="D2236" t="s">
        <v>12</v>
      </c>
      <c r="E2236" t="s">
        <v>36</v>
      </c>
      <c r="F2236" t="s">
        <v>1027</v>
      </c>
      <c r="G2236" t="s">
        <v>1028</v>
      </c>
      <c r="H2236" t="s">
        <v>1029</v>
      </c>
      <c r="I2236" t="s">
        <v>1030</v>
      </c>
      <c r="J2236" t="s">
        <v>1031</v>
      </c>
      <c r="K2236" t="s">
        <v>19</v>
      </c>
      <c r="L2236">
        <v>6</v>
      </c>
      <c r="M2236" t="s">
        <v>1275</v>
      </c>
      <c r="N2236">
        <v>3</v>
      </c>
      <c r="O2236">
        <f t="shared" si="34"/>
        <v>1</v>
      </c>
    </row>
    <row r="2237" spans="1:15">
      <c r="A2237">
        <v>2236</v>
      </c>
      <c r="B2237" t="s">
        <v>1010</v>
      </c>
      <c r="C2237" t="s">
        <v>12</v>
      </c>
      <c r="D2237" t="s">
        <v>12</v>
      </c>
      <c r="E2237" t="s">
        <v>40</v>
      </c>
      <c r="F2237" t="s">
        <v>1032</v>
      </c>
      <c r="G2237" t="s">
        <v>1033</v>
      </c>
      <c r="H2237" t="s">
        <v>1034</v>
      </c>
      <c r="I2237" t="s">
        <v>1035</v>
      </c>
      <c r="J2237" t="s">
        <v>1036</v>
      </c>
      <c r="K2237" t="s">
        <v>19</v>
      </c>
      <c r="L2237">
        <v>0</v>
      </c>
      <c r="M2237" t="s">
        <v>1275</v>
      </c>
      <c r="O2237">
        <f t="shared" si="34"/>
        <v>1</v>
      </c>
    </row>
    <row r="2238" spans="1:15">
      <c r="A2238">
        <v>2237</v>
      </c>
      <c r="B2238" t="s">
        <v>1010</v>
      </c>
      <c r="C2238" t="s">
        <v>1037</v>
      </c>
      <c r="D2238" t="s">
        <v>52</v>
      </c>
      <c r="E2238" t="s">
        <v>52</v>
      </c>
      <c r="F2238" t="s">
        <v>1038</v>
      </c>
      <c r="G2238" t="s">
        <v>392</v>
      </c>
      <c r="H2238" t="s">
        <v>1039</v>
      </c>
      <c r="I2238" t="s">
        <v>1040</v>
      </c>
      <c r="J2238" t="s">
        <v>1041</v>
      </c>
      <c r="K2238" t="s">
        <v>19</v>
      </c>
      <c r="L2238">
        <v>10</v>
      </c>
      <c r="M2238" t="s">
        <v>1275</v>
      </c>
      <c r="N2238">
        <v>3</v>
      </c>
      <c r="O2238">
        <f t="shared" si="34"/>
        <v>1</v>
      </c>
    </row>
    <row r="2239" spans="1:15">
      <c r="A2239">
        <v>2238</v>
      </c>
      <c r="B2239" t="s">
        <v>1010</v>
      </c>
      <c r="C2239" t="s">
        <v>1037</v>
      </c>
      <c r="D2239" t="s">
        <v>52</v>
      </c>
      <c r="E2239" t="s">
        <v>58</v>
      </c>
      <c r="F2239" t="s">
        <v>1042</v>
      </c>
      <c r="G2239" t="s">
        <v>1043</v>
      </c>
      <c r="H2239" t="s">
        <v>1044</v>
      </c>
      <c r="I2239" t="s">
        <v>1045</v>
      </c>
      <c r="J2239" t="s">
        <v>1046</v>
      </c>
      <c r="K2239" t="s">
        <v>19</v>
      </c>
      <c r="L2239">
        <v>1</v>
      </c>
      <c r="M2239" t="s">
        <v>1275</v>
      </c>
      <c r="O2239">
        <f t="shared" si="34"/>
        <v>1</v>
      </c>
    </row>
    <row r="2240" spans="1:15">
      <c r="A2240">
        <v>2239</v>
      </c>
      <c r="B2240" t="s">
        <v>1010</v>
      </c>
      <c r="C2240" t="s">
        <v>1037</v>
      </c>
      <c r="D2240" t="s">
        <v>25</v>
      </c>
      <c r="E2240" t="s">
        <v>64</v>
      </c>
      <c r="F2240" t="s">
        <v>1047</v>
      </c>
      <c r="G2240" t="s">
        <v>1048</v>
      </c>
      <c r="H2240" t="s">
        <v>1049</v>
      </c>
      <c r="I2240" t="s">
        <v>1050</v>
      </c>
      <c r="J2240" t="s">
        <v>1051</v>
      </c>
      <c r="K2240" t="s">
        <v>19</v>
      </c>
      <c r="L2240">
        <v>10</v>
      </c>
      <c r="M2240" t="s">
        <v>1275</v>
      </c>
      <c r="O2240">
        <f t="shared" si="34"/>
        <v>1</v>
      </c>
    </row>
    <row r="2241" spans="1:15">
      <c r="A2241">
        <v>2240</v>
      </c>
      <c r="B2241" t="s">
        <v>1010</v>
      </c>
      <c r="C2241" t="s">
        <v>1037</v>
      </c>
      <c r="D2241" t="s">
        <v>25</v>
      </c>
      <c r="E2241" t="s">
        <v>70</v>
      </c>
      <c r="F2241" t="s">
        <v>1052</v>
      </c>
      <c r="G2241" t="s">
        <v>1053</v>
      </c>
      <c r="H2241" t="s">
        <v>1054</v>
      </c>
      <c r="I2241" t="s">
        <v>1055</v>
      </c>
      <c r="J2241" t="s">
        <v>1056</v>
      </c>
      <c r="K2241" t="s">
        <v>19</v>
      </c>
      <c r="L2241">
        <v>0</v>
      </c>
      <c r="M2241" t="s">
        <v>1275</v>
      </c>
      <c r="O2241">
        <f t="shared" si="34"/>
        <v>1</v>
      </c>
    </row>
    <row r="2242" spans="1:15">
      <c r="A2242">
        <v>2241</v>
      </c>
      <c r="B2242" t="s">
        <v>1010</v>
      </c>
      <c r="C2242" t="s">
        <v>1037</v>
      </c>
      <c r="D2242" t="s">
        <v>25</v>
      </c>
      <c r="E2242" t="s">
        <v>70</v>
      </c>
      <c r="F2242" t="s">
        <v>1057</v>
      </c>
      <c r="G2242" t="s">
        <v>1058</v>
      </c>
      <c r="H2242" t="s">
        <v>1059</v>
      </c>
      <c r="I2242" t="s">
        <v>1060</v>
      </c>
      <c r="J2242" t="s">
        <v>1061</v>
      </c>
      <c r="K2242" t="s">
        <v>19</v>
      </c>
      <c r="L2242">
        <v>6</v>
      </c>
      <c r="M2242" t="s">
        <v>1275</v>
      </c>
      <c r="O2242">
        <f t="shared" si="34"/>
        <v>1</v>
      </c>
    </row>
    <row r="2243" spans="1:15">
      <c r="A2243">
        <v>2242</v>
      </c>
      <c r="B2243" t="s">
        <v>1010</v>
      </c>
      <c r="C2243" t="s">
        <v>1037</v>
      </c>
      <c r="D2243" t="s">
        <v>76</v>
      </c>
      <c r="E2243" t="s">
        <v>77</v>
      </c>
      <c r="F2243" t="s">
        <v>1062</v>
      </c>
      <c r="G2243" t="s">
        <v>969</v>
      </c>
      <c r="H2243" t="s">
        <v>1063</v>
      </c>
      <c r="I2243" t="s">
        <v>1064</v>
      </c>
      <c r="J2243" t="s">
        <v>1065</v>
      </c>
      <c r="K2243" t="s">
        <v>19</v>
      </c>
      <c r="L2243">
        <v>6</v>
      </c>
      <c r="M2243" t="s">
        <v>1275</v>
      </c>
      <c r="O2243">
        <f t="shared" ref="O2243:O2306" si="35">IF(N2243=" ",0,1)</f>
        <v>1</v>
      </c>
    </row>
    <row r="2244" spans="1:15">
      <c r="A2244">
        <v>2243</v>
      </c>
      <c r="B2244" t="s">
        <v>1010</v>
      </c>
      <c r="C2244" t="s">
        <v>1037</v>
      </c>
      <c r="D2244" t="s">
        <v>76</v>
      </c>
      <c r="E2244" t="s">
        <v>83</v>
      </c>
      <c r="F2244" t="s">
        <v>982</v>
      </c>
      <c r="G2244" t="s">
        <v>1066</v>
      </c>
      <c r="H2244" t="s">
        <v>1067</v>
      </c>
      <c r="I2244" t="s">
        <v>1068</v>
      </c>
      <c r="J2244" t="s">
        <v>1069</v>
      </c>
      <c r="K2244" t="s">
        <v>19</v>
      </c>
      <c r="L2244">
        <v>1</v>
      </c>
      <c r="M2244" t="s">
        <v>1275</v>
      </c>
      <c r="O2244">
        <f t="shared" si="35"/>
        <v>1</v>
      </c>
    </row>
    <row r="2245" spans="1:15">
      <c r="A2245">
        <v>2244</v>
      </c>
      <c r="B2245" t="s">
        <v>1010</v>
      </c>
      <c r="C2245" t="s">
        <v>1037</v>
      </c>
      <c r="D2245" t="s">
        <v>89</v>
      </c>
      <c r="E2245" t="s">
        <v>90</v>
      </c>
      <c r="F2245" t="s">
        <v>1070</v>
      </c>
      <c r="G2245" t="s">
        <v>1071</v>
      </c>
      <c r="H2245" t="s">
        <v>1072</v>
      </c>
      <c r="I2245" t="s">
        <v>1073</v>
      </c>
      <c r="J2245" t="s">
        <v>1074</v>
      </c>
      <c r="K2245" t="s">
        <v>19</v>
      </c>
      <c r="L2245">
        <v>3</v>
      </c>
      <c r="M2245" t="s">
        <v>1275</v>
      </c>
      <c r="O2245">
        <f t="shared" si="35"/>
        <v>1</v>
      </c>
    </row>
    <row r="2246" spans="1:15">
      <c r="A2246">
        <v>2245</v>
      </c>
      <c r="B2246" t="s">
        <v>1010</v>
      </c>
      <c r="C2246" t="s">
        <v>1037</v>
      </c>
      <c r="D2246" t="s">
        <v>89</v>
      </c>
      <c r="E2246" t="s">
        <v>96</v>
      </c>
      <c r="F2246" t="s">
        <v>387</v>
      </c>
      <c r="G2246" t="s">
        <v>948</v>
      </c>
      <c r="H2246" t="s">
        <v>1075</v>
      </c>
      <c r="I2246" t="s">
        <v>1076</v>
      </c>
      <c r="J2246" t="s">
        <v>1077</v>
      </c>
      <c r="K2246" t="s">
        <v>19</v>
      </c>
      <c r="L2246">
        <v>2</v>
      </c>
      <c r="M2246" t="s">
        <v>1275</v>
      </c>
      <c r="O2246">
        <f t="shared" si="35"/>
        <v>1</v>
      </c>
    </row>
    <row r="2247" spans="1:15">
      <c r="A2247">
        <v>2246</v>
      </c>
      <c r="B2247" t="s">
        <v>1010</v>
      </c>
      <c r="C2247" t="s">
        <v>1037</v>
      </c>
      <c r="D2247" t="s">
        <v>89</v>
      </c>
      <c r="E2247" t="s">
        <v>70</v>
      </c>
      <c r="F2247" t="s">
        <v>1078</v>
      </c>
      <c r="G2247" t="s">
        <v>1079</v>
      </c>
      <c r="H2247" t="s">
        <v>1080</v>
      </c>
      <c r="I2247" t="s">
        <v>1081</v>
      </c>
      <c r="J2247" t="s">
        <v>1082</v>
      </c>
      <c r="K2247" t="s">
        <v>19</v>
      </c>
      <c r="L2247">
        <v>4</v>
      </c>
      <c r="M2247" t="s">
        <v>1275</v>
      </c>
      <c r="O2247">
        <f t="shared" si="35"/>
        <v>1</v>
      </c>
    </row>
    <row r="2248" spans="1:15">
      <c r="A2248">
        <v>2247</v>
      </c>
      <c r="B2248" t="s">
        <v>1010</v>
      </c>
      <c r="C2248" t="s">
        <v>1037</v>
      </c>
      <c r="D2248" t="s">
        <v>102</v>
      </c>
      <c r="E2248" t="s">
        <v>103</v>
      </c>
      <c r="F2248" t="s">
        <v>1083</v>
      </c>
      <c r="G2248" t="s">
        <v>42</v>
      </c>
      <c r="H2248" t="s">
        <v>1084</v>
      </c>
      <c r="I2248" t="s">
        <v>1085</v>
      </c>
      <c r="J2248" t="s">
        <v>1086</v>
      </c>
      <c r="K2248" t="s">
        <v>19</v>
      </c>
      <c r="L2248">
        <v>6</v>
      </c>
      <c r="M2248" t="s">
        <v>1275</v>
      </c>
      <c r="O2248">
        <f t="shared" si="35"/>
        <v>1</v>
      </c>
    </row>
    <row r="2249" spans="1:15">
      <c r="A2249">
        <v>2248</v>
      </c>
      <c r="B2249" t="s">
        <v>1010</v>
      </c>
      <c r="C2249" t="s">
        <v>1037</v>
      </c>
      <c r="D2249" t="s">
        <v>102</v>
      </c>
      <c r="E2249" t="s">
        <v>109</v>
      </c>
      <c r="F2249" t="s">
        <v>1038</v>
      </c>
      <c r="G2249" t="s">
        <v>392</v>
      </c>
      <c r="H2249" t="s">
        <v>1039</v>
      </c>
      <c r="I2249" t="s">
        <v>1040</v>
      </c>
      <c r="J2249" t="s">
        <v>1041</v>
      </c>
      <c r="K2249" t="s">
        <v>19</v>
      </c>
      <c r="L2249">
        <v>10</v>
      </c>
      <c r="M2249" t="s">
        <v>1275</v>
      </c>
      <c r="N2249">
        <v>3</v>
      </c>
      <c r="O2249">
        <f t="shared" si="35"/>
        <v>1</v>
      </c>
    </row>
    <row r="2250" spans="1:15">
      <c r="A2250">
        <v>2249</v>
      </c>
      <c r="B2250" t="s">
        <v>1010</v>
      </c>
      <c r="C2250" t="s">
        <v>1037</v>
      </c>
      <c r="D2250" t="s">
        <v>114</v>
      </c>
      <c r="E2250" t="s">
        <v>905</v>
      </c>
      <c r="F2250" t="s">
        <v>1087</v>
      </c>
      <c r="G2250" t="s">
        <v>1088</v>
      </c>
      <c r="H2250" t="s">
        <v>1089</v>
      </c>
      <c r="I2250" t="s">
        <v>1090</v>
      </c>
      <c r="J2250" t="s">
        <v>1091</v>
      </c>
      <c r="K2250" t="s">
        <v>19</v>
      </c>
      <c r="L2250">
        <v>0</v>
      </c>
      <c r="M2250" t="s">
        <v>1275</v>
      </c>
      <c r="O2250">
        <f t="shared" si="35"/>
        <v>1</v>
      </c>
    </row>
    <row r="2251" spans="1:15">
      <c r="A2251">
        <v>2250</v>
      </c>
      <c r="B2251" t="s">
        <v>1010</v>
      </c>
      <c r="C2251" t="s">
        <v>1037</v>
      </c>
      <c r="D2251" t="s">
        <v>114</v>
      </c>
      <c r="E2251" t="s">
        <v>121</v>
      </c>
      <c r="F2251" t="s">
        <v>1092</v>
      </c>
      <c r="G2251" t="s">
        <v>1093</v>
      </c>
      <c r="H2251" t="s">
        <v>1094</v>
      </c>
      <c r="I2251" t="s">
        <v>1095</v>
      </c>
      <c r="J2251" t="s">
        <v>1096</v>
      </c>
      <c r="K2251" t="s">
        <v>19</v>
      </c>
      <c r="L2251">
        <v>0</v>
      </c>
      <c r="M2251" t="s">
        <v>1275</v>
      </c>
      <c r="O2251">
        <f t="shared" si="35"/>
        <v>1</v>
      </c>
    </row>
    <row r="2252" spans="1:15">
      <c r="A2252">
        <v>2251</v>
      </c>
      <c r="B2252" t="s">
        <v>11</v>
      </c>
      <c r="C2252" t="s">
        <v>12</v>
      </c>
      <c r="D2252" t="s">
        <v>12</v>
      </c>
      <c r="E2252" t="s">
        <v>25</v>
      </c>
      <c r="F2252" t="s">
        <v>1097</v>
      </c>
      <c r="G2252" t="s">
        <v>1098</v>
      </c>
      <c r="H2252" t="s">
        <v>1099</v>
      </c>
      <c r="I2252" t="s">
        <v>17</v>
      </c>
      <c r="J2252" t="s">
        <v>1100</v>
      </c>
      <c r="K2252" t="s">
        <v>19</v>
      </c>
      <c r="L2252">
        <v>7</v>
      </c>
      <c r="M2252" t="s">
        <v>1275</v>
      </c>
      <c r="O2252">
        <f t="shared" si="35"/>
        <v>1</v>
      </c>
    </row>
    <row r="2253" spans="1:15">
      <c r="A2253">
        <v>2252</v>
      </c>
      <c r="B2253" t="s">
        <v>460</v>
      </c>
      <c r="C2253" t="s">
        <v>702</v>
      </c>
      <c r="D2253" t="s">
        <v>102</v>
      </c>
      <c r="E2253" t="s">
        <v>109</v>
      </c>
      <c r="F2253" t="s">
        <v>1101</v>
      </c>
      <c r="G2253" t="s">
        <v>1102</v>
      </c>
      <c r="H2253" t="s">
        <v>1103</v>
      </c>
      <c r="I2253" t="s">
        <v>1104</v>
      </c>
      <c r="J2253" t="s">
        <v>1105</v>
      </c>
      <c r="K2253" t="s">
        <v>19</v>
      </c>
      <c r="L2253">
        <v>8</v>
      </c>
      <c r="M2253" t="s">
        <v>1275</v>
      </c>
      <c r="N2253">
        <v>3</v>
      </c>
      <c r="O2253">
        <f t="shared" si="35"/>
        <v>1</v>
      </c>
    </row>
    <row r="2254" spans="1:15">
      <c r="A2254">
        <v>2253</v>
      </c>
      <c r="B2254" t="s">
        <v>460</v>
      </c>
      <c r="C2254" t="s">
        <v>821</v>
      </c>
      <c r="D2254" t="s">
        <v>102</v>
      </c>
      <c r="E2254" t="s">
        <v>109</v>
      </c>
      <c r="F2254" t="s">
        <v>1106</v>
      </c>
      <c r="G2254" t="s">
        <v>271</v>
      </c>
      <c r="H2254" t="s">
        <v>1107</v>
      </c>
      <c r="I2254" t="s">
        <v>1291</v>
      </c>
      <c r="J2254" t="s">
        <v>1108</v>
      </c>
      <c r="K2254" t="s">
        <v>19</v>
      </c>
      <c r="L2254">
        <v>4</v>
      </c>
      <c r="M2254" t="s">
        <v>1275</v>
      </c>
      <c r="O2254">
        <f t="shared" si="35"/>
        <v>1</v>
      </c>
    </row>
    <row r="2255" spans="1:15">
      <c r="A2255">
        <v>2254</v>
      </c>
      <c r="B2255" t="s">
        <v>460</v>
      </c>
      <c r="C2255" t="s">
        <v>821</v>
      </c>
      <c r="D2255" t="s">
        <v>25</v>
      </c>
      <c r="E2255" t="s">
        <v>70</v>
      </c>
      <c r="F2255" t="s">
        <v>1109</v>
      </c>
      <c r="G2255" t="s">
        <v>1110</v>
      </c>
      <c r="H2255" t="s">
        <v>1111</v>
      </c>
      <c r="I2255" t="s">
        <v>1112</v>
      </c>
      <c r="J2255" t="s">
        <v>1113</v>
      </c>
      <c r="K2255" t="s">
        <v>19</v>
      </c>
      <c r="L2255">
        <v>9</v>
      </c>
      <c r="M2255" t="s">
        <v>1275</v>
      </c>
      <c r="N2255">
        <v>3</v>
      </c>
      <c r="O2255">
        <f t="shared" si="35"/>
        <v>1</v>
      </c>
    </row>
    <row r="2256" spans="1:15">
      <c r="A2256">
        <v>2255</v>
      </c>
      <c r="B2256" t="s">
        <v>460</v>
      </c>
      <c r="C2256" t="s">
        <v>821</v>
      </c>
      <c r="D2256" t="s">
        <v>102</v>
      </c>
      <c r="E2256" t="s">
        <v>109</v>
      </c>
      <c r="F2256" t="s">
        <v>1114</v>
      </c>
      <c r="G2256" t="s">
        <v>363</v>
      </c>
      <c r="H2256" t="s">
        <v>1115</v>
      </c>
      <c r="I2256" t="s">
        <v>1116</v>
      </c>
      <c r="J2256" t="s">
        <v>1117</v>
      </c>
      <c r="K2256" t="s">
        <v>19</v>
      </c>
      <c r="L2256">
        <v>6</v>
      </c>
      <c r="M2256" t="s">
        <v>1275</v>
      </c>
      <c r="N2256">
        <v>3</v>
      </c>
      <c r="O2256">
        <f t="shared" si="35"/>
        <v>1</v>
      </c>
    </row>
    <row r="2257" spans="1:15">
      <c r="A2257">
        <v>2256</v>
      </c>
      <c r="B2257" t="s">
        <v>11</v>
      </c>
      <c r="C2257" t="s">
        <v>186</v>
      </c>
      <c r="D2257" t="s">
        <v>102</v>
      </c>
      <c r="E2257" t="s">
        <v>109</v>
      </c>
      <c r="F2257" t="s">
        <v>1119</v>
      </c>
      <c r="G2257" t="s">
        <v>1120</v>
      </c>
      <c r="H2257" t="s">
        <v>1121</v>
      </c>
      <c r="I2257" t="s">
        <v>1122</v>
      </c>
      <c r="J2257" t="s">
        <v>1123</v>
      </c>
      <c r="K2257" t="s">
        <v>19</v>
      </c>
      <c r="L2257">
        <v>1</v>
      </c>
      <c r="M2257" t="s">
        <v>1275</v>
      </c>
      <c r="O2257">
        <f t="shared" si="35"/>
        <v>1</v>
      </c>
    </row>
    <row r="2258" spans="1:15">
      <c r="A2258">
        <v>2257</v>
      </c>
      <c r="B2258" t="s">
        <v>11</v>
      </c>
      <c r="C2258" t="s">
        <v>186</v>
      </c>
      <c r="D2258" t="s">
        <v>102</v>
      </c>
      <c r="E2258" t="s">
        <v>109</v>
      </c>
      <c r="F2258" t="s">
        <v>1124</v>
      </c>
      <c r="G2258" t="s">
        <v>1125</v>
      </c>
      <c r="H2258" t="s">
        <v>1126</v>
      </c>
      <c r="I2258" t="s">
        <v>1127</v>
      </c>
      <c r="J2258" t="s">
        <v>1128</v>
      </c>
      <c r="K2258" t="s">
        <v>19</v>
      </c>
      <c r="L2258">
        <v>5</v>
      </c>
      <c r="M2258" t="s">
        <v>1275</v>
      </c>
      <c r="O2258">
        <f t="shared" si="35"/>
        <v>1</v>
      </c>
    </row>
    <row r="2259" spans="1:15">
      <c r="A2259">
        <v>2258</v>
      </c>
      <c r="B2259" t="s">
        <v>460</v>
      </c>
      <c r="C2259" t="s">
        <v>656</v>
      </c>
      <c r="D2259" t="s">
        <v>76</v>
      </c>
      <c r="E2259" t="s">
        <v>77</v>
      </c>
      <c r="F2259" t="s">
        <v>1129</v>
      </c>
      <c r="G2259" t="s">
        <v>1130</v>
      </c>
      <c r="H2259" t="s">
        <v>1131</v>
      </c>
      <c r="I2259" t="s">
        <v>1132</v>
      </c>
      <c r="J2259" t="s">
        <v>1133</v>
      </c>
      <c r="K2259" t="s">
        <v>19</v>
      </c>
      <c r="L2259">
        <v>3</v>
      </c>
      <c r="M2259" t="s">
        <v>1275</v>
      </c>
      <c r="O2259">
        <f t="shared" si="35"/>
        <v>1</v>
      </c>
    </row>
    <row r="2260" spans="1:15">
      <c r="A2260">
        <v>2259</v>
      </c>
      <c r="B2260" t="s">
        <v>460</v>
      </c>
      <c r="C2260" t="s">
        <v>821</v>
      </c>
      <c r="D2260" t="s">
        <v>76</v>
      </c>
      <c r="E2260" t="s">
        <v>83</v>
      </c>
      <c r="F2260" t="s">
        <v>1134</v>
      </c>
      <c r="G2260" t="s">
        <v>1135</v>
      </c>
      <c r="H2260" t="s">
        <v>1136</v>
      </c>
      <c r="I2260" t="s">
        <v>1137</v>
      </c>
      <c r="J2260" t="s">
        <v>1138</v>
      </c>
      <c r="K2260" t="s">
        <v>19</v>
      </c>
      <c r="L2260">
        <v>1</v>
      </c>
      <c r="M2260" t="s">
        <v>1275</v>
      </c>
      <c r="O2260">
        <f t="shared" si="35"/>
        <v>1</v>
      </c>
    </row>
    <row r="2261" spans="1:15">
      <c r="A2261">
        <v>2260</v>
      </c>
      <c r="B2261" t="s">
        <v>11</v>
      </c>
      <c r="C2261" t="s">
        <v>12</v>
      </c>
      <c r="D2261" t="s">
        <v>12</v>
      </c>
      <c r="E2261" t="s">
        <v>13</v>
      </c>
      <c r="F2261" t="s">
        <v>14</v>
      </c>
      <c r="G2261" t="s">
        <v>15</v>
      </c>
      <c r="H2261" t="s">
        <v>16</v>
      </c>
      <c r="I2261" t="s">
        <v>17</v>
      </c>
      <c r="J2261" t="s">
        <v>18</v>
      </c>
      <c r="K2261" t="s">
        <v>19</v>
      </c>
      <c r="L2261">
        <v>7</v>
      </c>
      <c r="M2261" t="s">
        <v>1274</v>
      </c>
      <c r="N2261">
        <v>2</v>
      </c>
      <c r="O2261">
        <f t="shared" si="35"/>
        <v>1</v>
      </c>
    </row>
    <row r="2262" spans="1:15">
      <c r="A2262">
        <v>2261</v>
      </c>
      <c r="B2262" t="s">
        <v>11</v>
      </c>
      <c r="C2262" t="s">
        <v>12</v>
      </c>
      <c r="D2262" t="s">
        <v>12</v>
      </c>
      <c r="E2262" t="s">
        <v>20</v>
      </c>
      <c r="F2262" t="s">
        <v>21</v>
      </c>
      <c r="G2262" t="s">
        <v>22</v>
      </c>
      <c r="H2262" t="s">
        <v>23</v>
      </c>
      <c r="I2262" t="s">
        <v>17</v>
      </c>
      <c r="J2262" t="s">
        <v>24</v>
      </c>
      <c r="K2262" t="s">
        <v>19</v>
      </c>
      <c r="L2262">
        <v>7</v>
      </c>
      <c r="M2262" t="s">
        <v>1274</v>
      </c>
      <c r="N2262">
        <v>2</v>
      </c>
      <c r="O2262">
        <f t="shared" si="35"/>
        <v>1</v>
      </c>
    </row>
    <row r="2263" spans="1:15">
      <c r="A2263">
        <v>2262</v>
      </c>
      <c r="B2263" t="s">
        <v>11</v>
      </c>
      <c r="C2263" t="s">
        <v>12</v>
      </c>
      <c r="D2263" t="s">
        <v>12</v>
      </c>
      <c r="E2263" t="s">
        <v>25</v>
      </c>
      <c r="F2263" t="s">
        <v>26</v>
      </c>
      <c r="G2263" t="s">
        <v>27</v>
      </c>
      <c r="H2263" t="s">
        <v>28</v>
      </c>
      <c r="I2263" t="s">
        <v>17</v>
      </c>
      <c r="J2263" t="s">
        <v>29</v>
      </c>
      <c r="K2263" t="s">
        <v>19</v>
      </c>
      <c r="L2263">
        <v>7</v>
      </c>
      <c r="M2263" t="s">
        <v>1274</v>
      </c>
      <c r="N2263">
        <v>2</v>
      </c>
      <c r="O2263">
        <f t="shared" si="35"/>
        <v>1</v>
      </c>
    </row>
    <row r="2264" spans="1:15">
      <c r="A2264">
        <v>2263</v>
      </c>
      <c r="B2264" t="s">
        <v>11</v>
      </c>
      <c r="C2264" t="s">
        <v>12</v>
      </c>
      <c r="D2264" t="s">
        <v>12</v>
      </c>
      <c r="E2264" t="s">
        <v>30</v>
      </c>
      <c r="F2264" t="s">
        <v>31</v>
      </c>
      <c r="G2264" t="s">
        <v>32</v>
      </c>
      <c r="H2264" t="s">
        <v>33</v>
      </c>
      <c r="I2264" t="s">
        <v>34</v>
      </c>
      <c r="J2264" t="s">
        <v>35</v>
      </c>
      <c r="K2264" t="s">
        <v>19</v>
      </c>
      <c r="L2264">
        <v>6</v>
      </c>
      <c r="M2264" t="s">
        <v>1274</v>
      </c>
      <c r="O2264">
        <f t="shared" si="35"/>
        <v>1</v>
      </c>
    </row>
    <row r="2265" spans="1:15">
      <c r="A2265">
        <v>2264</v>
      </c>
      <c r="B2265" t="s">
        <v>11</v>
      </c>
      <c r="C2265" t="s">
        <v>12</v>
      </c>
      <c r="D2265" t="s">
        <v>12</v>
      </c>
      <c r="E2265" t="s">
        <v>36</v>
      </c>
      <c r="F2265" t="s">
        <v>37</v>
      </c>
      <c r="G2265" t="s">
        <v>38</v>
      </c>
      <c r="H2265" t="s">
        <v>1285</v>
      </c>
      <c r="I2265" t="s">
        <v>17</v>
      </c>
      <c r="J2265" t="s">
        <v>39</v>
      </c>
      <c r="K2265" t="s">
        <v>19</v>
      </c>
      <c r="L2265">
        <v>0</v>
      </c>
      <c r="M2265" t="s">
        <v>1274</v>
      </c>
      <c r="O2265">
        <f t="shared" si="35"/>
        <v>1</v>
      </c>
    </row>
    <row r="2266" spans="1:15">
      <c r="A2266">
        <v>2265</v>
      </c>
      <c r="B2266" t="s">
        <v>11</v>
      </c>
      <c r="C2266" t="s">
        <v>12</v>
      </c>
      <c r="D2266" t="s">
        <v>12</v>
      </c>
      <c r="E2266" t="s">
        <v>40</v>
      </c>
      <c r="F2266" t="s">
        <v>41</v>
      </c>
      <c r="G2266" t="s">
        <v>42</v>
      </c>
      <c r="H2266" t="s">
        <v>43</v>
      </c>
      <c r="I2266" t="s">
        <v>17</v>
      </c>
      <c r="J2266" t="s">
        <v>44</v>
      </c>
      <c r="K2266" t="s">
        <v>19</v>
      </c>
      <c r="L2266">
        <v>0</v>
      </c>
      <c r="M2266" t="s">
        <v>1274</v>
      </c>
      <c r="O2266">
        <f t="shared" si="35"/>
        <v>1</v>
      </c>
    </row>
    <row r="2267" spans="1:15">
      <c r="A2267">
        <v>2266</v>
      </c>
      <c r="B2267" t="s">
        <v>11</v>
      </c>
      <c r="C2267" t="s">
        <v>12</v>
      </c>
      <c r="D2267" t="s">
        <v>12</v>
      </c>
      <c r="E2267" t="s">
        <v>45</v>
      </c>
      <c r="F2267" t="s">
        <v>46</v>
      </c>
      <c r="G2267" t="s">
        <v>47</v>
      </c>
      <c r="H2267" t="s">
        <v>48</v>
      </c>
      <c r="I2267" t="s">
        <v>49</v>
      </c>
      <c r="J2267" t="s">
        <v>50</v>
      </c>
      <c r="K2267" t="s">
        <v>19</v>
      </c>
      <c r="L2267">
        <v>4</v>
      </c>
      <c r="M2267" t="s">
        <v>1274</v>
      </c>
      <c r="N2267">
        <v>2</v>
      </c>
      <c r="O2267">
        <f t="shared" si="35"/>
        <v>1</v>
      </c>
    </row>
    <row r="2268" spans="1:15">
      <c r="A2268">
        <v>2267</v>
      </c>
      <c r="B2268" t="s">
        <v>11</v>
      </c>
      <c r="C2268" t="s">
        <v>51</v>
      </c>
      <c r="D2268" t="s">
        <v>52</v>
      </c>
      <c r="E2268" t="s">
        <v>52</v>
      </c>
      <c r="F2268" t="s">
        <v>53</v>
      </c>
      <c r="G2268" t="s">
        <v>54</v>
      </c>
      <c r="H2268" t="s">
        <v>55</v>
      </c>
      <c r="I2268" t="s">
        <v>56</v>
      </c>
      <c r="J2268" t="s">
        <v>57</v>
      </c>
      <c r="K2268" t="s">
        <v>19</v>
      </c>
      <c r="L2268">
        <v>10</v>
      </c>
      <c r="M2268" t="s">
        <v>1274</v>
      </c>
      <c r="N2268">
        <v>2</v>
      </c>
      <c r="O2268">
        <f t="shared" si="35"/>
        <v>1</v>
      </c>
    </row>
    <row r="2269" spans="1:15">
      <c r="A2269">
        <v>2268</v>
      </c>
      <c r="B2269" t="s">
        <v>11</v>
      </c>
      <c r="C2269" t="s">
        <v>51</v>
      </c>
      <c r="D2269" t="s">
        <v>52</v>
      </c>
      <c r="E2269" t="s">
        <v>58</v>
      </c>
      <c r="F2269" t="s">
        <v>59</v>
      </c>
      <c r="G2269" t="s">
        <v>60</v>
      </c>
      <c r="H2269" t="s">
        <v>61</v>
      </c>
      <c r="I2269" t="s">
        <v>62</v>
      </c>
      <c r="J2269" t="s">
        <v>63</v>
      </c>
      <c r="K2269" t="s">
        <v>19</v>
      </c>
      <c r="L2269">
        <v>1</v>
      </c>
      <c r="M2269" t="s">
        <v>1274</v>
      </c>
      <c r="O2269">
        <f t="shared" si="35"/>
        <v>1</v>
      </c>
    </row>
    <row r="2270" spans="1:15">
      <c r="A2270">
        <v>2269</v>
      </c>
      <c r="B2270" t="s">
        <v>11</v>
      </c>
      <c r="C2270" t="s">
        <v>51</v>
      </c>
      <c r="D2270" t="s">
        <v>25</v>
      </c>
      <c r="E2270" t="s">
        <v>64</v>
      </c>
      <c r="F2270" t="s">
        <v>65</v>
      </c>
      <c r="G2270" t="s">
        <v>66</v>
      </c>
      <c r="H2270" t="s">
        <v>67</v>
      </c>
      <c r="I2270" t="s">
        <v>68</v>
      </c>
      <c r="J2270" t="s">
        <v>69</v>
      </c>
      <c r="K2270" t="s">
        <v>19</v>
      </c>
      <c r="L2270">
        <v>8</v>
      </c>
      <c r="M2270" t="s">
        <v>1274</v>
      </c>
      <c r="O2270">
        <f t="shared" si="35"/>
        <v>1</v>
      </c>
    </row>
    <row r="2271" spans="1:15">
      <c r="A2271">
        <v>2270</v>
      </c>
      <c r="B2271" t="s">
        <v>11</v>
      </c>
      <c r="C2271" t="s">
        <v>51</v>
      </c>
      <c r="D2271" t="s">
        <v>25</v>
      </c>
      <c r="E2271" t="s">
        <v>70</v>
      </c>
      <c r="F2271" t="s">
        <v>71</v>
      </c>
      <c r="G2271" t="s">
        <v>72</v>
      </c>
      <c r="H2271" t="s">
        <v>73</v>
      </c>
      <c r="I2271" t="s">
        <v>74</v>
      </c>
      <c r="J2271" t="s">
        <v>75</v>
      </c>
      <c r="K2271" t="s">
        <v>19</v>
      </c>
      <c r="L2271">
        <v>1</v>
      </c>
      <c r="M2271" t="s">
        <v>1274</v>
      </c>
      <c r="O2271">
        <f t="shared" si="35"/>
        <v>1</v>
      </c>
    </row>
    <row r="2272" spans="1:15">
      <c r="A2272">
        <v>2271</v>
      </c>
      <c r="B2272" t="s">
        <v>11</v>
      </c>
      <c r="C2272" t="s">
        <v>51</v>
      </c>
      <c r="D2272" t="s">
        <v>76</v>
      </c>
      <c r="E2272" t="s">
        <v>77</v>
      </c>
      <c r="F2272" t="s">
        <v>78</v>
      </c>
      <c r="G2272" t="s">
        <v>79</v>
      </c>
      <c r="H2272" t="s">
        <v>80</v>
      </c>
      <c r="I2272" t="s">
        <v>81</v>
      </c>
      <c r="J2272" t="s">
        <v>82</v>
      </c>
      <c r="K2272" t="s">
        <v>19</v>
      </c>
      <c r="L2272">
        <v>0</v>
      </c>
      <c r="M2272" t="s">
        <v>1274</v>
      </c>
      <c r="O2272">
        <f t="shared" si="35"/>
        <v>1</v>
      </c>
    </row>
    <row r="2273" spans="1:15">
      <c r="A2273">
        <v>2272</v>
      </c>
      <c r="B2273" t="s">
        <v>11</v>
      </c>
      <c r="C2273" t="s">
        <v>51</v>
      </c>
      <c r="D2273" t="s">
        <v>76</v>
      </c>
      <c r="E2273" t="s">
        <v>83</v>
      </c>
      <c r="F2273" t="s">
        <v>84</v>
      </c>
      <c r="G2273" t="s">
        <v>85</v>
      </c>
      <c r="H2273" t="s">
        <v>86</v>
      </c>
      <c r="I2273" t="s">
        <v>87</v>
      </c>
      <c r="J2273" t="s">
        <v>88</v>
      </c>
      <c r="K2273" t="s">
        <v>19</v>
      </c>
      <c r="L2273">
        <v>0</v>
      </c>
      <c r="M2273" t="s">
        <v>1274</v>
      </c>
      <c r="O2273">
        <f t="shared" si="35"/>
        <v>1</v>
      </c>
    </row>
    <row r="2274" spans="1:15">
      <c r="A2274">
        <v>2273</v>
      </c>
      <c r="B2274" t="s">
        <v>11</v>
      </c>
      <c r="C2274" t="s">
        <v>51</v>
      </c>
      <c r="D2274" t="s">
        <v>89</v>
      </c>
      <c r="E2274" t="s">
        <v>90</v>
      </c>
      <c r="F2274" t="s">
        <v>91</v>
      </c>
      <c r="G2274" t="s">
        <v>92</v>
      </c>
      <c r="H2274" t="s">
        <v>93</v>
      </c>
      <c r="I2274" t="s">
        <v>94</v>
      </c>
      <c r="J2274" t="s">
        <v>95</v>
      </c>
      <c r="K2274" t="s">
        <v>19</v>
      </c>
      <c r="L2274">
        <v>5</v>
      </c>
      <c r="M2274" t="s">
        <v>1274</v>
      </c>
      <c r="O2274">
        <f t="shared" si="35"/>
        <v>1</v>
      </c>
    </row>
    <row r="2275" spans="1:15">
      <c r="A2275">
        <v>2274</v>
      </c>
      <c r="B2275" t="s">
        <v>11</v>
      </c>
      <c r="C2275" t="s">
        <v>51</v>
      </c>
      <c r="D2275" t="s">
        <v>89</v>
      </c>
      <c r="E2275" t="s">
        <v>96</v>
      </c>
      <c r="F2275" t="s">
        <v>97</v>
      </c>
      <c r="G2275" t="s">
        <v>98</v>
      </c>
      <c r="H2275" t="s">
        <v>99</v>
      </c>
      <c r="I2275" t="s">
        <v>100</v>
      </c>
      <c r="J2275" t="s">
        <v>101</v>
      </c>
      <c r="K2275" t="s">
        <v>19</v>
      </c>
      <c r="L2275">
        <v>0</v>
      </c>
      <c r="M2275" t="s">
        <v>1274</v>
      </c>
      <c r="O2275">
        <f t="shared" si="35"/>
        <v>1</v>
      </c>
    </row>
    <row r="2276" spans="1:15">
      <c r="A2276">
        <v>2275</v>
      </c>
      <c r="B2276" t="s">
        <v>11</v>
      </c>
      <c r="C2276" t="s">
        <v>51</v>
      </c>
      <c r="D2276" t="s">
        <v>102</v>
      </c>
      <c r="E2276" t="s">
        <v>103</v>
      </c>
      <c r="F2276" t="s">
        <v>104</v>
      </c>
      <c r="G2276" t="s">
        <v>105</v>
      </c>
      <c r="H2276" t="s">
        <v>106</v>
      </c>
      <c r="I2276" t="s">
        <v>107</v>
      </c>
      <c r="J2276" t="s">
        <v>108</v>
      </c>
      <c r="K2276" t="s">
        <v>19</v>
      </c>
      <c r="L2276">
        <v>2</v>
      </c>
      <c r="M2276" t="s">
        <v>1274</v>
      </c>
      <c r="O2276">
        <f t="shared" si="35"/>
        <v>1</v>
      </c>
    </row>
    <row r="2277" spans="1:15">
      <c r="A2277">
        <v>2276</v>
      </c>
      <c r="B2277" t="s">
        <v>11</v>
      </c>
      <c r="C2277" t="s">
        <v>51</v>
      </c>
      <c r="D2277" t="s">
        <v>102</v>
      </c>
      <c r="E2277" t="s">
        <v>109</v>
      </c>
      <c r="F2277" t="s">
        <v>110</v>
      </c>
      <c r="G2277" t="s">
        <v>105</v>
      </c>
      <c r="H2277" t="s">
        <v>111</v>
      </c>
      <c r="I2277" t="s">
        <v>112</v>
      </c>
      <c r="J2277" t="s">
        <v>113</v>
      </c>
      <c r="K2277" t="s">
        <v>19</v>
      </c>
      <c r="L2277">
        <v>0</v>
      </c>
      <c r="M2277" t="s">
        <v>1274</v>
      </c>
      <c r="O2277">
        <f t="shared" si="35"/>
        <v>1</v>
      </c>
    </row>
    <row r="2278" spans="1:15">
      <c r="A2278">
        <v>2277</v>
      </c>
      <c r="B2278" t="s">
        <v>11</v>
      </c>
      <c r="C2278" t="s">
        <v>51</v>
      </c>
      <c r="D2278" t="s">
        <v>114</v>
      </c>
      <c r="E2278" t="s">
        <v>115</v>
      </c>
      <c r="F2278" t="s">
        <v>116</v>
      </c>
      <c r="G2278" t="s">
        <v>117</v>
      </c>
      <c r="H2278" t="s">
        <v>118</v>
      </c>
      <c r="I2278" t="s">
        <v>119</v>
      </c>
      <c r="J2278" t="s">
        <v>120</v>
      </c>
      <c r="K2278" t="s">
        <v>19</v>
      </c>
      <c r="L2278">
        <v>3</v>
      </c>
      <c r="M2278" t="s">
        <v>1274</v>
      </c>
      <c r="O2278">
        <f t="shared" si="35"/>
        <v>1</v>
      </c>
    </row>
    <row r="2279" spans="1:15">
      <c r="A2279">
        <v>2278</v>
      </c>
      <c r="B2279" t="s">
        <v>11</v>
      </c>
      <c r="C2279" t="s">
        <v>51</v>
      </c>
      <c r="D2279" t="s">
        <v>114</v>
      </c>
      <c r="E2279" t="s">
        <v>121</v>
      </c>
      <c r="F2279" t="s">
        <v>122</v>
      </c>
      <c r="G2279" t="s">
        <v>123</v>
      </c>
      <c r="H2279" t="s">
        <v>124</v>
      </c>
      <c r="I2279" t="s">
        <v>125</v>
      </c>
      <c r="J2279" t="s">
        <v>126</v>
      </c>
      <c r="K2279" t="s">
        <v>19</v>
      </c>
      <c r="L2279">
        <v>3</v>
      </c>
      <c r="M2279" t="s">
        <v>1274</v>
      </c>
      <c r="O2279">
        <f t="shared" si="35"/>
        <v>1</v>
      </c>
    </row>
    <row r="2280" spans="1:15">
      <c r="A2280">
        <v>2279</v>
      </c>
      <c r="B2280" t="s">
        <v>11</v>
      </c>
      <c r="C2280" t="s">
        <v>127</v>
      </c>
      <c r="D2280" t="s">
        <v>52</v>
      </c>
      <c r="E2280" t="s">
        <v>52</v>
      </c>
      <c r="F2280" t="s">
        <v>128</v>
      </c>
      <c r="G2280" t="s">
        <v>129</v>
      </c>
      <c r="H2280" t="s">
        <v>130</v>
      </c>
      <c r="I2280" t="s">
        <v>131</v>
      </c>
      <c r="J2280" t="s">
        <v>132</v>
      </c>
      <c r="K2280" t="s">
        <v>19</v>
      </c>
      <c r="L2280">
        <v>5</v>
      </c>
      <c r="M2280" t="s">
        <v>1274</v>
      </c>
      <c r="N2280">
        <v>2</v>
      </c>
      <c r="O2280">
        <f t="shared" si="35"/>
        <v>1</v>
      </c>
    </row>
    <row r="2281" spans="1:15">
      <c r="A2281">
        <v>2280</v>
      </c>
      <c r="B2281" t="s">
        <v>11</v>
      </c>
      <c r="C2281" t="s">
        <v>127</v>
      </c>
      <c r="D2281" t="s">
        <v>52</v>
      </c>
      <c r="E2281" t="s">
        <v>58</v>
      </c>
      <c r="F2281" t="s">
        <v>133</v>
      </c>
      <c r="G2281" t="s">
        <v>134</v>
      </c>
      <c r="H2281" t="s">
        <v>135</v>
      </c>
      <c r="I2281" t="s">
        <v>136</v>
      </c>
      <c r="J2281" t="s">
        <v>137</v>
      </c>
      <c r="K2281" t="s">
        <v>19</v>
      </c>
      <c r="L2281">
        <v>0</v>
      </c>
      <c r="M2281" t="s">
        <v>1274</v>
      </c>
      <c r="O2281">
        <f t="shared" si="35"/>
        <v>1</v>
      </c>
    </row>
    <row r="2282" spans="1:15">
      <c r="A2282">
        <v>2281</v>
      </c>
      <c r="B2282" t="s">
        <v>11</v>
      </c>
      <c r="C2282" t="s">
        <v>127</v>
      </c>
      <c r="D2282" t="s">
        <v>25</v>
      </c>
      <c r="E2282" t="s">
        <v>64</v>
      </c>
      <c r="F2282" t="s">
        <v>138</v>
      </c>
      <c r="G2282" t="s">
        <v>139</v>
      </c>
      <c r="H2282" t="s">
        <v>140</v>
      </c>
      <c r="I2282" t="s">
        <v>141</v>
      </c>
      <c r="J2282" t="s">
        <v>142</v>
      </c>
      <c r="K2282" t="s">
        <v>19</v>
      </c>
      <c r="L2282">
        <v>11</v>
      </c>
      <c r="M2282" t="s">
        <v>1274</v>
      </c>
      <c r="N2282">
        <v>2</v>
      </c>
      <c r="O2282">
        <f t="shared" si="35"/>
        <v>1</v>
      </c>
    </row>
    <row r="2283" spans="1:15">
      <c r="A2283">
        <v>2282</v>
      </c>
      <c r="B2283" t="s">
        <v>11</v>
      </c>
      <c r="C2283" t="s">
        <v>127</v>
      </c>
      <c r="D2283" t="s">
        <v>25</v>
      </c>
      <c r="E2283" t="s">
        <v>70</v>
      </c>
      <c r="F2283" t="s">
        <v>143</v>
      </c>
      <c r="G2283" t="s">
        <v>144</v>
      </c>
      <c r="H2283" t="s">
        <v>145</v>
      </c>
      <c r="I2283" t="s">
        <v>146</v>
      </c>
      <c r="J2283" t="s">
        <v>147</v>
      </c>
      <c r="K2283" t="s">
        <v>19</v>
      </c>
      <c r="L2283">
        <v>3</v>
      </c>
      <c r="M2283" t="s">
        <v>1274</v>
      </c>
      <c r="N2283">
        <v>2</v>
      </c>
      <c r="O2283">
        <f t="shared" si="35"/>
        <v>1</v>
      </c>
    </row>
    <row r="2284" spans="1:15">
      <c r="A2284">
        <v>2283</v>
      </c>
      <c r="B2284" t="s">
        <v>11</v>
      </c>
      <c r="C2284" t="s">
        <v>127</v>
      </c>
      <c r="D2284" t="s">
        <v>76</v>
      </c>
      <c r="E2284" t="s">
        <v>77</v>
      </c>
      <c r="F2284" t="s">
        <v>53</v>
      </c>
      <c r="G2284" t="s">
        <v>148</v>
      </c>
      <c r="H2284" t="s">
        <v>149</v>
      </c>
      <c r="I2284" t="s">
        <v>150</v>
      </c>
      <c r="J2284" t="s">
        <v>151</v>
      </c>
      <c r="K2284" t="s">
        <v>19</v>
      </c>
      <c r="L2284">
        <v>0</v>
      </c>
      <c r="M2284" t="s">
        <v>1274</v>
      </c>
      <c r="O2284">
        <f t="shared" si="35"/>
        <v>1</v>
      </c>
    </row>
    <row r="2285" spans="1:15">
      <c r="A2285">
        <v>2284</v>
      </c>
      <c r="B2285" t="s">
        <v>11</v>
      </c>
      <c r="C2285" t="s">
        <v>127</v>
      </c>
      <c r="D2285" t="s">
        <v>76</v>
      </c>
      <c r="E2285" t="s">
        <v>83</v>
      </c>
      <c r="F2285" t="s">
        <v>152</v>
      </c>
      <c r="G2285" t="s">
        <v>153</v>
      </c>
      <c r="H2285" t="s">
        <v>154</v>
      </c>
      <c r="I2285" t="s">
        <v>150</v>
      </c>
      <c r="J2285" t="s">
        <v>155</v>
      </c>
      <c r="K2285" t="s">
        <v>19</v>
      </c>
      <c r="L2285">
        <v>0</v>
      </c>
      <c r="M2285" t="s">
        <v>1274</v>
      </c>
      <c r="O2285">
        <f t="shared" si="35"/>
        <v>1</v>
      </c>
    </row>
    <row r="2286" spans="1:15">
      <c r="A2286">
        <v>2285</v>
      </c>
      <c r="B2286" t="s">
        <v>11</v>
      </c>
      <c r="C2286" t="s">
        <v>127</v>
      </c>
      <c r="D2286" t="s">
        <v>89</v>
      </c>
      <c r="E2286" t="s">
        <v>90</v>
      </c>
      <c r="F2286" t="s">
        <v>156</v>
      </c>
      <c r="G2286" t="s">
        <v>157</v>
      </c>
      <c r="H2286" t="s">
        <v>158</v>
      </c>
      <c r="I2286" t="s">
        <v>159</v>
      </c>
      <c r="J2286" t="s">
        <v>160</v>
      </c>
      <c r="K2286" t="s">
        <v>19</v>
      </c>
      <c r="L2286">
        <v>0</v>
      </c>
      <c r="M2286" t="s">
        <v>1274</v>
      </c>
      <c r="O2286">
        <f t="shared" si="35"/>
        <v>1</v>
      </c>
    </row>
    <row r="2287" spans="1:15">
      <c r="A2287">
        <v>2286</v>
      </c>
      <c r="B2287" t="s">
        <v>11</v>
      </c>
      <c r="C2287" t="s">
        <v>127</v>
      </c>
      <c r="D2287" t="s">
        <v>89</v>
      </c>
      <c r="E2287" t="s">
        <v>96</v>
      </c>
      <c r="F2287" t="s">
        <v>161</v>
      </c>
      <c r="G2287" t="s">
        <v>162</v>
      </c>
      <c r="H2287" t="s">
        <v>163</v>
      </c>
      <c r="I2287" t="s">
        <v>164</v>
      </c>
      <c r="J2287" t="s">
        <v>165</v>
      </c>
      <c r="K2287" t="s">
        <v>19</v>
      </c>
      <c r="L2287">
        <v>1</v>
      </c>
      <c r="M2287" t="s">
        <v>1274</v>
      </c>
      <c r="O2287">
        <f t="shared" si="35"/>
        <v>1</v>
      </c>
    </row>
    <row r="2288" spans="1:15">
      <c r="A2288">
        <v>2287</v>
      </c>
      <c r="B2288" t="s">
        <v>11</v>
      </c>
      <c r="C2288" t="s">
        <v>127</v>
      </c>
      <c r="D2288" t="s">
        <v>102</v>
      </c>
      <c r="E2288" t="s">
        <v>103</v>
      </c>
      <c r="F2288" t="s">
        <v>166</v>
      </c>
      <c r="G2288" t="s">
        <v>167</v>
      </c>
      <c r="H2288" t="s">
        <v>168</v>
      </c>
      <c r="I2288" t="s">
        <v>169</v>
      </c>
      <c r="J2288" t="s">
        <v>170</v>
      </c>
      <c r="K2288" t="s">
        <v>19</v>
      </c>
      <c r="L2288">
        <v>5</v>
      </c>
      <c r="M2288" t="s">
        <v>1274</v>
      </c>
      <c r="O2288">
        <f t="shared" si="35"/>
        <v>1</v>
      </c>
    </row>
    <row r="2289" spans="1:15">
      <c r="A2289">
        <v>2288</v>
      </c>
      <c r="B2289" t="s">
        <v>11</v>
      </c>
      <c r="C2289" t="s">
        <v>127</v>
      </c>
      <c r="D2289" t="s">
        <v>102</v>
      </c>
      <c r="E2289" t="s">
        <v>109</v>
      </c>
      <c r="F2289" t="s">
        <v>171</v>
      </c>
      <c r="G2289" t="s">
        <v>172</v>
      </c>
      <c r="H2289" t="s">
        <v>173</v>
      </c>
      <c r="I2289" t="s">
        <v>174</v>
      </c>
      <c r="J2289" t="s">
        <v>175</v>
      </c>
      <c r="K2289" t="s">
        <v>19</v>
      </c>
      <c r="L2289">
        <v>5</v>
      </c>
      <c r="M2289" t="s">
        <v>1274</v>
      </c>
      <c r="N2289">
        <v>2</v>
      </c>
      <c r="O2289">
        <f t="shared" si="35"/>
        <v>1</v>
      </c>
    </row>
    <row r="2290" spans="1:15">
      <c r="A2290">
        <v>2289</v>
      </c>
      <c r="B2290" t="s">
        <v>11</v>
      </c>
      <c r="C2290" t="s">
        <v>127</v>
      </c>
      <c r="D2290" t="s">
        <v>114</v>
      </c>
      <c r="E2290" t="s">
        <v>115</v>
      </c>
      <c r="F2290" t="s">
        <v>176</v>
      </c>
      <c r="G2290" t="s">
        <v>177</v>
      </c>
      <c r="H2290" t="s">
        <v>178</v>
      </c>
      <c r="I2290" t="s">
        <v>179</v>
      </c>
      <c r="J2290" t="s">
        <v>180</v>
      </c>
      <c r="K2290" t="s">
        <v>19</v>
      </c>
      <c r="L2290">
        <v>2</v>
      </c>
      <c r="M2290" t="s">
        <v>1274</v>
      </c>
      <c r="O2290">
        <f t="shared" si="35"/>
        <v>1</v>
      </c>
    </row>
    <row r="2291" spans="1:15">
      <c r="A2291">
        <v>2290</v>
      </c>
      <c r="B2291" t="s">
        <v>11</v>
      </c>
      <c r="C2291" t="s">
        <v>127</v>
      </c>
      <c r="D2291" t="s">
        <v>114</v>
      </c>
      <c r="E2291" t="s">
        <v>121</v>
      </c>
      <c r="F2291" t="s">
        <v>181</v>
      </c>
      <c r="G2291" t="s">
        <v>182</v>
      </c>
      <c r="H2291" t="s">
        <v>183</v>
      </c>
      <c r="I2291" t="s">
        <v>184</v>
      </c>
      <c r="J2291" t="s">
        <v>185</v>
      </c>
      <c r="K2291" t="s">
        <v>19</v>
      </c>
      <c r="L2291">
        <v>1</v>
      </c>
      <c r="M2291" t="s">
        <v>1274</v>
      </c>
      <c r="O2291">
        <f t="shared" si="35"/>
        <v>1</v>
      </c>
    </row>
    <row r="2292" spans="1:15">
      <c r="A2292">
        <v>2291</v>
      </c>
      <c r="B2292" t="s">
        <v>11</v>
      </c>
      <c r="C2292" t="s">
        <v>186</v>
      </c>
      <c r="D2292" t="s">
        <v>52</v>
      </c>
      <c r="E2292" t="s">
        <v>52</v>
      </c>
      <c r="F2292" t="s">
        <v>187</v>
      </c>
      <c r="G2292" t="s">
        <v>188</v>
      </c>
      <c r="H2292" t="s">
        <v>189</v>
      </c>
      <c r="I2292" t="s">
        <v>190</v>
      </c>
      <c r="J2292" t="s">
        <v>191</v>
      </c>
      <c r="K2292" t="s">
        <v>19</v>
      </c>
      <c r="L2292">
        <v>3</v>
      </c>
      <c r="M2292" t="s">
        <v>1274</v>
      </c>
      <c r="O2292">
        <f t="shared" si="35"/>
        <v>1</v>
      </c>
    </row>
    <row r="2293" spans="1:15">
      <c r="A2293">
        <v>2292</v>
      </c>
      <c r="B2293" t="s">
        <v>11</v>
      </c>
      <c r="C2293" t="s">
        <v>186</v>
      </c>
      <c r="D2293" t="s">
        <v>52</v>
      </c>
      <c r="E2293" t="s">
        <v>58</v>
      </c>
      <c r="F2293" t="s">
        <v>192</v>
      </c>
      <c r="G2293" t="s">
        <v>193</v>
      </c>
      <c r="H2293" t="s">
        <v>194</v>
      </c>
      <c r="I2293" t="s">
        <v>195</v>
      </c>
      <c r="J2293" t="s">
        <v>196</v>
      </c>
      <c r="K2293" t="s">
        <v>19</v>
      </c>
      <c r="L2293">
        <v>5</v>
      </c>
      <c r="M2293" t="s">
        <v>1274</v>
      </c>
      <c r="O2293">
        <f t="shared" si="35"/>
        <v>1</v>
      </c>
    </row>
    <row r="2294" spans="1:15">
      <c r="A2294">
        <v>2293</v>
      </c>
      <c r="B2294" t="s">
        <v>11</v>
      </c>
      <c r="C2294" t="s">
        <v>186</v>
      </c>
      <c r="D2294" t="s">
        <v>25</v>
      </c>
      <c r="E2294" t="s">
        <v>64</v>
      </c>
      <c r="F2294" t="s">
        <v>197</v>
      </c>
      <c r="G2294" t="s">
        <v>198</v>
      </c>
      <c r="H2294" t="s">
        <v>199</v>
      </c>
      <c r="I2294" t="s">
        <v>200</v>
      </c>
      <c r="J2294" t="s">
        <v>201</v>
      </c>
      <c r="K2294" t="s">
        <v>19</v>
      </c>
      <c r="L2294">
        <v>5</v>
      </c>
      <c r="M2294" t="s">
        <v>1274</v>
      </c>
      <c r="O2294">
        <f t="shared" si="35"/>
        <v>1</v>
      </c>
    </row>
    <row r="2295" spans="1:15">
      <c r="A2295">
        <v>2294</v>
      </c>
      <c r="B2295" t="s">
        <v>11</v>
      </c>
      <c r="C2295" t="s">
        <v>186</v>
      </c>
      <c r="D2295" t="s">
        <v>25</v>
      </c>
      <c r="E2295" t="s">
        <v>70</v>
      </c>
      <c r="F2295" t="s">
        <v>202</v>
      </c>
      <c r="G2295" t="s">
        <v>203</v>
      </c>
      <c r="H2295" t="s">
        <v>204</v>
      </c>
      <c r="I2295" t="s">
        <v>205</v>
      </c>
      <c r="J2295" t="s">
        <v>206</v>
      </c>
      <c r="K2295" t="s">
        <v>19</v>
      </c>
      <c r="L2295">
        <v>0</v>
      </c>
      <c r="M2295" t="s">
        <v>1274</v>
      </c>
      <c r="O2295">
        <f t="shared" si="35"/>
        <v>1</v>
      </c>
    </row>
    <row r="2296" spans="1:15">
      <c r="A2296">
        <v>2295</v>
      </c>
      <c r="B2296" t="s">
        <v>11</v>
      </c>
      <c r="C2296" t="s">
        <v>186</v>
      </c>
      <c r="D2296" t="s">
        <v>76</v>
      </c>
      <c r="E2296" t="s">
        <v>77</v>
      </c>
      <c r="F2296" t="s">
        <v>207</v>
      </c>
      <c r="G2296" t="s">
        <v>208</v>
      </c>
      <c r="H2296" t="s">
        <v>209</v>
      </c>
      <c r="I2296" t="s">
        <v>210</v>
      </c>
      <c r="J2296" t="s">
        <v>211</v>
      </c>
      <c r="K2296" t="s">
        <v>19</v>
      </c>
      <c r="L2296">
        <v>2</v>
      </c>
      <c r="M2296" t="s">
        <v>1274</v>
      </c>
      <c r="O2296">
        <f t="shared" si="35"/>
        <v>1</v>
      </c>
    </row>
    <row r="2297" spans="1:15">
      <c r="A2297">
        <v>2296</v>
      </c>
      <c r="B2297" t="s">
        <v>11</v>
      </c>
      <c r="C2297" t="s">
        <v>186</v>
      </c>
      <c r="D2297" t="s">
        <v>76</v>
      </c>
      <c r="E2297" t="s">
        <v>83</v>
      </c>
      <c r="F2297" t="s">
        <v>212</v>
      </c>
      <c r="G2297" t="s">
        <v>213</v>
      </c>
      <c r="H2297" t="s">
        <v>214</v>
      </c>
      <c r="I2297" t="s">
        <v>215</v>
      </c>
      <c r="J2297" t="s">
        <v>216</v>
      </c>
      <c r="K2297" t="s">
        <v>19</v>
      </c>
      <c r="L2297">
        <v>1</v>
      </c>
      <c r="M2297" t="s">
        <v>1274</v>
      </c>
      <c r="O2297">
        <f t="shared" si="35"/>
        <v>1</v>
      </c>
    </row>
    <row r="2298" spans="1:15">
      <c r="A2298">
        <v>2297</v>
      </c>
      <c r="B2298" t="s">
        <v>11</v>
      </c>
      <c r="C2298" t="s">
        <v>186</v>
      </c>
      <c r="D2298" t="s">
        <v>89</v>
      </c>
      <c r="E2298" t="s">
        <v>90</v>
      </c>
      <c r="F2298" t="s">
        <v>217</v>
      </c>
      <c r="G2298" t="s">
        <v>218</v>
      </c>
      <c r="H2298" t="s">
        <v>219</v>
      </c>
      <c r="I2298" t="s">
        <v>220</v>
      </c>
      <c r="J2298" t="s">
        <v>221</v>
      </c>
      <c r="K2298" t="s">
        <v>19</v>
      </c>
      <c r="L2298">
        <v>4</v>
      </c>
      <c r="M2298" t="s">
        <v>1274</v>
      </c>
      <c r="O2298">
        <f t="shared" si="35"/>
        <v>1</v>
      </c>
    </row>
    <row r="2299" spans="1:15">
      <c r="A2299">
        <v>2298</v>
      </c>
      <c r="B2299" t="s">
        <v>11</v>
      </c>
      <c r="C2299" t="s">
        <v>186</v>
      </c>
      <c r="D2299" t="s">
        <v>89</v>
      </c>
      <c r="E2299" t="s">
        <v>96</v>
      </c>
      <c r="F2299" t="s">
        <v>222</v>
      </c>
      <c r="G2299" t="s">
        <v>223</v>
      </c>
      <c r="H2299" t="s">
        <v>224</v>
      </c>
      <c r="I2299" t="s">
        <v>225</v>
      </c>
      <c r="J2299" t="s">
        <v>226</v>
      </c>
      <c r="K2299" t="s">
        <v>19</v>
      </c>
      <c r="L2299">
        <v>8</v>
      </c>
      <c r="M2299" t="s">
        <v>1274</v>
      </c>
      <c r="O2299">
        <f t="shared" si="35"/>
        <v>1</v>
      </c>
    </row>
    <row r="2300" spans="1:15">
      <c r="A2300">
        <v>2299</v>
      </c>
      <c r="B2300" t="s">
        <v>11</v>
      </c>
      <c r="C2300" t="s">
        <v>186</v>
      </c>
      <c r="D2300" t="s">
        <v>102</v>
      </c>
      <c r="E2300" t="s">
        <v>103</v>
      </c>
      <c r="F2300" t="s">
        <v>187</v>
      </c>
      <c r="G2300" t="s">
        <v>188</v>
      </c>
      <c r="H2300" t="s">
        <v>189</v>
      </c>
      <c r="I2300" t="s">
        <v>227</v>
      </c>
      <c r="J2300" t="s">
        <v>191</v>
      </c>
      <c r="K2300" t="s">
        <v>19</v>
      </c>
      <c r="L2300">
        <v>3</v>
      </c>
      <c r="M2300" t="s">
        <v>1274</v>
      </c>
      <c r="O2300">
        <f t="shared" si="35"/>
        <v>1</v>
      </c>
    </row>
    <row r="2301" spans="1:15">
      <c r="A2301">
        <v>2300</v>
      </c>
      <c r="B2301" t="s">
        <v>11</v>
      </c>
      <c r="C2301" t="s">
        <v>186</v>
      </c>
      <c r="D2301" t="s">
        <v>102</v>
      </c>
      <c r="E2301" t="s">
        <v>109</v>
      </c>
      <c r="F2301" t="s">
        <v>192</v>
      </c>
      <c r="G2301" t="s">
        <v>193</v>
      </c>
      <c r="H2301" t="s">
        <v>194</v>
      </c>
      <c r="I2301" t="s">
        <v>195</v>
      </c>
      <c r="J2301" t="s">
        <v>196</v>
      </c>
      <c r="K2301" t="s">
        <v>19</v>
      </c>
      <c r="L2301">
        <v>5</v>
      </c>
      <c r="M2301" t="s">
        <v>1274</v>
      </c>
      <c r="O2301">
        <f t="shared" si="35"/>
        <v>1</v>
      </c>
    </row>
    <row r="2302" spans="1:15">
      <c r="A2302">
        <v>2301</v>
      </c>
      <c r="B2302" t="s">
        <v>11</v>
      </c>
      <c r="C2302" t="s">
        <v>186</v>
      </c>
      <c r="D2302" t="s">
        <v>114</v>
      </c>
      <c r="E2302" t="s">
        <v>115</v>
      </c>
      <c r="F2302" t="s">
        <v>228</v>
      </c>
      <c r="G2302" t="s">
        <v>229</v>
      </c>
      <c r="H2302" t="s">
        <v>230</v>
      </c>
      <c r="I2302" t="s">
        <v>231</v>
      </c>
      <c r="J2302" t="s">
        <v>232</v>
      </c>
      <c r="K2302" t="s">
        <v>19</v>
      </c>
      <c r="L2302">
        <v>6</v>
      </c>
      <c r="M2302" t="s">
        <v>1274</v>
      </c>
      <c r="N2302">
        <v>2</v>
      </c>
      <c r="O2302">
        <f t="shared" si="35"/>
        <v>1</v>
      </c>
    </row>
    <row r="2303" spans="1:15">
      <c r="A2303">
        <v>2302</v>
      </c>
      <c r="B2303" t="s">
        <v>11</v>
      </c>
      <c r="C2303" t="s">
        <v>186</v>
      </c>
      <c r="D2303" t="s">
        <v>114</v>
      </c>
      <c r="E2303" t="s">
        <v>121</v>
      </c>
      <c r="F2303" t="s">
        <v>233</v>
      </c>
      <c r="G2303" t="s">
        <v>234</v>
      </c>
      <c r="H2303" t="s">
        <v>235</v>
      </c>
      <c r="I2303" t="s">
        <v>236</v>
      </c>
      <c r="J2303" t="s">
        <v>237</v>
      </c>
      <c r="K2303" t="s">
        <v>19</v>
      </c>
      <c r="L2303">
        <v>0</v>
      </c>
      <c r="M2303" t="s">
        <v>1274</v>
      </c>
      <c r="O2303">
        <f t="shared" si="35"/>
        <v>1</v>
      </c>
    </row>
    <row r="2304" spans="1:15">
      <c r="A2304">
        <v>2303</v>
      </c>
      <c r="B2304" t="s">
        <v>11</v>
      </c>
      <c r="C2304" t="s">
        <v>238</v>
      </c>
      <c r="D2304" t="s">
        <v>52</v>
      </c>
      <c r="E2304" t="s">
        <v>52</v>
      </c>
      <c r="F2304" t="s">
        <v>239</v>
      </c>
      <c r="G2304" t="s">
        <v>172</v>
      </c>
      <c r="H2304" t="s">
        <v>240</v>
      </c>
      <c r="I2304" t="s">
        <v>241</v>
      </c>
      <c r="J2304" t="s">
        <v>242</v>
      </c>
      <c r="K2304" t="s">
        <v>19</v>
      </c>
      <c r="L2304">
        <v>2</v>
      </c>
      <c r="M2304" t="s">
        <v>1274</v>
      </c>
      <c r="N2304">
        <v>2</v>
      </c>
      <c r="O2304">
        <f t="shared" si="35"/>
        <v>1</v>
      </c>
    </row>
    <row r="2305" spans="1:15">
      <c r="A2305">
        <v>2304</v>
      </c>
      <c r="B2305" t="s">
        <v>11</v>
      </c>
      <c r="C2305" t="s">
        <v>238</v>
      </c>
      <c r="D2305" t="s">
        <v>52</v>
      </c>
      <c r="E2305" t="s">
        <v>58</v>
      </c>
      <c r="F2305" t="s">
        <v>243</v>
      </c>
      <c r="G2305" t="s">
        <v>244</v>
      </c>
      <c r="H2305" t="s">
        <v>245</v>
      </c>
      <c r="I2305" t="s">
        <v>246</v>
      </c>
      <c r="J2305" t="s">
        <v>247</v>
      </c>
      <c r="K2305" t="s">
        <v>19</v>
      </c>
      <c r="L2305">
        <v>1</v>
      </c>
      <c r="M2305" t="s">
        <v>1274</v>
      </c>
      <c r="O2305">
        <f t="shared" si="35"/>
        <v>1</v>
      </c>
    </row>
    <row r="2306" spans="1:15">
      <c r="A2306">
        <v>2305</v>
      </c>
      <c r="B2306" t="s">
        <v>11</v>
      </c>
      <c r="C2306" t="s">
        <v>238</v>
      </c>
      <c r="D2306" t="s">
        <v>25</v>
      </c>
      <c r="E2306" t="s">
        <v>64</v>
      </c>
      <c r="F2306" t="s">
        <v>248</v>
      </c>
      <c r="G2306" t="s">
        <v>172</v>
      </c>
      <c r="H2306" t="s">
        <v>249</v>
      </c>
      <c r="I2306" t="s">
        <v>250</v>
      </c>
      <c r="J2306" t="s">
        <v>251</v>
      </c>
      <c r="K2306" t="s">
        <v>19</v>
      </c>
      <c r="L2306">
        <v>3</v>
      </c>
      <c r="M2306" t="s">
        <v>1274</v>
      </c>
      <c r="O2306">
        <f t="shared" si="35"/>
        <v>1</v>
      </c>
    </row>
    <row r="2307" spans="1:15">
      <c r="A2307">
        <v>2306</v>
      </c>
      <c r="B2307" t="s">
        <v>11</v>
      </c>
      <c r="C2307" t="s">
        <v>238</v>
      </c>
      <c r="D2307" t="s">
        <v>25</v>
      </c>
      <c r="E2307" t="s">
        <v>70</v>
      </c>
      <c r="F2307" t="s">
        <v>252</v>
      </c>
      <c r="G2307" t="s">
        <v>253</v>
      </c>
      <c r="H2307" t="s">
        <v>254</v>
      </c>
      <c r="I2307" t="s">
        <v>255</v>
      </c>
      <c r="J2307" t="s">
        <v>256</v>
      </c>
      <c r="K2307" t="s">
        <v>19</v>
      </c>
      <c r="L2307">
        <v>3</v>
      </c>
      <c r="M2307" t="s">
        <v>1274</v>
      </c>
      <c r="O2307">
        <f t="shared" ref="O2307:O2370" si="36">IF(N2307=" ",0,1)</f>
        <v>1</v>
      </c>
    </row>
    <row r="2308" spans="1:15">
      <c r="A2308">
        <v>2307</v>
      </c>
      <c r="B2308" t="s">
        <v>11</v>
      </c>
      <c r="C2308" t="s">
        <v>238</v>
      </c>
      <c r="D2308" t="s">
        <v>76</v>
      </c>
      <c r="E2308" t="s">
        <v>77</v>
      </c>
      <c r="F2308" t="s">
        <v>257</v>
      </c>
      <c r="G2308" t="s">
        <v>258</v>
      </c>
      <c r="H2308" t="s">
        <v>259</v>
      </c>
      <c r="I2308" t="s">
        <v>260</v>
      </c>
      <c r="J2308" t="s">
        <v>261</v>
      </c>
      <c r="K2308" t="s">
        <v>19</v>
      </c>
      <c r="L2308">
        <v>1</v>
      </c>
      <c r="M2308" t="s">
        <v>1274</v>
      </c>
      <c r="O2308">
        <f t="shared" si="36"/>
        <v>1</v>
      </c>
    </row>
    <row r="2309" spans="1:15">
      <c r="A2309">
        <v>2308</v>
      </c>
      <c r="B2309" t="s">
        <v>11</v>
      </c>
      <c r="C2309" t="s">
        <v>238</v>
      </c>
      <c r="D2309" t="s">
        <v>76</v>
      </c>
      <c r="E2309" t="s">
        <v>77</v>
      </c>
      <c r="F2309" t="s">
        <v>262</v>
      </c>
      <c r="G2309" t="s">
        <v>172</v>
      </c>
      <c r="H2309" t="s">
        <v>263</v>
      </c>
      <c r="I2309" t="s">
        <v>264</v>
      </c>
      <c r="J2309" t="s">
        <v>265</v>
      </c>
      <c r="K2309" t="s">
        <v>19</v>
      </c>
      <c r="L2309">
        <v>5</v>
      </c>
      <c r="M2309" t="s">
        <v>1274</v>
      </c>
      <c r="O2309">
        <f t="shared" si="36"/>
        <v>1</v>
      </c>
    </row>
    <row r="2310" spans="1:15">
      <c r="A2310">
        <v>2309</v>
      </c>
      <c r="B2310" t="s">
        <v>11</v>
      </c>
      <c r="C2310" t="s">
        <v>238</v>
      </c>
      <c r="D2310" t="s">
        <v>76</v>
      </c>
      <c r="E2310" t="s">
        <v>83</v>
      </c>
      <c r="F2310" t="s">
        <v>266</v>
      </c>
      <c r="G2310" t="s">
        <v>229</v>
      </c>
      <c r="H2310" t="s">
        <v>267</v>
      </c>
      <c r="I2310" t="s">
        <v>268</v>
      </c>
      <c r="J2310" t="s">
        <v>269</v>
      </c>
      <c r="K2310" t="s">
        <v>19</v>
      </c>
      <c r="L2310">
        <v>1</v>
      </c>
      <c r="M2310" t="s">
        <v>1274</v>
      </c>
      <c r="O2310">
        <f t="shared" si="36"/>
        <v>1</v>
      </c>
    </row>
    <row r="2311" spans="1:15">
      <c r="A2311">
        <v>2310</v>
      </c>
      <c r="B2311" t="s">
        <v>11</v>
      </c>
      <c r="C2311" t="s">
        <v>238</v>
      </c>
      <c r="D2311" t="s">
        <v>76</v>
      </c>
      <c r="E2311" t="s">
        <v>83</v>
      </c>
      <c r="F2311" t="s">
        <v>270</v>
      </c>
      <c r="G2311" t="s">
        <v>271</v>
      </c>
      <c r="H2311" t="s">
        <v>272</v>
      </c>
      <c r="I2311" t="s">
        <v>273</v>
      </c>
      <c r="J2311" t="s">
        <v>274</v>
      </c>
      <c r="K2311" t="s">
        <v>19</v>
      </c>
      <c r="L2311">
        <v>0</v>
      </c>
      <c r="M2311" t="s">
        <v>1274</v>
      </c>
      <c r="O2311">
        <f t="shared" si="36"/>
        <v>1</v>
      </c>
    </row>
    <row r="2312" spans="1:15">
      <c r="A2312">
        <v>2311</v>
      </c>
      <c r="B2312" t="s">
        <v>11</v>
      </c>
      <c r="C2312" t="s">
        <v>238</v>
      </c>
      <c r="D2312" t="s">
        <v>89</v>
      </c>
      <c r="E2312" t="s">
        <v>90</v>
      </c>
      <c r="F2312" t="s">
        <v>275</v>
      </c>
      <c r="G2312" t="s">
        <v>276</v>
      </c>
      <c r="H2312" t="s">
        <v>277</v>
      </c>
      <c r="I2312" t="s">
        <v>278</v>
      </c>
      <c r="J2312" t="s">
        <v>279</v>
      </c>
      <c r="K2312" t="s">
        <v>19</v>
      </c>
      <c r="L2312">
        <v>5</v>
      </c>
      <c r="M2312" t="s">
        <v>1274</v>
      </c>
      <c r="O2312">
        <f t="shared" si="36"/>
        <v>1</v>
      </c>
    </row>
    <row r="2313" spans="1:15">
      <c r="A2313">
        <v>2312</v>
      </c>
      <c r="B2313" t="s">
        <v>11</v>
      </c>
      <c r="C2313" t="s">
        <v>238</v>
      </c>
      <c r="D2313" t="s">
        <v>89</v>
      </c>
      <c r="E2313" t="s">
        <v>96</v>
      </c>
      <c r="F2313" t="s">
        <v>280</v>
      </c>
      <c r="G2313" t="s">
        <v>105</v>
      </c>
      <c r="H2313" t="s">
        <v>281</v>
      </c>
      <c r="I2313" t="s">
        <v>282</v>
      </c>
      <c r="J2313" t="s">
        <v>283</v>
      </c>
      <c r="K2313" t="s">
        <v>19</v>
      </c>
      <c r="L2313">
        <v>1</v>
      </c>
      <c r="M2313" t="s">
        <v>1274</v>
      </c>
      <c r="N2313">
        <v>2</v>
      </c>
      <c r="O2313">
        <f t="shared" si="36"/>
        <v>1</v>
      </c>
    </row>
    <row r="2314" spans="1:15">
      <c r="A2314">
        <v>2313</v>
      </c>
      <c r="B2314" t="s">
        <v>11</v>
      </c>
      <c r="C2314" t="s">
        <v>238</v>
      </c>
      <c r="D2314" t="s">
        <v>102</v>
      </c>
      <c r="E2314" t="s">
        <v>103</v>
      </c>
      <c r="F2314" t="s">
        <v>284</v>
      </c>
      <c r="G2314" t="s">
        <v>285</v>
      </c>
      <c r="H2314" t="s">
        <v>286</v>
      </c>
      <c r="I2314" t="s">
        <v>287</v>
      </c>
      <c r="J2314" t="s">
        <v>288</v>
      </c>
      <c r="K2314" t="s">
        <v>19</v>
      </c>
      <c r="L2314">
        <v>11</v>
      </c>
      <c r="M2314" t="s">
        <v>1274</v>
      </c>
      <c r="N2314">
        <v>2</v>
      </c>
      <c r="O2314">
        <f t="shared" si="36"/>
        <v>1</v>
      </c>
    </row>
    <row r="2315" spans="1:15">
      <c r="A2315">
        <v>2314</v>
      </c>
      <c r="B2315" t="s">
        <v>11</v>
      </c>
      <c r="C2315" t="s">
        <v>238</v>
      </c>
      <c r="D2315" t="s">
        <v>102</v>
      </c>
      <c r="E2315" t="s">
        <v>109</v>
      </c>
      <c r="F2315" t="s">
        <v>289</v>
      </c>
      <c r="G2315" t="s">
        <v>290</v>
      </c>
      <c r="H2315" t="s">
        <v>291</v>
      </c>
      <c r="I2315" t="s">
        <v>292</v>
      </c>
      <c r="J2315" t="s">
        <v>293</v>
      </c>
      <c r="K2315" t="s">
        <v>19</v>
      </c>
      <c r="L2315">
        <v>4</v>
      </c>
      <c r="M2315" t="s">
        <v>1274</v>
      </c>
      <c r="O2315">
        <f t="shared" si="36"/>
        <v>1</v>
      </c>
    </row>
    <row r="2316" spans="1:15">
      <c r="A2316">
        <v>2315</v>
      </c>
      <c r="B2316" t="s">
        <v>11</v>
      </c>
      <c r="C2316" t="s">
        <v>238</v>
      </c>
      <c r="D2316" t="s">
        <v>114</v>
      </c>
      <c r="E2316" t="s">
        <v>115</v>
      </c>
      <c r="F2316" t="s">
        <v>294</v>
      </c>
      <c r="G2316" t="s">
        <v>295</v>
      </c>
      <c r="H2316" t="s">
        <v>296</v>
      </c>
      <c r="I2316" t="s">
        <v>297</v>
      </c>
      <c r="J2316" t="s">
        <v>298</v>
      </c>
      <c r="K2316" t="s">
        <v>19</v>
      </c>
      <c r="L2316">
        <v>8</v>
      </c>
      <c r="M2316" t="s">
        <v>1274</v>
      </c>
      <c r="N2316">
        <v>2</v>
      </c>
      <c r="O2316">
        <f t="shared" si="36"/>
        <v>1</v>
      </c>
    </row>
    <row r="2317" spans="1:15">
      <c r="A2317">
        <v>2316</v>
      </c>
      <c r="B2317" t="s">
        <v>11</v>
      </c>
      <c r="C2317" t="s">
        <v>238</v>
      </c>
      <c r="D2317" t="s">
        <v>114</v>
      </c>
      <c r="E2317" t="s">
        <v>121</v>
      </c>
      <c r="F2317" t="s">
        <v>299</v>
      </c>
      <c r="G2317" t="s">
        <v>300</v>
      </c>
      <c r="H2317" t="s">
        <v>301</v>
      </c>
      <c r="I2317" t="s">
        <v>297</v>
      </c>
      <c r="J2317" t="s">
        <v>302</v>
      </c>
      <c r="K2317" t="s">
        <v>19</v>
      </c>
      <c r="L2317">
        <v>1</v>
      </c>
      <c r="M2317" t="s">
        <v>1274</v>
      </c>
      <c r="O2317">
        <f t="shared" si="36"/>
        <v>1</v>
      </c>
    </row>
    <row r="2318" spans="1:15">
      <c r="A2318">
        <v>2317</v>
      </c>
      <c r="B2318" t="s">
        <v>11</v>
      </c>
      <c r="C2318" t="s">
        <v>303</v>
      </c>
      <c r="D2318" t="s">
        <v>52</v>
      </c>
      <c r="E2318" t="s">
        <v>52</v>
      </c>
      <c r="F2318" t="s">
        <v>304</v>
      </c>
      <c r="G2318" t="s">
        <v>305</v>
      </c>
      <c r="H2318" t="s">
        <v>306</v>
      </c>
      <c r="I2318" t="s">
        <v>307</v>
      </c>
      <c r="J2318" t="s">
        <v>308</v>
      </c>
      <c r="K2318" t="s">
        <v>19</v>
      </c>
      <c r="L2318">
        <v>10</v>
      </c>
      <c r="M2318" t="s">
        <v>1274</v>
      </c>
      <c r="N2318">
        <v>2</v>
      </c>
      <c r="O2318">
        <f t="shared" si="36"/>
        <v>1</v>
      </c>
    </row>
    <row r="2319" spans="1:15">
      <c r="A2319">
        <v>2318</v>
      </c>
      <c r="B2319" t="s">
        <v>11</v>
      </c>
      <c r="C2319" t="s">
        <v>303</v>
      </c>
      <c r="D2319" t="s">
        <v>52</v>
      </c>
      <c r="E2319" t="s">
        <v>58</v>
      </c>
      <c r="F2319" t="s">
        <v>309</v>
      </c>
      <c r="G2319" t="s">
        <v>310</v>
      </c>
      <c r="H2319" t="s">
        <v>311</v>
      </c>
      <c r="I2319" t="s">
        <v>312</v>
      </c>
      <c r="J2319" t="s">
        <v>313</v>
      </c>
      <c r="K2319" t="s">
        <v>19</v>
      </c>
      <c r="L2319">
        <v>5</v>
      </c>
      <c r="M2319" t="s">
        <v>1274</v>
      </c>
      <c r="N2319">
        <v>2</v>
      </c>
      <c r="O2319">
        <f t="shared" si="36"/>
        <v>1</v>
      </c>
    </row>
    <row r="2320" spans="1:15">
      <c r="A2320">
        <v>2319</v>
      </c>
      <c r="B2320" t="s">
        <v>11</v>
      </c>
      <c r="C2320" t="s">
        <v>303</v>
      </c>
      <c r="D2320" t="s">
        <v>25</v>
      </c>
      <c r="E2320" t="s">
        <v>64</v>
      </c>
      <c r="F2320" t="s">
        <v>309</v>
      </c>
      <c r="G2320" t="s">
        <v>310</v>
      </c>
      <c r="H2320" t="s">
        <v>311</v>
      </c>
      <c r="I2320" t="s">
        <v>312</v>
      </c>
      <c r="J2320" t="s">
        <v>313</v>
      </c>
      <c r="K2320" t="s">
        <v>19</v>
      </c>
      <c r="L2320">
        <v>5</v>
      </c>
      <c r="M2320" t="s">
        <v>1274</v>
      </c>
      <c r="N2320">
        <v>2</v>
      </c>
      <c r="O2320">
        <f t="shared" si="36"/>
        <v>1</v>
      </c>
    </row>
    <row r="2321" spans="1:15">
      <c r="A2321">
        <v>2320</v>
      </c>
      <c r="B2321" t="s">
        <v>11</v>
      </c>
      <c r="C2321" t="s">
        <v>303</v>
      </c>
      <c r="D2321" t="s">
        <v>25</v>
      </c>
      <c r="E2321" t="s">
        <v>70</v>
      </c>
      <c r="F2321" t="s">
        <v>304</v>
      </c>
      <c r="G2321" t="s">
        <v>305</v>
      </c>
      <c r="H2321" t="s">
        <v>306</v>
      </c>
      <c r="I2321" t="s">
        <v>307</v>
      </c>
      <c r="J2321" t="s">
        <v>308</v>
      </c>
      <c r="K2321" t="s">
        <v>19</v>
      </c>
      <c r="L2321">
        <v>10</v>
      </c>
      <c r="M2321" t="s">
        <v>1274</v>
      </c>
      <c r="N2321">
        <v>2</v>
      </c>
      <c r="O2321">
        <f t="shared" si="36"/>
        <v>1</v>
      </c>
    </row>
    <row r="2322" spans="1:15">
      <c r="A2322">
        <v>2321</v>
      </c>
      <c r="B2322" t="s">
        <v>11</v>
      </c>
      <c r="C2322" t="s">
        <v>303</v>
      </c>
      <c r="D2322" t="s">
        <v>76</v>
      </c>
      <c r="E2322" t="s">
        <v>77</v>
      </c>
      <c r="F2322" t="s">
        <v>84</v>
      </c>
      <c r="G2322" t="s">
        <v>314</v>
      </c>
      <c r="H2322" t="s">
        <v>315</v>
      </c>
      <c r="I2322" t="s">
        <v>316</v>
      </c>
      <c r="J2322" t="s">
        <v>317</v>
      </c>
      <c r="K2322" t="s">
        <v>19</v>
      </c>
      <c r="L2322">
        <v>1</v>
      </c>
      <c r="M2322" t="s">
        <v>1274</v>
      </c>
      <c r="O2322">
        <f t="shared" si="36"/>
        <v>1</v>
      </c>
    </row>
    <row r="2323" spans="1:15">
      <c r="A2323">
        <v>2322</v>
      </c>
      <c r="B2323" t="s">
        <v>11</v>
      </c>
      <c r="C2323" t="s">
        <v>303</v>
      </c>
      <c r="D2323" t="s">
        <v>76</v>
      </c>
      <c r="E2323" t="s">
        <v>83</v>
      </c>
      <c r="F2323" t="s">
        <v>318</v>
      </c>
      <c r="G2323" t="s">
        <v>319</v>
      </c>
      <c r="H2323" t="s">
        <v>320</v>
      </c>
      <c r="I2323" t="s">
        <v>321</v>
      </c>
      <c r="J2323" t="s">
        <v>322</v>
      </c>
      <c r="K2323" t="s">
        <v>19</v>
      </c>
      <c r="L2323">
        <v>0</v>
      </c>
      <c r="M2323" t="s">
        <v>1274</v>
      </c>
      <c r="O2323">
        <f t="shared" si="36"/>
        <v>1</v>
      </c>
    </row>
    <row r="2324" spans="1:15">
      <c r="A2324">
        <v>2323</v>
      </c>
      <c r="B2324" t="s">
        <v>11</v>
      </c>
      <c r="C2324" t="s">
        <v>303</v>
      </c>
      <c r="D2324" t="s">
        <v>89</v>
      </c>
      <c r="E2324" t="s">
        <v>90</v>
      </c>
      <c r="F2324" t="s">
        <v>323</v>
      </c>
      <c r="G2324" t="s">
        <v>172</v>
      </c>
      <c r="H2324" t="s">
        <v>324</v>
      </c>
      <c r="I2324" t="s">
        <v>325</v>
      </c>
      <c r="J2324" t="s">
        <v>326</v>
      </c>
      <c r="K2324" t="s">
        <v>19</v>
      </c>
      <c r="L2324">
        <v>1</v>
      </c>
      <c r="M2324" t="s">
        <v>1274</v>
      </c>
      <c r="O2324">
        <f t="shared" si="36"/>
        <v>1</v>
      </c>
    </row>
    <row r="2325" spans="1:15">
      <c r="A2325">
        <v>2324</v>
      </c>
      <c r="B2325" t="s">
        <v>11</v>
      </c>
      <c r="C2325" t="s">
        <v>303</v>
      </c>
      <c r="D2325" t="s">
        <v>89</v>
      </c>
      <c r="E2325" t="s">
        <v>96</v>
      </c>
      <c r="F2325" t="s">
        <v>327</v>
      </c>
      <c r="G2325" t="s">
        <v>328</v>
      </c>
      <c r="H2325" t="s">
        <v>329</v>
      </c>
      <c r="I2325" t="s">
        <v>325</v>
      </c>
      <c r="J2325" t="s">
        <v>330</v>
      </c>
      <c r="K2325" t="s">
        <v>19</v>
      </c>
      <c r="L2325">
        <v>9</v>
      </c>
      <c r="M2325" t="s">
        <v>1274</v>
      </c>
      <c r="O2325">
        <f t="shared" si="36"/>
        <v>1</v>
      </c>
    </row>
    <row r="2326" spans="1:15">
      <c r="A2326">
        <v>2325</v>
      </c>
      <c r="B2326" t="s">
        <v>11</v>
      </c>
      <c r="C2326" t="s">
        <v>303</v>
      </c>
      <c r="D2326" t="s">
        <v>102</v>
      </c>
      <c r="E2326" t="s">
        <v>103</v>
      </c>
      <c r="F2326" t="s">
        <v>331</v>
      </c>
      <c r="G2326" t="s">
        <v>244</v>
      </c>
      <c r="H2326" t="s">
        <v>332</v>
      </c>
      <c r="I2326" t="s">
        <v>333</v>
      </c>
      <c r="J2326" t="s">
        <v>334</v>
      </c>
      <c r="K2326" t="s">
        <v>19</v>
      </c>
      <c r="L2326">
        <v>1</v>
      </c>
      <c r="M2326" t="s">
        <v>1274</v>
      </c>
      <c r="O2326">
        <f t="shared" si="36"/>
        <v>1</v>
      </c>
    </row>
    <row r="2327" spans="1:15">
      <c r="A2327">
        <v>2326</v>
      </c>
      <c r="B2327" t="s">
        <v>11</v>
      </c>
      <c r="C2327" t="s">
        <v>303</v>
      </c>
      <c r="D2327" t="s">
        <v>102</v>
      </c>
      <c r="E2327" t="s">
        <v>109</v>
      </c>
      <c r="F2327" t="s">
        <v>335</v>
      </c>
      <c r="G2327" t="s">
        <v>336</v>
      </c>
      <c r="H2327" t="s">
        <v>337</v>
      </c>
      <c r="I2327" t="s">
        <v>333</v>
      </c>
      <c r="J2327" t="s">
        <v>338</v>
      </c>
      <c r="K2327" t="s">
        <v>19</v>
      </c>
      <c r="L2327">
        <v>2</v>
      </c>
      <c r="M2327" t="s">
        <v>1274</v>
      </c>
      <c r="O2327">
        <f t="shared" si="36"/>
        <v>1</v>
      </c>
    </row>
    <row r="2328" spans="1:15">
      <c r="A2328">
        <v>2327</v>
      </c>
      <c r="B2328" t="s">
        <v>11</v>
      </c>
      <c r="C2328" t="s">
        <v>303</v>
      </c>
      <c r="D2328" t="s">
        <v>114</v>
      </c>
      <c r="E2328" t="s">
        <v>115</v>
      </c>
      <c r="F2328" t="s">
        <v>339</v>
      </c>
      <c r="G2328" t="s">
        <v>22</v>
      </c>
      <c r="H2328" t="s">
        <v>340</v>
      </c>
      <c r="I2328" t="s">
        <v>341</v>
      </c>
      <c r="J2328" t="s">
        <v>342</v>
      </c>
      <c r="K2328" t="s">
        <v>19</v>
      </c>
      <c r="L2328">
        <v>5</v>
      </c>
      <c r="M2328" t="s">
        <v>1274</v>
      </c>
      <c r="N2328">
        <v>2</v>
      </c>
      <c r="O2328">
        <f t="shared" si="36"/>
        <v>1</v>
      </c>
    </row>
    <row r="2329" spans="1:15">
      <c r="A2329">
        <v>2328</v>
      </c>
      <c r="B2329" t="s">
        <v>11</v>
      </c>
      <c r="C2329" t="s">
        <v>303</v>
      </c>
      <c r="D2329" t="s">
        <v>114</v>
      </c>
      <c r="E2329" t="s">
        <v>121</v>
      </c>
      <c r="F2329" t="s">
        <v>343</v>
      </c>
      <c r="G2329" t="s">
        <v>344</v>
      </c>
      <c r="H2329" t="s">
        <v>345</v>
      </c>
      <c r="I2329" t="s">
        <v>346</v>
      </c>
      <c r="J2329" t="s">
        <v>347</v>
      </c>
      <c r="K2329" t="s">
        <v>19</v>
      </c>
      <c r="L2329">
        <v>1</v>
      </c>
      <c r="M2329" t="s">
        <v>1274</v>
      </c>
      <c r="O2329">
        <f t="shared" si="36"/>
        <v>1</v>
      </c>
    </row>
    <row r="2330" spans="1:15">
      <c r="A2330">
        <v>2329</v>
      </c>
      <c r="B2330" t="s">
        <v>11</v>
      </c>
      <c r="C2330" t="s">
        <v>348</v>
      </c>
      <c r="D2330" t="s">
        <v>52</v>
      </c>
      <c r="E2330" t="s">
        <v>52</v>
      </c>
      <c r="F2330" t="s">
        <v>349</v>
      </c>
      <c r="G2330" t="s">
        <v>153</v>
      </c>
      <c r="H2330" t="s">
        <v>350</v>
      </c>
      <c r="I2330" t="s">
        <v>351</v>
      </c>
      <c r="J2330" t="s">
        <v>352</v>
      </c>
      <c r="K2330" t="s">
        <v>19</v>
      </c>
      <c r="L2330">
        <v>7</v>
      </c>
      <c r="M2330" t="s">
        <v>1274</v>
      </c>
      <c r="N2330">
        <v>2</v>
      </c>
      <c r="O2330">
        <f t="shared" si="36"/>
        <v>1</v>
      </c>
    </row>
    <row r="2331" spans="1:15">
      <c r="A2331">
        <v>2330</v>
      </c>
      <c r="B2331" t="s">
        <v>11</v>
      </c>
      <c r="C2331" t="s">
        <v>348</v>
      </c>
      <c r="D2331" t="s">
        <v>52</v>
      </c>
      <c r="E2331" t="s">
        <v>58</v>
      </c>
      <c r="F2331" t="s">
        <v>353</v>
      </c>
      <c r="G2331" t="s">
        <v>354</v>
      </c>
      <c r="H2331" t="s">
        <v>355</v>
      </c>
      <c r="I2331" t="s">
        <v>356</v>
      </c>
      <c r="J2331" t="s">
        <v>357</v>
      </c>
      <c r="K2331" t="s">
        <v>19</v>
      </c>
      <c r="L2331">
        <v>8</v>
      </c>
      <c r="M2331" t="s">
        <v>1274</v>
      </c>
      <c r="N2331">
        <v>2</v>
      </c>
      <c r="O2331">
        <f t="shared" si="36"/>
        <v>1</v>
      </c>
    </row>
    <row r="2332" spans="1:15">
      <c r="A2332">
        <v>2331</v>
      </c>
      <c r="B2332" t="s">
        <v>11</v>
      </c>
      <c r="C2332" t="s">
        <v>348</v>
      </c>
      <c r="D2332" t="s">
        <v>25</v>
      </c>
      <c r="E2332" t="s">
        <v>64</v>
      </c>
      <c r="F2332" t="s">
        <v>358</v>
      </c>
      <c r="G2332" t="s">
        <v>223</v>
      </c>
      <c r="H2332" t="s">
        <v>359</v>
      </c>
      <c r="I2332" t="s">
        <v>360</v>
      </c>
      <c r="J2332" t="s">
        <v>361</v>
      </c>
      <c r="K2332" t="s">
        <v>19</v>
      </c>
      <c r="L2332">
        <v>8</v>
      </c>
      <c r="M2332" t="s">
        <v>1274</v>
      </c>
      <c r="O2332">
        <f t="shared" si="36"/>
        <v>1</v>
      </c>
    </row>
    <row r="2333" spans="1:15">
      <c r="A2333">
        <v>2332</v>
      </c>
      <c r="B2333" t="s">
        <v>11</v>
      </c>
      <c r="C2333" t="s">
        <v>348</v>
      </c>
      <c r="D2333" t="s">
        <v>25</v>
      </c>
      <c r="E2333" t="s">
        <v>70</v>
      </c>
      <c r="F2333" t="s">
        <v>362</v>
      </c>
      <c r="G2333" t="s">
        <v>363</v>
      </c>
      <c r="H2333" t="s">
        <v>364</v>
      </c>
      <c r="I2333" t="s">
        <v>365</v>
      </c>
      <c r="J2333" t="s">
        <v>366</v>
      </c>
      <c r="K2333" t="s">
        <v>19</v>
      </c>
      <c r="L2333">
        <v>8</v>
      </c>
      <c r="M2333" t="s">
        <v>1274</v>
      </c>
      <c r="N2333">
        <v>2</v>
      </c>
      <c r="O2333">
        <f t="shared" si="36"/>
        <v>1</v>
      </c>
    </row>
    <row r="2334" spans="1:15">
      <c r="A2334">
        <v>2333</v>
      </c>
      <c r="B2334" t="s">
        <v>11</v>
      </c>
      <c r="C2334" t="s">
        <v>348</v>
      </c>
      <c r="D2334" t="s">
        <v>25</v>
      </c>
      <c r="E2334" t="s">
        <v>70</v>
      </c>
      <c r="F2334" t="s">
        <v>275</v>
      </c>
      <c r="G2334" t="s">
        <v>367</v>
      </c>
      <c r="H2334" t="s">
        <v>368</v>
      </c>
      <c r="I2334" t="s">
        <v>369</v>
      </c>
      <c r="J2334" t="s">
        <v>370</v>
      </c>
      <c r="K2334" t="s">
        <v>19</v>
      </c>
      <c r="L2334">
        <v>0</v>
      </c>
      <c r="M2334" t="s">
        <v>1274</v>
      </c>
      <c r="O2334">
        <f t="shared" si="36"/>
        <v>1</v>
      </c>
    </row>
    <row r="2335" spans="1:15">
      <c r="A2335">
        <v>2334</v>
      </c>
      <c r="B2335" t="s">
        <v>11</v>
      </c>
      <c r="C2335" t="s">
        <v>348</v>
      </c>
      <c r="D2335" t="s">
        <v>76</v>
      </c>
      <c r="E2335" t="s">
        <v>77</v>
      </c>
      <c r="F2335" t="s">
        <v>371</v>
      </c>
      <c r="G2335" t="s">
        <v>372</v>
      </c>
      <c r="H2335" t="s">
        <v>373</v>
      </c>
      <c r="I2335" t="s">
        <v>374</v>
      </c>
      <c r="J2335" t="s">
        <v>375</v>
      </c>
      <c r="K2335" t="s">
        <v>19</v>
      </c>
      <c r="L2335">
        <v>0</v>
      </c>
      <c r="M2335" t="s">
        <v>1274</v>
      </c>
      <c r="O2335">
        <f t="shared" si="36"/>
        <v>1</v>
      </c>
    </row>
    <row r="2336" spans="1:15">
      <c r="A2336">
        <v>2335</v>
      </c>
      <c r="B2336" t="s">
        <v>11</v>
      </c>
      <c r="C2336" t="s">
        <v>348</v>
      </c>
      <c r="D2336" t="s">
        <v>76</v>
      </c>
      <c r="E2336" t="s">
        <v>83</v>
      </c>
      <c r="F2336" t="s">
        <v>71</v>
      </c>
      <c r="G2336" t="s">
        <v>376</v>
      </c>
      <c r="H2336" t="s">
        <v>377</v>
      </c>
      <c r="I2336" t="s">
        <v>378</v>
      </c>
      <c r="J2336" t="s">
        <v>379</v>
      </c>
      <c r="K2336" t="s">
        <v>19</v>
      </c>
      <c r="L2336">
        <v>0</v>
      </c>
      <c r="M2336" t="s">
        <v>1274</v>
      </c>
      <c r="O2336">
        <f t="shared" si="36"/>
        <v>1</v>
      </c>
    </row>
    <row r="2337" spans="1:15">
      <c r="A2337">
        <v>2336</v>
      </c>
      <c r="B2337" t="s">
        <v>11</v>
      </c>
      <c r="C2337" t="s">
        <v>348</v>
      </c>
      <c r="D2337" t="s">
        <v>89</v>
      </c>
      <c r="E2337" t="s">
        <v>90</v>
      </c>
      <c r="F2337" t="s">
        <v>349</v>
      </c>
      <c r="G2337" t="s">
        <v>153</v>
      </c>
      <c r="H2337" t="s">
        <v>350</v>
      </c>
      <c r="I2337" t="s">
        <v>351</v>
      </c>
      <c r="J2337" t="s">
        <v>352</v>
      </c>
      <c r="K2337" t="s">
        <v>19</v>
      </c>
      <c r="L2337">
        <v>7</v>
      </c>
      <c r="M2337" t="s">
        <v>1274</v>
      </c>
      <c r="N2337">
        <v>2</v>
      </c>
      <c r="O2337">
        <f t="shared" si="36"/>
        <v>1</v>
      </c>
    </row>
    <row r="2338" spans="1:15">
      <c r="A2338">
        <v>2337</v>
      </c>
      <c r="B2338" t="s">
        <v>11</v>
      </c>
      <c r="C2338" t="s">
        <v>348</v>
      </c>
      <c r="D2338" t="s">
        <v>89</v>
      </c>
      <c r="E2338" t="s">
        <v>96</v>
      </c>
      <c r="F2338" t="s">
        <v>380</v>
      </c>
      <c r="G2338" t="s">
        <v>381</v>
      </c>
      <c r="H2338" t="s">
        <v>382</v>
      </c>
      <c r="I2338" t="s">
        <v>383</v>
      </c>
      <c r="J2338" t="s">
        <v>384</v>
      </c>
      <c r="K2338" t="s">
        <v>19</v>
      </c>
      <c r="L2338">
        <v>6</v>
      </c>
      <c r="M2338" t="s">
        <v>1274</v>
      </c>
      <c r="N2338">
        <v>2</v>
      </c>
      <c r="O2338">
        <f t="shared" si="36"/>
        <v>1</v>
      </c>
    </row>
    <row r="2339" spans="1:15">
      <c r="A2339">
        <v>2338</v>
      </c>
      <c r="B2339" t="s">
        <v>11</v>
      </c>
      <c r="C2339" t="s">
        <v>348</v>
      </c>
      <c r="D2339" t="s">
        <v>102</v>
      </c>
      <c r="E2339" t="s">
        <v>103</v>
      </c>
      <c r="F2339" t="s">
        <v>353</v>
      </c>
      <c r="G2339" t="s">
        <v>354</v>
      </c>
      <c r="H2339" t="s">
        <v>385</v>
      </c>
      <c r="I2339" t="s">
        <v>356</v>
      </c>
      <c r="J2339" t="s">
        <v>357</v>
      </c>
      <c r="K2339" t="s">
        <v>19</v>
      </c>
      <c r="L2339">
        <v>8</v>
      </c>
      <c r="M2339" t="s">
        <v>1274</v>
      </c>
      <c r="N2339">
        <v>2</v>
      </c>
      <c r="O2339">
        <f t="shared" si="36"/>
        <v>1</v>
      </c>
    </row>
    <row r="2340" spans="1:15">
      <c r="A2340">
        <v>2339</v>
      </c>
      <c r="B2340" t="s">
        <v>11</v>
      </c>
      <c r="C2340" t="s">
        <v>348</v>
      </c>
      <c r="D2340" t="s">
        <v>102</v>
      </c>
      <c r="E2340" t="s">
        <v>109</v>
      </c>
      <c r="F2340" t="s">
        <v>386</v>
      </c>
      <c r="G2340" t="s">
        <v>387</v>
      </c>
      <c r="H2340" t="s">
        <v>388</v>
      </c>
      <c r="I2340" t="s">
        <v>389</v>
      </c>
      <c r="J2340" t="s">
        <v>390</v>
      </c>
      <c r="K2340" t="s">
        <v>19</v>
      </c>
      <c r="L2340">
        <v>7</v>
      </c>
      <c r="M2340" t="s">
        <v>1274</v>
      </c>
      <c r="N2340">
        <v>2</v>
      </c>
      <c r="O2340">
        <f t="shared" si="36"/>
        <v>1</v>
      </c>
    </row>
    <row r="2341" spans="1:15">
      <c r="A2341">
        <v>2340</v>
      </c>
      <c r="B2341" t="s">
        <v>11</v>
      </c>
      <c r="C2341" t="s">
        <v>348</v>
      </c>
      <c r="D2341" t="s">
        <v>114</v>
      </c>
      <c r="E2341" t="s">
        <v>115</v>
      </c>
      <c r="F2341" t="s">
        <v>391</v>
      </c>
      <c r="G2341" t="s">
        <v>392</v>
      </c>
      <c r="H2341" t="s">
        <v>393</v>
      </c>
      <c r="I2341" t="s">
        <v>394</v>
      </c>
      <c r="J2341" t="s">
        <v>395</v>
      </c>
      <c r="K2341" t="s">
        <v>19</v>
      </c>
      <c r="L2341">
        <v>1</v>
      </c>
      <c r="M2341" t="s">
        <v>1274</v>
      </c>
      <c r="N2341">
        <v>2</v>
      </c>
      <c r="O2341">
        <f t="shared" si="36"/>
        <v>1</v>
      </c>
    </row>
    <row r="2342" spans="1:15">
      <c r="A2342">
        <v>2341</v>
      </c>
      <c r="B2342" t="s">
        <v>11</v>
      </c>
      <c r="C2342" t="s">
        <v>348</v>
      </c>
      <c r="D2342" t="s">
        <v>114</v>
      </c>
      <c r="E2342" t="s">
        <v>121</v>
      </c>
      <c r="F2342" t="s">
        <v>396</v>
      </c>
      <c r="G2342" t="s">
        <v>397</v>
      </c>
      <c r="H2342" t="s">
        <v>398</v>
      </c>
      <c r="I2342" t="s">
        <v>399</v>
      </c>
      <c r="J2342" t="s">
        <v>400</v>
      </c>
      <c r="K2342" t="s">
        <v>19</v>
      </c>
      <c r="L2342">
        <v>0</v>
      </c>
      <c r="M2342" t="s">
        <v>1274</v>
      </c>
      <c r="O2342">
        <f t="shared" si="36"/>
        <v>1</v>
      </c>
    </row>
    <row r="2343" spans="1:15">
      <c r="A2343">
        <v>2342</v>
      </c>
      <c r="B2343" t="s">
        <v>11</v>
      </c>
      <c r="C2343" t="s">
        <v>401</v>
      </c>
      <c r="D2343" t="s">
        <v>52</v>
      </c>
      <c r="E2343" t="s">
        <v>52</v>
      </c>
      <c r="F2343" t="s">
        <v>402</v>
      </c>
      <c r="G2343" t="s">
        <v>403</v>
      </c>
      <c r="H2343" t="s">
        <v>404</v>
      </c>
      <c r="I2343" t="s">
        <v>405</v>
      </c>
      <c r="J2343" t="s">
        <v>406</v>
      </c>
      <c r="K2343" t="s">
        <v>19</v>
      </c>
      <c r="L2343">
        <v>7</v>
      </c>
      <c r="M2343" t="s">
        <v>1274</v>
      </c>
      <c r="N2343">
        <v>2</v>
      </c>
      <c r="O2343">
        <f t="shared" si="36"/>
        <v>1</v>
      </c>
    </row>
    <row r="2344" spans="1:15">
      <c r="A2344">
        <v>2343</v>
      </c>
      <c r="B2344" t="s">
        <v>11</v>
      </c>
      <c r="C2344" t="s">
        <v>401</v>
      </c>
      <c r="D2344" t="s">
        <v>52</v>
      </c>
      <c r="E2344" t="s">
        <v>58</v>
      </c>
      <c r="F2344" t="s">
        <v>407</v>
      </c>
      <c r="G2344" t="s">
        <v>367</v>
      </c>
      <c r="H2344" t="s">
        <v>408</v>
      </c>
      <c r="I2344" t="s">
        <v>409</v>
      </c>
      <c r="J2344" t="s">
        <v>410</v>
      </c>
      <c r="K2344" t="s">
        <v>19</v>
      </c>
      <c r="L2344">
        <v>2</v>
      </c>
      <c r="M2344" t="s">
        <v>1274</v>
      </c>
      <c r="N2344">
        <v>2</v>
      </c>
      <c r="O2344">
        <f t="shared" si="36"/>
        <v>1</v>
      </c>
    </row>
    <row r="2345" spans="1:15">
      <c r="A2345">
        <v>2344</v>
      </c>
      <c r="B2345" t="s">
        <v>11</v>
      </c>
      <c r="C2345" t="s">
        <v>401</v>
      </c>
      <c r="D2345" t="s">
        <v>25</v>
      </c>
      <c r="E2345" t="s">
        <v>64</v>
      </c>
      <c r="F2345" t="s">
        <v>411</v>
      </c>
      <c r="G2345" t="s">
        <v>22</v>
      </c>
      <c r="H2345" t="s">
        <v>412</v>
      </c>
      <c r="I2345" t="s">
        <v>413</v>
      </c>
      <c r="J2345" t="s">
        <v>414</v>
      </c>
      <c r="K2345" t="s">
        <v>19</v>
      </c>
      <c r="L2345">
        <v>6</v>
      </c>
      <c r="M2345" t="s">
        <v>1274</v>
      </c>
      <c r="O2345">
        <f t="shared" si="36"/>
        <v>1</v>
      </c>
    </row>
    <row r="2346" spans="1:15">
      <c r="A2346">
        <v>2345</v>
      </c>
      <c r="B2346" t="s">
        <v>11</v>
      </c>
      <c r="C2346" t="s">
        <v>401</v>
      </c>
      <c r="D2346" t="s">
        <v>25</v>
      </c>
      <c r="E2346" t="s">
        <v>70</v>
      </c>
      <c r="F2346" t="s">
        <v>415</v>
      </c>
      <c r="G2346" t="s">
        <v>367</v>
      </c>
      <c r="H2346" t="s">
        <v>416</v>
      </c>
      <c r="I2346" t="s">
        <v>417</v>
      </c>
      <c r="J2346" t="s">
        <v>418</v>
      </c>
      <c r="K2346" t="s">
        <v>19</v>
      </c>
      <c r="L2346">
        <v>6</v>
      </c>
      <c r="M2346" t="s">
        <v>1274</v>
      </c>
      <c r="N2346">
        <v>2</v>
      </c>
      <c r="O2346">
        <f t="shared" si="36"/>
        <v>1</v>
      </c>
    </row>
    <row r="2347" spans="1:15">
      <c r="A2347">
        <v>2346</v>
      </c>
      <c r="B2347" t="s">
        <v>11</v>
      </c>
      <c r="C2347" t="s">
        <v>401</v>
      </c>
      <c r="D2347" t="s">
        <v>25</v>
      </c>
      <c r="E2347" t="s">
        <v>70</v>
      </c>
      <c r="F2347" t="s">
        <v>419</v>
      </c>
      <c r="G2347" t="s">
        <v>172</v>
      </c>
      <c r="H2347" t="s">
        <v>420</v>
      </c>
      <c r="I2347" t="s">
        <v>421</v>
      </c>
      <c r="J2347" t="s">
        <v>422</v>
      </c>
      <c r="K2347" t="s">
        <v>19</v>
      </c>
      <c r="L2347">
        <v>2</v>
      </c>
      <c r="M2347" t="s">
        <v>1274</v>
      </c>
      <c r="N2347">
        <v>2</v>
      </c>
      <c r="O2347">
        <f t="shared" si="36"/>
        <v>1</v>
      </c>
    </row>
    <row r="2348" spans="1:15">
      <c r="A2348">
        <v>2347</v>
      </c>
      <c r="B2348" t="s">
        <v>11</v>
      </c>
      <c r="C2348" t="s">
        <v>401</v>
      </c>
      <c r="D2348" t="s">
        <v>76</v>
      </c>
      <c r="E2348" t="s">
        <v>77</v>
      </c>
      <c r="F2348" t="s">
        <v>423</v>
      </c>
      <c r="G2348" t="s">
        <v>424</v>
      </c>
      <c r="H2348" t="s">
        <v>425</v>
      </c>
      <c r="I2348" t="s">
        <v>426</v>
      </c>
      <c r="J2348" t="s">
        <v>427</v>
      </c>
      <c r="K2348" t="s">
        <v>19</v>
      </c>
      <c r="L2348">
        <v>0</v>
      </c>
      <c r="M2348" t="s">
        <v>1274</v>
      </c>
      <c r="O2348">
        <f t="shared" si="36"/>
        <v>1</v>
      </c>
    </row>
    <row r="2349" spans="1:15">
      <c r="A2349">
        <v>2348</v>
      </c>
      <c r="B2349" t="s">
        <v>11</v>
      </c>
      <c r="C2349" t="s">
        <v>401</v>
      </c>
      <c r="D2349" t="s">
        <v>76</v>
      </c>
      <c r="E2349" t="s">
        <v>83</v>
      </c>
      <c r="F2349" t="s">
        <v>428</v>
      </c>
      <c r="G2349" t="s">
        <v>429</v>
      </c>
      <c r="H2349" t="s">
        <v>430</v>
      </c>
      <c r="I2349" t="s">
        <v>431</v>
      </c>
      <c r="J2349" t="s">
        <v>432</v>
      </c>
      <c r="K2349" t="s">
        <v>19</v>
      </c>
      <c r="L2349">
        <v>0</v>
      </c>
      <c r="M2349" t="s">
        <v>1274</v>
      </c>
      <c r="O2349">
        <f t="shared" si="36"/>
        <v>1</v>
      </c>
    </row>
    <row r="2350" spans="1:15">
      <c r="A2350">
        <v>2349</v>
      </c>
      <c r="B2350" t="s">
        <v>11</v>
      </c>
      <c r="C2350" t="s">
        <v>401</v>
      </c>
      <c r="D2350" t="s">
        <v>89</v>
      </c>
      <c r="E2350" t="s">
        <v>90</v>
      </c>
      <c r="F2350" t="s">
        <v>433</v>
      </c>
      <c r="G2350" t="s">
        <v>223</v>
      </c>
      <c r="H2350" t="s">
        <v>434</v>
      </c>
      <c r="I2350" t="s">
        <v>435</v>
      </c>
      <c r="J2350" t="s">
        <v>436</v>
      </c>
      <c r="K2350" t="s">
        <v>19</v>
      </c>
      <c r="L2350">
        <v>5</v>
      </c>
      <c r="M2350" t="s">
        <v>1274</v>
      </c>
      <c r="N2350">
        <v>2</v>
      </c>
      <c r="O2350">
        <f t="shared" si="36"/>
        <v>1</v>
      </c>
    </row>
    <row r="2351" spans="1:15">
      <c r="A2351">
        <v>2350</v>
      </c>
      <c r="B2351" t="s">
        <v>11</v>
      </c>
      <c r="C2351" t="s">
        <v>401</v>
      </c>
      <c r="D2351" t="s">
        <v>89</v>
      </c>
      <c r="E2351" t="s">
        <v>96</v>
      </c>
      <c r="F2351" t="s">
        <v>437</v>
      </c>
      <c r="G2351" t="s">
        <v>438</v>
      </c>
      <c r="H2351" t="s">
        <v>439</v>
      </c>
      <c r="I2351" t="s">
        <v>440</v>
      </c>
      <c r="J2351" t="s">
        <v>441</v>
      </c>
      <c r="K2351" t="s">
        <v>19</v>
      </c>
      <c r="L2351">
        <v>10</v>
      </c>
      <c r="M2351" t="s">
        <v>1274</v>
      </c>
      <c r="N2351">
        <v>2</v>
      </c>
      <c r="O2351">
        <f t="shared" si="36"/>
        <v>1</v>
      </c>
    </row>
    <row r="2352" spans="1:15">
      <c r="A2352">
        <v>2351</v>
      </c>
      <c r="B2352" t="s">
        <v>11</v>
      </c>
      <c r="C2352" t="s">
        <v>401</v>
      </c>
      <c r="D2352" t="s">
        <v>102</v>
      </c>
      <c r="E2352" t="s">
        <v>103</v>
      </c>
      <c r="F2352" t="s">
        <v>442</v>
      </c>
      <c r="G2352" t="s">
        <v>443</v>
      </c>
      <c r="H2352" t="s">
        <v>444</v>
      </c>
      <c r="I2352" t="s">
        <v>445</v>
      </c>
      <c r="J2352" t="s">
        <v>446</v>
      </c>
      <c r="K2352" t="s">
        <v>19</v>
      </c>
      <c r="L2352">
        <v>9</v>
      </c>
      <c r="M2352" t="s">
        <v>1274</v>
      </c>
      <c r="N2352">
        <v>2</v>
      </c>
      <c r="O2352">
        <f t="shared" si="36"/>
        <v>1</v>
      </c>
    </row>
    <row r="2353" spans="1:15">
      <c r="A2353">
        <v>2352</v>
      </c>
      <c r="B2353" t="s">
        <v>11</v>
      </c>
      <c r="C2353" t="s">
        <v>401</v>
      </c>
      <c r="D2353" t="s">
        <v>102</v>
      </c>
      <c r="E2353" t="s">
        <v>109</v>
      </c>
      <c r="F2353" t="s">
        <v>156</v>
      </c>
      <c r="G2353" t="s">
        <v>447</v>
      </c>
      <c r="H2353" t="s">
        <v>448</v>
      </c>
      <c r="I2353" t="s">
        <v>449</v>
      </c>
      <c r="J2353" t="s">
        <v>450</v>
      </c>
      <c r="K2353" t="s">
        <v>19</v>
      </c>
      <c r="L2353">
        <v>6</v>
      </c>
      <c r="M2353" t="s">
        <v>1274</v>
      </c>
      <c r="O2353">
        <f t="shared" si="36"/>
        <v>1</v>
      </c>
    </row>
    <row r="2354" spans="1:15">
      <c r="A2354">
        <v>2353</v>
      </c>
      <c r="B2354" t="s">
        <v>11</v>
      </c>
      <c r="C2354" t="s">
        <v>401</v>
      </c>
      <c r="D2354" t="s">
        <v>114</v>
      </c>
      <c r="E2354" t="s">
        <v>115</v>
      </c>
      <c r="F2354" t="s">
        <v>451</v>
      </c>
      <c r="G2354" t="s">
        <v>1286</v>
      </c>
      <c r="H2354" t="s">
        <v>452</v>
      </c>
      <c r="I2354" t="s">
        <v>453</v>
      </c>
      <c r="J2354" t="s">
        <v>454</v>
      </c>
      <c r="K2354" t="s">
        <v>19</v>
      </c>
      <c r="L2354">
        <v>2</v>
      </c>
      <c r="M2354" t="s">
        <v>1274</v>
      </c>
      <c r="O2354">
        <f t="shared" si="36"/>
        <v>1</v>
      </c>
    </row>
    <row r="2355" spans="1:15">
      <c r="A2355">
        <v>2354</v>
      </c>
      <c r="B2355" t="s">
        <v>11</v>
      </c>
      <c r="C2355" t="s">
        <v>401</v>
      </c>
      <c r="D2355" t="s">
        <v>114</v>
      </c>
      <c r="E2355" t="s">
        <v>121</v>
      </c>
      <c r="F2355" t="s">
        <v>455</v>
      </c>
      <c r="G2355" t="s">
        <v>456</v>
      </c>
      <c r="H2355" t="s">
        <v>457</v>
      </c>
      <c r="I2355" t="s">
        <v>458</v>
      </c>
      <c r="J2355" t="s">
        <v>459</v>
      </c>
      <c r="K2355" t="s">
        <v>19</v>
      </c>
      <c r="L2355">
        <v>1</v>
      </c>
      <c r="M2355" t="s">
        <v>1274</v>
      </c>
      <c r="O2355">
        <f t="shared" si="36"/>
        <v>1</v>
      </c>
    </row>
    <row r="2356" spans="1:15">
      <c r="A2356">
        <v>2355</v>
      </c>
      <c r="B2356" t="s">
        <v>460</v>
      </c>
      <c r="C2356" t="s">
        <v>12</v>
      </c>
      <c r="D2356" t="s">
        <v>12</v>
      </c>
      <c r="E2356" t="s">
        <v>13</v>
      </c>
      <c r="F2356" t="s">
        <v>461</v>
      </c>
      <c r="G2356" t="s">
        <v>172</v>
      </c>
      <c r="H2356" t="s">
        <v>462</v>
      </c>
      <c r="I2356" t="s">
        <v>463</v>
      </c>
      <c r="J2356" t="s">
        <v>464</v>
      </c>
      <c r="K2356" t="s">
        <v>19</v>
      </c>
      <c r="L2356">
        <v>8</v>
      </c>
      <c r="M2356" t="s">
        <v>1274</v>
      </c>
      <c r="N2356">
        <v>2</v>
      </c>
      <c r="O2356">
        <f t="shared" si="36"/>
        <v>1</v>
      </c>
    </row>
    <row r="2357" spans="1:15">
      <c r="A2357">
        <v>2356</v>
      </c>
      <c r="B2357" t="s">
        <v>460</v>
      </c>
      <c r="C2357" t="s">
        <v>12</v>
      </c>
      <c r="D2357" t="s">
        <v>12</v>
      </c>
      <c r="E2357" t="s">
        <v>20</v>
      </c>
      <c r="F2357" t="s">
        <v>465</v>
      </c>
      <c r="G2357" t="s">
        <v>466</v>
      </c>
      <c r="H2357" t="s">
        <v>467</v>
      </c>
      <c r="I2357" t="s">
        <v>468</v>
      </c>
      <c r="J2357" t="s">
        <v>469</v>
      </c>
      <c r="K2357" t="s">
        <v>19</v>
      </c>
      <c r="L2357">
        <v>5</v>
      </c>
      <c r="M2357" t="s">
        <v>1274</v>
      </c>
      <c r="N2357">
        <v>2</v>
      </c>
      <c r="O2357">
        <f t="shared" si="36"/>
        <v>1</v>
      </c>
    </row>
    <row r="2358" spans="1:15">
      <c r="A2358">
        <v>2357</v>
      </c>
      <c r="B2358" t="s">
        <v>460</v>
      </c>
      <c r="C2358" t="s">
        <v>12</v>
      </c>
      <c r="D2358" t="s">
        <v>12</v>
      </c>
      <c r="E2358" t="s">
        <v>25</v>
      </c>
      <c r="F2358" t="s">
        <v>470</v>
      </c>
      <c r="G2358" t="s">
        <v>244</v>
      </c>
      <c r="H2358" t="s">
        <v>471</v>
      </c>
      <c r="I2358" t="s">
        <v>472</v>
      </c>
      <c r="J2358" t="s">
        <v>473</v>
      </c>
      <c r="K2358" t="s">
        <v>19</v>
      </c>
      <c r="L2358">
        <v>6</v>
      </c>
      <c r="M2358" t="s">
        <v>1274</v>
      </c>
      <c r="N2358">
        <v>2</v>
      </c>
      <c r="O2358">
        <f t="shared" si="36"/>
        <v>1</v>
      </c>
    </row>
    <row r="2359" spans="1:15">
      <c r="A2359">
        <v>2358</v>
      </c>
      <c r="B2359" t="s">
        <v>460</v>
      </c>
      <c r="C2359" t="s">
        <v>12</v>
      </c>
      <c r="D2359" t="s">
        <v>12</v>
      </c>
      <c r="E2359" t="s">
        <v>30</v>
      </c>
      <c r="F2359" t="s">
        <v>461</v>
      </c>
      <c r="G2359" t="s">
        <v>172</v>
      </c>
      <c r="H2359" t="s">
        <v>462</v>
      </c>
      <c r="I2359" t="s">
        <v>463</v>
      </c>
      <c r="J2359" t="s">
        <v>464</v>
      </c>
      <c r="K2359" t="s">
        <v>19</v>
      </c>
      <c r="L2359">
        <v>8</v>
      </c>
      <c r="M2359" t="s">
        <v>1274</v>
      </c>
      <c r="N2359">
        <v>2</v>
      </c>
      <c r="O2359">
        <f t="shared" si="36"/>
        <v>1</v>
      </c>
    </row>
    <row r="2360" spans="1:15">
      <c r="A2360">
        <v>2359</v>
      </c>
      <c r="B2360" t="s">
        <v>460</v>
      </c>
      <c r="C2360" t="s">
        <v>12</v>
      </c>
      <c r="D2360" t="s">
        <v>12</v>
      </c>
      <c r="E2360" t="s">
        <v>76</v>
      </c>
      <c r="F2360" t="s">
        <v>474</v>
      </c>
      <c r="G2360" t="s">
        <v>354</v>
      </c>
      <c r="H2360" t="s">
        <v>475</v>
      </c>
      <c r="I2360" t="s">
        <v>476</v>
      </c>
      <c r="J2360" t="s">
        <v>477</v>
      </c>
      <c r="K2360" t="s">
        <v>19</v>
      </c>
      <c r="L2360">
        <v>1</v>
      </c>
      <c r="M2360" t="s">
        <v>1274</v>
      </c>
      <c r="O2360">
        <f t="shared" si="36"/>
        <v>1</v>
      </c>
    </row>
    <row r="2361" spans="1:15">
      <c r="A2361">
        <v>2360</v>
      </c>
      <c r="B2361" t="s">
        <v>460</v>
      </c>
      <c r="C2361" t="s">
        <v>12</v>
      </c>
      <c r="D2361" t="s">
        <v>12</v>
      </c>
      <c r="E2361" t="s">
        <v>478</v>
      </c>
      <c r="F2361" t="s">
        <v>479</v>
      </c>
      <c r="G2361" t="s">
        <v>480</v>
      </c>
      <c r="H2361" t="s">
        <v>481</v>
      </c>
      <c r="I2361" t="s">
        <v>482</v>
      </c>
      <c r="J2361" t="s">
        <v>483</v>
      </c>
      <c r="K2361" t="s">
        <v>19</v>
      </c>
      <c r="L2361">
        <v>8</v>
      </c>
      <c r="M2361" t="s">
        <v>1274</v>
      </c>
      <c r="N2361">
        <v>2</v>
      </c>
      <c r="O2361">
        <f t="shared" si="36"/>
        <v>1</v>
      </c>
    </row>
    <row r="2362" spans="1:15">
      <c r="A2362">
        <v>2361</v>
      </c>
      <c r="B2362" t="s">
        <v>460</v>
      </c>
      <c r="C2362" t="s">
        <v>12</v>
      </c>
      <c r="D2362" t="s">
        <v>12</v>
      </c>
      <c r="E2362" t="s">
        <v>36</v>
      </c>
      <c r="F2362" t="s">
        <v>484</v>
      </c>
      <c r="G2362" t="s">
        <v>485</v>
      </c>
      <c r="H2362" t="s">
        <v>486</v>
      </c>
      <c r="I2362" t="s">
        <v>487</v>
      </c>
      <c r="J2362" t="s">
        <v>488</v>
      </c>
      <c r="K2362" t="s">
        <v>19</v>
      </c>
      <c r="L2362">
        <v>0</v>
      </c>
      <c r="M2362" t="s">
        <v>1274</v>
      </c>
      <c r="O2362">
        <f t="shared" si="36"/>
        <v>1</v>
      </c>
    </row>
    <row r="2363" spans="1:15">
      <c r="A2363">
        <v>2362</v>
      </c>
      <c r="B2363" t="s">
        <v>460</v>
      </c>
      <c r="C2363" t="s">
        <v>12</v>
      </c>
      <c r="D2363" t="s">
        <v>12</v>
      </c>
      <c r="E2363" t="s">
        <v>40</v>
      </c>
      <c r="F2363" t="s">
        <v>489</v>
      </c>
      <c r="G2363" t="s">
        <v>314</v>
      </c>
      <c r="H2363" t="s">
        <v>490</v>
      </c>
      <c r="I2363" t="s">
        <v>491</v>
      </c>
      <c r="J2363" t="s">
        <v>492</v>
      </c>
      <c r="K2363" t="s">
        <v>19</v>
      </c>
      <c r="L2363">
        <v>5</v>
      </c>
      <c r="M2363" t="s">
        <v>1274</v>
      </c>
      <c r="O2363">
        <f t="shared" si="36"/>
        <v>1</v>
      </c>
    </row>
    <row r="2364" spans="1:15">
      <c r="A2364">
        <v>2363</v>
      </c>
      <c r="B2364" t="s">
        <v>460</v>
      </c>
      <c r="C2364" t="s">
        <v>12</v>
      </c>
      <c r="D2364" t="s">
        <v>12</v>
      </c>
      <c r="E2364" t="s">
        <v>493</v>
      </c>
      <c r="F2364" t="s">
        <v>494</v>
      </c>
      <c r="G2364" t="s">
        <v>495</v>
      </c>
      <c r="H2364" t="s">
        <v>496</v>
      </c>
      <c r="I2364" t="s">
        <v>497</v>
      </c>
      <c r="J2364" t="s">
        <v>498</v>
      </c>
      <c r="K2364" t="s">
        <v>19</v>
      </c>
      <c r="L2364">
        <v>0</v>
      </c>
      <c r="M2364" t="s">
        <v>1274</v>
      </c>
      <c r="O2364">
        <f t="shared" si="36"/>
        <v>1</v>
      </c>
    </row>
    <row r="2365" spans="1:15">
      <c r="A2365">
        <v>2364</v>
      </c>
      <c r="B2365" t="s">
        <v>460</v>
      </c>
      <c r="C2365" t="s">
        <v>12</v>
      </c>
      <c r="D2365" t="s">
        <v>12</v>
      </c>
      <c r="E2365" t="s">
        <v>499</v>
      </c>
      <c r="F2365" t="s">
        <v>500</v>
      </c>
      <c r="G2365" t="s">
        <v>501</v>
      </c>
      <c r="H2365" t="s">
        <v>502</v>
      </c>
      <c r="I2365" t="s">
        <v>503</v>
      </c>
      <c r="J2365" t="s">
        <v>504</v>
      </c>
      <c r="K2365" t="s">
        <v>19</v>
      </c>
      <c r="L2365">
        <v>1</v>
      </c>
      <c r="M2365" t="s">
        <v>1274</v>
      </c>
      <c r="O2365">
        <f t="shared" si="36"/>
        <v>1</v>
      </c>
    </row>
    <row r="2366" spans="1:15">
      <c r="A2366">
        <v>2365</v>
      </c>
      <c r="B2366" t="s">
        <v>460</v>
      </c>
      <c r="C2366" t="s">
        <v>505</v>
      </c>
      <c r="D2366" t="s">
        <v>52</v>
      </c>
      <c r="E2366" t="s">
        <v>52</v>
      </c>
      <c r="F2366" t="s">
        <v>506</v>
      </c>
      <c r="G2366" t="s">
        <v>507</v>
      </c>
      <c r="H2366" t="s">
        <v>508</v>
      </c>
      <c r="I2366" t="s">
        <v>509</v>
      </c>
      <c r="J2366" t="s">
        <v>510</v>
      </c>
      <c r="K2366" t="s">
        <v>19</v>
      </c>
      <c r="L2366">
        <v>8</v>
      </c>
      <c r="M2366" t="s">
        <v>1274</v>
      </c>
      <c r="O2366">
        <f t="shared" si="36"/>
        <v>1</v>
      </c>
    </row>
    <row r="2367" spans="1:15">
      <c r="A2367">
        <v>2366</v>
      </c>
      <c r="B2367" t="s">
        <v>460</v>
      </c>
      <c r="C2367" t="s">
        <v>505</v>
      </c>
      <c r="D2367" t="s">
        <v>52</v>
      </c>
      <c r="E2367" t="s">
        <v>58</v>
      </c>
      <c r="F2367" t="s">
        <v>511</v>
      </c>
      <c r="G2367" t="s">
        <v>512</v>
      </c>
      <c r="H2367" t="s">
        <v>513</v>
      </c>
      <c r="I2367" t="s">
        <v>514</v>
      </c>
      <c r="J2367" t="s">
        <v>515</v>
      </c>
      <c r="K2367" t="s">
        <v>19</v>
      </c>
      <c r="L2367">
        <v>8</v>
      </c>
      <c r="M2367" t="s">
        <v>1274</v>
      </c>
      <c r="N2367">
        <v>2</v>
      </c>
      <c r="O2367">
        <f t="shared" si="36"/>
        <v>1</v>
      </c>
    </row>
    <row r="2368" spans="1:15">
      <c r="A2368">
        <v>2367</v>
      </c>
      <c r="B2368" t="s">
        <v>460</v>
      </c>
      <c r="C2368" t="s">
        <v>505</v>
      </c>
      <c r="D2368" t="s">
        <v>25</v>
      </c>
      <c r="E2368" t="s">
        <v>64</v>
      </c>
      <c r="F2368" t="s">
        <v>128</v>
      </c>
      <c r="G2368" t="s">
        <v>354</v>
      </c>
      <c r="H2368" t="s">
        <v>516</v>
      </c>
      <c r="I2368" t="s">
        <v>517</v>
      </c>
      <c r="J2368" t="s">
        <v>518</v>
      </c>
      <c r="K2368" t="s">
        <v>19</v>
      </c>
      <c r="L2368">
        <v>10</v>
      </c>
      <c r="M2368" t="s">
        <v>1274</v>
      </c>
      <c r="N2368">
        <v>2</v>
      </c>
      <c r="O2368">
        <f t="shared" si="36"/>
        <v>1</v>
      </c>
    </row>
    <row r="2369" spans="1:15">
      <c r="A2369">
        <v>2368</v>
      </c>
      <c r="B2369" t="s">
        <v>460</v>
      </c>
      <c r="C2369" t="s">
        <v>505</v>
      </c>
      <c r="D2369" t="s">
        <v>25</v>
      </c>
      <c r="E2369" t="s">
        <v>70</v>
      </c>
      <c r="F2369" t="s">
        <v>519</v>
      </c>
      <c r="G2369" t="s">
        <v>367</v>
      </c>
      <c r="H2369" t="s">
        <v>520</v>
      </c>
      <c r="I2369" t="s">
        <v>521</v>
      </c>
      <c r="J2369" t="s">
        <v>522</v>
      </c>
      <c r="K2369" t="s">
        <v>19</v>
      </c>
      <c r="L2369">
        <v>1</v>
      </c>
      <c r="M2369" t="s">
        <v>1274</v>
      </c>
      <c r="O2369">
        <f t="shared" si="36"/>
        <v>1</v>
      </c>
    </row>
    <row r="2370" spans="1:15">
      <c r="A2370">
        <v>2369</v>
      </c>
      <c r="B2370" t="s">
        <v>460</v>
      </c>
      <c r="C2370" t="s">
        <v>505</v>
      </c>
      <c r="D2370" t="s">
        <v>76</v>
      </c>
      <c r="E2370" t="s">
        <v>77</v>
      </c>
      <c r="F2370" t="s">
        <v>523</v>
      </c>
      <c r="G2370" t="s">
        <v>524</v>
      </c>
      <c r="H2370" t="s">
        <v>525</v>
      </c>
      <c r="I2370" t="s">
        <v>526</v>
      </c>
      <c r="J2370" t="s">
        <v>527</v>
      </c>
      <c r="K2370" t="s">
        <v>19</v>
      </c>
      <c r="L2370">
        <v>9</v>
      </c>
      <c r="M2370" t="s">
        <v>1274</v>
      </c>
      <c r="N2370">
        <v>2</v>
      </c>
      <c r="O2370">
        <f t="shared" si="36"/>
        <v>1</v>
      </c>
    </row>
    <row r="2371" spans="1:15">
      <c r="A2371">
        <v>2370</v>
      </c>
      <c r="B2371" t="s">
        <v>460</v>
      </c>
      <c r="C2371" t="s">
        <v>505</v>
      </c>
      <c r="D2371" t="s">
        <v>76</v>
      </c>
      <c r="E2371" t="s">
        <v>83</v>
      </c>
      <c r="F2371" t="s">
        <v>529</v>
      </c>
      <c r="G2371" t="s">
        <v>528</v>
      </c>
      <c r="H2371" t="s">
        <v>530</v>
      </c>
      <c r="I2371" t="s">
        <v>531</v>
      </c>
      <c r="J2371" t="s">
        <v>1287</v>
      </c>
      <c r="K2371" t="s">
        <v>19</v>
      </c>
      <c r="L2371">
        <v>0</v>
      </c>
      <c r="M2371" t="s">
        <v>1274</v>
      </c>
      <c r="O2371">
        <f t="shared" ref="O2371:O2434" si="37">IF(N2371=" ",0,1)</f>
        <v>1</v>
      </c>
    </row>
    <row r="2372" spans="1:15">
      <c r="A2372">
        <v>2371</v>
      </c>
      <c r="B2372" t="s">
        <v>460</v>
      </c>
      <c r="C2372" t="s">
        <v>505</v>
      </c>
      <c r="D2372" t="s">
        <v>89</v>
      </c>
      <c r="E2372" t="s">
        <v>90</v>
      </c>
      <c r="F2372" t="s">
        <v>532</v>
      </c>
      <c r="G2372" t="s">
        <v>1288</v>
      </c>
      <c r="H2372" t="s">
        <v>533</v>
      </c>
      <c r="I2372" t="s">
        <v>534</v>
      </c>
      <c r="J2372" t="s">
        <v>535</v>
      </c>
      <c r="K2372" t="s">
        <v>19</v>
      </c>
      <c r="L2372">
        <v>4</v>
      </c>
      <c r="M2372" t="s">
        <v>1274</v>
      </c>
      <c r="N2372">
        <v>2</v>
      </c>
      <c r="O2372">
        <f t="shared" si="37"/>
        <v>1</v>
      </c>
    </row>
    <row r="2373" spans="1:15">
      <c r="A2373">
        <v>2372</v>
      </c>
      <c r="B2373" t="s">
        <v>460</v>
      </c>
      <c r="C2373" t="s">
        <v>505</v>
      </c>
      <c r="D2373" t="s">
        <v>89</v>
      </c>
      <c r="E2373" t="s">
        <v>96</v>
      </c>
      <c r="F2373" t="s">
        <v>536</v>
      </c>
      <c r="G2373" t="s">
        <v>537</v>
      </c>
      <c r="H2373" t="s">
        <v>538</v>
      </c>
      <c r="I2373" t="s">
        <v>534</v>
      </c>
      <c r="J2373" t="s">
        <v>539</v>
      </c>
      <c r="K2373" t="s">
        <v>19</v>
      </c>
      <c r="L2373">
        <v>7</v>
      </c>
      <c r="M2373" t="s">
        <v>1274</v>
      </c>
      <c r="N2373">
        <v>2</v>
      </c>
      <c r="O2373">
        <f t="shared" si="37"/>
        <v>1</v>
      </c>
    </row>
    <row r="2374" spans="1:15">
      <c r="A2374">
        <v>2373</v>
      </c>
      <c r="B2374" t="s">
        <v>460</v>
      </c>
      <c r="C2374" t="s">
        <v>505</v>
      </c>
      <c r="D2374" t="s">
        <v>102</v>
      </c>
      <c r="E2374" t="s">
        <v>103</v>
      </c>
      <c r="F2374" t="s">
        <v>511</v>
      </c>
      <c r="G2374" t="s">
        <v>512</v>
      </c>
      <c r="H2374" t="s">
        <v>513</v>
      </c>
      <c r="I2374" t="s">
        <v>514</v>
      </c>
      <c r="J2374" t="s">
        <v>515</v>
      </c>
      <c r="K2374" t="s">
        <v>19</v>
      </c>
      <c r="L2374">
        <v>8</v>
      </c>
      <c r="M2374" t="s">
        <v>1274</v>
      </c>
      <c r="N2374">
        <v>2</v>
      </c>
      <c r="O2374">
        <f t="shared" si="37"/>
        <v>1</v>
      </c>
    </row>
    <row r="2375" spans="1:15">
      <c r="A2375">
        <v>2374</v>
      </c>
      <c r="B2375" t="s">
        <v>460</v>
      </c>
      <c r="C2375" t="s">
        <v>505</v>
      </c>
      <c r="D2375" t="s">
        <v>102</v>
      </c>
      <c r="E2375" t="s">
        <v>109</v>
      </c>
      <c r="F2375" t="s">
        <v>506</v>
      </c>
      <c r="G2375" t="s">
        <v>507</v>
      </c>
      <c r="H2375" t="s">
        <v>508</v>
      </c>
      <c r="I2375" t="s">
        <v>509</v>
      </c>
      <c r="J2375" t="s">
        <v>510</v>
      </c>
      <c r="K2375" t="s">
        <v>19</v>
      </c>
      <c r="L2375">
        <v>8</v>
      </c>
      <c r="M2375" t="s">
        <v>1274</v>
      </c>
      <c r="O2375">
        <f t="shared" si="37"/>
        <v>1</v>
      </c>
    </row>
    <row r="2376" spans="1:15">
      <c r="A2376">
        <v>2375</v>
      </c>
      <c r="B2376" t="s">
        <v>460</v>
      </c>
      <c r="C2376" t="s">
        <v>505</v>
      </c>
      <c r="D2376" t="s">
        <v>114</v>
      </c>
      <c r="E2376" t="s">
        <v>115</v>
      </c>
      <c r="F2376" t="s">
        <v>540</v>
      </c>
      <c r="G2376" t="s">
        <v>258</v>
      </c>
      <c r="H2376" t="s">
        <v>541</v>
      </c>
      <c r="I2376" t="s">
        <v>542</v>
      </c>
      <c r="J2376" t="s">
        <v>543</v>
      </c>
      <c r="K2376" t="s">
        <v>19</v>
      </c>
      <c r="L2376">
        <v>2</v>
      </c>
      <c r="M2376" t="s">
        <v>1274</v>
      </c>
      <c r="N2376">
        <v>2</v>
      </c>
      <c r="O2376">
        <f t="shared" si="37"/>
        <v>1</v>
      </c>
    </row>
    <row r="2377" spans="1:15">
      <c r="A2377">
        <v>2376</v>
      </c>
      <c r="B2377" t="s">
        <v>460</v>
      </c>
      <c r="C2377" t="s">
        <v>505</v>
      </c>
      <c r="D2377" t="s">
        <v>114</v>
      </c>
      <c r="E2377" t="s">
        <v>121</v>
      </c>
      <c r="F2377" t="s">
        <v>544</v>
      </c>
      <c r="G2377" t="s">
        <v>545</v>
      </c>
      <c r="H2377" t="s">
        <v>546</v>
      </c>
      <c r="I2377" t="s">
        <v>547</v>
      </c>
      <c r="J2377" t="s">
        <v>548</v>
      </c>
      <c r="K2377" t="s">
        <v>19</v>
      </c>
      <c r="L2377">
        <v>2</v>
      </c>
      <c r="M2377" t="s">
        <v>1274</v>
      </c>
      <c r="N2377">
        <v>2</v>
      </c>
      <c r="O2377">
        <f t="shared" si="37"/>
        <v>1</v>
      </c>
    </row>
    <row r="2378" spans="1:15">
      <c r="A2378">
        <v>2377</v>
      </c>
      <c r="B2378" t="s">
        <v>460</v>
      </c>
      <c r="C2378" t="s">
        <v>549</v>
      </c>
      <c r="D2378" t="s">
        <v>52</v>
      </c>
      <c r="E2378" t="s">
        <v>52</v>
      </c>
      <c r="F2378" t="s">
        <v>550</v>
      </c>
      <c r="G2378" t="s">
        <v>551</v>
      </c>
      <c r="H2378" t="s">
        <v>552</v>
      </c>
      <c r="I2378" t="s">
        <v>553</v>
      </c>
      <c r="J2378" t="s">
        <v>554</v>
      </c>
      <c r="K2378" t="s">
        <v>19</v>
      </c>
      <c r="L2378">
        <v>6</v>
      </c>
      <c r="M2378" t="s">
        <v>1274</v>
      </c>
      <c r="N2378">
        <v>2</v>
      </c>
      <c r="O2378">
        <f t="shared" si="37"/>
        <v>1</v>
      </c>
    </row>
    <row r="2379" spans="1:15">
      <c r="A2379">
        <v>2378</v>
      </c>
      <c r="B2379" t="s">
        <v>460</v>
      </c>
      <c r="C2379" t="s">
        <v>549</v>
      </c>
      <c r="D2379" t="s">
        <v>52</v>
      </c>
      <c r="E2379" t="s">
        <v>58</v>
      </c>
      <c r="F2379" t="s">
        <v>555</v>
      </c>
      <c r="G2379" t="s">
        <v>556</v>
      </c>
      <c r="H2379" t="s">
        <v>557</v>
      </c>
      <c r="I2379" t="s">
        <v>558</v>
      </c>
      <c r="J2379" t="s">
        <v>559</v>
      </c>
      <c r="K2379" t="s">
        <v>19</v>
      </c>
      <c r="L2379">
        <v>9</v>
      </c>
      <c r="M2379" t="s">
        <v>1274</v>
      </c>
      <c r="N2379">
        <v>2</v>
      </c>
      <c r="O2379">
        <f t="shared" si="37"/>
        <v>1</v>
      </c>
    </row>
    <row r="2380" spans="1:15">
      <c r="A2380">
        <v>2379</v>
      </c>
      <c r="B2380" t="s">
        <v>460</v>
      </c>
      <c r="C2380" t="s">
        <v>549</v>
      </c>
      <c r="D2380" t="s">
        <v>25</v>
      </c>
      <c r="E2380" t="s">
        <v>64</v>
      </c>
      <c r="F2380" t="s">
        <v>550</v>
      </c>
      <c r="G2380" t="s">
        <v>551</v>
      </c>
      <c r="H2380" t="s">
        <v>552</v>
      </c>
      <c r="I2380" t="s">
        <v>553</v>
      </c>
      <c r="J2380" t="s">
        <v>554</v>
      </c>
      <c r="K2380" t="s">
        <v>19</v>
      </c>
      <c r="L2380">
        <v>6</v>
      </c>
      <c r="M2380" t="s">
        <v>1274</v>
      </c>
      <c r="N2380">
        <v>2</v>
      </c>
      <c r="O2380">
        <f t="shared" si="37"/>
        <v>1</v>
      </c>
    </row>
    <row r="2381" spans="1:15">
      <c r="A2381">
        <v>2380</v>
      </c>
      <c r="B2381" t="s">
        <v>460</v>
      </c>
      <c r="C2381" t="s">
        <v>549</v>
      </c>
      <c r="D2381" t="s">
        <v>25</v>
      </c>
      <c r="E2381" t="s">
        <v>70</v>
      </c>
      <c r="F2381" t="s">
        <v>560</v>
      </c>
      <c r="G2381" t="s">
        <v>561</v>
      </c>
      <c r="H2381" t="s">
        <v>562</v>
      </c>
      <c r="I2381" t="s">
        <v>563</v>
      </c>
      <c r="J2381" t="s">
        <v>564</v>
      </c>
      <c r="K2381" t="s">
        <v>19</v>
      </c>
      <c r="L2381">
        <v>2</v>
      </c>
      <c r="M2381" t="s">
        <v>1274</v>
      </c>
      <c r="O2381">
        <f t="shared" si="37"/>
        <v>1</v>
      </c>
    </row>
    <row r="2382" spans="1:15">
      <c r="A2382">
        <v>2381</v>
      </c>
      <c r="B2382" t="s">
        <v>460</v>
      </c>
      <c r="C2382" t="s">
        <v>549</v>
      </c>
      <c r="D2382" t="s">
        <v>76</v>
      </c>
      <c r="E2382" t="s">
        <v>77</v>
      </c>
      <c r="F2382" t="s">
        <v>565</v>
      </c>
      <c r="G2382" t="s">
        <v>22</v>
      </c>
      <c r="H2382" t="s">
        <v>566</v>
      </c>
      <c r="I2382" t="s">
        <v>567</v>
      </c>
      <c r="J2382" t="s">
        <v>568</v>
      </c>
      <c r="K2382" t="s">
        <v>19</v>
      </c>
      <c r="L2382">
        <v>6</v>
      </c>
      <c r="M2382" t="s">
        <v>1274</v>
      </c>
      <c r="N2382">
        <v>2</v>
      </c>
      <c r="O2382">
        <f t="shared" si="37"/>
        <v>1</v>
      </c>
    </row>
    <row r="2383" spans="1:15">
      <c r="A2383">
        <v>2382</v>
      </c>
      <c r="B2383" t="s">
        <v>460</v>
      </c>
      <c r="C2383" t="s">
        <v>549</v>
      </c>
      <c r="D2383" t="s">
        <v>76</v>
      </c>
      <c r="E2383" t="s">
        <v>83</v>
      </c>
      <c r="F2383" t="s">
        <v>569</v>
      </c>
      <c r="G2383" t="s">
        <v>570</v>
      </c>
      <c r="H2383" t="s">
        <v>571</v>
      </c>
      <c r="I2383" t="s">
        <v>572</v>
      </c>
      <c r="J2383" t="s">
        <v>573</v>
      </c>
      <c r="K2383" t="s">
        <v>19</v>
      </c>
      <c r="L2383">
        <v>8</v>
      </c>
      <c r="M2383" t="s">
        <v>1274</v>
      </c>
      <c r="N2383">
        <v>2</v>
      </c>
      <c r="O2383">
        <f t="shared" si="37"/>
        <v>1</v>
      </c>
    </row>
    <row r="2384" spans="1:15">
      <c r="A2384">
        <v>2383</v>
      </c>
      <c r="B2384" t="s">
        <v>460</v>
      </c>
      <c r="C2384" t="s">
        <v>549</v>
      </c>
      <c r="D2384" t="s">
        <v>89</v>
      </c>
      <c r="E2384" t="s">
        <v>90</v>
      </c>
      <c r="F2384" t="s">
        <v>574</v>
      </c>
      <c r="G2384" t="s">
        <v>575</v>
      </c>
      <c r="H2384" t="s">
        <v>576</v>
      </c>
      <c r="I2384" t="s">
        <v>577</v>
      </c>
      <c r="J2384" t="s">
        <v>578</v>
      </c>
      <c r="K2384" t="s">
        <v>19</v>
      </c>
      <c r="L2384">
        <v>7</v>
      </c>
      <c r="M2384" t="s">
        <v>1274</v>
      </c>
      <c r="O2384">
        <f t="shared" si="37"/>
        <v>1</v>
      </c>
    </row>
    <row r="2385" spans="1:15">
      <c r="A2385">
        <v>2384</v>
      </c>
      <c r="B2385" t="s">
        <v>460</v>
      </c>
      <c r="C2385" t="s">
        <v>549</v>
      </c>
      <c r="D2385" t="s">
        <v>89</v>
      </c>
      <c r="E2385" t="s">
        <v>96</v>
      </c>
      <c r="F2385" t="s">
        <v>579</v>
      </c>
      <c r="G2385" t="s">
        <v>580</v>
      </c>
      <c r="H2385" t="s">
        <v>581</v>
      </c>
      <c r="I2385" t="s">
        <v>582</v>
      </c>
      <c r="J2385" t="s">
        <v>583</v>
      </c>
      <c r="K2385" t="s">
        <v>19</v>
      </c>
      <c r="L2385">
        <v>1</v>
      </c>
      <c r="M2385" t="s">
        <v>1274</v>
      </c>
      <c r="O2385">
        <f t="shared" si="37"/>
        <v>1</v>
      </c>
    </row>
    <row r="2386" spans="1:15">
      <c r="A2386">
        <v>2385</v>
      </c>
      <c r="B2386" t="s">
        <v>460</v>
      </c>
      <c r="C2386" t="s">
        <v>549</v>
      </c>
      <c r="D2386" t="s">
        <v>102</v>
      </c>
      <c r="E2386" t="s">
        <v>103</v>
      </c>
      <c r="F2386" t="s">
        <v>584</v>
      </c>
      <c r="G2386" t="s">
        <v>585</v>
      </c>
      <c r="H2386" t="s">
        <v>586</v>
      </c>
      <c r="I2386" t="s">
        <v>587</v>
      </c>
      <c r="J2386" t="s">
        <v>588</v>
      </c>
      <c r="K2386" t="s">
        <v>19</v>
      </c>
      <c r="L2386">
        <v>9</v>
      </c>
      <c r="M2386" t="s">
        <v>1274</v>
      </c>
      <c r="N2386">
        <v>2</v>
      </c>
      <c r="O2386">
        <f t="shared" si="37"/>
        <v>1</v>
      </c>
    </row>
    <row r="2387" spans="1:15">
      <c r="A2387">
        <v>2386</v>
      </c>
      <c r="B2387" t="s">
        <v>460</v>
      </c>
      <c r="C2387" t="s">
        <v>549</v>
      </c>
      <c r="D2387" t="s">
        <v>102</v>
      </c>
      <c r="E2387" t="s">
        <v>109</v>
      </c>
      <c r="F2387" t="s">
        <v>589</v>
      </c>
      <c r="G2387" t="s">
        <v>590</v>
      </c>
      <c r="H2387" t="s">
        <v>591</v>
      </c>
      <c r="I2387" t="s">
        <v>592</v>
      </c>
      <c r="J2387" t="s">
        <v>593</v>
      </c>
      <c r="K2387" t="s">
        <v>19</v>
      </c>
      <c r="L2387">
        <v>2</v>
      </c>
      <c r="M2387" t="s">
        <v>1274</v>
      </c>
      <c r="N2387">
        <v>2</v>
      </c>
      <c r="O2387">
        <f t="shared" si="37"/>
        <v>1</v>
      </c>
    </row>
    <row r="2388" spans="1:15">
      <c r="A2388">
        <v>2387</v>
      </c>
      <c r="B2388" t="s">
        <v>460</v>
      </c>
      <c r="C2388" t="s">
        <v>549</v>
      </c>
      <c r="D2388" t="s">
        <v>114</v>
      </c>
      <c r="E2388" t="s">
        <v>115</v>
      </c>
      <c r="F2388" t="s">
        <v>594</v>
      </c>
      <c r="G2388" t="s">
        <v>123</v>
      </c>
      <c r="H2388" t="s">
        <v>595</v>
      </c>
      <c r="I2388" t="s">
        <v>596</v>
      </c>
      <c r="J2388" t="s">
        <v>597</v>
      </c>
      <c r="K2388" t="s">
        <v>19</v>
      </c>
      <c r="L2388">
        <v>0</v>
      </c>
      <c r="M2388" t="s">
        <v>1274</v>
      </c>
      <c r="O2388">
        <f t="shared" si="37"/>
        <v>1</v>
      </c>
    </row>
    <row r="2389" spans="1:15">
      <c r="A2389">
        <v>2388</v>
      </c>
      <c r="B2389" t="s">
        <v>460</v>
      </c>
      <c r="C2389" t="s">
        <v>549</v>
      </c>
      <c r="D2389" t="s">
        <v>114</v>
      </c>
      <c r="E2389" t="s">
        <v>121</v>
      </c>
      <c r="F2389" t="s">
        <v>598</v>
      </c>
      <c r="G2389" t="s">
        <v>599</v>
      </c>
      <c r="H2389" t="s">
        <v>600</v>
      </c>
      <c r="I2389" t="s">
        <v>601</v>
      </c>
      <c r="J2389" t="s">
        <v>602</v>
      </c>
      <c r="K2389" t="s">
        <v>19</v>
      </c>
      <c r="L2389">
        <v>1</v>
      </c>
      <c r="M2389" t="s">
        <v>1274</v>
      </c>
      <c r="O2389">
        <f t="shared" si="37"/>
        <v>1</v>
      </c>
    </row>
    <row r="2390" spans="1:15">
      <c r="A2390">
        <v>2389</v>
      </c>
      <c r="B2390" t="s">
        <v>460</v>
      </c>
      <c r="C2390" t="s">
        <v>603</v>
      </c>
      <c r="D2390" t="s">
        <v>52</v>
      </c>
      <c r="E2390" t="s">
        <v>52</v>
      </c>
      <c r="F2390" t="s">
        <v>604</v>
      </c>
      <c r="G2390" t="s">
        <v>605</v>
      </c>
      <c r="H2390" t="s">
        <v>606</v>
      </c>
      <c r="I2390" t="s">
        <v>607</v>
      </c>
      <c r="J2390" t="s">
        <v>608</v>
      </c>
      <c r="K2390" t="s">
        <v>19</v>
      </c>
      <c r="L2390">
        <v>1</v>
      </c>
      <c r="M2390" t="s">
        <v>1274</v>
      </c>
      <c r="O2390">
        <f t="shared" si="37"/>
        <v>1</v>
      </c>
    </row>
    <row r="2391" spans="1:15">
      <c r="A2391">
        <v>2390</v>
      </c>
      <c r="B2391" t="s">
        <v>460</v>
      </c>
      <c r="C2391" t="s">
        <v>603</v>
      </c>
      <c r="D2391" t="s">
        <v>52</v>
      </c>
      <c r="E2391" t="s">
        <v>58</v>
      </c>
      <c r="F2391" t="s">
        <v>609</v>
      </c>
      <c r="G2391" t="s">
        <v>610</v>
      </c>
      <c r="H2391" t="s">
        <v>611</v>
      </c>
      <c r="I2391" t="s">
        <v>607</v>
      </c>
      <c r="J2391" t="s">
        <v>612</v>
      </c>
      <c r="K2391" t="s">
        <v>19</v>
      </c>
      <c r="L2391">
        <v>5</v>
      </c>
      <c r="M2391" t="s">
        <v>1274</v>
      </c>
      <c r="N2391">
        <v>2</v>
      </c>
      <c r="O2391">
        <f t="shared" si="37"/>
        <v>1</v>
      </c>
    </row>
    <row r="2392" spans="1:15">
      <c r="A2392">
        <v>2391</v>
      </c>
      <c r="B2392" t="s">
        <v>460</v>
      </c>
      <c r="C2392" t="s">
        <v>603</v>
      </c>
      <c r="D2392" t="s">
        <v>25</v>
      </c>
      <c r="E2392" t="s">
        <v>64</v>
      </c>
      <c r="F2392" t="s">
        <v>613</v>
      </c>
      <c r="G2392" t="s">
        <v>354</v>
      </c>
      <c r="H2392" t="s">
        <v>614</v>
      </c>
      <c r="I2392" t="s">
        <v>615</v>
      </c>
      <c r="J2392" t="s">
        <v>616</v>
      </c>
      <c r="K2392" t="s">
        <v>19</v>
      </c>
      <c r="L2392">
        <v>2</v>
      </c>
      <c r="M2392" t="s">
        <v>1274</v>
      </c>
      <c r="N2392">
        <v>2</v>
      </c>
      <c r="O2392">
        <f t="shared" si="37"/>
        <v>1</v>
      </c>
    </row>
    <row r="2393" spans="1:15">
      <c r="A2393">
        <v>2392</v>
      </c>
      <c r="B2393" t="s">
        <v>460</v>
      </c>
      <c r="C2393" t="s">
        <v>603</v>
      </c>
      <c r="D2393" t="s">
        <v>25</v>
      </c>
      <c r="E2393" t="s">
        <v>70</v>
      </c>
      <c r="F2393" t="s">
        <v>617</v>
      </c>
      <c r="G2393" t="s">
        <v>253</v>
      </c>
      <c r="H2393" t="s">
        <v>618</v>
      </c>
      <c r="I2393" t="s">
        <v>619</v>
      </c>
      <c r="J2393" t="s">
        <v>620</v>
      </c>
      <c r="K2393" t="s">
        <v>19</v>
      </c>
      <c r="L2393">
        <v>3</v>
      </c>
      <c r="M2393" t="s">
        <v>1274</v>
      </c>
      <c r="O2393">
        <f t="shared" si="37"/>
        <v>1</v>
      </c>
    </row>
    <row r="2394" spans="1:15">
      <c r="A2394">
        <v>2393</v>
      </c>
      <c r="B2394" t="s">
        <v>460</v>
      </c>
      <c r="C2394" t="s">
        <v>603</v>
      </c>
      <c r="D2394" t="s">
        <v>76</v>
      </c>
      <c r="E2394" t="s">
        <v>77</v>
      </c>
      <c r="F2394" t="s">
        <v>621</v>
      </c>
      <c r="G2394" t="s">
        <v>622</v>
      </c>
      <c r="H2394" t="s">
        <v>623</v>
      </c>
      <c r="I2394" t="s">
        <v>624</v>
      </c>
      <c r="J2394" t="s">
        <v>625</v>
      </c>
      <c r="K2394" t="s">
        <v>19</v>
      </c>
      <c r="L2394">
        <v>3</v>
      </c>
      <c r="M2394" t="s">
        <v>1274</v>
      </c>
      <c r="O2394">
        <f t="shared" si="37"/>
        <v>1</v>
      </c>
    </row>
    <row r="2395" spans="1:15">
      <c r="A2395">
        <v>2394</v>
      </c>
      <c r="B2395" t="s">
        <v>460</v>
      </c>
      <c r="C2395" t="s">
        <v>603</v>
      </c>
      <c r="D2395" t="s">
        <v>76</v>
      </c>
      <c r="E2395" t="s">
        <v>83</v>
      </c>
      <c r="F2395" t="s">
        <v>626</v>
      </c>
      <c r="G2395" t="s">
        <v>627</v>
      </c>
      <c r="H2395" t="s">
        <v>628</v>
      </c>
      <c r="I2395" t="s">
        <v>624</v>
      </c>
      <c r="J2395" t="s">
        <v>629</v>
      </c>
      <c r="K2395" t="s">
        <v>19</v>
      </c>
      <c r="L2395">
        <v>0</v>
      </c>
      <c r="M2395" t="s">
        <v>1274</v>
      </c>
      <c r="O2395">
        <f t="shared" si="37"/>
        <v>1</v>
      </c>
    </row>
    <row r="2396" spans="1:15">
      <c r="A2396">
        <v>2395</v>
      </c>
      <c r="B2396" t="s">
        <v>460</v>
      </c>
      <c r="C2396" t="s">
        <v>603</v>
      </c>
      <c r="D2396" t="s">
        <v>89</v>
      </c>
      <c r="E2396" t="s">
        <v>90</v>
      </c>
      <c r="F2396" t="s">
        <v>156</v>
      </c>
      <c r="G2396" t="s">
        <v>85</v>
      </c>
      <c r="H2396" t="s">
        <v>630</v>
      </c>
      <c r="I2396" t="s">
        <v>631</v>
      </c>
      <c r="J2396" t="s">
        <v>632</v>
      </c>
      <c r="K2396" t="s">
        <v>19</v>
      </c>
      <c r="L2396">
        <v>4</v>
      </c>
      <c r="M2396" t="s">
        <v>1274</v>
      </c>
      <c r="N2396">
        <v>2</v>
      </c>
      <c r="O2396">
        <f t="shared" si="37"/>
        <v>1</v>
      </c>
    </row>
    <row r="2397" spans="1:15">
      <c r="A2397">
        <v>2396</v>
      </c>
      <c r="B2397" t="s">
        <v>460</v>
      </c>
      <c r="C2397" t="s">
        <v>603</v>
      </c>
      <c r="D2397" t="s">
        <v>89</v>
      </c>
      <c r="E2397" t="s">
        <v>96</v>
      </c>
      <c r="F2397" t="s">
        <v>633</v>
      </c>
      <c r="G2397" t="s">
        <v>634</v>
      </c>
      <c r="H2397" t="s">
        <v>635</v>
      </c>
      <c r="I2397" t="s">
        <v>636</v>
      </c>
      <c r="J2397" t="s">
        <v>637</v>
      </c>
      <c r="K2397" t="s">
        <v>19</v>
      </c>
      <c r="L2397">
        <v>1</v>
      </c>
      <c r="M2397" t="s">
        <v>1274</v>
      </c>
      <c r="O2397">
        <f t="shared" si="37"/>
        <v>1</v>
      </c>
    </row>
    <row r="2398" spans="1:15">
      <c r="A2398">
        <v>2397</v>
      </c>
      <c r="B2398" t="s">
        <v>460</v>
      </c>
      <c r="C2398" t="s">
        <v>603</v>
      </c>
      <c r="D2398" t="s">
        <v>102</v>
      </c>
      <c r="E2398" t="s">
        <v>103</v>
      </c>
      <c r="F2398" t="s">
        <v>638</v>
      </c>
      <c r="G2398" t="s">
        <v>639</v>
      </c>
      <c r="H2398" t="s">
        <v>640</v>
      </c>
      <c r="I2398" t="s">
        <v>641</v>
      </c>
      <c r="J2398" t="s">
        <v>642</v>
      </c>
      <c r="K2398" t="s">
        <v>19</v>
      </c>
      <c r="L2398">
        <v>3</v>
      </c>
      <c r="M2398" t="s">
        <v>1274</v>
      </c>
      <c r="O2398">
        <f t="shared" si="37"/>
        <v>1</v>
      </c>
    </row>
    <row r="2399" spans="1:15">
      <c r="A2399">
        <v>2398</v>
      </c>
      <c r="B2399" t="s">
        <v>460</v>
      </c>
      <c r="C2399" t="s">
        <v>603</v>
      </c>
      <c r="D2399" t="s">
        <v>102</v>
      </c>
      <c r="E2399" t="s">
        <v>109</v>
      </c>
      <c r="F2399" t="s">
        <v>643</v>
      </c>
      <c r="G2399" t="s">
        <v>258</v>
      </c>
      <c r="H2399" t="s">
        <v>644</v>
      </c>
      <c r="I2399" t="s">
        <v>645</v>
      </c>
      <c r="J2399" t="s">
        <v>646</v>
      </c>
      <c r="K2399" t="s">
        <v>19</v>
      </c>
      <c r="L2399">
        <v>9</v>
      </c>
      <c r="M2399" t="s">
        <v>1274</v>
      </c>
      <c r="O2399">
        <f t="shared" si="37"/>
        <v>1</v>
      </c>
    </row>
    <row r="2400" spans="1:15">
      <c r="A2400">
        <v>2399</v>
      </c>
      <c r="B2400" t="s">
        <v>460</v>
      </c>
      <c r="C2400" t="s">
        <v>603</v>
      </c>
      <c r="D2400" t="s">
        <v>114</v>
      </c>
      <c r="E2400" t="s">
        <v>115</v>
      </c>
      <c r="F2400" t="s">
        <v>647</v>
      </c>
      <c r="G2400" t="s">
        <v>229</v>
      </c>
      <c r="H2400" t="s">
        <v>648</v>
      </c>
      <c r="I2400" t="s">
        <v>649</v>
      </c>
      <c r="J2400" t="s">
        <v>650</v>
      </c>
      <c r="K2400" t="s">
        <v>19</v>
      </c>
      <c r="L2400">
        <v>4</v>
      </c>
      <c r="M2400" t="s">
        <v>1274</v>
      </c>
      <c r="N2400">
        <v>2</v>
      </c>
      <c r="O2400">
        <f t="shared" si="37"/>
        <v>1</v>
      </c>
    </row>
    <row r="2401" spans="1:15">
      <c r="A2401">
        <v>2400</v>
      </c>
      <c r="B2401" t="s">
        <v>460</v>
      </c>
      <c r="C2401" t="s">
        <v>603</v>
      </c>
      <c r="D2401" t="s">
        <v>114</v>
      </c>
      <c r="E2401" t="s">
        <v>121</v>
      </c>
      <c r="F2401" t="s">
        <v>651</v>
      </c>
      <c r="G2401" t="s">
        <v>652</v>
      </c>
      <c r="H2401" t="s">
        <v>653</v>
      </c>
      <c r="I2401" t="s">
        <v>654</v>
      </c>
      <c r="J2401" t="s">
        <v>655</v>
      </c>
      <c r="K2401" t="s">
        <v>19</v>
      </c>
      <c r="L2401">
        <v>1</v>
      </c>
      <c r="M2401" t="s">
        <v>1274</v>
      </c>
      <c r="O2401">
        <f t="shared" si="37"/>
        <v>1</v>
      </c>
    </row>
    <row r="2402" spans="1:15">
      <c r="A2402">
        <v>2401</v>
      </c>
      <c r="B2402" t="s">
        <v>460</v>
      </c>
      <c r="C2402" t="s">
        <v>656</v>
      </c>
      <c r="D2402" t="s">
        <v>52</v>
      </c>
      <c r="E2402" t="s">
        <v>52</v>
      </c>
      <c r="F2402" t="s">
        <v>657</v>
      </c>
      <c r="G2402" t="s">
        <v>561</v>
      </c>
      <c r="H2402" t="s">
        <v>658</v>
      </c>
      <c r="I2402" t="s">
        <v>1289</v>
      </c>
      <c r="J2402" t="s">
        <v>659</v>
      </c>
      <c r="K2402" t="s">
        <v>19</v>
      </c>
      <c r="L2402">
        <v>8</v>
      </c>
      <c r="M2402" t="s">
        <v>1274</v>
      </c>
      <c r="N2402">
        <v>2</v>
      </c>
      <c r="O2402">
        <f t="shared" si="37"/>
        <v>1</v>
      </c>
    </row>
    <row r="2403" spans="1:15">
      <c r="A2403">
        <v>2402</v>
      </c>
      <c r="B2403" t="s">
        <v>460</v>
      </c>
      <c r="C2403" t="s">
        <v>656</v>
      </c>
      <c r="D2403" t="s">
        <v>52</v>
      </c>
      <c r="E2403" t="s">
        <v>58</v>
      </c>
      <c r="F2403" t="s">
        <v>660</v>
      </c>
      <c r="G2403" t="s">
        <v>661</v>
      </c>
      <c r="H2403" t="s">
        <v>662</v>
      </c>
      <c r="I2403" t="s">
        <v>663</v>
      </c>
      <c r="J2403" t="s">
        <v>664</v>
      </c>
      <c r="K2403" t="s">
        <v>19</v>
      </c>
      <c r="L2403">
        <v>5</v>
      </c>
      <c r="M2403" t="s">
        <v>1274</v>
      </c>
      <c r="O2403">
        <f t="shared" si="37"/>
        <v>1</v>
      </c>
    </row>
    <row r="2404" spans="1:15">
      <c r="A2404">
        <v>2403</v>
      </c>
      <c r="B2404" t="s">
        <v>460</v>
      </c>
      <c r="C2404" t="s">
        <v>656</v>
      </c>
      <c r="D2404" t="s">
        <v>25</v>
      </c>
      <c r="E2404" t="s">
        <v>64</v>
      </c>
      <c r="F2404" t="s">
        <v>657</v>
      </c>
      <c r="G2404" t="s">
        <v>561</v>
      </c>
      <c r="H2404" t="s">
        <v>658</v>
      </c>
      <c r="I2404" t="s">
        <v>1289</v>
      </c>
      <c r="J2404" t="s">
        <v>659</v>
      </c>
      <c r="K2404" t="s">
        <v>19</v>
      </c>
      <c r="L2404">
        <v>8</v>
      </c>
      <c r="M2404" t="s">
        <v>1274</v>
      </c>
      <c r="N2404">
        <v>2</v>
      </c>
      <c r="O2404">
        <f t="shared" si="37"/>
        <v>1</v>
      </c>
    </row>
    <row r="2405" spans="1:15">
      <c r="A2405">
        <v>2404</v>
      </c>
      <c r="B2405" t="s">
        <v>460</v>
      </c>
      <c r="C2405" t="s">
        <v>656</v>
      </c>
      <c r="D2405" t="s">
        <v>25</v>
      </c>
      <c r="E2405" t="s">
        <v>70</v>
      </c>
      <c r="F2405" t="s">
        <v>116</v>
      </c>
      <c r="G2405" t="s">
        <v>665</v>
      </c>
      <c r="H2405" t="s">
        <v>666</v>
      </c>
      <c r="I2405" t="s">
        <v>667</v>
      </c>
      <c r="J2405" t="s">
        <v>668</v>
      </c>
      <c r="K2405" t="s">
        <v>19</v>
      </c>
      <c r="L2405">
        <v>4</v>
      </c>
      <c r="M2405" t="s">
        <v>1274</v>
      </c>
      <c r="N2405">
        <v>2</v>
      </c>
      <c r="O2405">
        <f t="shared" si="37"/>
        <v>1</v>
      </c>
    </row>
    <row r="2406" spans="1:15">
      <c r="A2406">
        <v>2405</v>
      </c>
      <c r="B2406" t="s">
        <v>460</v>
      </c>
      <c r="C2406" t="s">
        <v>656</v>
      </c>
      <c r="D2406" t="s">
        <v>76</v>
      </c>
      <c r="E2406" t="s">
        <v>83</v>
      </c>
      <c r="F2406" t="s">
        <v>669</v>
      </c>
      <c r="G2406" t="s">
        <v>670</v>
      </c>
      <c r="H2406" t="s">
        <v>671</v>
      </c>
      <c r="I2406" t="s">
        <v>672</v>
      </c>
      <c r="J2406" t="s">
        <v>673</v>
      </c>
      <c r="K2406" t="s">
        <v>19</v>
      </c>
      <c r="L2406">
        <v>2</v>
      </c>
      <c r="M2406" t="s">
        <v>1274</v>
      </c>
      <c r="O2406">
        <f t="shared" si="37"/>
        <v>1</v>
      </c>
    </row>
    <row r="2407" spans="1:15">
      <c r="A2407">
        <v>2406</v>
      </c>
      <c r="B2407" t="s">
        <v>460</v>
      </c>
      <c r="C2407" t="s">
        <v>656</v>
      </c>
      <c r="D2407" t="s">
        <v>76</v>
      </c>
      <c r="E2407" t="s">
        <v>83</v>
      </c>
      <c r="F2407" t="s">
        <v>674</v>
      </c>
      <c r="G2407" t="s">
        <v>675</v>
      </c>
      <c r="H2407" t="s">
        <v>676</v>
      </c>
      <c r="I2407" t="s">
        <v>677</v>
      </c>
      <c r="J2407" t="s">
        <v>678</v>
      </c>
      <c r="K2407" t="s">
        <v>19</v>
      </c>
      <c r="L2407">
        <v>1</v>
      </c>
      <c r="M2407" t="s">
        <v>1274</v>
      </c>
      <c r="O2407">
        <f t="shared" si="37"/>
        <v>1</v>
      </c>
    </row>
    <row r="2408" spans="1:15">
      <c r="A2408">
        <v>2407</v>
      </c>
      <c r="B2408" t="s">
        <v>460</v>
      </c>
      <c r="C2408" t="s">
        <v>656</v>
      </c>
      <c r="D2408" t="s">
        <v>89</v>
      </c>
      <c r="E2408" t="s">
        <v>90</v>
      </c>
      <c r="F2408" t="s">
        <v>679</v>
      </c>
      <c r="G2408" t="s">
        <v>680</v>
      </c>
      <c r="H2408" t="s">
        <v>681</v>
      </c>
      <c r="I2408" t="s">
        <v>682</v>
      </c>
      <c r="J2408" t="s">
        <v>683</v>
      </c>
      <c r="K2408" t="s">
        <v>19</v>
      </c>
      <c r="L2408">
        <v>9</v>
      </c>
      <c r="M2408" t="s">
        <v>1274</v>
      </c>
      <c r="N2408">
        <v>2</v>
      </c>
      <c r="O2408">
        <f t="shared" si="37"/>
        <v>1</v>
      </c>
    </row>
    <row r="2409" spans="1:15">
      <c r="A2409">
        <v>2408</v>
      </c>
      <c r="B2409" t="s">
        <v>460</v>
      </c>
      <c r="C2409" t="s">
        <v>656</v>
      </c>
      <c r="D2409" t="s">
        <v>89</v>
      </c>
      <c r="E2409" t="s">
        <v>96</v>
      </c>
      <c r="F2409" t="s">
        <v>660</v>
      </c>
      <c r="G2409" t="s">
        <v>661</v>
      </c>
      <c r="H2409" t="s">
        <v>662</v>
      </c>
      <c r="I2409" t="s">
        <v>663</v>
      </c>
      <c r="J2409" t="s">
        <v>664</v>
      </c>
      <c r="K2409" t="s">
        <v>19</v>
      </c>
      <c r="L2409">
        <v>5</v>
      </c>
      <c r="M2409" t="s">
        <v>1274</v>
      </c>
      <c r="O2409">
        <f t="shared" si="37"/>
        <v>1</v>
      </c>
    </row>
    <row r="2410" spans="1:15">
      <c r="A2410">
        <v>2409</v>
      </c>
      <c r="B2410" t="s">
        <v>460</v>
      </c>
      <c r="C2410" t="s">
        <v>656</v>
      </c>
      <c r="D2410" t="s">
        <v>102</v>
      </c>
      <c r="E2410" t="s">
        <v>103</v>
      </c>
      <c r="F2410" t="s">
        <v>402</v>
      </c>
      <c r="G2410" t="s">
        <v>684</v>
      </c>
      <c r="H2410" t="s">
        <v>685</v>
      </c>
      <c r="I2410" t="s">
        <v>686</v>
      </c>
      <c r="J2410" t="s">
        <v>687</v>
      </c>
      <c r="K2410" t="s">
        <v>19</v>
      </c>
      <c r="L2410">
        <v>11</v>
      </c>
      <c r="M2410" t="s">
        <v>1274</v>
      </c>
      <c r="N2410">
        <v>2</v>
      </c>
      <c r="O2410">
        <f t="shared" si="37"/>
        <v>1</v>
      </c>
    </row>
    <row r="2411" spans="1:15">
      <c r="A2411">
        <v>2410</v>
      </c>
      <c r="B2411" t="s">
        <v>460</v>
      </c>
      <c r="C2411" t="s">
        <v>656</v>
      </c>
      <c r="D2411" t="s">
        <v>102</v>
      </c>
      <c r="E2411" t="s">
        <v>109</v>
      </c>
      <c r="F2411" t="s">
        <v>688</v>
      </c>
      <c r="G2411" t="s">
        <v>689</v>
      </c>
      <c r="H2411" t="s">
        <v>690</v>
      </c>
      <c r="I2411" t="s">
        <v>691</v>
      </c>
      <c r="J2411" t="s">
        <v>692</v>
      </c>
      <c r="K2411" t="s">
        <v>19</v>
      </c>
      <c r="L2411">
        <v>1</v>
      </c>
      <c r="M2411" t="s">
        <v>1274</v>
      </c>
      <c r="O2411">
        <f t="shared" si="37"/>
        <v>1</v>
      </c>
    </row>
    <row r="2412" spans="1:15">
      <c r="A2412">
        <v>2411</v>
      </c>
      <c r="B2412" t="s">
        <v>460</v>
      </c>
      <c r="C2412" t="s">
        <v>656</v>
      </c>
      <c r="D2412" t="s">
        <v>114</v>
      </c>
      <c r="E2412" t="s">
        <v>115</v>
      </c>
      <c r="F2412" t="s">
        <v>693</v>
      </c>
      <c r="G2412" t="s">
        <v>694</v>
      </c>
      <c r="H2412" t="s">
        <v>695</v>
      </c>
      <c r="I2412" t="s">
        <v>696</v>
      </c>
      <c r="J2412" t="s">
        <v>697</v>
      </c>
      <c r="K2412" t="s">
        <v>19</v>
      </c>
      <c r="L2412">
        <v>3</v>
      </c>
      <c r="M2412" t="s">
        <v>1274</v>
      </c>
      <c r="O2412">
        <f t="shared" si="37"/>
        <v>1</v>
      </c>
    </row>
    <row r="2413" spans="1:15">
      <c r="A2413">
        <v>2412</v>
      </c>
      <c r="B2413" t="s">
        <v>460</v>
      </c>
      <c r="C2413" t="s">
        <v>656</v>
      </c>
      <c r="D2413" t="s">
        <v>114</v>
      </c>
      <c r="E2413" t="s">
        <v>121</v>
      </c>
      <c r="F2413" t="s">
        <v>698</v>
      </c>
      <c r="G2413" t="s">
        <v>367</v>
      </c>
      <c r="H2413" t="s">
        <v>699</v>
      </c>
      <c r="I2413" t="s">
        <v>700</v>
      </c>
      <c r="J2413" t="s">
        <v>701</v>
      </c>
      <c r="K2413" t="s">
        <v>19</v>
      </c>
      <c r="L2413">
        <v>0</v>
      </c>
      <c r="M2413" t="s">
        <v>1274</v>
      </c>
      <c r="O2413">
        <f t="shared" si="37"/>
        <v>1</v>
      </c>
    </row>
    <row r="2414" spans="1:15">
      <c r="A2414">
        <v>2413</v>
      </c>
      <c r="B2414" t="s">
        <v>460</v>
      </c>
      <c r="C2414" t="s">
        <v>702</v>
      </c>
      <c r="D2414" t="s">
        <v>52</v>
      </c>
      <c r="E2414" t="s">
        <v>52</v>
      </c>
      <c r="F2414" t="s">
        <v>703</v>
      </c>
      <c r="G2414" t="s">
        <v>229</v>
      </c>
      <c r="H2414" t="s">
        <v>704</v>
      </c>
      <c r="I2414" t="s">
        <v>705</v>
      </c>
      <c r="J2414" t="s">
        <v>706</v>
      </c>
      <c r="K2414" t="s">
        <v>19</v>
      </c>
      <c r="L2414">
        <v>8</v>
      </c>
      <c r="M2414" t="s">
        <v>1274</v>
      </c>
      <c r="N2414">
        <v>2</v>
      </c>
      <c r="O2414">
        <f t="shared" si="37"/>
        <v>1</v>
      </c>
    </row>
    <row r="2415" spans="1:15">
      <c r="A2415">
        <v>2414</v>
      </c>
      <c r="B2415" t="s">
        <v>460</v>
      </c>
      <c r="C2415" t="s">
        <v>702</v>
      </c>
      <c r="D2415" t="s">
        <v>52</v>
      </c>
      <c r="E2415" t="s">
        <v>58</v>
      </c>
      <c r="F2415" t="s">
        <v>707</v>
      </c>
      <c r="G2415" t="s">
        <v>344</v>
      </c>
      <c r="H2415" t="s">
        <v>708</v>
      </c>
      <c r="I2415" t="s">
        <v>709</v>
      </c>
      <c r="J2415" t="s">
        <v>710</v>
      </c>
      <c r="K2415" t="s">
        <v>19</v>
      </c>
      <c r="L2415">
        <v>7</v>
      </c>
      <c r="M2415" t="s">
        <v>1274</v>
      </c>
      <c r="O2415">
        <f t="shared" si="37"/>
        <v>1</v>
      </c>
    </row>
    <row r="2416" spans="1:15">
      <c r="A2416">
        <v>2415</v>
      </c>
      <c r="B2416" t="s">
        <v>460</v>
      </c>
      <c r="C2416" t="s">
        <v>702</v>
      </c>
      <c r="D2416" t="s">
        <v>25</v>
      </c>
      <c r="E2416" t="s">
        <v>64</v>
      </c>
      <c r="F2416" t="s">
        <v>711</v>
      </c>
      <c r="G2416" t="s">
        <v>354</v>
      </c>
      <c r="H2416" t="s">
        <v>712</v>
      </c>
      <c r="I2416" t="s">
        <v>713</v>
      </c>
      <c r="J2416" t="s">
        <v>714</v>
      </c>
      <c r="K2416" t="s">
        <v>19</v>
      </c>
      <c r="L2416">
        <v>11</v>
      </c>
      <c r="M2416" t="s">
        <v>1274</v>
      </c>
      <c r="N2416">
        <v>2</v>
      </c>
      <c r="O2416">
        <f t="shared" si="37"/>
        <v>1</v>
      </c>
    </row>
    <row r="2417" spans="1:15">
      <c r="A2417">
        <v>2416</v>
      </c>
      <c r="B2417" t="s">
        <v>460</v>
      </c>
      <c r="C2417" t="s">
        <v>702</v>
      </c>
      <c r="D2417" t="s">
        <v>25</v>
      </c>
      <c r="E2417" t="s">
        <v>70</v>
      </c>
      <c r="F2417" t="s">
        <v>715</v>
      </c>
      <c r="G2417" t="s">
        <v>716</v>
      </c>
      <c r="H2417" t="s">
        <v>717</v>
      </c>
      <c r="I2417" t="s">
        <v>718</v>
      </c>
      <c r="J2417" t="s">
        <v>719</v>
      </c>
      <c r="K2417" t="s">
        <v>19</v>
      </c>
      <c r="L2417">
        <v>0</v>
      </c>
      <c r="M2417" t="s">
        <v>1274</v>
      </c>
      <c r="O2417">
        <f t="shared" si="37"/>
        <v>1</v>
      </c>
    </row>
    <row r="2418" spans="1:15">
      <c r="A2418">
        <v>2417</v>
      </c>
      <c r="B2418" t="s">
        <v>460</v>
      </c>
      <c r="C2418" t="s">
        <v>702</v>
      </c>
      <c r="D2418" t="s">
        <v>76</v>
      </c>
      <c r="E2418" t="s">
        <v>77</v>
      </c>
      <c r="F2418" t="s">
        <v>720</v>
      </c>
      <c r="G2418" t="s">
        <v>721</v>
      </c>
      <c r="H2418" t="s">
        <v>722</v>
      </c>
      <c r="I2418" t="s">
        <v>723</v>
      </c>
      <c r="J2418" t="s">
        <v>724</v>
      </c>
      <c r="K2418" t="s">
        <v>19</v>
      </c>
      <c r="L2418">
        <v>7</v>
      </c>
      <c r="M2418" t="s">
        <v>1274</v>
      </c>
      <c r="N2418">
        <v>2</v>
      </c>
      <c r="O2418">
        <f t="shared" si="37"/>
        <v>1</v>
      </c>
    </row>
    <row r="2419" spans="1:15">
      <c r="A2419">
        <v>2418</v>
      </c>
      <c r="B2419" t="s">
        <v>460</v>
      </c>
      <c r="C2419" t="s">
        <v>702</v>
      </c>
      <c r="D2419" t="s">
        <v>76</v>
      </c>
      <c r="E2419" t="s">
        <v>83</v>
      </c>
      <c r="F2419" t="s">
        <v>15</v>
      </c>
      <c r="G2419" t="s">
        <v>725</v>
      </c>
      <c r="H2419" t="s">
        <v>726</v>
      </c>
      <c r="I2419" t="s">
        <v>723</v>
      </c>
      <c r="J2419" t="s">
        <v>727</v>
      </c>
      <c r="K2419" t="s">
        <v>19</v>
      </c>
      <c r="L2419">
        <v>0</v>
      </c>
      <c r="M2419" t="s">
        <v>1274</v>
      </c>
      <c r="O2419">
        <f t="shared" si="37"/>
        <v>1</v>
      </c>
    </row>
    <row r="2420" spans="1:15">
      <c r="A2420">
        <v>2419</v>
      </c>
      <c r="B2420" t="s">
        <v>460</v>
      </c>
      <c r="C2420" t="s">
        <v>702</v>
      </c>
      <c r="D2420" t="s">
        <v>89</v>
      </c>
      <c r="E2420" t="s">
        <v>90</v>
      </c>
      <c r="F2420" t="s">
        <v>37</v>
      </c>
      <c r="G2420" t="s">
        <v>42</v>
      </c>
      <c r="H2420" t="s">
        <v>728</v>
      </c>
      <c r="I2420" t="s">
        <v>729</v>
      </c>
      <c r="J2420" t="s">
        <v>730</v>
      </c>
      <c r="K2420" t="s">
        <v>19</v>
      </c>
      <c r="L2420">
        <v>5</v>
      </c>
      <c r="M2420" t="s">
        <v>1274</v>
      </c>
      <c r="O2420">
        <f t="shared" si="37"/>
        <v>1</v>
      </c>
    </row>
    <row r="2421" spans="1:15">
      <c r="A2421">
        <v>2420</v>
      </c>
      <c r="B2421" t="s">
        <v>460</v>
      </c>
      <c r="C2421" t="s">
        <v>702</v>
      </c>
      <c r="D2421" t="s">
        <v>89</v>
      </c>
      <c r="E2421" t="s">
        <v>96</v>
      </c>
      <c r="F2421" t="s">
        <v>715</v>
      </c>
      <c r="G2421" t="s">
        <v>716</v>
      </c>
      <c r="H2421" t="s">
        <v>717</v>
      </c>
      <c r="I2421" t="s">
        <v>718</v>
      </c>
      <c r="J2421" t="s">
        <v>719</v>
      </c>
      <c r="K2421" t="s">
        <v>19</v>
      </c>
      <c r="L2421">
        <v>0</v>
      </c>
      <c r="M2421" t="s">
        <v>1274</v>
      </c>
      <c r="O2421">
        <f t="shared" si="37"/>
        <v>1</v>
      </c>
    </row>
    <row r="2422" spans="1:15">
      <c r="A2422">
        <v>2421</v>
      </c>
      <c r="B2422" t="s">
        <v>460</v>
      </c>
      <c r="C2422" t="s">
        <v>702</v>
      </c>
      <c r="D2422" t="s">
        <v>102</v>
      </c>
      <c r="E2422" t="s">
        <v>103</v>
      </c>
      <c r="F2422" t="s">
        <v>731</v>
      </c>
      <c r="G2422" t="s">
        <v>229</v>
      </c>
      <c r="H2422" t="s">
        <v>732</v>
      </c>
      <c r="I2422" t="s">
        <v>733</v>
      </c>
      <c r="J2422" t="s">
        <v>734</v>
      </c>
      <c r="K2422" t="s">
        <v>19</v>
      </c>
      <c r="L2422">
        <v>6</v>
      </c>
      <c r="M2422" t="s">
        <v>1274</v>
      </c>
      <c r="N2422">
        <v>2</v>
      </c>
      <c r="O2422">
        <f t="shared" si="37"/>
        <v>1</v>
      </c>
    </row>
    <row r="2423" spans="1:15">
      <c r="A2423">
        <v>2422</v>
      </c>
      <c r="B2423" t="s">
        <v>460</v>
      </c>
      <c r="C2423" t="s">
        <v>702</v>
      </c>
      <c r="D2423" t="s">
        <v>102</v>
      </c>
      <c r="E2423" t="s">
        <v>109</v>
      </c>
      <c r="F2423" t="s">
        <v>735</v>
      </c>
      <c r="G2423" t="s">
        <v>736</v>
      </c>
      <c r="H2423" t="s">
        <v>737</v>
      </c>
      <c r="I2423" t="s">
        <v>738</v>
      </c>
      <c r="J2423" t="s">
        <v>739</v>
      </c>
      <c r="K2423" t="s">
        <v>19</v>
      </c>
      <c r="L2423">
        <v>2</v>
      </c>
      <c r="M2423" t="s">
        <v>1274</v>
      </c>
      <c r="O2423">
        <f t="shared" si="37"/>
        <v>1</v>
      </c>
    </row>
    <row r="2424" spans="1:15">
      <c r="A2424">
        <v>2423</v>
      </c>
      <c r="B2424" t="s">
        <v>460</v>
      </c>
      <c r="C2424" t="s">
        <v>702</v>
      </c>
      <c r="D2424" t="s">
        <v>114</v>
      </c>
      <c r="E2424" t="s">
        <v>115</v>
      </c>
      <c r="F2424" t="s">
        <v>740</v>
      </c>
      <c r="G2424" t="s">
        <v>741</v>
      </c>
      <c r="H2424" t="s">
        <v>742</v>
      </c>
      <c r="I2424" t="s">
        <v>743</v>
      </c>
      <c r="J2424" t="s">
        <v>744</v>
      </c>
      <c r="K2424" t="s">
        <v>19</v>
      </c>
      <c r="L2424">
        <v>1</v>
      </c>
      <c r="M2424" t="s">
        <v>1274</v>
      </c>
      <c r="O2424">
        <f t="shared" si="37"/>
        <v>1</v>
      </c>
    </row>
    <row r="2425" spans="1:15">
      <c r="A2425">
        <v>2424</v>
      </c>
      <c r="B2425" t="s">
        <v>460</v>
      </c>
      <c r="C2425" t="s">
        <v>702</v>
      </c>
      <c r="D2425" t="s">
        <v>114</v>
      </c>
      <c r="E2425" t="s">
        <v>121</v>
      </c>
      <c r="F2425" t="s">
        <v>745</v>
      </c>
      <c r="G2425" t="s">
        <v>746</v>
      </c>
      <c r="H2425" t="s">
        <v>747</v>
      </c>
      <c r="I2425" t="s">
        <v>748</v>
      </c>
      <c r="J2425" t="s">
        <v>749</v>
      </c>
      <c r="K2425" t="s">
        <v>19</v>
      </c>
      <c r="L2425">
        <v>9</v>
      </c>
      <c r="M2425" t="s">
        <v>1274</v>
      </c>
      <c r="N2425">
        <v>2</v>
      </c>
      <c r="O2425">
        <f t="shared" si="37"/>
        <v>1</v>
      </c>
    </row>
    <row r="2426" spans="1:15">
      <c r="A2426">
        <v>2425</v>
      </c>
      <c r="B2426" t="s">
        <v>460</v>
      </c>
      <c r="C2426" t="s">
        <v>750</v>
      </c>
      <c r="D2426" t="s">
        <v>52</v>
      </c>
      <c r="E2426" t="s">
        <v>52</v>
      </c>
      <c r="F2426" t="s">
        <v>751</v>
      </c>
      <c r="G2426" t="s">
        <v>258</v>
      </c>
      <c r="H2426" t="s">
        <v>752</v>
      </c>
      <c r="I2426" t="s">
        <v>753</v>
      </c>
      <c r="J2426" t="s">
        <v>754</v>
      </c>
      <c r="K2426" t="s">
        <v>19</v>
      </c>
      <c r="L2426">
        <v>9</v>
      </c>
      <c r="M2426" t="s">
        <v>1274</v>
      </c>
      <c r="N2426">
        <v>2</v>
      </c>
      <c r="O2426">
        <f t="shared" si="37"/>
        <v>1</v>
      </c>
    </row>
    <row r="2427" spans="1:15">
      <c r="A2427">
        <v>2426</v>
      </c>
      <c r="B2427" t="s">
        <v>460</v>
      </c>
      <c r="C2427" t="s">
        <v>750</v>
      </c>
      <c r="D2427" t="s">
        <v>52</v>
      </c>
      <c r="E2427" t="s">
        <v>58</v>
      </c>
      <c r="F2427" t="s">
        <v>755</v>
      </c>
      <c r="G2427" t="s">
        <v>580</v>
      </c>
      <c r="H2427" t="s">
        <v>756</v>
      </c>
      <c r="I2427" t="s">
        <v>757</v>
      </c>
      <c r="J2427" t="s">
        <v>758</v>
      </c>
      <c r="K2427" t="s">
        <v>19</v>
      </c>
      <c r="L2427">
        <v>9</v>
      </c>
      <c r="M2427" t="s">
        <v>1274</v>
      </c>
      <c r="N2427">
        <v>2</v>
      </c>
      <c r="O2427">
        <f t="shared" si="37"/>
        <v>1</v>
      </c>
    </row>
    <row r="2428" spans="1:15">
      <c r="A2428">
        <v>2427</v>
      </c>
      <c r="B2428" t="s">
        <v>460</v>
      </c>
      <c r="C2428" t="s">
        <v>750</v>
      </c>
      <c r="D2428" t="s">
        <v>25</v>
      </c>
      <c r="E2428" t="s">
        <v>64</v>
      </c>
      <c r="F2428" t="s">
        <v>759</v>
      </c>
      <c r="G2428" t="s">
        <v>760</v>
      </c>
      <c r="H2428" t="s">
        <v>761</v>
      </c>
      <c r="I2428" t="s">
        <v>762</v>
      </c>
      <c r="J2428" t="s">
        <v>763</v>
      </c>
      <c r="K2428" t="s">
        <v>19</v>
      </c>
      <c r="L2428">
        <v>7</v>
      </c>
      <c r="M2428" t="s">
        <v>1274</v>
      </c>
      <c r="N2428">
        <v>2</v>
      </c>
      <c r="O2428">
        <f t="shared" si="37"/>
        <v>1</v>
      </c>
    </row>
    <row r="2429" spans="1:15">
      <c r="A2429">
        <v>2428</v>
      </c>
      <c r="B2429" t="s">
        <v>460</v>
      </c>
      <c r="C2429" t="s">
        <v>750</v>
      </c>
      <c r="D2429" t="s">
        <v>25</v>
      </c>
      <c r="E2429" t="s">
        <v>70</v>
      </c>
      <c r="F2429" t="s">
        <v>764</v>
      </c>
      <c r="G2429" t="s">
        <v>765</v>
      </c>
      <c r="H2429" t="s">
        <v>766</v>
      </c>
      <c r="I2429" t="s">
        <v>767</v>
      </c>
      <c r="J2429" t="s">
        <v>768</v>
      </c>
      <c r="K2429" t="s">
        <v>19</v>
      </c>
      <c r="L2429">
        <v>7</v>
      </c>
      <c r="M2429" t="s">
        <v>1274</v>
      </c>
      <c r="N2429">
        <v>2</v>
      </c>
      <c r="O2429">
        <f t="shared" si="37"/>
        <v>1</v>
      </c>
    </row>
    <row r="2430" spans="1:15">
      <c r="A2430">
        <v>2429</v>
      </c>
      <c r="B2430" t="s">
        <v>460</v>
      </c>
      <c r="C2430" t="s">
        <v>750</v>
      </c>
      <c r="D2430" t="s">
        <v>25</v>
      </c>
      <c r="E2430" t="s">
        <v>70</v>
      </c>
      <c r="F2430" t="s">
        <v>769</v>
      </c>
      <c r="G2430" t="s">
        <v>770</v>
      </c>
      <c r="H2430" t="s">
        <v>771</v>
      </c>
      <c r="I2430" t="s">
        <v>772</v>
      </c>
      <c r="J2430" t="s">
        <v>773</v>
      </c>
      <c r="K2430" t="s">
        <v>19</v>
      </c>
      <c r="L2430">
        <v>2</v>
      </c>
      <c r="M2430" t="s">
        <v>1274</v>
      </c>
      <c r="N2430">
        <v>2</v>
      </c>
      <c r="O2430">
        <f t="shared" si="37"/>
        <v>1</v>
      </c>
    </row>
    <row r="2431" spans="1:15">
      <c r="A2431">
        <v>2430</v>
      </c>
      <c r="B2431" t="s">
        <v>460</v>
      </c>
      <c r="C2431" t="s">
        <v>750</v>
      </c>
      <c r="D2431" t="s">
        <v>25</v>
      </c>
      <c r="E2431" t="s">
        <v>70</v>
      </c>
      <c r="F2431" t="s">
        <v>774</v>
      </c>
      <c r="G2431" t="s">
        <v>775</v>
      </c>
      <c r="H2431" t="s">
        <v>776</v>
      </c>
      <c r="I2431" t="s">
        <v>777</v>
      </c>
      <c r="J2431" t="s">
        <v>778</v>
      </c>
      <c r="K2431" t="s">
        <v>19</v>
      </c>
      <c r="L2431">
        <v>1</v>
      </c>
      <c r="M2431" t="s">
        <v>1274</v>
      </c>
      <c r="O2431">
        <f t="shared" si="37"/>
        <v>1</v>
      </c>
    </row>
    <row r="2432" spans="1:15">
      <c r="A2432">
        <v>2431</v>
      </c>
      <c r="B2432" t="s">
        <v>460</v>
      </c>
      <c r="C2432" t="s">
        <v>750</v>
      </c>
      <c r="D2432" t="s">
        <v>76</v>
      </c>
      <c r="E2432" t="s">
        <v>77</v>
      </c>
      <c r="F2432" t="s">
        <v>779</v>
      </c>
      <c r="G2432" t="s">
        <v>780</v>
      </c>
      <c r="H2432" t="s">
        <v>781</v>
      </c>
      <c r="I2432" t="s">
        <v>782</v>
      </c>
      <c r="J2432" t="s">
        <v>783</v>
      </c>
      <c r="K2432" t="s">
        <v>19</v>
      </c>
      <c r="L2432">
        <v>3</v>
      </c>
      <c r="M2432" t="s">
        <v>1274</v>
      </c>
      <c r="O2432">
        <f t="shared" si="37"/>
        <v>1</v>
      </c>
    </row>
    <row r="2433" spans="1:15">
      <c r="A2433">
        <v>2432</v>
      </c>
      <c r="B2433" t="s">
        <v>460</v>
      </c>
      <c r="C2433" t="s">
        <v>750</v>
      </c>
      <c r="D2433" t="s">
        <v>76</v>
      </c>
      <c r="E2433" t="s">
        <v>83</v>
      </c>
      <c r="F2433" t="s">
        <v>784</v>
      </c>
      <c r="G2433" t="s">
        <v>785</v>
      </c>
      <c r="H2433" t="s">
        <v>786</v>
      </c>
      <c r="I2433" t="s">
        <v>787</v>
      </c>
      <c r="J2433" t="s">
        <v>788</v>
      </c>
      <c r="K2433" t="s">
        <v>19</v>
      </c>
      <c r="L2433">
        <v>3</v>
      </c>
      <c r="M2433" t="s">
        <v>1274</v>
      </c>
      <c r="N2433">
        <v>2</v>
      </c>
      <c r="O2433">
        <f t="shared" si="37"/>
        <v>1</v>
      </c>
    </row>
    <row r="2434" spans="1:15">
      <c r="A2434">
        <v>2433</v>
      </c>
      <c r="B2434" t="s">
        <v>460</v>
      </c>
      <c r="C2434" t="s">
        <v>750</v>
      </c>
      <c r="D2434" t="s">
        <v>89</v>
      </c>
      <c r="E2434" t="s">
        <v>789</v>
      </c>
      <c r="F2434" t="s">
        <v>790</v>
      </c>
      <c r="G2434" t="s">
        <v>791</v>
      </c>
      <c r="H2434" t="s">
        <v>792</v>
      </c>
      <c r="I2434" t="s">
        <v>793</v>
      </c>
      <c r="J2434" t="s">
        <v>794</v>
      </c>
      <c r="K2434" t="s">
        <v>19</v>
      </c>
      <c r="L2434">
        <v>4</v>
      </c>
      <c r="M2434" t="s">
        <v>1274</v>
      </c>
      <c r="N2434">
        <v>2</v>
      </c>
      <c r="O2434">
        <f t="shared" si="37"/>
        <v>1</v>
      </c>
    </row>
    <row r="2435" spans="1:15">
      <c r="A2435">
        <v>2434</v>
      </c>
      <c r="B2435" t="s">
        <v>460</v>
      </c>
      <c r="C2435" t="s">
        <v>750</v>
      </c>
      <c r="D2435" t="s">
        <v>89</v>
      </c>
      <c r="E2435" t="s">
        <v>96</v>
      </c>
      <c r="F2435" t="s">
        <v>795</v>
      </c>
      <c r="G2435" t="s">
        <v>229</v>
      </c>
      <c r="H2435" t="s">
        <v>796</v>
      </c>
      <c r="I2435" t="s">
        <v>797</v>
      </c>
      <c r="J2435" t="s">
        <v>798</v>
      </c>
      <c r="K2435" t="s">
        <v>19</v>
      </c>
      <c r="L2435">
        <v>6</v>
      </c>
      <c r="M2435" t="s">
        <v>1274</v>
      </c>
      <c r="O2435">
        <f t="shared" ref="O2435:O2498" si="38">IF(N2435=" ",0,1)</f>
        <v>1</v>
      </c>
    </row>
    <row r="2436" spans="1:15">
      <c r="A2436">
        <v>2435</v>
      </c>
      <c r="B2436" t="s">
        <v>460</v>
      </c>
      <c r="C2436" t="s">
        <v>750</v>
      </c>
      <c r="D2436" t="s">
        <v>89</v>
      </c>
      <c r="E2436" t="s">
        <v>96</v>
      </c>
      <c r="F2436" t="s">
        <v>799</v>
      </c>
      <c r="G2436" t="s">
        <v>800</v>
      </c>
      <c r="H2436" t="s">
        <v>801</v>
      </c>
      <c r="I2436" t="s">
        <v>802</v>
      </c>
      <c r="J2436" t="s">
        <v>803</v>
      </c>
      <c r="K2436" t="s">
        <v>19</v>
      </c>
      <c r="L2436">
        <v>1</v>
      </c>
      <c r="M2436" t="s">
        <v>1274</v>
      </c>
      <c r="N2436">
        <v>2</v>
      </c>
      <c r="O2436">
        <f t="shared" si="38"/>
        <v>1</v>
      </c>
    </row>
    <row r="2437" spans="1:15">
      <c r="A2437">
        <v>2436</v>
      </c>
      <c r="B2437" t="s">
        <v>460</v>
      </c>
      <c r="C2437" t="s">
        <v>750</v>
      </c>
      <c r="D2437" t="s">
        <v>102</v>
      </c>
      <c r="E2437" t="s">
        <v>103</v>
      </c>
      <c r="F2437" t="s">
        <v>589</v>
      </c>
      <c r="G2437" t="s">
        <v>804</v>
      </c>
      <c r="H2437" t="s">
        <v>805</v>
      </c>
      <c r="I2437" t="s">
        <v>806</v>
      </c>
      <c r="J2437" t="s">
        <v>807</v>
      </c>
      <c r="K2437" t="s">
        <v>19</v>
      </c>
      <c r="L2437">
        <v>5</v>
      </c>
      <c r="M2437" t="s">
        <v>1274</v>
      </c>
      <c r="N2437">
        <v>2</v>
      </c>
      <c r="O2437">
        <f t="shared" si="38"/>
        <v>1</v>
      </c>
    </row>
    <row r="2438" spans="1:15">
      <c r="A2438">
        <v>2437</v>
      </c>
      <c r="B2438" t="s">
        <v>460</v>
      </c>
      <c r="C2438" t="s">
        <v>750</v>
      </c>
      <c r="D2438" t="s">
        <v>102</v>
      </c>
      <c r="E2438" t="s">
        <v>109</v>
      </c>
      <c r="F2438" t="s">
        <v>808</v>
      </c>
      <c r="G2438" t="s">
        <v>314</v>
      </c>
      <c r="H2438" t="s">
        <v>809</v>
      </c>
      <c r="I2438" t="s">
        <v>810</v>
      </c>
      <c r="J2438" t="s">
        <v>811</v>
      </c>
      <c r="K2438" t="s">
        <v>19</v>
      </c>
      <c r="L2438">
        <v>0</v>
      </c>
      <c r="M2438" t="s">
        <v>1274</v>
      </c>
      <c r="O2438">
        <f t="shared" si="38"/>
        <v>1</v>
      </c>
    </row>
    <row r="2439" spans="1:15">
      <c r="A2439">
        <v>2438</v>
      </c>
      <c r="B2439" t="s">
        <v>460</v>
      </c>
      <c r="C2439" t="s">
        <v>750</v>
      </c>
      <c r="D2439" t="s">
        <v>114</v>
      </c>
      <c r="E2439" t="s">
        <v>115</v>
      </c>
      <c r="F2439" t="s">
        <v>812</v>
      </c>
      <c r="G2439" t="s">
        <v>22</v>
      </c>
      <c r="H2439" t="s">
        <v>813</v>
      </c>
      <c r="I2439" t="s">
        <v>814</v>
      </c>
      <c r="J2439" t="s">
        <v>815</v>
      </c>
      <c r="K2439" t="s">
        <v>19</v>
      </c>
      <c r="L2439">
        <v>3</v>
      </c>
      <c r="M2439" t="s">
        <v>1274</v>
      </c>
      <c r="N2439">
        <v>2</v>
      </c>
      <c r="O2439">
        <f t="shared" si="38"/>
        <v>1</v>
      </c>
    </row>
    <row r="2440" spans="1:15">
      <c r="A2440">
        <v>2439</v>
      </c>
      <c r="B2440" t="s">
        <v>460</v>
      </c>
      <c r="C2440" t="s">
        <v>750</v>
      </c>
      <c r="D2440" t="s">
        <v>114</v>
      </c>
      <c r="E2440" t="s">
        <v>121</v>
      </c>
      <c r="F2440" t="s">
        <v>816</v>
      </c>
      <c r="G2440" t="s">
        <v>817</v>
      </c>
      <c r="H2440" t="s">
        <v>818</v>
      </c>
      <c r="I2440" t="s">
        <v>819</v>
      </c>
      <c r="J2440" t="s">
        <v>820</v>
      </c>
      <c r="K2440" t="s">
        <v>19</v>
      </c>
      <c r="L2440">
        <v>0</v>
      </c>
      <c r="M2440" t="s">
        <v>1274</v>
      </c>
      <c r="O2440">
        <f t="shared" si="38"/>
        <v>1</v>
      </c>
    </row>
    <row r="2441" spans="1:15">
      <c r="A2441">
        <v>2440</v>
      </c>
      <c r="B2441" t="s">
        <v>460</v>
      </c>
      <c r="C2441" t="s">
        <v>821</v>
      </c>
      <c r="D2441" t="s">
        <v>52</v>
      </c>
      <c r="E2441" t="s">
        <v>52</v>
      </c>
      <c r="F2441" t="s">
        <v>584</v>
      </c>
      <c r="G2441" t="s">
        <v>822</v>
      </c>
      <c r="H2441" t="s">
        <v>823</v>
      </c>
      <c r="I2441" t="s">
        <v>824</v>
      </c>
      <c r="J2441" t="s">
        <v>825</v>
      </c>
      <c r="K2441" t="s">
        <v>19</v>
      </c>
      <c r="L2441">
        <v>10</v>
      </c>
      <c r="M2441" t="s">
        <v>1274</v>
      </c>
      <c r="N2441">
        <v>2</v>
      </c>
      <c r="O2441">
        <f t="shared" si="38"/>
        <v>1</v>
      </c>
    </row>
    <row r="2442" spans="1:15">
      <c r="A2442">
        <v>2441</v>
      </c>
      <c r="B2442" t="s">
        <v>460</v>
      </c>
      <c r="C2442" t="s">
        <v>821</v>
      </c>
      <c r="D2442" t="s">
        <v>52</v>
      </c>
      <c r="E2442" t="s">
        <v>58</v>
      </c>
      <c r="F2442" t="s">
        <v>826</v>
      </c>
      <c r="G2442" t="s">
        <v>827</v>
      </c>
      <c r="H2442" t="s">
        <v>828</v>
      </c>
      <c r="I2442" t="s">
        <v>829</v>
      </c>
      <c r="J2442" t="s">
        <v>830</v>
      </c>
      <c r="K2442" t="s">
        <v>19</v>
      </c>
      <c r="L2442">
        <v>7</v>
      </c>
      <c r="M2442" t="s">
        <v>1274</v>
      </c>
      <c r="O2442">
        <f t="shared" si="38"/>
        <v>1</v>
      </c>
    </row>
    <row r="2443" spans="1:15">
      <c r="A2443">
        <v>2442</v>
      </c>
      <c r="B2443" t="s">
        <v>460</v>
      </c>
      <c r="C2443" t="s">
        <v>821</v>
      </c>
      <c r="D2443" t="s">
        <v>25</v>
      </c>
      <c r="E2443" t="s">
        <v>64</v>
      </c>
      <c r="F2443" t="s">
        <v>831</v>
      </c>
      <c r="G2443" t="s">
        <v>832</v>
      </c>
      <c r="H2443" t="s">
        <v>833</v>
      </c>
      <c r="I2443" t="s">
        <v>834</v>
      </c>
      <c r="J2443" t="s">
        <v>835</v>
      </c>
      <c r="K2443" t="s">
        <v>19</v>
      </c>
      <c r="L2443">
        <v>8</v>
      </c>
      <c r="M2443" t="s">
        <v>1274</v>
      </c>
      <c r="N2443">
        <v>2</v>
      </c>
      <c r="O2443">
        <f t="shared" si="38"/>
        <v>1</v>
      </c>
    </row>
    <row r="2444" spans="1:15">
      <c r="A2444">
        <v>2443</v>
      </c>
      <c r="B2444" t="s">
        <v>460</v>
      </c>
      <c r="C2444" t="s">
        <v>821</v>
      </c>
      <c r="D2444" t="s">
        <v>76</v>
      </c>
      <c r="E2444" t="s">
        <v>77</v>
      </c>
      <c r="F2444" t="s">
        <v>53</v>
      </c>
      <c r="G2444" t="s">
        <v>836</v>
      </c>
      <c r="H2444" t="s">
        <v>837</v>
      </c>
      <c r="I2444" t="s">
        <v>838</v>
      </c>
      <c r="J2444" t="s">
        <v>839</v>
      </c>
      <c r="K2444" t="s">
        <v>19</v>
      </c>
      <c r="L2444">
        <v>4</v>
      </c>
      <c r="M2444" t="s">
        <v>1274</v>
      </c>
      <c r="N2444">
        <v>2</v>
      </c>
      <c r="O2444">
        <f t="shared" si="38"/>
        <v>1</v>
      </c>
    </row>
    <row r="2445" spans="1:15">
      <c r="A2445">
        <v>2444</v>
      </c>
      <c r="B2445" t="s">
        <v>460</v>
      </c>
      <c r="C2445" t="s">
        <v>821</v>
      </c>
      <c r="D2445" t="s">
        <v>89</v>
      </c>
      <c r="E2445" t="s">
        <v>90</v>
      </c>
      <c r="F2445" t="s">
        <v>584</v>
      </c>
      <c r="G2445" t="s">
        <v>822</v>
      </c>
      <c r="H2445" t="s">
        <v>823</v>
      </c>
      <c r="I2445" t="s">
        <v>840</v>
      </c>
      <c r="J2445" t="s">
        <v>841</v>
      </c>
      <c r="K2445" t="s">
        <v>19</v>
      </c>
      <c r="L2445">
        <v>10</v>
      </c>
      <c r="M2445" t="s">
        <v>1274</v>
      </c>
      <c r="N2445">
        <v>2</v>
      </c>
      <c r="O2445">
        <f t="shared" si="38"/>
        <v>1</v>
      </c>
    </row>
    <row r="2446" spans="1:15">
      <c r="A2446">
        <v>2445</v>
      </c>
      <c r="B2446" t="s">
        <v>460</v>
      </c>
      <c r="C2446" t="s">
        <v>821</v>
      </c>
      <c r="D2446" t="s">
        <v>102</v>
      </c>
      <c r="E2446" t="s">
        <v>103</v>
      </c>
      <c r="F2446" t="s">
        <v>842</v>
      </c>
      <c r="G2446" t="s">
        <v>843</v>
      </c>
      <c r="H2446" t="s">
        <v>844</v>
      </c>
      <c r="I2446" t="s">
        <v>845</v>
      </c>
      <c r="J2446" t="s">
        <v>846</v>
      </c>
      <c r="K2446" t="s">
        <v>19</v>
      </c>
      <c r="L2446">
        <v>8</v>
      </c>
      <c r="M2446" t="s">
        <v>1274</v>
      </c>
      <c r="N2446">
        <v>2</v>
      </c>
      <c r="O2446">
        <f t="shared" si="38"/>
        <v>1</v>
      </c>
    </row>
    <row r="2447" spans="1:15">
      <c r="A2447">
        <v>2446</v>
      </c>
      <c r="B2447" t="s">
        <v>460</v>
      </c>
      <c r="C2447" t="s">
        <v>821</v>
      </c>
      <c r="D2447" t="s">
        <v>114</v>
      </c>
      <c r="E2447" t="s">
        <v>115</v>
      </c>
      <c r="F2447" t="s">
        <v>847</v>
      </c>
      <c r="G2447" t="s">
        <v>848</v>
      </c>
      <c r="H2447" t="s">
        <v>849</v>
      </c>
      <c r="I2447" t="s">
        <v>850</v>
      </c>
      <c r="J2447" t="s">
        <v>851</v>
      </c>
      <c r="K2447" t="s">
        <v>19</v>
      </c>
      <c r="L2447">
        <v>5</v>
      </c>
      <c r="M2447" t="s">
        <v>1274</v>
      </c>
      <c r="O2447">
        <f t="shared" si="38"/>
        <v>1</v>
      </c>
    </row>
    <row r="2448" spans="1:15">
      <c r="A2448">
        <v>2447</v>
      </c>
      <c r="B2448" t="s">
        <v>460</v>
      </c>
      <c r="C2448" t="s">
        <v>821</v>
      </c>
      <c r="D2448" t="s">
        <v>114</v>
      </c>
      <c r="E2448" t="s">
        <v>121</v>
      </c>
      <c r="F2448" t="s">
        <v>852</v>
      </c>
      <c r="G2448" t="s">
        <v>157</v>
      </c>
      <c r="H2448" t="s">
        <v>853</v>
      </c>
      <c r="I2448" t="s">
        <v>854</v>
      </c>
      <c r="J2448" t="s">
        <v>855</v>
      </c>
      <c r="K2448" t="s">
        <v>19</v>
      </c>
      <c r="L2448">
        <v>6</v>
      </c>
      <c r="M2448" t="s">
        <v>1274</v>
      </c>
      <c r="O2448">
        <f t="shared" si="38"/>
        <v>1</v>
      </c>
    </row>
    <row r="2449" spans="1:15">
      <c r="A2449">
        <v>2448</v>
      </c>
      <c r="B2449" t="s">
        <v>460</v>
      </c>
      <c r="C2449" t="s">
        <v>856</v>
      </c>
      <c r="D2449" t="s">
        <v>52</v>
      </c>
      <c r="E2449" t="s">
        <v>52</v>
      </c>
      <c r="F2449" t="s">
        <v>857</v>
      </c>
      <c r="G2449" t="s">
        <v>858</v>
      </c>
      <c r="H2449" t="s">
        <v>859</v>
      </c>
      <c r="I2449" t="s">
        <v>860</v>
      </c>
      <c r="J2449" t="s">
        <v>861</v>
      </c>
      <c r="K2449" t="s">
        <v>19</v>
      </c>
      <c r="L2449">
        <v>10</v>
      </c>
      <c r="M2449" t="s">
        <v>1274</v>
      </c>
      <c r="N2449">
        <v>2</v>
      </c>
      <c r="O2449">
        <f t="shared" si="38"/>
        <v>1</v>
      </c>
    </row>
    <row r="2450" spans="1:15">
      <c r="A2450">
        <v>2449</v>
      </c>
      <c r="B2450" t="s">
        <v>460</v>
      </c>
      <c r="C2450" t="s">
        <v>856</v>
      </c>
      <c r="D2450" t="s">
        <v>52</v>
      </c>
      <c r="E2450" t="s">
        <v>58</v>
      </c>
      <c r="F2450" t="s">
        <v>862</v>
      </c>
      <c r="G2450" t="s">
        <v>172</v>
      </c>
      <c r="H2450" t="s">
        <v>863</v>
      </c>
      <c r="I2450" t="s">
        <v>864</v>
      </c>
      <c r="J2450" t="s">
        <v>865</v>
      </c>
      <c r="K2450" t="s">
        <v>19</v>
      </c>
      <c r="L2450">
        <v>4</v>
      </c>
      <c r="M2450" t="s">
        <v>1274</v>
      </c>
      <c r="O2450">
        <f t="shared" si="38"/>
        <v>1</v>
      </c>
    </row>
    <row r="2451" spans="1:15">
      <c r="A2451">
        <v>2450</v>
      </c>
      <c r="B2451" t="s">
        <v>460</v>
      </c>
      <c r="C2451" t="s">
        <v>856</v>
      </c>
      <c r="D2451" t="s">
        <v>25</v>
      </c>
      <c r="E2451" t="s">
        <v>64</v>
      </c>
      <c r="F2451" t="s">
        <v>866</v>
      </c>
      <c r="G2451" t="s">
        <v>867</v>
      </c>
      <c r="H2451" t="s">
        <v>868</v>
      </c>
      <c r="I2451" t="s">
        <v>869</v>
      </c>
      <c r="J2451" t="s">
        <v>870</v>
      </c>
      <c r="K2451" t="s">
        <v>19</v>
      </c>
      <c r="L2451">
        <v>1</v>
      </c>
      <c r="M2451" t="s">
        <v>1274</v>
      </c>
      <c r="O2451">
        <f t="shared" si="38"/>
        <v>1</v>
      </c>
    </row>
    <row r="2452" spans="1:15">
      <c r="A2452">
        <v>2451</v>
      </c>
      <c r="B2452" t="s">
        <v>460</v>
      </c>
      <c r="C2452" t="s">
        <v>856</v>
      </c>
      <c r="D2452" t="s">
        <v>25</v>
      </c>
      <c r="E2452" t="s">
        <v>70</v>
      </c>
      <c r="F2452" t="s">
        <v>116</v>
      </c>
      <c r="G2452" t="s">
        <v>871</v>
      </c>
      <c r="H2452" t="s">
        <v>872</v>
      </c>
      <c r="I2452" t="s">
        <v>873</v>
      </c>
      <c r="J2452" t="s">
        <v>874</v>
      </c>
      <c r="K2452" t="s">
        <v>19</v>
      </c>
      <c r="L2452">
        <v>1</v>
      </c>
      <c r="M2452" t="s">
        <v>1274</v>
      </c>
      <c r="O2452">
        <f t="shared" si="38"/>
        <v>1</v>
      </c>
    </row>
    <row r="2453" spans="1:15">
      <c r="A2453">
        <v>2452</v>
      </c>
      <c r="B2453" t="s">
        <v>460</v>
      </c>
      <c r="C2453" t="s">
        <v>856</v>
      </c>
      <c r="D2453" t="s">
        <v>25</v>
      </c>
      <c r="E2453" t="s">
        <v>70</v>
      </c>
      <c r="F2453" t="s">
        <v>875</v>
      </c>
      <c r="G2453" t="s">
        <v>721</v>
      </c>
      <c r="H2453" t="s">
        <v>876</v>
      </c>
      <c r="I2453" t="s">
        <v>877</v>
      </c>
      <c r="J2453" t="s">
        <v>878</v>
      </c>
      <c r="K2453" t="s">
        <v>19</v>
      </c>
      <c r="L2453">
        <v>0</v>
      </c>
      <c r="M2453" t="s">
        <v>1274</v>
      </c>
      <c r="O2453">
        <f t="shared" si="38"/>
        <v>1</v>
      </c>
    </row>
    <row r="2454" spans="1:15">
      <c r="A2454">
        <v>2453</v>
      </c>
      <c r="B2454" t="s">
        <v>460</v>
      </c>
      <c r="C2454" t="s">
        <v>856</v>
      </c>
      <c r="D2454" t="s">
        <v>76</v>
      </c>
      <c r="E2454" t="s">
        <v>77</v>
      </c>
      <c r="F2454" t="s">
        <v>879</v>
      </c>
      <c r="G2454" t="s">
        <v>880</v>
      </c>
      <c r="H2454" t="s">
        <v>881</v>
      </c>
      <c r="I2454" t="s">
        <v>882</v>
      </c>
      <c r="J2454" t="s">
        <v>883</v>
      </c>
      <c r="K2454" t="s">
        <v>19</v>
      </c>
      <c r="L2454">
        <v>3</v>
      </c>
      <c r="M2454" t="s">
        <v>1274</v>
      </c>
      <c r="O2454">
        <f t="shared" si="38"/>
        <v>1</v>
      </c>
    </row>
    <row r="2455" spans="1:15">
      <c r="A2455">
        <v>2454</v>
      </c>
      <c r="B2455" t="s">
        <v>460</v>
      </c>
      <c r="C2455" t="s">
        <v>856</v>
      </c>
      <c r="D2455" t="s">
        <v>76</v>
      </c>
      <c r="E2455" t="s">
        <v>83</v>
      </c>
      <c r="F2455" t="s">
        <v>674</v>
      </c>
      <c r="G2455" t="s">
        <v>884</v>
      </c>
      <c r="H2455" t="s">
        <v>885</v>
      </c>
      <c r="I2455" t="s">
        <v>882</v>
      </c>
      <c r="J2455" t="s">
        <v>886</v>
      </c>
      <c r="K2455" t="s">
        <v>19</v>
      </c>
      <c r="L2455">
        <v>0</v>
      </c>
      <c r="M2455" t="s">
        <v>1274</v>
      </c>
      <c r="O2455">
        <f t="shared" si="38"/>
        <v>1</v>
      </c>
    </row>
    <row r="2456" spans="1:15">
      <c r="A2456">
        <v>2455</v>
      </c>
      <c r="B2456" t="s">
        <v>460</v>
      </c>
      <c r="C2456" t="s">
        <v>856</v>
      </c>
      <c r="D2456" t="s">
        <v>89</v>
      </c>
      <c r="E2456" t="s">
        <v>90</v>
      </c>
      <c r="F2456" t="s">
        <v>887</v>
      </c>
      <c r="G2456" t="s">
        <v>22</v>
      </c>
      <c r="H2456" t="s">
        <v>888</v>
      </c>
      <c r="I2456" t="s">
        <v>889</v>
      </c>
      <c r="J2456" t="s">
        <v>890</v>
      </c>
      <c r="K2456" t="s">
        <v>19</v>
      </c>
      <c r="L2456">
        <v>10</v>
      </c>
      <c r="M2456" t="s">
        <v>1274</v>
      </c>
      <c r="N2456">
        <v>2</v>
      </c>
      <c r="O2456">
        <f t="shared" si="38"/>
        <v>1</v>
      </c>
    </row>
    <row r="2457" spans="1:15">
      <c r="A2457">
        <v>2456</v>
      </c>
      <c r="B2457" t="s">
        <v>460</v>
      </c>
      <c r="C2457" t="s">
        <v>856</v>
      </c>
      <c r="D2457" t="s">
        <v>89</v>
      </c>
      <c r="E2457" t="s">
        <v>96</v>
      </c>
      <c r="F2457" t="s">
        <v>891</v>
      </c>
      <c r="G2457" t="s">
        <v>223</v>
      </c>
      <c r="H2457" t="s">
        <v>892</v>
      </c>
      <c r="I2457" t="s">
        <v>893</v>
      </c>
      <c r="J2457" t="s">
        <v>894</v>
      </c>
      <c r="K2457" t="s">
        <v>19</v>
      </c>
      <c r="L2457">
        <v>4</v>
      </c>
      <c r="M2457" t="s">
        <v>1274</v>
      </c>
      <c r="O2457">
        <f t="shared" si="38"/>
        <v>1</v>
      </c>
    </row>
    <row r="2458" spans="1:15">
      <c r="A2458">
        <v>2457</v>
      </c>
      <c r="B2458" t="s">
        <v>460</v>
      </c>
      <c r="C2458" t="s">
        <v>856</v>
      </c>
      <c r="D2458" t="s">
        <v>102</v>
      </c>
      <c r="E2458" t="s">
        <v>103</v>
      </c>
      <c r="F2458" t="s">
        <v>895</v>
      </c>
      <c r="G2458" t="s">
        <v>896</v>
      </c>
      <c r="H2458" t="s">
        <v>897</v>
      </c>
      <c r="I2458" t="s">
        <v>898</v>
      </c>
      <c r="J2458" t="s">
        <v>899</v>
      </c>
      <c r="K2458" t="s">
        <v>19</v>
      </c>
      <c r="L2458">
        <v>2</v>
      </c>
      <c r="M2458" t="s">
        <v>1274</v>
      </c>
      <c r="N2458">
        <v>2</v>
      </c>
      <c r="O2458">
        <f t="shared" si="38"/>
        <v>1</v>
      </c>
    </row>
    <row r="2459" spans="1:15">
      <c r="A2459">
        <v>2458</v>
      </c>
      <c r="B2459" t="s">
        <v>460</v>
      </c>
      <c r="C2459" t="s">
        <v>856</v>
      </c>
      <c r="D2459" t="s">
        <v>102</v>
      </c>
      <c r="E2459" t="s">
        <v>109</v>
      </c>
      <c r="F2459" t="s">
        <v>900</v>
      </c>
      <c r="G2459" t="s">
        <v>901</v>
      </c>
      <c r="H2459" t="s">
        <v>902</v>
      </c>
      <c r="I2459" t="s">
        <v>903</v>
      </c>
      <c r="J2459" t="s">
        <v>904</v>
      </c>
      <c r="K2459" t="s">
        <v>19</v>
      </c>
      <c r="L2459">
        <v>0</v>
      </c>
      <c r="M2459" t="s">
        <v>1274</v>
      </c>
      <c r="O2459">
        <f t="shared" si="38"/>
        <v>1</v>
      </c>
    </row>
    <row r="2460" spans="1:15">
      <c r="A2460">
        <v>2459</v>
      </c>
      <c r="B2460" t="s">
        <v>460</v>
      </c>
      <c r="C2460" t="s">
        <v>856</v>
      </c>
      <c r="D2460" t="s">
        <v>114</v>
      </c>
      <c r="E2460" t="s">
        <v>905</v>
      </c>
      <c r="F2460" t="s">
        <v>906</v>
      </c>
      <c r="G2460" t="s">
        <v>229</v>
      </c>
      <c r="H2460" t="s">
        <v>907</v>
      </c>
      <c r="I2460" t="s">
        <v>908</v>
      </c>
      <c r="J2460" t="s">
        <v>909</v>
      </c>
      <c r="K2460" t="s">
        <v>19</v>
      </c>
      <c r="L2460">
        <v>4</v>
      </c>
      <c r="M2460" t="s">
        <v>1274</v>
      </c>
      <c r="O2460">
        <f t="shared" si="38"/>
        <v>1</v>
      </c>
    </row>
    <row r="2461" spans="1:15">
      <c r="A2461">
        <v>2460</v>
      </c>
      <c r="B2461" t="s">
        <v>460</v>
      </c>
      <c r="C2461" t="s">
        <v>856</v>
      </c>
      <c r="D2461" t="s">
        <v>114</v>
      </c>
      <c r="E2461" t="s">
        <v>121</v>
      </c>
      <c r="F2461" t="s">
        <v>910</v>
      </c>
      <c r="G2461" t="s">
        <v>911</v>
      </c>
      <c r="H2461" t="s">
        <v>912</v>
      </c>
      <c r="I2461" t="s">
        <v>913</v>
      </c>
      <c r="J2461" t="s">
        <v>914</v>
      </c>
      <c r="K2461" t="s">
        <v>19</v>
      </c>
      <c r="L2461">
        <v>0</v>
      </c>
      <c r="M2461" t="s">
        <v>1274</v>
      </c>
      <c r="O2461">
        <f t="shared" si="38"/>
        <v>1</v>
      </c>
    </row>
    <row r="2462" spans="1:15">
      <c r="A2462">
        <v>2461</v>
      </c>
      <c r="B2462" t="s">
        <v>915</v>
      </c>
      <c r="C2462" t="s">
        <v>12</v>
      </c>
      <c r="D2462" t="s">
        <v>12</v>
      </c>
      <c r="E2462" t="s">
        <v>13</v>
      </c>
      <c r="F2462" t="s">
        <v>916</v>
      </c>
      <c r="G2462" t="s">
        <v>917</v>
      </c>
      <c r="H2462" t="s">
        <v>918</v>
      </c>
      <c r="I2462" t="s">
        <v>919</v>
      </c>
      <c r="J2462" t="s">
        <v>920</v>
      </c>
      <c r="K2462" t="s">
        <v>19</v>
      </c>
      <c r="L2462">
        <v>7</v>
      </c>
      <c r="M2462" t="s">
        <v>1274</v>
      </c>
      <c r="N2462">
        <v>2</v>
      </c>
      <c r="O2462">
        <f t="shared" si="38"/>
        <v>1</v>
      </c>
    </row>
    <row r="2463" spans="1:15">
      <c r="A2463">
        <v>2462</v>
      </c>
      <c r="B2463" t="s">
        <v>915</v>
      </c>
      <c r="C2463" t="s">
        <v>12</v>
      </c>
      <c r="D2463" t="s">
        <v>12</v>
      </c>
      <c r="E2463" t="s">
        <v>20</v>
      </c>
      <c r="F2463" t="s">
        <v>916</v>
      </c>
      <c r="G2463" t="s">
        <v>917</v>
      </c>
      <c r="H2463" t="s">
        <v>918</v>
      </c>
      <c r="I2463" t="s">
        <v>919</v>
      </c>
      <c r="J2463" t="s">
        <v>920</v>
      </c>
      <c r="K2463" t="s">
        <v>19</v>
      </c>
      <c r="L2463">
        <v>7</v>
      </c>
      <c r="M2463" t="s">
        <v>1274</v>
      </c>
      <c r="N2463">
        <v>2</v>
      </c>
      <c r="O2463">
        <f t="shared" si="38"/>
        <v>1</v>
      </c>
    </row>
    <row r="2464" spans="1:15">
      <c r="A2464">
        <v>2463</v>
      </c>
      <c r="B2464" t="s">
        <v>915</v>
      </c>
      <c r="C2464" t="s">
        <v>12</v>
      </c>
      <c r="D2464" t="s">
        <v>12</v>
      </c>
      <c r="E2464" t="s">
        <v>25</v>
      </c>
      <c r="F2464" t="s">
        <v>921</v>
      </c>
      <c r="G2464" t="s">
        <v>922</v>
      </c>
      <c r="H2464" t="s">
        <v>923</v>
      </c>
      <c r="I2464" t="s">
        <v>924</v>
      </c>
      <c r="J2464" t="s">
        <v>925</v>
      </c>
      <c r="K2464" t="s">
        <v>19</v>
      </c>
      <c r="L2464">
        <v>2</v>
      </c>
      <c r="M2464" t="s">
        <v>1274</v>
      </c>
      <c r="N2464">
        <v>2</v>
      </c>
      <c r="O2464">
        <f t="shared" si="38"/>
        <v>1</v>
      </c>
    </row>
    <row r="2465" spans="1:15">
      <c r="A2465">
        <v>2464</v>
      </c>
      <c r="B2465" t="s">
        <v>915</v>
      </c>
      <c r="C2465" t="s">
        <v>12</v>
      </c>
      <c r="D2465" t="s">
        <v>12</v>
      </c>
      <c r="E2465" t="s">
        <v>30</v>
      </c>
      <c r="F2465" t="s">
        <v>926</v>
      </c>
      <c r="G2465" t="s">
        <v>927</v>
      </c>
      <c r="H2465" t="s">
        <v>928</v>
      </c>
      <c r="I2465" t="s">
        <v>929</v>
      </c>
      <c r="J2465" t="s">
        <v>930</v>
      </c>
      <c r="K2465" t="s">
        <v>19</v>
      </c>
      <c r="L2465">
        <v>0</v>
      </c>
      <c r="M2465" t="s">
        <v>1274</v>
      </c>
      <c r="O2465">
        <f t="shared" si="38"/>
        <v>1</v>
      </c>
    </row>
    <row r="2466" spans="1:15">
      <c r="A2466">
        <v>2465</v>
      </c>
      <c r="B2466" t="s">
        <v>915</v>
      </c>
      <c r="C2466" t="s">
        <v>12</v>
      </c>
      <c r="D2466" t="s">
        <v>12</v>
      </c>
      <c r="E2466" t="s">
        <v>76</v>
      </c>
      <c r="F2466" t="s">
        <v>931</v>
      </c>
      <c r="G2466" t="s">
        <v>932</v>
      </c>
      <c r="H2466" t="s">
        <v>933</v>
      </c>
      <c r="I2466" t="s">
        <v>934</v>
      </c>
      <c r="J2466" t="s">
        <v>935</v>
      </c>
      <c r="K2466" t="s">
        <v>19</v>
      </c>
      <c r="L2466">
        <v>5</v>
      </c>
      <c r="M2466" t="s">
        <v>1274</v>
      </c>
      <c r="O2466">
        <f t="shared" si="38"/>
        <v>1</v>
      </c>
    </row>
    <row r="2467" spans="1:15">
      <c r="A2467">
        <v>2466</v>
      </c>
      <c r="B2467" t="s">
        <v>915</v>
      </c>
      <c r="C2467" t="s">
        <v>12</v>
      </c>
      <c r="D2467" t="s">
        <v>12</v>
      </c>
      <c r="E2467" t="s">
        <v>478</v>
      </c>
      <c r="F2467" t="s">
        <v>936</v>
      </c>
      <c r="G2467" t="s">
        <v>937</v>
      </c>
      <c r="H2467" t="s">
        <v>938</v>
      </c>
      <c r="I2467" t="s">
        <v>939</v>
      </c>
      <c r="J2467" t="s">
        <v>940</v>
      </c>
      <c r="K2467" t="s">
        <v>19</v>
      </c>
      <c r="L2467">
        <v>1</v>
      </c>
      <c r="M2467" t="s">
        <v>1274</v>
      </c>
      <c r="N2467">
        <v>2</v>
      </c>
      <c r="O2467">
        <f t="shared" si="38"/>
        <v>1</v>
      </c>
    </row>
    <row r="2468" spans="1:15">
      <c r="A2468">
        <v>2467</v>
      </c>
      <c r="B2468" t="s">
        <v>915</v>
      </c>
      <c r="C2468" t="s">
        <v>12</v>
      </c>
      <c r="D2468" t="s">
        <v>12</v>
      </c>
      <c r="E2468" t="s">
        <v>36</v>
      </c>
      <c r="F2468" t="s">
        <v>941</v>
      </c>
      <c r="G2468" t="s">
        <v>942</v>
      </c>
      <c r="H2468" t="s">
        <v>943</v>
      </c>
      <c r="I2468" t="s">
        <v>944</v>
      </c>
      <c r="J2468" t="s">
        <v>945</v>
      </c>
      <c r="K2468" t="s">
        <v>19</v>
      </c>
      <c r="L2468">
        <v>1</v>
      </c>
      <c r="M2468" t="s">
        <v>1274</v>
      </c>
      <c r="O2468">
        <f t="shared" si="38"/>
        <v>1</v>
      </c>
    </row>
    <row r="2469" spans="1:15">
      <c r="A2469">
        <v>2468</v>
      </c>
      <c r="B2469" t="s">
        <v>915</v>
      </c>
      <c r="C2469" t="s">
        <v>12</v>
      </c>
      <c r="D2469" t="s">
        <v>12</v>
      </c>
      <c r="E2469" t="s">
        <v>946</v>
      </c>
      <c r="F2469" t="s">
        <v>947</v>
      </c>
      <c r="G2469" t="s">
        <v>948</v>
      </c>
      <c r="H2469" t="s">
        <v>949</v>
      </c>
      <c r="I2469" t="s">
        <v>950</v>
      </c>
      <c r="J2469" t="s">
        <v>951</v>
      </c>
      <c r="K2469" t="s">
        <v>19</v>
      </c>
      <c r="L2469">
        <v>5</v>
      </c>
      <c r="M2469" t="s">
        <v>1274</v>
      </c>
      <c r="N2469">
        <v>2</v>
      </c>
      <c r="O2469">
        <f t="shared" si="38"/>
        <v>1</v>
      </c>
    </row>
    <row r="2470" spans="1:15">
      <c r="A2470">
        <v>2469</v>
      </c>
      <c r="B2470" t="s">
        <v>915</v>
      </c>
      <c r="C2470" t="s">
        <v>12</v>
      </c>
      <c r="D2470" t="s">
        <v>12</v>
      </c>
      <c r="E2470" t="s">
        <v>952</v>
      </c>
      <c r="F2470" t="s">
        <v>953</v>
      </c>
      <c r="G2470" t="s">
        <v>954</v>
      </c>
      <c r="H2470" t="s">
        <v>955</v>
      </c>
      <c r="I2470" t="s">
        <v>956</v>
      </c>
      <c r="J2470" t="s">
        <v>957</v>
      </c>
      <c r="K2470" t="s">
        <v>19</v>
      </c>
      <c r="L2470">
        <v>0</v>
      </c>
      <c r="M2470" t="s">
        <v>1274</v>
      </c>
      <c r="O2470">
        <f t="shared" si="38"/>
        <v>1</v>
      </c>
    </row>
    <row r="2471" spans="1:15">
      <c r="A2471">
        <v>2470</v>
      </c>
      <c r="B2471" t="s">
        <v>915</v>
      </c>
      <c r="C2471" t="s">
        <v>958</v>
      </c>
      <c r="D2471" t="s">
        <v>52</v>
      </c>
      <c r="E2471" t="s">
        <v>52</v>
      </c>
      <c r="F2471" t="s">
        <v>959</v>
      </c>
      <c r="G2471" t="s">
        <v>960</v>
      </c>
      <c r="H2471" t="s">
        <v>961</v>
      </c>
      <c r="I2471" t="s">
        <v>962</v>
      </c>
      <c r="J2471" t="s">
        <v>963</v>
      </c>
      <c r="K2471" t="s">
        <v>19</v>
      </c>
      <c r="L2471">
        <v>3</v>
      </c>
      <c r="M2471" t="s">
        <v>1274</v>
      </c>
      <c r="N2471">
        <v>2</v>
      </c>
      <c r="O2471">
        <f t="shared" si="38"/>
        <v>1</v>
      </c>
    </row>
    <row r="2472" spans="1:15">
      <c r="A2472">
        <v>2471</v>
      </c>
      <c r="B2472" t="s">
        <v>915</v>
      </c>
      <c r="C2472" t="s">
        <v>958</v>
      </c>
      <c r="D2472" t="s">
        <v>52</v>
      </c>
      <c r="E2472" t="s">
        <v>58</v>
      </c>
      <c r="F2472" t="s">
        <v>964</v>
      </c>
      <c r="G2472" t="s">
        <v>22</v>
      </c>
      <c r="H2472" t="s">
        <v>965</v>
      </c>
      <c r="I2472" t="s">
        <v>966</v>
      </c>
      <c r="J2472" t="s">
        <v>967</v>
      </c>
      <c r="K2472" t="s">
        <v>19</v>
      </c>
      <c r="L2472">
        <v>10</v>
      </c>
      <c r="M2472" t="s">
        <v>1274</v>
      </c>
      <c r="O2472">
        <f t="shared" si="38"/>
        <v>1</v>
      </c>
    </row>
    <row r="2473" spans="1:15">
      <c r="A2473">
        <v>2472</v>
      </c>
      <c r="B2473" t="s">
        <v>915</v>
      </c>
      <c r="C2473" t="s">
        <v>958</v>
      </c>
      <c r="D2473" t="s">
        <v>25</v>
      </c>
      <c r="E2473" t="s">
        <v>64</v>
      </c>
      <c r="F2473" t="s">
        <v>968</v>
      </c>
      <c r="G2473" t="s">
        <v>969</v>
      </c>
      <c r="H2473" t="s">
        <v>970</v>
      </c>
      <c r="I2473" t="s">
        <v>971</v>
      </c>
      <c r="J2473" t="s">
        <v>972</v>
      </c>
      <c r="K2473" t="s">
        <v>19</v>
      </c>
      <c r="L2473">
        <v>8</v>
      </c>
      <c r="M2473" t="s">
        <v>1274</v>
      </c>
      <c r="N2473">
        <v>2</v>
      </c>
      <c r="O2473">
        <f t="shared" si="38"/>
        <v>1</v>
      </c>
    </row>
    <row r="2474" spans="1:15">
      <c r="A2474">
        <v>2473</v>
      </c>
      <c r="B2474" t="s">
        <v>915</v>
      </c>
      <c r="C2474" t="s">
        <v>958</v>
      </c>
      <c r="D2474" t="s">
        <v>25</v>
      </c>
      <c r="E2474" t="s">
        <v>70</v>
      </c>
      <c r="F2474" t="s">
        <v>973</v>
      </c>
      <c r="G2474" t="s">
        <v>974</v>
      </c>
      <c r="H2474" t="s">
        <v>975</v>
      </c>
      <c r="I2474" t="s">
        <v>976</v>
      </c>
      <c r="J2474" t="s">
        <v>977</v>
      </c>
      <c r="K2474" t="s">
        <v>19</v>
      </c>
      <c r="L2474">
        <v>4</v>
      </c>
      <c r="M2474" t="s">
        <v>1274</v>
      </c>
      <c r="O2474">
        <f t="shared" si="38"/>
        <v>1</v>
      </c>
    </row>
    <row r="2475" spans="1:15">
      <c r="A2475">
        <v>2474</v>
      </c>
      <c r="B2475" t="s">
        <v>915</v>
      </c>
      <c r="C2475" t="s">
        <v>958</v>
      </c>
      <c r="D2475" t="s">
        <v>76</v>
      </c>
      <c r="E2475" t="s">
        <v>77</v>
      </c>
      <c r="F2475" t="s">
        <v>978</v>
      </c>
      <c r="G2475" t="s">
        <v>148</v>
      </c>
      <c r="H2475" t="s">
        <v>979</v>
      </c>
      <c r="I2475" t="s">
        <v>980</v>
      </c>
      <c r="J2475" t="s">
        <v>981</v>
      </c>
      <c r="K2475" t="s">
        <v>19</v>
      </c>
      <c r="L2475">
        <v>0</v>
      </c>
      <c r="M2475" t="s">
        <v>1274</v>
      </c>
      <c r="O2475">
        <f t="shared" si="38"/>
        <v>1</v>
      </c>
    </row>
    <row r="2476" spans="1:15">
      <c r="A2476">
        <v>2475</v>
      </c>
      <c r="B2476" t="s">
        <v>915</v>
      </c>
      <c r="C2476" t="s">
        <v>958</v>
      </c>
      <c r="D2476" t="s">
        <v>76</v>
      </c>
      <c r="E2476" t="s">
        <v>83</v>
      </c>
      <c r="F2476" t="s">
        <v>982</v>
      </c>
      <c r="G2476" t="s">
        <v>911</v>
      </c>
      <c r="H2476" t="s">
        <v>983</v>
      </c>
      <c r="I2476" t="s">
        <v>984</v>
      </c>
      <c r="J2476" t="s">
        <v>985</v>
      </c>
      <c r="K2476" t="s">
        <v>19</v>
      </c>
      <c r="L2476">
        <v>6</v>
      </c>
      <c r="M2476" t="s">
        <v>1274</v>
      </c>
      <c r="O2476">
        <f t="shared" si="38"/>
        <v>1</v>
      </c>
    </row>
    <row r="2477" spans="1:15">
      <c r="A2477">
        <v>2476</v>
      </c>
      <c r="B2477" t="s">
        <v>915</v>
      </c>
      <c r="C2477" t="s">
        <v>958</v>
      </c>
      <c r="D2477" t="s">
        <v>89</v>
      </c>
      <c r="E2477" t="s">
        <v>90</v>
      </c>
      <c r="F2477" t="s">
        <v>986</v>
      </c>
      <c r="G2477" t="s">
        <v>987</v>
      </c>
      <c r="H2477" t="s">
        <v>988</v>
      </c>
      <c r="I2477" t="s">
        <v>989</v>
      </c>
      <c r="J2477" t="s">
        <v>990</v>
      </c>
      <c r="K2477" t="s">
        <v>19</v>
      </c>
      <c r="L2477">
        <v>10</v>
      </c>
      <c r="M2477" t="s">
        <v>1274</v>
      </c>
      <c r="O2477">
        <f t="shared" si="38"/>
        <v>1</v>
      </c>
    </row>
    <row r="2478" spans="1:15">
      <c r="A2478">
        <v>2477</v>
      </c>
      <c r="B2478" t="s">
        <v>915</v>
      </c>
      <c r="C2478" t="s">
        <v>958</v>
      </c>
      <c r="D2478" t="s">
        <v>89</v>
      </c>
      <c r="E2478" t="s">
        <v>96</v>
      </c>
      <c r="F2478" t="s">
        <v>991</v>
      </c>
      <c r="G2478" t="s">
        <v>123</v>
      </c>
      <c r="H2478" t="s">
        <v>992</v>
      </c>
      <c r="I2478" t="s">
        <v>993</v>
      </c>
      <c r="J2478" t="s">
        <v>994</v>
      </c>
      <c r="K2478" t="s">
        <v>19</v>
      </c>
      <c r="L2478">
        <v>2</v>
      </c>
      <c r="M2478" t="s">
        <v>1274</v>
      </c>
      <c r="O2478">
        <f t="shared" si="38"/>
        <v>1</v>
      </c>
    </row>
    <row r="2479" spans="1:15">
      <c r="A2479">
        <v>2478</v>
      </c>
      <c r="B2479" t="s">
        <v>915</v>
      </c>
      <c r="C2479" t="s">
        <v>958</v>
      </c>
      <c r="D2479" t="s">
        <v>102</v>
      </c>
      <c r="E2479" t="s">
        <v>103</v>
      </c>
      <c r="F2479" t="s">
        <v>964</v>
      </c>
      <c r="G2479" t="s">
        <v>22</v>
      </c>
      <c r="H2479" t="s">
        <v>965</v>
      </c>
      <c r="I2479" t="s">
        <v>966</v>
      </c>
      <c r="J2479" t="s">
        <v>967</v>
      </c>
      <c r="K2479" t="s">
        <v>19</v>
      </c>
      <c r="L2479">
        <v>10</v>
      </c>
      <c r="M2479" t="s">
        <v>1274</v>
      </c>
      <c r="O2479">
        <f t="shared" si="38"/>
        <v>1</v>
      </c>
    </row>
    <row r="2480" spans="1:15">
      <c r="A2480">
        <v>2479</v>
      </c>
      <c r="B2480" t="s">
        <v>915</v>
      </c>
      <c r="C2480" t="s">
        <v>958</v>
      </c>
      <c r="D2480" t="s">
        <v>102</v>
      </c>
      <c r="E2480" t="s">
        <v>109</v>
      </c>
      <c r="F2480" t="s">
        <v>995</v>
      </c>
      <c r="G2480" t="s">
        <v>996</v>
      </c>
      <c r="H2480" t="s">
        <v>997</v>
      </c>
      <c r="I2480" t="s">
        <v>998</v>
      </c>
      <c r="J2480" t="s">
        <v>999</v>
      </c>
      <c r="K2480" t="s">
        <v>19</v>
      </c>
      <c r="L2480">
        <v>7</v>
      </c>
      <c r="M2480" t="s">
        <v>1274</v>
      </c>
      <c r="N2480">
        <v>2</v>
      </c>
      <c r="O2480">
        <f t="shared" si="38"/>
        <v>1</v>
      </c>
    </row>
    <row r="2481" spans="1:15">
      <c r="A2481">
        <v>2480</v>
      </c>
      <c r="B2481" t="s">
        <v>915</v>
      </c>
      <c r="C2481" t="s">
        <v>958</v>
      </c>
      <c r="D2481" t="s">
        <v>114</v>
      </c>
      <c r="E2481" t="s">
        <v>905</v>
      </c>
      <c r="F2481" t="s">
        <v>1000</v>
      </c>
      <c r="G2481" t="s">
        <v>1001</v>
      </c>
      <c r="H2481" t="s">
        <v>1002</v>
      </c>
      <c r="I2481" t="s">
        <v>1003</v>
      </c>
      <c r="J2481" t="s">
        <v>1004</v>
      </c>
      <c r="K2481" t="s">
        <v>19</v>
      </c>
      <c r="L2481">
        <v>6</v>
      </c>
      <c r="M2481" t="s">
        <v>1274</v>
      </c>
      <c r="N2481">
        <v>2</v>
      </c>
      <c r="O2481">
        <f t="shared" si="38"/>
        <v>1</v>
      </c>
    </row>
    <row r="2482" spans="1:15">
      <c r="A2482">
        <v>2481</v>
      </c>
      <c r="B2482" t="s">
        <v>915</v>
      </c>
      <c r="C2482" t="s">
        <v>958</v>
      </c>
      <c r="D2482" t="s">
        <v>114</v>
      </c>
      <c r="E2482" t="s">
        <v>121</v>
      </c>
      <c r="F2482" t="s">
        <v>1005</v>
      </c>
      <c r="G2482" t="s">
        <v>1006</v>
      </c>
      <c r="H2482" t="s">
        <v>1007</v>
      </c>
      <c r="I2482" t="s">
        <v>1008</v>
      </c>
      <c r="J2482" t="s">
        <v>1009</v>
      </c>
      <c r="K2482" t="s">
        <v>19</v>
      </c>
      <c r="L2482">
        <v>5</v>
      </c>
      <c r="M2482" t="s">
        <v>1274</v>
      </c>
      <c r="O2482">
        <f t="shared" si="38"/>
        <v>1</v>
      </c>
    </row>
    <row r="2483" spans="1:15">
      <c r="A2483">
        <v>2482</v>
      </c>
      <c r="B2483" t="s">
        <v>1010</v>
      </c>
      <c r="C2483" t="s">
        <v>12</v>
      </c>
      <c r="D2483" t="s">
        <v>12</v>
      </c>
      <c r="E2483" t="s">
        <v>20</v>
      </c>
      <c r="F2483" t="s">
        <v>1011</v>
      </c>
      <c r="G2483" t="s">
        <v>172</v>
      </c>
      <c r="H2483" t="s">
        <v>1012</v>
      </c>
      <c r="I2483" t="s">
        <v>1013</v>
      </c>
      <c r="J2483" t="s">
        <v>1014</v>
      </c>
      <c r="K2483" t="s">
        <v>19</v>
      </c>
      <c r="L2483">
        <v>5</v>
      </c>
      <c r="M2483" t="s">
        <v>1274</v>
      </c>
      <c r="O2483">
        <f t="shared" si="38"/>
        <v>1</v>
      </c>
    </row>
    <row r="2484" spans="1:15">
      <c r="A2484">
        <v>2483</v>
      </c>
      <c r="B2484" t="s">
        <v>1010</v>
      </c>
      <c r="C2484" t="s">
        <v>12</v>
      </c>
      <c r="D2484" t="s">
        <v>12</v>
      </c>
      <c r="E2484" t="s">
        <v>25</v>
      </c>
      <c r="F2484" t="s">
        <v>1015</v>
      </c>
      <c r="G2484" t="s">
        <v>960</v>
      </c>
      <c r="H2484" t="s">
        <v>1016</v>
      </c>
      <c r="I2484" t="s">
        <v>1017</v>
      </c>
      <c r="J2484" t="s">
        <v>1018</v>
      </c>
      <c r="K2484" t="s">
        <v>19</v>
      </c>
      <c r="L2484">
        <v>2</v>
      </c>
      <c r="M2484" t="s">
        <v>1274</v>
      </c>
      <c r="O2484">
        <f t="shared" si="38"/>
        <v>1</v>
      </c>
    </row>
    <row r="2485" spans="1:15">
      <c r="A2485">
        <v>2484</v>
      </c>
      <c r="B2485" t="s">
        <v>1010</v>
      </c>
      <c r="C2485" t="s">
        <v>12</v>
      </c>
      <c r="D2485" t="s">
        <v>12</v>
      </c>
      <c r="E2485" t="s">
        <v>30</v>
      </c>
      <c r="F2485" t="s">
        <v>1019</v>
      </c>
      <c r="G2485" t="s">
        <v>22</v>
      </c>
      <c r="H2485" t="s">
        <v>1020</v>
      </c>
      <c r="I2485" t="s">
        <v>1021</v>
      </c>
      <c r="J2485" t="s">
        <v>1022</v>
      </c>
      <c r="K2485" t="s">
        <v>19</v>
      </c>
      <c r="L2485">
        <v>0</v>
      </c>
      <c r="M2485" t="s">
        <v>1274</v>
      </c>
      <c r="O2485">
        <f t="shared" si="38"/>
        <v>1</v>
      </c>
    </row>
    <row r="2486" spans="1:15">
      <c r="A2486">
        <v>2485</v>
      </c>
      <c r="B2486" t="s">
        <v>1010</v>
      </c>
      <c r="C2486" t="s">
        <v>12</v>
      </c>
      <c r="D2486" t="s">
        <v>12</v>
      </c>
      <c r="E2486" t="s">
        <v>478</v>
      </c>
      <c r="F2486" t="s">
        <v>1023</v>
      </c>
      <c r="G2486" t="s">
        <v>367</v>
      </c>
      <c r="H2486" t="s">
        <v>1024</v>
      </c>
      <c r="I2486" t="s">
        <v>1025</v>
      </c>
      <c r="J2486" t="s">
        <v>1026</v>
      </c>
      <c r="K2486" t="s">
        <v>19</v>
      </c>
      <c r="L2486">
        <v>0</v>
      </c>
      <c r="M2486" t="s">
        <v>1274</v>
      </c>
      <c r="O2486">
        <f t="shared" si="38"/>
        <v>1</v>
      </c>
    </row>
    <row r="2487" spans="1:15">
      <c r="A2487">
        <v>2486</v>
      </c>
      <c r="B2487" t="s">
        <v>1010</v>
      </c>
      <c r="C2487" t="s">
        <v>12</v>
      </c>
      <c r="D2487" t="s">
        <v>12</v>
      </c>
      <c r="E2487" t="s">
        <v>36</v>
      </c>
      <c r="F2487" t="s">
        <v>1027</v>
      </c>
      <c r="G2487" t="s">
        <v>1028</v>
      </c>
      <c r="H2487" t="s">
        <v>1029</v>
      </c>
      <c r="I2487" t="s">
        <v>1030</v>
      </c>
      <c r="J2487" t="s">
        <v>1031</v>
      </c>
      <c r="K2487" t="s">
        <v>19</v>
      </c>
      <c r="L2487">
        <v>6</v>
      </c>
      <c r="M2487" t="s">
        <v>1274</v>
      </c>
      <c r="N2487">
        <v>2</v>
      </c>
      <c r="O2487">
        <f t="shared" si="38"/>
        <v>1</v>
      </c>
    </row>
    <row r="2488" spans="1:15">
      <c r="A2488">
        <v>2487</v>
      </c>
      <c r="B2488" t="s">
        <v>1010</v>
      </c>
      <c r="C2488" t="s">
        <v>12</v>
      </c>
      <c r="D2488" t="s">
        <v>12</v>
      </c>
      <c r="E2488" t="s">
        <v>40</v>
      </c>
      <c r="F2488" t="s">
        <v>1032</v>
      </c>
      <c r="G2488" t="s">
        <v>1033</v>
      </c>
      <c r="H2488" t="s">
        <v>1034</v>
      </c>
      <c r="I2488" t="s">
        <v>1035</v>
      </c>
      <c r="J2488" t="s">
        <v>1036</v>
      </c>
      <c r="K2488" t="s">
        <v>19</v>
      </c>
      <c r="L2488">
        <v>0</v>
      </c>
      <c r="M2488" t="s">
        <v>1274</v>
      </c>
      <c r="O2488">
        <f t="shared" si="38"/>
        <v>1</v>
      </c>
    </row>
    <row r="2489" spans="1:15">
      <c r="A2489">
        <v>2488</v>
      </c>
      <c r="B2489" t="s">
        <v>1010</v>
      </c>
      <c r="C2489" t="s">
        <v>1037</v>
      </c>
      <c r="D2489" t="s">
        <v>52</v>
      </c>
      <c r="E2489" t="s">
        <v>52</v>
      </c>
      <c r="F2489" t="s">
        <v>1038</v>
      </c>
      <c r="G2489" t="s">
        <v>392</v>
      </c>
      <c r="H2489" t="s">
        <v>1039</v>
      </c>
      <c r="I2489" t="s">
        <v>1040</v>
      </c>
      <c r="J2489" t="s">
        <v>1041</v>
      </c>
      <c r="K2489" t="s">
        <v>19</v>
      </c>
      <c r="L2489">
        <v>10</v>
      </c>
      <c r="M2489" t="s">
        <v>1274</v>
      </c>
      <c r="N2489">
        <v>2</v>
      </c>
      <c r="O2489">
        <f t="shared" si="38"/>
        <v>1</v>
      </c>
    </row>
    <row r="2490" spans="1:15">
      <c r="A2490">
        <v>2489</v>
      </c>
      <c r="B2490" t="s">
        <v>1010</v>
      </c>
      <c r="C2490" t="s">
        <v>1037</v>
      </c>
      <c r="D2490" t="s">
        <v>52</v>
      </c>
      <c r="E2490" t="s">
        <v>58</v>
      </c>
      <c r="F2490" t="s">
        <v>1042</v>
      </c>
      <c r="G2490" t="s">
        <v>1043</v>
      </c>
      <c r="H2490" t="s">
        <v>1044</v>
      </c>
      <c r="I2490" t="s">
        <v>1045</v>
      </c>
      <c r="J2490" t="s">
        <v>1046</v>
      </c>
      <c r="K2490" t="s">
        <v>19</v>
      </c>
      <c r="L2490">
        <v>1</v>
      </c>
      <c r="M2490" t="s">
        <v>1274</v>
      </c>
      <c r="O2490">
        <f t="shared" si="38"/>
        <v>1</v>
      </c>
    </row>
    <row r="2491" spans="1:15">
      <c r="A2491">
        <v>2490</v>
      </c>
      <c r="B2491" t="s">
        <v>1010</v>
      </c>
      <c r="C2491" t="s">
        <v>1037</v>
      </c>
      <c r="D2491" t="s">
        <v>25</v>
      </c>
      <c r="E2491" t="s">
        <v>64</v>
      </c>
      <c r="F2491" t="s">
        <v>1047</v>
      </c>
      <c r="G2491" t="s">
        <v>1048</v>
      </c>
      <c r="H2491" t="s">
        <v>1049</v>
      </c>
      <c r="I2491" t="s">
        <v>1050</v>
      </c>
      <c r="J2491" t="s">
        <v>1051</v>
      </c>
      <c r="K2491" t="s">
        <v>19</v>
      </c>
      <c r="L2491">
        <v>10</v>
      </c>
      <c r="M2491" t="s">
        <v>1274</v>
      </c>
      <c r="N2491">
        <v>2</v>
      </c>
      <c r="O2491">
        <f t="shared" si="38"/>
        <v>1</v>
      </c>
    </row>
    <row r="2492" spans="1:15">
      <c r="A2492">
        <v>2491</v>
      </c>
      <c r="B2492" t="s">
        <v>1010</v>
      </c>
      <c r="C2492" t="s">
        <v>1037</v>
      </c>
      <c r="D2492" t="s">
        <v>25</v>
      </c>
      <c r="E2492" t="s">
        <v>70</v>
      </c>
      <c r="F2492" t="s">
        <v>1052</v>
      </c>
      <c r="G2492" t="s">
        <v>1053</v>
      </c>
      <c r="H2492" t="s">
        <v>1054</v>
      </c>
      <c r="I2492" t="s">
        <v>1055</v>
      </c>
      <c r="J2492" t="s">
        <v>1056</v>
      </c>
      <c r="K2492" t="s">
        <v>19</v>
      </c>
      <c r="L2492">
        <v>0</v>
      </c>
      <c r="M2492" t="s">
        <v>1274</v>
      </c>
      <c r="O2492">
        <f t="shared" si="38"/>
        <v>1</v>
      </c>
    </row>
    <row r="2493" spans="1:15">
      <c r="A2493">
        <v>2492</v>
      </c>
      <c r="B2493" t="s">
        <v>1010</v>
      </c>
      <c r="C2493" t="s">
        <v>1037</v>
      </c>
      <c r="D2493" t="s">
        <v>25</v>
      </c>
      <c r="E2493" t="s">
        <v>70</v>
      </c>
      <c r="F2493" t="s">
        <v>1057</v>
      </c>
      <c r="G2493" t="s">
        <v>1058</v>
      </c>
      <c r="H2493" t="s">
        <v>1059</v>
      </c>
      <c r="I2493" t="s">
        <v>1060</v>
      </c>
      <c r="J2493" t="s">
        <v>1061</v>
      </c>
      <c r="K2493" t="s">
        <v>19</v>
      </c>
      <c r="L2493">
        <v>6</v>
      </c>
      <c r="M2493" t="s">
        <v>1274</v>
      </c>
      <c r="N2493">
        <v>2</v>
      </c>
      <c r="O2493">
        <f t="shared" si="38"/>
        <v>1</v>
      </c>
    </row>
    <row r="2494" spans="1:15">
      <c r="A2494">
        <v>2493</v>
      </c>
      <c r="B2494" t="s">
        <v>1010</v>
      </c>
      <c r="C2494" t="s">
        <v>1037</v>
      </c>
      <c r="D2494" t="s">
        <v>76</v>
      </c>
      <c r="E2494" t="s">
        <v>77</v>
      </c>
      <c r="F2494" t="s">
        <v>1062</v>
      </c>
      <c r="G2494" t="s">
        <v>969</v>
      </c>
      <c r="H2494" t="s">
        <v>1063</v>
      </c>
      <c r="I2494" t="s">
        <v>1064</v>
      </c>
      <c r="J2494" t="s">
        <v>1065</v>
      </c>
      <c r="K2494" t="s">
        <v>19</v>
      </c>
      <c r="L2494">
        <v>6</v>
      </c>
      <c r="M2494" t="s">
        <v>1274</v>
      </c>
      <c r="O2494">
        <f t="shared" si="38"/>
        <v>1</v>
      </c>
    </row>
    <row r="2495" spans="1:15">
      <c r="A2495">
        <v>2494</v>
      </c>
      <c r="B2495" t="s">
        <v>1010</v>
      </c>
      <c r="C2495" t="s">
        <v>1037</v>
      </c>
      <c r="D2495" t="s">
        <v>76</v>
      </c>
      <c r="E2495" t="s">
        <v>83</v>
      </c>
      <c r="F2495" t="s">
        <v>982</v>
      </c>
      <c r="G2495" t="s">
        <v>1066</v>
      </c>
      <c r="H2495" t="s">
        <v>1067</v>
      </c>
      <c r="I2495" t="s">
        <v>1068</v>
      </c>
      <c r="J2495" t="s">
        <v>1069</v>
      </c>
      <c r="K2495" t="s">
        <v>19</v>
      </c>
      <c r="L2495">
        <v>1</v>
      </c>
      <c r="M2495" t="s">
        <v>1274</v>
      </c>
      <c r="N2495">
        <v>2</v>
      </c>
      <c r="O2495">
        <f t="shared" si="38"/>
        <v>1</v>
      </c>
    </row>
    <row r="2496" spans="1:15">
      <c r="A2496">
        <v>2495</v>
      </c>
      <c r="B2496" t="s">
        <v>1010</v>
      </c>
      <c r="C2496" t="s">
        <v>1037</v>
      </c>
      <c r="D2496" t="s">
        <v>89</v>
      </c>
      <c r="E2496" t="s">
        <v>90</v>
      </c>
      <c r="F2496" t="s">
        <v>1070</v>
      </c>
      <c r="G2496" t="s">
        <v>1071</v>
      </c>
      <c r="H2496" t="s">
        <v>1072</v>
      </c>
      <c r="I2496" t="s">
        <v>1073</v>
      </c>
      <c r="J2496" t="s">
        <v>1074</v>
      </c>
      <c r="K2496" t="s">
        <v>19</v>
      </c>
      <c r="L2496">
        <v>3</v>
      </c>
      <c r="M2496" t="s">
        <v>1274</v>
      </c>
      <c r="O2496">
        <f t="shared" si="38"/>
        <v>1</v>
      </c>
    </row>
    <row r="2497" spans="1:15">
      <c r="A2497">
        <v>2496</v>
      </c>
      <c r="B2497" t="s">
        <v>1010</v>
      </c>
      <c r="C2497" t="s">
        <v>1037</v>
      </c>
      <c r="D2497" t="s">
        <v>89</v>
      </c>
      <c r="E2497" t="s">
        <v>96</v>
      </c>
      <c r="F2497" t="s">
        <v>387</v>
      </c>
      <c r="G2497" t="s">
        <v>948</v>
      </c>
      <c r="H2497" t="s">
        <v>1075</v>
      </c>
      <c r="I2497" t="s">
        <v>1076</v>
      </c>
      <c r="J2497" t="s">
        <v>1077</v>
      </c>
      <c r="K2497" t="s">
        <v>19</v>
      </c>
      <c r="L2497">
        <v>2</v>
      </c>
      <c r="M2497" t="s">
        <v>1274</v>
      </c>
      <c r="N2497">
        <v>2</v>
      </c>
      <c r="O2497">
        <f t="shared" si="38"/>
        <v>1</v>
      </c>
    </row>
    <row r="2498" spans="1:15">
      <c r="A2498">
        <v>2497</v>
      </c>
      <c r="B2498" t="s">
        <v>1010</v>
      </c>
      <c r="C2498" t="s">
        <v>1037</v>
      </c>
      <c r="D2498" t="s">
        <v>89</v>
      </c>
      <c r="E2498" t="s">
        <v>70</v>
      </c>
      <c r="F2498" t="s">
        <v>1078</v>
      </c>
      <c r="G2498" t="s">
        <v>1079</v>
      </c>
      <c r="H2498" t="s">
        <v>1080</v>
      </c>
      <c r="I2498" t="s">
        <v>1081</v>
      </c>
      <c r="J2498" t="s">
        <v>1082</v>
      </c>
      <c r="K2498" t="s">
        <v>19</v>
      </c>
      <c r="L2498">
        <v>4</v>
      </c>
      <c r="M2498" t="s">
        <v>1274</v>
      </c>
      <c r="N2498">
        <v>2</v>
      </c>
      <c r="O2498">
        <f t="shared" si="38"/>
        <v>1</v>
      </c>
    </row>
    <row r="2499" spans="1:15">
      <c r="A2499">
        <v>2498</v>
      </c>
      <c r="B2499" t="s">
        <v>1010</v>
      </c>
      <c r="C2499" t="s">
        <v>1037</v>
      </c>
      <c r="D2499" t="s">
        <v>102</v>
      </c>
      <c r="E2499" t="s">
        <v>103</v>
      </c>
      <c r="F2499" t="s">
        <v>1083</v>
      </c>
      <c r="G2499" t="s">
        <v>42</v>
      </c>
      <c r="H2499" t="s">
        <v>1084</v>
      </c>
      <c r="I2499" t="s">
        <v>1085</v>
      </c>
      <c r="J2499" t="s">
        <v>1086</v>
      </c>
      <c r="K2499" t="s">
        <v>19</v>
      </c>
      <c r="L2499">
        <v>6</v>
      </c>
      <c r="M2499" t="s">
        <v>1274</v>
      </c>
      <c r="O2499">
        <f t="shared" ref="O2499:O2562" si="39">IF(N2499=" ",0,1)</f>
        <v>1</v>
      </c>
    </row>
    <row r="2500" spans="1:15">
      <c r="A2500">
        <v>2499</v>
      </c>
      <c r="B2500" t="s">
        <v>1010</v>
      </c>
      <c r="C2500" t="s">
        <v>1037</v>
      </c>
      <c r="D2500" t="s">
        <v>102</v>
      </c>
      <c r="E2500" t="s">
        <v>109</v>
      </c>
      <c r="F2500" t="s">
        <v>1038</v>
      </c>
      <c r="G2500" t="s">
        <v>392</v>
      </c>
      <c r="H2500" t="s">
        <v>1039</v>
      </c>
      <c r="I2500" t="s">
        <v>1040</v>
      </c>
      <c r="J2500" t="s">
        <v>1041</v>
      </c>
      <c r="K2500" t="s">
        <v>19</v>
      </c>
      <c r="L2500">
        <v>10</v>
      </c>
      <c r="M2500" t="s">
        <v>1274</v>
      </c>
      <c r="N2500">
        <v>2</v>
      </c>
      <c r="O2500">
        <f t="shared" si="39"/>
        <v>1</v>
      </c>
    </row>
    <row r="2501" spans="1:15">
      <c r="A2501">
        <v>2500</v>
      </c>
      <c r="B2501" t="s">
        <v>1010</v>
      </c>
      <c r="C2501" t="s">
        <v>1037</v>
      </c>
      <c r="D2501" t="s">
        <v>114</v>
      </c>
      <c r="E2501" t="s">
        <v>905</v>
      </c>
      <c r="F2501" t="s">
        <v>1087</v>
      </c>
      <c r="G2501" t="s">
        <v>1088</v>
      </c>
      <c r="H2501" t="s">
        <v>1089</v>
      </c>
      <c r="I2501" t="s">
        <v>1090</v>
      </c>
      <c r="J2501" t="s">
        <v>1091</v>
      </c>
      <c r="K2501" t="s">
        <v>19</v>
      </c>
      <c r="L2501">
        <v>0</v>
      </c>
      <c r="M2501" t="s">
        <v>1274</v>
      </c>
      <c r="O2501">
        <f t="shared" si="39"/>
        <v>1</v>
      </c>
    </row>
    <row r="2502" spans="1:15">
      <c r="A2502">
        <v>2501</v>
      </c>
      <c r="B2502" t="s">
        <v>1010</v>
      </c>
      <c r="C2502" t="s">
        <v>1037</v>
      </c>
      <c r="D2502" t="s">
        <v>114</v>
      </c>
      <c r="E2502" t="s">
        <v>121</v>
      </c>
      <c r="F2502" t="s">
        <v>1092</v>
      </c>
      <c r="G2502" t="s">
        <v>1093</v>
      </c>
      <c r="H2502" t="s">
        <v>1094</v>
      </c>
      <c r="I2502" t="s">
        <v>1095</v>
      </c>
      <c r="J2502" t="s">
        <v>1096</v>
      </c>
      <c r="K2502" t="s">
        <v>19</v>
      </c>
      <c r="L2502">
        <v>0</v>
      </c>
      <c r="M2502" t="s">
        <v>1274</v>
      </c>
      <c r="O2502">
        <f t="shared" si="39"/>
        <v>1</v>
      </c>
    </row>
    <row r="2503" spans="1:15">
      <c r="A2503">
        <v>2502</v>
      </c>
      <c r="B2503" t="s">
        <v>11</v>
      </c>
      <c r="C2503" t="s">
        <v>12</v>
      </c>
      <c r="D2503" t="s">
        <v>12</v>
      </c>
      <c r="E2503" t="s">
        <v>25</v>
      </c>
      <c r="F2503" t="s">
        <v>1097</v>
      </c>
      <c r="G2503" t="s">
        <v>1098</v>
      </c>
      <c r="H2503" t="s">
        <v>1099</v>
      </c>
      <c r="I2503" t="s">
        <v>17</v>
      </c>
      <c r="J2503" t="s">
        <v>1100</v>
      </c>
      <c r="K2503" t="s">
        <v>19</v>
      </c>
      <c r="L2503">
        <v>7</v>
      </c>
      <c r="M2503" t="s">
        <v>1274</v>
      </c>
      <c r="N2503">
        <v>2</v>
      </c>
      <c r="O2503">
        <f t="shared" si="39"/>
        <v>1</v>
      </c>
    </row>
    <row r="2504" spans="1:15">
      <c r="A2504">
        <v>2503</v>
      </c>
      <c r="B2504" t="s">
        <v>460</v>
      </c>
      <c r="C2504" t="s">
        <v>702</v>
      </c>
      <c r="D2504" t="s">
        <v>102</v>
      </c>
      <c r="E2504" t="s">
        <v>109</v>
      </c>
      <c r="F2504" t="s">
        <v>1101</v>
      </c>
      <c r="G2504" t="s">
        <v>1102</v>
      </c>
      <c r="H2504" t="s">
        <v>1103</v>
      </c>
      <c r="I2504" t="s">
        <v>1104</v>
      </c>
      <c r="J2504" t="s">
        <v>1105</v>
      </c>
      <c r="K2504" t="s">
        <v>19</v>
      </c>
      <c r="L2504">
        <v>8</v>
      </c>
      <c r="M2504" t="s">
        <v>1274</v>
      </c>
      <c r="O2504">
        <f t="shared" si="39"/>
        <v>1</v>
      </c>
    </row>
    <row r="2505" spans="1:15">
      <c r="A2505">
        <v>2504</v>
      </c>
      <c r="B2505" t="s">
        <v>460</v>
      </c>
      <c r="C2505" t="s">
        <v>821</v>
      </c>
      <c r="D2505" t="s">
        <v>102</v>
      </c>
      <c r="E2505" t="s">
        <v>109</v>
      </c>
      <c r="F2505" t="s">
        <v>1106</v>
      </c>
      <c r="G2505" t="s">
        <v>271</v>
      </c>
      <c r="H2505" t="s">
        <v>1107</v>
      </c>
      <c r="I2505" t="s">
        <v>1291</v>
      </c>
      <c r="J2505" t="s">
        <v>1108</v>
      </c>
      <c r="K2505" t="s">
        <v>19</v>
      </c>
      <c r="L2505">
        <v>4</v>
      </c>
      <c r="M2505" t="s">
        <v>1274</v>
      </c>
      <c r="N2505">
        <v>2</v>
      </c>
      <c r="O2505">
        <f t="shared" si="39"/>
        <v>1</v>
      </c>
    </row>
    <row r="2506" spans="1:15">
      <c r="A2506">
        <v>2505</v>
      </c>
      <c r="B2506" t="s">
        <v>460</v>
      </c>
      <c r="C2506" t="s">
        <v>821</v>
      </c>
      <c r="D2506" t="s">
        <v>25</v>
      </c>
      <c r="E2506" t="s">
        <v>70</v>
      </c>
      <c r="F2506" t="s">
        <v>1109</v>
      </c>
      <c r="G2506" t="s">
        <v>1110</v>
      </c>
      <c r="H2506" t="s">
        <v>1111</v>
      </c>
      <c r="I2506" t="s">
        <v>1112</v>
      </c>
      <c r="J2506" t="s">
        <v>1113</v>
      </c>
      <c r="K2506" t="s">
        <v>19</v>
      </c>
      <c r="L2506">
        <v>9</v>
      </c>
      <c r="M2506" t="s">
        <v>1274</v>
      </c>
      <c r="N2506">
        <v>2</v>
      </c>
      <c r="O2506">
        <f t="shared" si="39"/>
        <v>1</v>
      </c>
    </row>
    <row r="2507" spans="1:15">
      <c r="A2507">
        <v>2506</v>
      </c>
      <c r="B2507" t="s">
        <v>460</v>
      </c>
      <c r="C2507" t="s">
        <v>821</v>
      </c>
      <c r="D2507" t="s">
        <v>102</v>
      </c>
      <c r="E2507" t="s">
        <v>109</v>
      </c>
      <c r="F2507" t="s">
        <v>1114</v>
      </c>
      <c r="G2507" t="s">
        <v>363</v>
      </c>
      <c r="H2507" t="s">
        <v>1115</v>
      </c>
      <c r="I2507" t="s">
        <v>1116</v>
      </c>
      <c r="J2507" t="s">
        <v>1117</v>
      </c>
      <c r="K2507" t="s">
        <v>19</v>
      </c>
      <c r="L2507">
        <v>6</v>
      </c>
      <c r="M2507" t="s">
        <v>1274</v>
      </c>
      <c r="N2507">
        <v>2</v>
      </c>
      <c r="O2507">
        <f t="shared" si="39"/>
        <v>1</v>
      </c>
    </row>
    <row r="2508" spans="1:15">
      <c r="A2508">
        <v>2507</v>
      </c>
      <c r="B2508" t="s">
        <v>11</v>
      </c>
      <c r="C2508" t="s">
        <v>186</v>
      </c>
      <c r="D2508" t="s">
        <v>102</v>
      </c>
      <c r="E2508" t="s">
        <v>109</v>
      </c>
      <c r="F2508" t="s">
        <v>1119</v>
      </c>
      <c r="G2508" t="s">
        <v>1120</v>
      </c>
      <c r="H2508" t="s">
        <v>1121</v>
      </c>
      <c r="I2508" t="s">
        <v>1122</v>
      </c>
      <c r="J2508" t="s">
        <v>1123</v>
      </c>
      <c r="K2508" t="s">
        <v>19</v>
      </c>
      <c r="L2508">
        <v>1</v>
      </c>
      <c r="M2508" t="s">
        <v>1274</v>
      </c>
      <c r="O2508">
        <f t="shared" si="39"/>
        <v>1</v>
      </c>
    </row>
    <row r="2509" spans="1:15">
      <c r="A2509">
        <v>2508</v>
      </c>
      <c r="B2509" t="s">
        <v>11</v>
      </c>
      <c r="C2509" t="s">
        <v>186</v>
      </c>
      <c r="D2509" t="s">
        <v>102</v>
      </c>
      <c r="E2509" t="s">
        <v>109</v>
      </c>
      <c r="F2509" t="s">
        <v>1124</v>
      </c>
      <c r="G2509" t="s">
        <v>1125</v>
      </c>
      <c r="H2509" t="s">
        <v>1126</v>
      </c>
      <c r="I2509" t="s">
        <v>1127</v>
      </c>
      <c r="J2509" t="s">
        <v>1128</v>
      </c>
      <c r="K2509" t="s">
        <v>19</v>
      </c>
      <c r="L2509">
        <v>5</v>
      </c>
      <c r="M2509" t="s">
        <v>1274</v>
      </c>
      <c r="O2509">
        <f t="shared" si="39"/>
        <v>1</v>
      </c>
    </row>
    <row r="2510" spans="1:15">
      <c r="A2510">
        <v>2509</v>
      </c>
      <c r="B2510" t="s">
        <v>460</v>
      </c>
      <c r="C2510" t="s">
        <v>656</v>
      </c>
      <c r="D2510" t="s">
        <v>76</v>
      </c>
      <c r="E2510" t="s">
        <v>77</v>
      </c>
      <c r="F2510" t="s">
        <v>1129</v>
      </c>
      <c r="G2510" t="s">
        <v>1130</v>
      </c>
      <c r="H2510" t="s">
        <v>1131</v>
      </c>
      <c r="I2510" t="s">
        <v>1132</v>
      </c>
      <c r="J2510" t="s">
        <v>1133</v>
      </c>
      <c r="K2510" t="s">
        <v>19</v>
      </c>
      <c r="L2510">
        <v>3</v>
      </c>
      <c r="M2510" t="s">
        <v>1274</v>
      </c>
      <c r="O2510">
        <f t="shared" si="39"/>
        <v>1</v>
      </c>
    </row>
    <row r="2511" spans="1:15">
      <c r="A2511">
        <v>2510</v>
      </c>
      <c r="B2511" t="s">
        <v>460</v>
      </c>
      <c r="C2511" t="s">
        <v>821</v>
      </c>
      <c r="D2511" t="s">
        <v>76</v>
      </c>
      <c r="E2511" t="s">
        <v>83</v>
      </c>
      <c r="F2511" t="s">
        <v>1134</v>
      </c>
      <c r="G2511" t="s">
        <v>1135</v>
      </c>
      <c r="H2511" t="s">
        <v>1136</v>
      </c>
      <c r="I2511" t="s">
        <v>1137</v>
      </c>
      <c r="J2511" t="s">
        <v>1138</v>
      </c>
      <c r="K2511" t="s">
        <v>19</v>
      </c>
      <c r="L2511">
        <v>1</v>
      </c>
      <c r="M2511" t="s">
        <v>1274</v>
      </c>
      <c r="O2511">
        <f t="shared" si="39"/>
        <v>1</v>
      </c>
    </row>
    <row r="2512" spans="1:15">
      <c r="A2512">
        <v>2511</v>
      </c>
      <c r="B2512" t="s">
        <v>11</v>
      </c>
      <c r="C2512" t="s">
        <v>12</v>
      </c>
      <c r="D2512" t="s">
        <v>12</v>
      </c>
      <c r="E2512" t="s">
        <v>13</v>
      </c>
      <c r="F2512" t="s">
        <v>14</v>
      </c>
      <c r="G2512" t="s">
        <v>15</v>
      </c>
      <c r="H2512" t="s">
        <v>16</v>
      </c>
      <c r="I2512" t="s">
        <v>17</v>
      </c>
      <c r="J2512" t="s">
        <v>18</v>
      </c>
      <c r="K2512" t="s">
        <v>19</v>
      </c>
      <c r="L2512">
        <v>7</v>
      </c>
      <c r="M2512" t="s">
        <v>1273</v>
      </c>
      <c r="N2512">
        <v>1</v>
      </c>
      <c r="O2512">
        <f t="shared" si="39"/>
        <v>1</v>
      </c>
    </row>
    <row r="2513" spans="1:15">
      <c r="A2513">
        <v>2512</v>
      </c>
      <c r="B2513" t="s">
        <v>11</v>
      </c>
      <c r="C2513" t="s">
        <v>12</v>
      </c>
      <c r="D2513" t="s">
        <v>12</v>
      </c>
      <c r="E2513" t="s">
        <v>20</v>
      </c>
      <c r="F2513" t="s">
        <v>21</v>
      </c>
      <c r="G2513" t="s">
        <v>22</v>
      </c>
      <c r="H2513" t="s">
        <v>23</v>
      </c>
      <c r="I2513" t="s">
        <v>17</v>
      </c>
      <c r="J2513" t="s">
        <v>24</v>
      </c>
      <c r="K2513" t="s">
        <v>19</v>
      </c>
      <c r="L2513">
        <v>7</v>
      </c>
      <c r="M2513" t="s">
        <v>1273</v>
      </c>
      <c r="N2513">
        <v>1</v>
      </c>
      <c r="O2513">
        <f t="shared" si="39"/>
        <v>1</v>
      </c>
    </row>
    <row r="2514" spans="1:15">
      <c r="A2514">
        <v>2513</v>
      </c>
      <c r="B2514" t="s">
        <v>11</v>
      </c>
      <c r="C2514" t="s">
        <v>12</v>
      </c>
      <c r="D2514" t="s">
        <v>12</v>
      </c>
      <c r="E2514" t="s">
        <v>25</v>
      </c>
      <c r="F2514" t="s">
        <v>26</v>
      </c>
      <c r="G2514" t="s">
        <v>27</v>
      </c>
      <c r="H2514" t="s">
        <v>28</v>
      </c>
      <c r="I2514" t="s">
        <v>17</v>
      </c>
      <c r="J2514" t="s">
        <v>29</v>
      </c>
      <c r="K2514" t="s">
        <v>19</v>
      </c>
      <c r="L2514">
        <v>7</v>
      </c>
      <c r="M2514" t="s">
        <v>1273</v>
      </c>
      <c r="N2514">
        <v>1</v>
      </c>
      <c r="O2514">
        <f t="shared" si="39"/>
        <v>1</v>
      </c>
    </row>
    <row r="2515" spans="1:15">
      <c r="A2515">
        <v>2514</v>
      </c>
      <c r="B2515" t="s">
        <v>11</v>
      </c>
      <c r="C2515" t="s">
        <v>12</v>
      </c>
      <c r="D2515" t="s">
        <v>12</v>
      </c>
      <c r="E2515" t="s">
        <v>30</v>
      </c>
      <c r="F2515" t="s">
        <v>31</v>
      </c>
      <c r="G2515" t="s">
        <v>32</v>
      </c>
      <c r="H2515" t="s">
        <v>33</v>
      </c>
      <c r="I2515" t="s">
        <v>34</v>
      </c>
      <c r="J2515" t="s">
        <v>35</v>
      </c>
      <c r="K2515" t="s">
        <v>19</v>
      </c>
      <c r="L2515">
        <v>6</v>
      </c>
      <c r="M2515" t="s">
        <v>1273</v>
      </c>
      <c r="O2515">
        <f t="shared" si="39"/>
        <v>1</v>
      </c>
    </row>
    <row r="2516" spans="1:15">
      <c r="A2516">
        <v>2515</v>
      </c>
      <c r="B2516" t="s">
        <v>11</v>
      </c>
      <c r="C2516" t="s">
        <v>12</v>
      </c>
      <c r="D2516" t="s">
        <v>12</v>
      </c>
      <c r="E2516" t="s">
        <v>36</v>
      </c>
      <c r="F2516" t="s">
        <v>37</v>
      </c>
      <c r="G2516" t="s">
        <v>38</v>
      </c>
      <c r="H2516" t="s">
        <v>1285</v>
      </c>
      <c r="I2516" t="s">
        <v>17</v>
      </c>
      <c r="J2516" t="s">
        <v>39</v>
      </c>
      <c r="K2516" t="s">
        <v>19</v>
      </c>
      <c r="L2516">
        <v>0</v>
      </c>
      <c r="M2516" t="s">
        <v>1273</v>
      </c>
      <c r="O2516">
        <f t="shared" si="39"/>
        <v>1</v>
      </c>
    </row>
    <row r="2517" spans="1:15">
      <c r="A2517">
        <v>2516</v>
      </c>
      <c r="B2517" t="s">
        <v>11</v>
      </c>
      <c r="C2517" t="s">
        <v>12</v>
      </c>
      <c r="D2517" t="s">
        <v>12</v>
      </c>
      <c r="E2517" t="s">
        <v>40</v>
      </c>
      <c r="F2517" t="s">
        <v>41</v>
      </c>
      <c r="G2517" t="s">
        <v>42</v>
      </c>
      <c r="H2517" t="s">
        <v>43</v>
      </c>
      <c r="I2517" t="s">
        <v>17</v>
      </c>
      <c r="J2517" t="s">
        <v>44</v>
      </c>
      <c r="K2517" t="s">
        <v>19</v>
      </c>
      <c r="L2517">
        <v>0</v>
      </c>
      <c r="M2517" t="s">
        <v>1273</v>
      </c>
      <c r="O2517">
        <f t="shared" si="39"/>
        <v>1</v>
      </c>
    </row>
    <row r="2518" spans="1:15">
      <c r="A2518">
        <v>2517</v>
      </c>
      <c r="B2518" t="s">
        <v>11</v>
      </c>
      <c r="C2518" t="s">
        <v>12</v>
      </c>
      <c r="D2518" t="s">
        <v>12</v>
      </c>
      <c r="E2518" t="s">
        <v>45</v>
      </c>
      <c r="F2518" t="s">
        <v>46</v>
      </c>
      <c r="G2518" t="s">
        <v>47</v>
      </c>
      <c r="H2518" t="s">
        <v>48</v>
      </c>
      <c r="I2518" t="s">
        <v>49</v>
      </c>
      <c r="J2518" t="s">
        <v>50</v>
      </c>
      <c r="K2518" t="s">
        <v>19</v>
      </c>
      <c r="L2518">
        <v>4</v>
      </c>
      <c r="M2518" t="s">
        <v>1273</v>
      </c>
      <c r="O2518">
        <f t="shared" si="39"/>
        <v>1</v>
      </c>
    </row>
    <row r="2519" spans="1:15">
      <c r="A2519">
        <v>2518</v>
      </c>
      <c r="B2519" t="s">
        <v>11</v>
      </c>
      <c r="C2519" t="s">
        <v>51</v>
      </c>
      <c r="D2519" t="s">
        <v>52</v>
      </c>
      <c r="E2519" t="s">
        <v>52</v>
      </c>
      <c r="F2519" t="s">
        <v>53</v>
      </c>
      <c r="G2519" t="s">
        <v>54</v>
      </c>
      <c r="H2519" t="s">
        <v>55</v>
      </c>
      <c r="I2519" t="s">
        <v>56</v>
      </c>
      <c r="J2519" t="s">
        <v>57</v>
      </c>
      <c r="K2519" t="s">
        <v>19</v>
      </c>
      <c r="L2519">
        <v>10</v>
      </c>
      <c r="M2519" t="s">
        <v>1273</v>
      </c>
      <c r="N2519">
        <v>1</v>
      </c>
      <c r="O2519">
        <f t="shared" si="39"/>
        <v>1</v>
      </c>
    </row>
    <row r="2520" spans="1:15">
      <c r="A2520">
        <v>2519</v>
      </c>
      <c r="B2520" t="s">
        <v>11</v>
      </c>
      <c r="C2520" t="s">
        <v>51</v>
      </c>
      <c r="D2520" t="s">
        <v>52</v>
      </c>
      <c r="E2520" t="s">
        <v>58</v>
      </c>
      <c r="F2520" t="s">
        <v>59</v>
      </c>
      <c r="G2520" t="s">
        <v>60</v>
      </c>
      <c r="H2520" t="s">
        <v>61</v>
      </c>
      <c r="I2520" t="s">
        <v>62</v>
      </c>
      <c r="J2520" t="s">
        <v>63</v>
      </c>
      <c r="K2520" t="s">
        <v>19</v>
      </c>
      <c r="L2520">
        <v>1</v>
      </c>
      <c r="M2520" t="s">
        <v>1273</v>
      </c>
      <c r="O2520">
        <f t="shared" si="39"/>
        <v>1</v>
      </c>
    </row>
    <row r="2521" spans="1:15">
      <c r="A2521">
        <v>2520</v>
      </c>
      <c r="B2521" t="s">
        <v>11</v>
      </c>
      <c r="C2521" t="s">
        <v>51</v>
      </c>
      <c r="D2521" t="s">
        <v>25</v>
      </c>
      <c r="E2521" t="s">
        <v>64</v>
      </c>
      <c r="F2521" t="s">
        <v>65</v>
      </c>
      <c r="G2521" t="s">
        <v>66</v>
      </c>
      <c r="H2521" t="s">
        <v>67</v>
      </c>
      <c r="I2521" t="s">
        <v>68</v>
      </c>
      <c r="J2521" t="s">
        <v>69</v>
      </c>
      <c r="K2521" t="s">
        <v>19</v>
      </c>
      <c r="L2521">
        <v>8</v>
      </c>
      <c r="M2521" t="s">
        <v>1273</v>
      </c>
      <c r="N2521">
        <v>1</v>
      </c>
      <c r="O2521">
        <f t="shared" si="39"/>
        <v>1</v>
      </c>
    </row>
    <row r="2522" spans="1:15">
      <c r="A2522">
        <v>2521</v>
      </c>
      <c r="B2522" t="s">
        <v>11</v>
      </c>
      <c r="C2522" t="s">
        <v>51</v>
      </c>
      <c r="D2522" t="s">
        <v>25</v>
      </c>
      <c r="E2522" t="s">
        <v>70</v>
      </c>
      <c r="F2522" t="s">
        <v>71</v>
      </c>
      <c r="G2522" t="s">
        <v>72</v>
      </c>
      <c r="H2522" t="s">
        <v>73</v>
      </c>
      <c r="I2522" t="s">
        <v>74</v>
      </c>
      <c r="J2522" t="s">
        <v>75</v>
      </c>
      <c r="K2522" t="s">
        <v>19</v>
      </c>
      <c r="L2522">
        <v>1</v>
      </c>
      <c r="M2522" t="s">
        <v>1273</v>
      </c>
      <c r="O2522">
        <f t="shared" si="39"/>
        <v>1</v>
      </c>
    </row>
    <row r="2523" spans="1:15">
      <c r="A2523">
        <v>2522</v>
      </c>
      <c r="B2523" t="s">
        <v>11</v>
      </c>
      <c r="C2523" t="s">
        <v>51</v>
      </c>
      <c r="D2523" t="s">
        <v>76</v>
      </c>
      <c r="E2523" t="s">
        <v>77</v>
      </c>
      <c r="F2523" t="s">
        <v>78</v>
      </c>
      <c r="G2523" t="s">
        <v>79</v>
      </c>
      <c r="H2523" t="s">
        <v>80</v>
      </c>
      <c r="I2523" t="s">
        <v>81</v>
      </c>
      <c r="J2523" t="s">
        <v>82</v>
      </c>
      <c r="K2523" t="s">
        <v>19</v>
      </c>
      <c r="L2523">
        <v>0</v>
      </c>
      <c r="M2523" t="s">
        <v>1273</v>
      </c>
      <c r="O2523">
        <f t="shared" si="39"/>
        <v>1</v>
      </c>
    </row>
    <row r="2524" spans="1:15">
      <c r="A2524">
        <v>2523</v>
      </c>
      <c r="B2524" t="s">
        <v>11</v>
      </c>
      <c r="C2524" t="s">
        <v>51</v>
      </c>
      <c r="D2524" t="s">
        <v>76</v>
      </c>
      <c r="E2524" t="s">
        <v>83</v>
      </c>
      <c r="F2524" t="s">
        <v>84</v>
      </c>
      <c r="G2524" t="s">
        <v>85</v>
      </c>
      <c r="H2524" t="s">
        <v>86</v>
      </c>
      <c r="I2524" t="s">
        <v>87</v>
      </c>
      <c r="J2524" t="s">
        <v>88</v>
      </c>
      <c r="K2524" t="s">
        <v>19</v>
      </c>
      <c r="L2524">
        <v>0</v>
      </c>
      <c r="M2524" t="s">
        <v>1273</v>
      </c>
      <c r="O2524">
        <f t="shared" si="39"/>
        <v>1</v>
      </c>
    </row>
    <row r="2525" spans="1:15">
      <c r="A2525">
        <v>2524</v>
      </c>
      <c r="B2525" t="s">
        <v>11</v>
      </c>
      <c r="C2525" t="s">
        <v>51</v>
      </c>
      <c r="D2525" t="s">
        <v>89</v>
      </c>
      <c r="E2525" t="s">
        <v>90</v>
      </c>
      <c r="F2525" t="s">
        <v>91</v>
      </c>
      <c r="G2525" t="s">
        <v>92</v>
      </c>
      <c r="H2525" t="s">
        <v>93</v>
      </c>
      <c r="I2525" t="s">
        <v>94</v>
      </c>
      <c r="J2525" t="s">
        <v>95</v>
      </c>
      <c r="K2525" t="s">
        <v>19</v>
      </c>
      <c r="L2525">
        <v>5</v>
      </c>
      <c r="M2525" t="s">
        <v>1273</v>
      </c>
      <c r="O2525">
        <f t="shared" si="39"/>
        <v>1</v>
      </c>
    </row>
    <row r="2526" spans="1:15">
      <c r="A2526">
        <v>2525</v>
      </c>
      <c r="B2526" t="s">
        <v>11</v>
      </c>
      <c r="C2526" t="s">
        <v>51</v>
      </c>
      <c r="D2526" t="s">
        <v>89</v>
      </c>
      <c r="E2526" t="s">
        <v>96</v>
      </c>
      <c r="F2526" t="s">
        <v>97</v>
      </c>
      <c r="G2526" t="s">
        <v>98</v>
      </c>
      <c r="H2526" t="s">
        <v>99</v>
      </c>
      <c r="I2526" t="s">
        <v>100</v>
      </c>
      <c r="J2526" t="s">
        <v>101</v>
      </c>
      <c r="K2526" t="s">
        <v>19</v>
      </c>
      <c r="L2526">
        <v>0</v>
      </c>
      <c r="M2526" t="s">
        <v>1273</v>
      </c>
      <c r="O2526">
        <f t="shared" si="39"/>
        <v>1</v>
      </c>
    </row>
    <row r="2527" spans="1:15">
      <c r="A2527">
        <v>2526</v>
      </c>
      <c r="B2527" t="s">
        <v>11</v>
      </c>
      <c r="C2527" t="s">
        <v>51</v>
      </c>
      <c r="D2527" t="s">
        <v>102</v>
      </c>
      <c r="E2527" t="s">
        <v>103</v>
      </c>
      <c r="F2527" t="s">
        <v>104</v>
      </c>
      <c r="G2527" t="s">
        <v>105</v>
      </c>
      <c r="H2527" t="s">
        <v>106</v>
      </c>
      <c r="I2527" t="s">
        <v>107</v>
      </c>
      <c r="J2527" t="s">
        <v>108</v>
      </c>
      <c r="K2527" t="s">
        <v>19</v>
      </c>
      <c r="L2527">
        <v>2</v>
      </c>
      <c r="M2527" t="s">
        <v>1273</v>
      </c>
      <c r="O2527">
        <f t="shared" si="39"/>
        <v>1</v>
      </c>
    </row>
    <row r="2528" spans="1:15">
      <c r="A2528">
        <v>2527</v>
      </c>
      <c r="B2528" t="s">
        <v>11</v>
      </c>
      <c r="C2528" t="s">
        <v>51</v>
      </c>
      <c r="D2528" t="s">
        <v>102</v>
      </c>
      <c r="E2528" t="s">
        <v>109</v>
      </c>
      <c r="F2528" t="s">
        <v>110</v>
      </c>
      <c r="G2528" t="s">
        <v>105</v>
      </c>
      <c r="H2528" t="s">
        <v>111</v>
      </c>
      <c r="I2528" t="s">
        <v>112</v>
      </c>
      <c r="J2528" t="s">
        <v>113</v>
      </c>
      <c r="K2528" t="s">
        <v>19</v>
      </c>
      <c r="L2528">
        <v>0</v>
      </c>
      <c r="M2528" t="s">
        <v>1273</v>
      </c>
      <c r="O2528">
        <f t="shared" si="39"/>
        <v>1</v>
      </c>
    </row>
    <row r="2529" spans="1:15">
      <c r="A2529">
        <v>2528</v>
      </c>
      <c r="B2529" t="s">
        <v>11</v>
      </c>
      <c r="C2529" t="s">
        <v>51</v>
      </c>
      <c r="D2529" t="s">
        <v>114</v>
      </c>
      <c r="E2529" t="s">
        <v>115</v>
      </c>
      <c r="F2529" t="s">
        <v>116</v>
      </c>
      <c r="G2529" t="s">
        <v>117</v>
      </c>
      <c r="H2529" t="s">
        <v>118</v>
      </c>
      <c r="I2529" t="s">
        <v>119</v>
      </c>
      <c r="J2529" t="s">
        <v>120</v>
      </c>
      <c r="K2529" t="s">
        <v>19</v>
      </c>
      <c r="L2529">
        <v>3</v>
      </c>
      <c r="M2529" t="s">
        <v>1273</v>
      </c>
      <c r="O2529">
        <f t="shared" si="39"/>
        <v>1</v>
      </c>
    </row>
    <row r="2530" spans="1:15">
      <c r="A2530">
        <v>2529</v>
      </c>
      <c r="B2530" t="s">
        <v>11</v>
      </c>
      <c r="C2530" t="s">
        <v>51</v>
      </c>
      <c r="D2530" t="s">
        <v>114</v>
      </c>
      <c r="E2530" t="s">
        <v>121</v>
      </c>
      <c r="F2530" t="s">
        <v>122</v>
      </c>
      <c r="G2530" t="s">
        <v>123</v>
      </c>
      <c r="H2530" t="s">
        <v>124</v>
      </c>
      <c r="I2530" t="s">
        <v>125</v>
      </c>
      <c r="J2530" t="s">
        <v>126</v>
      </c>
      <c r="K2530" t="s">
        <v>19</v>
      </c>
      <c r="L2530">
        <v>3</v>
      </c>
      <c r="M2530" t="s">
        <v>1273</v>
      </c>
      <c r="O2530">
        <f t="shared" si="39"/>
        <v>1</v>
      </c>
    </row>
    <row r="2531" spans="1:15">
      <c r="A2531">
        <v>2530</v>
      </c>
      <c r="B2531" t="s">
        <v>11</v>
      </c>
      <c r="C2531" t="s">
        <v>127</v>
      </c>
      <c r="D2531" t="s">
        <v>52</v>
      </c>
      <c r="E2531" t="s">
        <v>52</v>
      </c>
      <c r="F2531" t="s">
        <v>128</v>
      </c>
      <c r="G2531" t="s">
        <v>129</v>
      </c>
      <c r="H2531" t="s">
        <v>130</v>
      </c>
      <c r="I2531" t="s">
        <v>131</v>
      </c>
      <c r="J2531" t="s">
        <v>132</v>
      </c>
      <c r="K2531" t="s">
        <v>19</v>
      </c>
      <c r="L2531">
        <v>5</v>
      </c>
      <c r="M2531" t="s">
        <v>1273</v>
      </c>
      <c r="O2531">
        <f t="shared" si="39"/>
        <v>1</v>
      </c>
    </row>
    <row r="2532" spans="1:15">
      <c r="A2532">
        <v>2531</v>
      </c>
      <c r="B2532" t="s">
        <v>11</v>
      </c>
      <c r="C2532" t="s">
        <v>127</v>
      </c>
      <c r="D2532" t="s">
        <v>52</v>
      </c>
      <c r="E2532" t="s">
        <v>58</v>
      </c>
      <c r="F2532" t="s">
        <v>133</v>
      </c>
      <c r="G2532" t="s">
        <v>134</v>
      </c>
      <c r="H2532" t="s">
        <v>135</v>
      </c>
      <c r="I2532" t="s">
        <v>136</v>
      </c>
      <c r="J2532" t="s">
        <v>137</v>
      </c>
      <c r="K2532" t="s">
        <v>19</v>
      </c>
      <c r="L2532">
        <v>0</v>
      </c>
      <c r="M2532" t="s">
        <v>1273</v>
      </c>
      <c r="O2532">
        <f t="shared" si="39"/>
        <v>1</v>
      </c>
    </row>
    <row r="2533" spans="1:15">
      <c r="A2533">
        <v>2532</v>
      </c>
      <c r="B2533" t="s">
        <v>11</v>
      </c>
      <c r="C2533" t="s">
        <v>127</v>
      </c>
      <c r="D2533" t="s">
        <v>25</v>
      </c>
      <c r="E2533" t="s">
        <v>64</v>
      </c>
      <c r="F2533" t="s">
        <v>138</v>
      </c>
      <c r="G2533" t="s">
        <v>139</v>
      </c>
      <c r="H2533" t="s">
        <v>140</v>
      </c>
      <c r="I2533" t="s">
        <v>141</v>
      </c>
      <c r="J2533" t="s">
        <v>142</v>
      </c>
      <c r="K2533" t="s">
        <v>19</v>
      </c>
      <c r="L2533">
        <v>11</v>
      </c>
      <c r="M2533" t="s">
        <v>1273</v>
      </c>
      <c r="N2533">
        <v>1</v>
      </c>
      <c r="O2533">
        <f t="shared" si="39"/>
        <v>1</v>
      </c>
    </row>
    <row r="2534" spans="1:15">
      <c r="A2534">
        <v>2533</v>
      </c>
      <c r="B2534" t="s">
        <v>11</v>
      </c>
      <c r="C2534" t="s">
        <v>127</v>
      </c>
      <c r="D2534" t="s">
        <v>25</v>
      </c>
      <c r="E2534" t="s">
        <v>70</v>
      </c>
      <c r="F2534" t="s">
        <v>143</v>
      </c>
      <c r="G2534" t="s">
        <v>144</v>
      </c>
      <c r="H2534" t="s">
        <v>145</v>
      </c>
      <c r="I2534" t="s">
        <v>146</v>
      </c>
      <c r="J2534" t="s">
        <v>147</v>
      </c>
      <c r="K2534" t="s">
        <v>19</v>
      </c>
      <c r="L2534">
        <v>3</v>
      </c>
      <c r="M2534" t="s">
        <v>1273</v>
      </c>
      <c r="N2534">
        <v>1</v>
      </c>
      <c r="O2534">
        <f t="shared" si="39"/>
        <v>1</v>
      </c>
    </row>
    <row r="2535" spans="1:15">
      <c r="A2535">
        <v>2534</v>
      </c>
      <c r="B2535" t="s">
        <v>11</v>
      </c>
      <c r="C2535" t="s">
        <v>127</v>
      </c>
      <c r="D2535" t="s">
        <v>76</v>
      </c>
      <c r="E2535" t="s">
        <v>77</v>
      </c>
      <c r="F2535" t="s">
        <v>53</v>
      </c>
      <c r="G2535" t="s">
        <v>148</v>
      </c>
      <c r="H2535" t="s">
        <v>149</v>
      </c>
      <c r="I2535" t="s">
        <v>150</v>
      </c>
      <c r="J2535" t="s">
        <v>151</v>
      </c>
      <c r="K2535" t="s">
        <v>19</v>
      </c>
      <c r="L2535">
        <v>0</v>
      </c>
      <c r="M2535" t="s">
        <v>1273</v>
      </c>
      <c r="O2535">
        <f t="shared" si="39"/>
        <v>1</v>
      </c>
    </row>
    <row r="2536" spans="1:15">
      <c r="A2536">
        <v>2535</v>
      </c>
      <c r="B2536" t="s">
        <v>11</v>
      </c>
      <c r="C2536" t="s">
        <v>127</v>
      </c>
      <c r="D2536" t="s">
        <v>76</v>
      </c>
      <c r="E2536" t="s">
        <v>83</v>
      </c>
      <c r="F2536" t="s">
        <v>152</v>
      </c>
      <c r="G2536" t="s">
        <v>153</v>
      </c>
      <c r="H2536" t="s">
        <v>154</v>
      </c>
      <c r="I2536" t="s">
        <v>150</v>
      </c>
      <c r="J2536" t="s">
        <v>155</v>
      </c>
      <c r="K2536" t="s">
        <v>19</v>
      </c>
      <c r="L2536">
        <v>0</v>
      </c>
      <c r="M2536" t="s">
        <v>1273</v>
      </c>
      <c r="O2536">
        <f t="shared" si="39"/>
        <v>1</v>
      </c>
    </row>
    <row r="2537" spans="1:15">
      <c r="A2537">
        <v>2536</v>
      </c>
      <c r="B2537" t="s">
        <v>11</v>
      </c>
      <c r="C2537" t="s">
        <v>127</v>
      </c>
      <c r="D2537" t="s">
        <v>89</v>
      </c>
      <c r="E2537" t="s">
        <v>90</v>
      </c>
      <c r="F2537" t="s">
        <v>156</v>
      </c>
      <c r="G2537" t="s">
        <v>157</v>
      </c>
      <c r="H2537" t="s">
        <v>158</v>
      </c>
      <c r="I2537" t="s">
        <v>159</v>
      </c>
      <c r="J2537" t="s">
        <v>160</v>
      </c>
      <c r="K2537" t="s">
        <v>19</v>
      </c>
      <c r="L2537">
        <v>0</v>
      </c>
      <c r="M2537" t="s">
        <v>1273</v>
      </c>
      <c r="O2537">
        <f t="shared" si="39"/>
        <v>1</v>
      </c>
    </row>
    <row r="2538" spans="1:15">
      <c r="A2538">
        <v>2537</v>
      </c>
      <c r="B2538" t="s">
        <v>11</v>
      </c>
      <c r="C2538" t="s">
        <v>127</v>
      </c>
      <c r="D2538" t="s">
        <v>89</v>
      </c>
      <c r="E2538" t="s">
        <v>96</v>
      </c>
      <c r="F2538" t="s">
        <v>161</v>
      </c>
      <c r="G2538" t="s">
        <v>162</v>
      </c>
      <c r="H2538" t="s">
        <v>163</v>
      </c>
      <c r="I2538" t="s">
        <v>164</v>
      </c>
      <c r="J2538" t="s">
        <v>165</v>
      </c>
      <c r="K2538" t="s">
        <v>19</v>
      </c>
      <c r="L2538">
        <v>1</v>
      </c>
      <c r="M2538" t="s">
        <v>1273</v>
      </c>
      <c r="N2538">
        <v>1</v>
      </c>
      <c r="O2538">
        <f t="shared" si="39"/>
        <v>1</v>
      </c>
    </row>
    <row r="2539" spans="1:15">
      <c r="A2539">
        <v>2538</v>
      </c>
      <c r="B2539" t="s">
        <v>11</v>
      </c>
      <c r="C2539" t="s">
        <v>127</v>
      </c>
      <c r="D2539" t="s">
        <v>102</v>
      </c>
      <c r="E2539" t="s">
        <v>103</v>
      </c>
      <c r="F2539" t="s">
        <v>166</v>
      </c>
      <c r="G2539" t="s">
        <v>167</v>
      </c>
      <c r="H2539" t="s">
        <v>168</v>
      </c>
      <c r="I2539" t="s">
        <v>169</v>
      </c>
      <c r="J2539" t="s">
        <v>170</v>
      </c>
      <c r="K2539" t="s">
        <v>19</v>
      </c>
      <c r="L2539">
        <v>5</v>
      </c>
      <c r="M2539" t="s">
        <v>1273</v>
      </c>
      <c r="O2539">
        <f t="shared" si="39"/>
        <v>1</v>
      </c>
    </row>
    <row r="2540" spans="1:15">
      <c r="A2540">
        <v>2539</v>
      </c>
      <c r="B2540" t="s">
        <v>11</v>
      </c>
      <c r="C2540" t="s">
        <v>127</v>
      </c>
      <c r="D2540" t="s">
        <v>102</v>
      </c>
      <c r="E2540" t="s">
        <v>109</v>
      </c>
      <c r="F2540" t="s">
        <v>171</v>
      </c>
      <c r="G2540" t="s">
        <v>172</v>
      </c>
      <c r="H2540" t="s">
        <v>173</v>
      </c>
      <c r="I2540" t="s">
        <v>174</v>
      </c>
      <c r="J2540" t="s">
        <v>175</v>
      </c>
      <c r="K2540" t="s">
        <v>19</v>
      </c>
      <c r="L2540">
        <v>5</v>
      </c>
      <c r="M2540" t="s">
        <v>1273</v>
      </c>
      <c r="O2540">
        <f t="shared" si="39"/>
        <v>1</v>
      </c>
    </row>
    <row r="2541" spans="1:15">
      <c r="A2541">
        <v>2540</v>
      </c>
      <c r="B2541" t="s">
        <v>11</v>
      </c>
      <c r="C2541" t="s">
        <v>127</v>
      </c>
      <c r="D2541" t="s">
        <v>114</v>
      </c>
      <c r="E2541" t="s">
        <v>115</v>
      </c>
      <c r="F2541" t="s">
        <v>176</v>
      </c>
      <c r="G2541" t="s">
        <v>177</v>
      </c>
      <c r="H2541" t="s">
        <v>178</v>
      </c>
      <c r="I2541" t="s">
        <v>179</v>
      </c>
      <c r="J2541" t="s">
        <v>180</v>
      </c>
      <c r="K2541" t="s">
        <v>19</v>
      </c>
      <c r="L2541">
        <v>2</v>
      </c>
      <c r="M2541" t="s">
        <v>1273</v>
      </c>
      <c r="O2541">
        <f t="shared" si="39"/>
        <v>1</v>
      </c>
    </row>
    <row r="2542" spans="1:15">
      <c r="A2542">
        <v>2541</v>
      </c>
      <c r="B2542" t="s">
        <v>11</v>
      </c>
      <c r="C2542" t="s">
        <v>127</v>
      </c>
      <c r="D2542" t="s">
        <v>114</v>
      </c>
      <c r="E2542" t="s">
        <v>121</v>
      </c>
      <c r="F2542" t="s">
        <v>181</v>
      </c>
      <c r="G2542" t="s">
        <v>182</v>
      </c>
      <c r="H2542" t="s">
        <v>183</v>
      </c>
      <c r="I2542" t="s">
        <v>184</v>
      </c>
      <c r="J2542" t="s">
        <v>185</v>
      </c>
      <c r="K2542" t="s">
        <v>19</v>
      </c>
      <c r="L2542">
        <v>1</v>
      </c>
      <c r="M2542" t="s">
        <v>1273</v>
      </c>
      <c r="O2542">
        <f t="shared" si="39"/>
        <v>1</v>
      </c>
    </row>
    <row r="2543" spans="1:15">
      <c r="A2543">
        <v>2542</v>
      </c>
      <c r="B2543" t="s">
        <v>11</v>
      </c>
      <c r="C2543" t="s">
        <v>186</v>
      </c>
      <c r="D2543" t="s">
        <v>52</v>
      </c>
      <c r="E2543" t="s">
        <v>52</v>
      </c>
      <c r="F2543" t="s">
        <v>187</v>
      </c>
      <c r="G2543" t="s">
        <v>188</v>
      </c>
      <c r="H2543" t="s">
        <v>189</v>
      </c>
      <c r="I2543" t="s">
        <v>190</v>
      </c>
      <c r="J2543" t="s">
        <v>191</v>
      </c>
      <c r="K2543" t="s">
        <v>19</v>
      </c>
      <c r="L2543">
        <v>3</v>
      </c>
      <c r="M2543" t="s">
        <v>1273</v>
      </c>
      <c r="N2543">
        <v>1</v>
      </c>
      <c r="O2543">
        <f t="shared" si="39"/>
        <v>1</v>
      </c>
    </row>
    <row r="2544" spans="1:15">
      <c r="A2544">
        <v>2543</v>
      </c>
      <c r="B2544" t="s">
        <v>11</v>
      </c>
      <c r="C2544" t="s">
        <v>186</v>
      </c>
      <c r="D2544" t="s">
        <v>52</v>
      </c>
      <c r="E2544" t="s">
        <v>58</v>
      </c>
      <c r="F2544" t="s">
        <v>192</v>
      </c>
      <c r="G2544" t="s">
        <v>193</v>
      </c>
      <c r="H2544" t="s">
        <v>194</v>
      </c>
      <c r="I2544" t="s">
        <v>195</v>
      </c>
      <c r="J2544" t="s">
        <v>196</v>
      </c>
      <c r="K2544" t="s">
        <v>19</v>
      </c>
      <c r="L2544">
        <v>5</v>
      </c>
      <c r="M2544" t="s">
        <v>1273</v>
      </c>
      <c r="O2544">
        <f t="shared" si="39"/>
        <v>1</v>
      </c>
    </row>
    <row r="2545" spans="1:15">
      <c r="A2545">
        <v>2544</v>
      </c>
      <c r="B2545" t="s">
        <v>11</v>
      </c>
      <c r="C2545" t="s">
        <v>186</v>
      </c>
      <c r="D2545" t="s">
        <v>25</v>
      </c>
      <c r="E2545" t="s">
        <v>64</v>
      </c>
      <c r="F2545" t="s">
        <v>197</v>
      </c>
      <c r="G2545" t="s">
        <v>198</v>
      </c>
      <c r="H2545" t="s">
        <v>199</v>
      </c>
      <c r="I2545" t="s">
        <v>200</v>
      </c>
      <c r="J2545" t="s">
        <v>201</v>
      </c>
      <c r="K2545" t="s">
        <v>19</v>
      </c>
      <c r="L2545">
        <v>5</v>
      </c>
      <c r="M2545" t="s">
        <v>1273</v>
      </c>
      <c r="O2545">
        <f t="shared" si="39"/>
        <v>1</v>
      </c>
    </row>
    <row r="2546" spans="1:15">
      <c r="A2546">
        <v>2545</v>
      </c>
      <c r="B2546" t="s">
        <v>11</v>
      </c>
      <c r="C2546" t="s">
        <v>186</v>
      </c>
      <c r="D2546" t="s">
        <v>25</v>
      </c>
      <c r="E2546" t="s">
        <v>70</v>
      </c>
      <c r="F2546" t="s">
        <v>202</v>
      </c>
      <c r="G2546" t="s">
        <v>203</v>
      </c>
      <c r="H2546" t="s">
        <v>204</v>
      </c>
      <c r="I2546" t="s">
        <v>205</v>
      </c>
      <c r="J2546" t="s">
        <v>206</v>
      </c>
      <c r="K2546" t="s">
        <v>19</v>
      </c>
      <c r="L2546">
        <v>0</v>
      </c>
      <c r="M2546" t="s">
        <v>1273</v>
      </c>
      <c r="O2546">
        <f t="shared" si="39"/>
        <v>1</v>
      </c>
    </row>
    <row r="2547" spans="1:15">
      <c r="A2547">
        <v>2546</v>
      </c>
      <c r="B2547" t="s">
        <v>11</v>
      </c>
      <c r="C2547" t="s">
        <v>186</v>
      </c>
      <c r="D2547" t="s">
        <v>76</v>
      </c>
      <c r="E2547" t="s">
        <v>77</v>
      </c>
      <c r="F2547" t="s">
        <v>207</v>
      </c>
      <c r="G2547" t="s">
        <v>208</v>
      </c>
      <c r="H2547" t="s">
        <v>209</v>
      </c>
      <c r="I2547" t="s">
        <v>210</v>
      </c>
      <c r="J2547" t="s">
        <v>211</v>
      </c>
      <c r="K2547" t="s">
        <v>19</v>
      </c>
      <c r="L2547">
        <v>2</v>
      </c>
      <c r="M2547" t="s">
        <v>1273</v>
      </c>
      <c r="N2547">
        <v>1</v>
      </c>
      <c r="O2547">
        <f t="shared" si="39"/>
        <v>1</v>
      </c>
    </row>
    <row r="2548" spans="1:15">
      <c r="A2548">
        <v>2547</v>
      </c>
      <c r="B2548" t="s">
        <v>11</v>
      </c>
      <c r="C2548" t="s">
        <v>186</v>
      </c>
      <c r="D2548" t="s">
        <v>76</v>
      </c>
      <c r="E2548" t="s">
        <v>83</v>
      </c>
      <c r="F2548" t="s">
        <v>212</v>
      </c>
      <c r="G2548" t="s">
        <v>213</v>
      </c>
      <c r="H2548" t="s">
        <v>214</v>
      </c>
      <c r="I2548" t="s">
        <v>215</v>
      </c>
      <c r="J2548" t="s">
        <v>216</v>
      </c>
      <c r="K2548" t="s">
        <v>19</v>
      </c>
      <c r="L2548">
        <v>1</v>
      </c>
      <c r="M2548" t="s">
        <v>1273</v>
      </c>
      <c r="O2548">
        <f t="shared" si="39"/>
        <v>1</v>
      </c>
    </row>
    <row r="2549" spans="1:15">
      <c r="A2549">
        <v>2548</v>
      </c>
      <c r="B2549" t="s">
        <v>11</v>
      </c>
      <c r="C2549" t="s">
        <v>186</v>
      </c>
      <c r="D2549" t="s">
        <v>89</v>
      </c>
      <c r="E2549" t="s">
        <v>90</v>
      </c>
      <c r="F2549" t="s">
        <v>217</v>
      </c>
      <c r="G2549" t="s">
        <v>218</v>
      </c>
      <c r="H2549" t="s">
        <v>219</v>
      </c>
      <c r="I2549" t="s">
        <v>220</v>
      </c>
      <c r="J2549" t="s">
        <v>221</v>
      </c>
      <c r="K2549" t="s">
        <v>19</v>
      </c>
      <c r="L2549">
        <v>4</v>
      </c>
      <c r="M2549" t="s">
        <v>1273</v>
      </c>
      <c r="O2549">
        <f t="shared" si="39"/>
        <v>1</v>
      </c>
    </row>
    <row r="2550" spans="1:15">
      <c r="A2550">
        <v>2549</v>
      </c>
      <c r="B2550" t="s">
        <v>11</v>
      </c>
      <c r="C2550" t="s">
        <v>186</v>
      </c>
      <c r="D2550" t="s">
        <v>89</v>
      </c>
      <c r="E2550" t="s">
        <v>96</v>
      </c>
      <c r="F2550" t="s">
        <v>222</v>
      </c>
      <c r="G2550" t="s">
        <v>223</v>
      </c>
      <c r="H2550" t="s">
        <v>224</v>
      </c>
      <c r="I2550" t="s">
        <v>225</v>
      </c>
      <c r="J2550" t="s">
        <v>226</v>
      </c>
      <c r="K2550" t="s">
        <v>19</v>
      </c>
      <c r="L2550">
        <v>8</v>
      </c>
      <c r="M2550" t="s">
        <v>1273</v>
      </c>
      <c r="O2550">
        <f t="shared" si="39"/>
        <v>1</v>
      </c>
    </row>
    <row r="2551" spans="1:15">
      <c r="A2551">
        <v>2550</v>
      </c>
      <c r="B2551" t="s">
        <v>11</v>
      </c>
      <c r="C2551" t="s">
        <v>186</v>
      </c>
      <c r="D2551" t="s">
        <v>102</v>
      </c>
      <c r="E2551" t="s">
        <v>103</v>
      </c>
      <c r="F2551" t="s">
        <v>187</v>
      </c>
      <c r="G2551" t="s">
        <v>188</v>
      </c>
      <c r="H2551" t="s">
        <v>189</v>
      </c>
      <c r="I2551" t="s">
        <v>227</v>
      </c>
      <c r="J2551" t="s">
        <v>191</v>
      </c>
      <c r="K2551" t="s">
        <v>19</v>
      </c>
      <c r="L2551">
        <v>3</v>
      </c>
      <c r="M2551" t="s">
        <v>1273</v>
      </c>
      <c r="N2551">
        <v>1</v>
      </c>
      <c r="O2551">
        <f t="shared" si="39"/>
        <v>1</v>
      </c>
    </row>
    <row r="2552" spans="1:15">
      <c r="A2552">
        <v>2551</v>
      </c>
      <c r="B2552" t="s">
        <v>11</v>
      </c>
      <c r="C2552" t="s">
        <v>186</v>
      </c>
      <c r="D2552" t="s">
        <v>102</v>
      </c>
      <c r="E2552" t="s">
        <v>109</v>
      </c>
      <c r="F2552" t="s">
        <v>192</v>
      </c>
      <c r="G2552" t="s">
        <v>193</v>
      </c>
      <c r="H2552" t="s">
        <v>194</v>
      </c>
      <c r="I2552" t="s">
        <v>195</v>
      </c>
      <c r="J2552" t="s">
        <v>196</v>
      </c>
      <c r="K2552" t="s">
        <v>19</v>
      </c>
      <c r="L2552">
        <v>5</v>
      </c>
      <c r="M2552" t="s">
        <v>1273</v>
      </c>
      <c r="O2552">
        <f t="shared" si="39"/>
        <v>1</v>
      </c>
    </row>
    <row r="2553" spans="1:15">
      <c r="A2553">
        <v>2552</v>
      </c>
      <c r="B2553" t="s">
        <v>11</v>
      </c>
      <c r="C2553" t="s">
        <v>186</v>
      </c>
      <c r="D2553" t="s">
        <v>114</v>
      </c>
      <c r="E2553" t="s">
        <v>115</v>
      </c>
      <c r="F2553" t="s">
        <v>228</v>
      </c>
      <c r="G2553" t="s">
        <v>229</v>
      </c>
      <c r="H2553" t="s">
        <v>230</v>
      </c>
      <c r="I2553" t="s">
        <v>231</v>
      </c>
      <c r="J2553" t="s">
        <v>232</v>
      </c>
      <c r="K2553" t="s">
        <v>19</v>
      </c>
      <c r="L2553">
        <v>6</v>
      </c>
      <c r="M2553" t="s">
        <v>1273</v>
      </c>
      <c r="N2553">
        <v>1</v>
      </c>
      <c r="O2553">
        <f t="shared" si="39"/>
        <v>1</v>
      </c>
    </row>
    <row r="2554" spans="1:15">
      <c r="A2554">
        <v>2553</v>
      </c>
      <c r="B2554" t="s">
        <v>11</v>
      </c>
      <c r="C2554" t="s">
        <v>186</v>
      </c>
      <c r="D2554" t="s">
        <v>114</v>
      </c>
      <c r="E2554" t="s">
        <v>121</v>
      </c>
      <c r="F2554" t="s">
        <v>233</v>
      </c>
      <c r="G2554" t="s">
        <v>234</v>
      </c>
      <c r="H2554" t="s">
        <v>235</v>
      </c>
      <c r="I2554" t="s">
        <v>236</v>
      </c>
      <c r="J2554" t="s">
        <v>237</v>
      </c>
      <c r="K2554" t="s">
        <v>19</v>
      </c>
      <c r="L2554">
        <v>0</v>
      </c>
      <c r="M2554" t="s">
        <v>1273</v>
      </c>
      <c r="O2554">
        <f t="shared" si="39"/>
        <v>1</v>
      </c>
    </row>
    <row r="2555" spans="1:15">
      <c r="A2555">
        <v>2554</v>
      </c>
      <c r="B2555" t="s">
        <v>11</v>
      </c>
      <c r="C2555" t="s">
        <v>238</v>
      </c>
      <c r="D2555" t="s">
        <v>52</v>
      </c>
      <c r="E2555" t="s">
        <v>52</v>
      </c>
      <c r="F2555" t="s">
        <v>239</v>
      </c>
      <c r="G2555" t="s">
        <v>172</v>
      </c>
      <c r="H2555" t="s">
        <v>240</v>
      </c>
      <c r="I2555" t="s">
        <v>241</v>
      </c>
      <c r="J2555" t="s">
        <v>242</v>
      </c>
      <c r="K2555" t="s">
        <v>19</v>
      </c>
      <c r="L2555">
        <v>2</v>
      </c>
      <c r="M2555" t="s">
        <v>1273</v>
      </c>
      <c r="O2555">
        <f t="shared" si="39"/>
        <v>1</v>
      </c>
    </row>
    <row r="2556" spans="1:15">
      <c r="A2556">
        <v>2555</v>
      </c>
      <c r="B2556" t="s">
        <v>11</v>
      </c>
      <c r="C2556" t="s">
        <v>238</v>
      </c>
      <c r="D2556" t="s">
        <v>52</v>
      </c>
      <c r="E2556" t="s">
        <v>58</v>
      </c>
      <c r="F2556" t="s">
        <v>243</v>
      </c>
      <c r="G2556" t="s">
        <v>244</v>
      </c>
      <c r="H2556" t="s">
        <v>245</v>
      </c>
      <c r="I2556" t="s">
        <v>246</v>
      </c>
      <c r="J2556" t="s">
        <v>247</v>
      </c>
      <c r="K2556" t="s">
        <v>19</v>
      </c>
      <c r="L2556">
        <v>1</v>
      </c>
      <c r="M2556" t="s">
        <v>1273</v>
      </c>
      <c r="N2556">
        <v>1</v>
      </c>
      <c r="O2556">
        <f t="shared" si="39"/>
        <v>1</v>
      </c>
    </row>
    <row r="2557" spans="1:15">
      <c r="A2557">
        <v>2556</v>
      </c>
      <c r="B2557" t="s">
        <v>11</v>
      </c>
      <c r="C2557" t="s">
        <v>238</v>
      </c>
      <c r="D2557" t="s">
        <v>25</v>
      </c>
      <c r="E2557" t="s">
        <v>64</v>
      </c>
      <c r="F2557" t="s">
        <v>248</v>
      </c>
      <c r="G2557" t="s">
        <v>172</v>
      </c>
      <c r="H2557" t="s">
        <v>249</v>
      </c>
      <c r="I2557" t="s">
        <v>250</v>
      </c>
      <c r="J2557" t="s">
        <v>251</v>
      </c>
      <c r="K2557" t="s">
        <v>19</v>
      </c>
      <c r="L2557">
        <v>3</v>
      </c>
      <c r="M2557" t="s">
        <v>1273</v>
      </c>
      <c r="O2557">
        <f t="shared" si="39"/>
        <v>1</v>
      </c>
    </row>
    <row r="2558" spans="1:15">
      <c r="A2558">
        <v>2557</v>
      </c>
      <c r="B2558" t="s">
        <v>11</v>
      </c>
      <c r="C2558" t="s">
        <v>238</v>
      </c>
      <c r="D2558" t="s">
        <v>25</v>
      </c>
      <c r="E2558" t="s">
        <v>70</v>
      </c>
      <c r="F2558" t="s">
        <v>252</v>
      </c>
      <c r="G2558" t="s">
        <v>253</v>
      </c>
      <c r="H2558" t="s">
        <v>254</v>
      </c>
      <c r="I2558" t="s">
        <v>255</v>
      </c>
      <c r="J2558" t="s">
        <v>256</v>
      </c>
      <c r="K2558" t="s">
        <v>19</v>
      </c>
      <c r="L2558">
        <v>3</v>
      </c>
      <c r="M2558" t="s">
        <v>1273</v>
      </c>
      <c r="O2558">
        <f t="shared" si="39"/>
        <v>1</v>
      </c>
    </row>
    <row r="2559" spans="1:15">
      <c r="A2559">
        <v>2558</v>
      </c>
      <c r="B2559" t="s">
        <v>11</v>
      </c>
      <c r="C2559" t="s">
        <v>238</v>
      </c>
      <c r="D2559" t="s">
        <v>76</v>
      </c>
      <c r="E2559" t="s">
        <v>77</v>
      </c>
      <c r="F2559" t="s">
        <v>257</v>
      </c>
      <c r="G2559" t="s">
        <v>258</v>
      </c>
      <c r="H2559" t="s">
        <v>259</v>
      </c>
      <c r="I2559" t="s">
        <v>260</v>
      </c>
      <c r="J2559" t="s">
        <v>261</v>
      </c>
      <c r="K2559" t="s">
        <v>19</v>
      </c>
      <c r="L2559">
        <v>1</v>
      </c>
      <c r="M2559" t="s">
        <v>1273</v>
      </c>
      <c r="O2559">
        <f t="shared" si="39"/>
        <v>1</v>
      </c>
    </row>
    <row r="2560" spans="1:15">
      <c r="A2560">
        <v>2559</v>
      </c>
      <c r="B2560" t="s">
        <v>11</v>
      </c>
      <c r="C2560" t="s">
        <v>238</v>
      </c>
      <c r="D2560" t="s">
        <v>76</v>
      </c>
      <c r="E2560" t="s">
        <v>77</v>
      </c>
      <c r="F2560" t="s">
        <v>262</v>
      </c>
      <c r="G2560" t="s">
        <v>172</v>
      </c>
      <c r="H2560" t="s">
        <v>263</v>
      </c>
      <c r="I2560" t="s">
        <v>264</v>
      </c>
      <c r="J2560" t="s">
        <v>265</v>
      </c>
      <c r="K2560" t="s">
        <v>19</v>
      </c>
      <c r="L2560">
        <v>5</v>
      </c>
      <c r="M2560" t="s">
        <v>1273</v>
      </c>
      <c r="O2560">
        <f t="shared" si="39"/>
        <v>1</v>
      </c>
    </row>
    <row r="2561" spans="1:15">
      <c r="A2561">
        <v>2560</v>
      </c>
      <c r="B2561" t="s">
        <v>11</v>
      </c>
      <c r="C2561" t="s">
        <v>238</v>
      </c>
      <c r="D2561" t="s">
        <v>76</v>
      </c>
      <c r="E2561" t="s">
        <v>83</v>
      </c>
      <c r="F2561" t="s">
        <v>266</v>
      </c>
      <c r="G2561" t="s">
        <v>229</v>
      </c>
      <c r="H2561" t="s">
        <v>267</v>
      </c>
      <c r="I2561" t="s">
        <v>268</v>
      </c>
      <c r="J2561" t="s">
        <v>269</v>
      </c>
      <c r="K2561" t="s">
        <v>19</v>
      </c>
      <c r="L2561">
        <v>1</v>
      </c>
      <c r="M2561" t="s">
        <v>1273</v>
      </c>
      <c r="O2561">
        <f t="shared" si="39"/>
        <v>1</v>
      </c>
    </row>
    <row r="2562" spans="1:15">
      <c r="A2562">
        <v>2561</v>
      </c>
      <c r="B2562" t="s">
        <v>11</v>
      </c>
      <c r="C2562" t="s">
        <v>238</v>
      </c>
      <c r="D2562" t="s">
        <v>76</v>
      </c>
      <c r="E2562" t="s">
        <v>83</v>
      </c>
      <c r="F2562" t="s">
        <v>270</v>
      </c>
      <c r="G2562" t="s">
        <v>271</v>
      </c>
      <c r="H2562" t="s">
        <v>272</v>
      </c>
      <c r="I2562" t="s">
        <v>273</v>
      </c>
      <c r="J2562" t="s">
        <v>274</v>
      </c>
      <c r="K2562" t="s">
        <v>19</v>
      </c>
      <c r="L2562">
        <v>0</v>
      </c>
      <c r="M2562" t="s">
        <v>1273</v>
      </c>
      <c r="O2562">
        <f t="shared" si="39"/>
        <v>1</v>
      </c>
    </row>
    <row r="2563" spans="1:15">
      <c r="A2563">
        <v>2562</v>
      </c>
      <c r="B2563" t="s">
        <v>11</v>
      </c>
      <c r="C2563" t="s">
        <v>238</v>
      </c>
      <c r="D2563" t="s">
        <v>89</v>
      </c>
      <c r="E2563" t="s">
        <v>90</v>
      </c>
      <c r="F2563" t="s">
        <v>275</v>
      </c>
      <c r="G2563" t="s">
        <v>276</v>
      </c>
      <c r="H2563" t="s">
        <v>277</v>
      </c>
      <c r="I2563" t="s">
        <v>278</v>
      </c>
      <c r="J2563" t="s">
        <v>279</v>
      </c>
      <c r="K2563" t="s">
        <v>19</v>
      </c>
      <c r="L2563">
        <v>5</v>
      </c>
      <c r="M2563" t="s">
        <v>1273</v>
      </c>
      <c r="N2563">
        <v>1</v>
      </c>
      <c r="O2563">
        <f t="shared" ref="O2563:O2626" si="40">IF(N2563=" ",0,1)</f>
        <v>1</v>
      </c>
    </row>
    <row r="2564" spans="1:15">
      <c r="A2564">
        <v>2563</v>
      </c>
      <c r="B2564" t="s">
        <v>11</v>
      </c>
      <c r="C2564" t="s">
        <v>238</v>
      </c>
      <c r="D2564" t="s">
        <v>89</v>
      </c>
      <c r="E2564" t="s">
        <v>96</v>
      </c>
      <c r="F2564" t="s">
        <v>280</v>
      </c>
      <c r="G2564" t="s">
        <v>105</v>
      </c>
      <c r="H2564" t="s">
        <v>281</v>
      </c>
      <c r="I2564" t="s">
        <v>282</v>
      </c>
      <c r="J2564" t="s">
        <v>283</v>
      </c>
      <c r="K2564" t="s">
        <v>19</v>
      </c>
      <c r="L2564">
        <v>1</v>
      </c>
      <c r="M2564" t="s">
        <v>1273</v>
      </c>
      <c r="O2564">
        <f t="shared" si="40"/>
        <v>1</v>
      </c>
    </row>
    <row r="2565" spans="1:15">
      <c r="A2565">
        <v>2564</v>
      </c>
      <c r="B2565" t="s">
        <v>11</v>
      </c>
      <c r="C2565" t="s">
        <v>238</v>
      </c>
      <c r="D2565" t="s">
        <v>102</v>
      </c>
      <c r="E2565" t="s">
        <v>103</v>
      </c>
      <c r="F2565" t="s">
        <v>284</v>
      </c>
      <c r="G2565" t="s">
        <v>285</v>
      </c>
      <c r="H2565" t="s">
        <v>286</v>
      </c>
      <c r="I2565" t="s">
        <v>287</v>
      </c>
      <c r="J2565" t="s">
        <v>288</v>
      </c>
      <c r="K2565" t="s">
        <v>19</v>
      </c>
      <c r="L2565">
        <v>11</v>
      </c>
      <c r="M2565" t="s">
        <v>1273</v>
      </c>
      <c r="N2565">
        <v>1</v>
      </c>
      <c r="O2565">
        <f t="shared" si="40"/>
        <v>1</v>
      </c>
    </row>
    <row r="2566" spans="1:15">
      <c r="A2566">
        <v>2565</v>
      </c>
      <c r="B2566" t="s">
        <v>11</v>
      </c>
      <c r="C2566" t="s">
        <v>238</v>
      </c>
      <c r="D2566" t="s">
        <v>102</v>
      </c>
      <c r="E2566" t="s">
        <v>109</v>
      </c>
      <c r="F2566" t="s">
        <v>289</v>
      </c>
      <c r="G2566" t="s">
        <v>290</v>
      </c>
      <c r="H2566" t="s">
        <v>291</v>
      </c>
      <c r="I2566" t="s">
        <v>292</v>
      </c>
      <c r="J2566" t="s">
        <v>293</v>
      </c>
      <c r="K2566" t="s">
        <v>19</v>
      </c>
      <c r="L2566">
        <v>4</v>
      </c>
      <c r="M2566" t="s">
        <v>1273</v>
      </c>
      <c r="O2566">
        <f t="shared" si="40"/>
        <v>1</v>
      </c>
    </row>
    <row r="2567" spans="1:15">
      <c r="A2567">
        <v>2566</v>
      </c>
      <c r="B2567" t="s">
        <v>11</v>
      </c>
      <c r="C2567" t="s">
        <v>238</v>
      </c>
      <c r="D2567" t="s">
        <v>114</v>
      </c>
      <c r="E2567" t="s">
        <v>115</v>
      </c>
      <c r="F2567" t="s">
        <v>294</v>
      </c>
      <c r="G2567" t="s">
        <v>295</v>
      </c>
      <c r="H2567" t="s">
        <v>296</v>
      </c>
      <c r="I2567" t="s">
        <v>297</v>
      </c>
      <c r="J2567" t="s">
        <v>298</v>
      </c>
      <c r="K2567" t="s">
        <v>19</v>
      </c>
      <c r="L2567">
        <v>8</v>
      </c>
      <c r="M2567" t="s">
        <v>1273</v>
      </c>
      <c r="N2567">
        <v>1</v>
      </c>
      <c r="O2567">
        <f t="shared" si="40"/>
        <v>1</v>
      </c>
    </row>
    <row r="2568" spans="1:15">
      <c r="A2568">
        <v>2567</v>
      </c>
      <c r="B2568" t="s">
        <v>11</v>
      </c>
      <c r="C2568" t="s">
        <v>238</v>
      </c>
      <c r="D2568" t="s">
        <v>114</v>
      </c>
      <c r="E2568" t="s">
        <v>121</v>
      </c>
      <c r="F2568" t="s">
        <v>299</v>
      </c>
      <c r="G2568" t="s">
        <v>300</v>
      </c>
      <c r="H2568" t="s">
        <v>301</v>
      </c>
      <c r="I2568" t="s">
        <v>297</v>
      </c>
      <c r="J2568" t="s">
        <v>302</v>
      </c>
      <c r="K2568" t="s">
        <v>19</v>
      </c>
      <c r="L2568">
        <v>1</v>
      </c>
      <c r="M2568" t="s">
        <v>1273</v>
      </c>
      <c r="O2568">
        <f t="shared" si="40"/>
        <v>1</v>
      </c>
    </row>
    <row r="2569" spans="1:15">
      <c r="A2569">
        <v>2568</v>
      </c>
      <c r="B2569" t="s">
        <v>11</v>
      </c>
      <c r="C2569" t="s">
        <v>303</v>
      </c>
      <c r="D2569" t="s">
        <v>52</v>
      </c>
      <c r="E2569" t="s">
        <v>52</v>
      </c>
      <c r="F2569" t="s">
        <v>304</v>
      </c>
      <c r="G2569" t="s">
        <v>305</v>
      </c>
      <c r="H2569" t="s">
        <v>306</v>
      </c>
      <c r="I2569" t="s">
        <v>307</v>
      </c>
      <c r="J2569" t="s">
        <v>308</v>
      </c>
      <c r="K2569" t="s">
        <v>19</v>
      </c>
      <c r="L2569">
        <v>10</v>
      </c>
      <c r="M2569" t="s">
        <v>1273</v>
      </c>
      <c r="N2569">
        <v>1</v>
      </c>
      <c r="O2569">
        <f t="shared" si="40"/>
        <v>1</v>
      </c>
    </row>
    <row r="2570" spans="1:15">
      <c r="A2570">
        <v>2569</v>
      </c>
      <c r="B2570" t="s">
        <v>11</v>
      </c>
      <c r="C2570" t="s">
        <v>303</v>
      </c>
      <c r="D2570" t="s">
        <v>52</v>
      </c>
      <c r="E2570" t="s">
        <v>58</v>
      </c>
      <c r="F2570" t="s">
        <v>309</v>
      </c>
      <c r="G2570" t="s">
        <v>310</v>
      </c>
      <c r="H2570" t="s">
        <v>311</v>
      </c>
      <c r="I2570" t="s">
        <v>312</v>
      </c>
      <c r="J2570" t="s">
        <v>313</v>
      </c>
      <c r="K2570" t="s">
        <v>19</v>
      </c>
      <c r="L2570">
        <v>5</v>
      </c>
      <c r="M2570" t="s">
        <v>1273</v>
      </c>
      <c r="N2570">
        <v>1</v>
      </c>
      <c r="O2570">
        <f t="shared" si="40"/>
        <v>1</v>
      </c>
    </row>
    <row r="2571" spans="1:15">
      <c r="A2571">
        <v>2570</v>
      </c>
      <c r="B2571" t="s">
        <v>11</v>
      </c>
      <c r="C2571" t="s">
        <v>303</v>
      </c>
      <c r="D2571" t="s">
        <v>25</v>
      </c>
      <c r="E2571" t="s">
        <v>64</v>
      </c>
      <c r="F2571" t="s">
        <v>309</v>
      </c>
      <c r="G2571" t="s">
        <v>310</v>
      </c>
      <c r="H2571" t="s">
        <v>311</v>
      </c>
      <c r="I2571" t="s">
        <v>312</v>
      </c>
      <c r="J2571" t="s">
        <v>313</v>
      </c>
      <c r="K2571" t="s">
        <v>19</v>
      </c>
      <c r="L2571">
        <v>5</v>
      </c>
      <c r="M2571" t="s">
        <v>1273</v>
      </c>
      <c r="N2571">
        <v>1</v>
      </c>
      <c r="O2571">
        <f t="shared" si="40"/>
        <v>1</v>
      </c>
    </row>
    <row r="2572" spans="1:15">
      <c r="A2572">
        <v>2571</v>
      </c>
      <c r="B2572" t="s">
        <v>11</v>
      </c>
      <c r="C2572" t="s">
        <v>303</v>
      </c>
      <c r="D2572" t="s">
        <v>25</v>
      </c>
      <c r="E2572" t="s">
        <v>70</v>
      </c>
      <c r="F2572" t="s">
        <v>304</v>
      </c>
      <c r="G2572" t="s">
        <v>305</v>
      </c>
      <c r="H2572" t="s">
        <v>306</v>
      </c>
      <c r="I2572" t="s">
        <v>307</v>
      </c>
      <c r="J2572" t="s">
        <v>308</v>
      </c>
      <c r="K2572" t="s">
        <v>19</v>
      </c>
      <c r="L2572">
        <v>10</v>
      </c>
      <c r="M2572" t="s">
        <v>1273</v>
      </c>
      <c r="N2572">
        <v>1</v>
      </c>
      <c r="O2572">
        <f t="shared" si="40"/>
        <v>1</v>
      </c>
    </row>
    <row r="2573" spans="1:15">
      <c r="A2573">
        <v>2572</v>
      </c>
      <c r="B2573" t="s">
        <v>11</v>
      </c>
      <c r="C2573" t="s">
        <v>303</v>
      </c>
      <c r="D2573" t="s">
        <v>76</v>
      </c>
      <c r="E2573" t="s">
        <v>77</v>
      </c>
      <c r="F2573" t="s">
        <v>84</v>
      </c>
      <c r="G2573" t="s">
        <v>314</v>
      </c>
      <c r="H2573" t="s">
        <v>315</v>
      </c>
      <c r="I2573" t="s">
        <v>316</v>
      </c>
      <c r="J2573" t="s">
        <v>317</v>
      </c>
      <c r="K2573" t="s">
        <v>19</v>
      </c>
      <c r="L2573">
        <v>1</v>
      </c>
      <c r="M2573" t="s">
        <v>1273</v>
      </c>
      <c r="O2573">
        <f t="shared" si="40"/>
        <v>1</v>
      </c>
    </row>
    <row r="2574" spans="1:15">
      <c r="A2574">
        <v>2573</v>
      </c>
      <c r="B2574" t="s">
        <v>11</v>
      </c>
      <c r="C2574" t="s">
        <v>303</v>
      </c>
      <c r="D2574" t="s">
        <v>76</v>
      </c>
      <c r="E2574" t="s">
        <v>83</v>
      </c>
      <c r="F2574" t="s">
        <v>318</v>
      </c>
      <c r="G2574" t="s">
        <v>319</v>
      </c>
      <c r="H2574" t="s">
        <v>320</v>
      </c>
      <c r="I2574" t="s">
        <v>321</v>
      </c>
      <c r="J2574" t="s">
        <v>322</v>
      </c>
      <c r="K2574" t="s">
        <v>19</v>
      </c>
      <c r="L2574">
        <v>0</v>
      </c>
      <c r="M2574" t="s">
        <v>1273</v>
      </c>
      <c r="O2574">
        <f t="shared" si="40"/>
        <v>1</v>
      </c>
    </row>
    <row r="2575" spans="1:15">
      <c r="A2575">
        <v>2574</v>
      </c>
      <c r="B2575" t="s">
        <v>11</v>
      </c>
      <c r="C2575" t="s">
        <v>303</v>
      </c>
      <c r="D2575" t="s">
        <v>89</v>
      </c>
      <c r="E2575" t="s">
        <v>90</v>
      </c>
      <c r="F2575" t="s">
        <v>323</v>
      </c>
      <c r="G2575" t="s">
        <v>172</v>
      </c>
      <c r="H2575" t="s">
        <v>324</v>
      </c>
      <c r="I2575" t="s">
        <v>325</v>
      </c>
      <c r="J2575" t="s">
        <v>326</v>
      </c>
      <c r="K2575" t="s">
        <v>19</v>
      </c>
      <c r="L2575">
        <v>1</v>
      </c>
      <c r="M2575" t="s">
        <v>1273</v>
      </c>
      <c r="O2575">
        <f t="shared" si="40"/>
        <v>1</v>
      </c>
    </row>
    <row r="2576" spans="1:15">
      <c r="A2576">
        <v>2575</v>
      </c>
      <c r="B2576" t="s">
        <v>11</v>
      </c>
      <c r="C2576" t="s">
        <v>303</v>
      </c>
      <c r="D2576" t="s">
        <v>89</v>
      </c>
      <c r="E2576" t="s">
        <v>96</v>
      </c>
      <c r="F2576" t="s">
        <v>327</v>
      </c>
      <c r="G2576" t="s">
        <v>328</v>
      </c>
      <c r="H2576" t="s">
        <v>329</v>
      </c>
      <c r="I2576" t="s">
        <v>325</v>
      </c>
      <c r="J2576" t="s">
        <v>330</v>
      </c>
      <c r="K2576" t="s">
        <v>19</v>
      </c>
      <c r="L2576">
        <v>9</v>
      </c>
      <c r="M2576" t="s">
        <v>1273</v>
      </c>
      <c r="N2576">
        <v>1</v>
      </c>
      <c r="O2576">
        <f t="shared" si="40"/>
        <v>1</v>
      </c>
    </row>
    <row r="2577" spans="1:15">
      <c r="A2577">
        <v>2576</v>
      </c>
      <c r="B2577" t="s">
        <v>11</v>
      </c>
      <c r="C2577" t="s">
        <v>303</v>
      </c>
      <c r="D2577" t="s">
        <v>102</v>
      </c>
      <c r="E2577" t="s">
        <v>103</v>
      </c>
      <c r="F2577" t="s">
        <v>331</v>
      </c>
      <c r="G2577" t="s">
        <v>244</v>
      </c>
      <c r="H2577" t="s">
        <v>332</v>
      </c>
      <c r="I2577" t="s">
        <v>333</v>
      </c>
      <c r="J2577" t="s">
        <v>334</v>
      </c>
      <c r="K2577" t="s">
        <v>19</v>
      </c>
      <c r="L2577">
        <v>1</v>
      </c>
      <c r="M2577" t="s">
        <v>1273</v>
      </c>
      <c r="N2577">
        <v>1</v>
      </c>
      <c r="O2577">
        <f t="shared" si="40"/>
        <v>1</v>
      </c>
    </row>
    <row r="2578" spans="1:15">
      <c r="A2578">
        <v>2577</v>
      </c>
      <c r="B2578" t="s">
        <v>11</v>
      </c>
      <c r="C2578" t="s">
        <v>303</v>
      </c>
      <c r="D2578" t="s">
        <v>102</v>
      </c>
      <c r="E2578" t="s">
        <v>109</v>
      </c>
      <c r="F2578" t="s">
        <v>335</v>
      </c>
      <c r="G2578" t="s">
        <v>336</v>
      </c>
      <c r="H2578" t="s">
        <v>337</v>
      </c>
      <c r="I2578" t="s">
        <v>333</v>
      </c>
      <c r="J2578" t="s">
        <v>338</v>
      </c>
      <c r="K2578" t="s">
        <v>19</v>
      </c>
      <c r="L2578">
        <v>2</v>
      </c>
      <c r="M2578" t="s">
        <v>1273</v>
      </c>
      <c r="N2578">
        <v>1</v>
      </c>
      <c r="O2578">
        <f t="shared" si="40"/>
        <v>1</v>
      </c>
    </row>
    <row r="2579" spans="1:15">
      <c r="A2579">
        <v>2578</v>
      </c>
      <c r="B2579" t="s">
        <v>11</v>
      </c>
      <c r="C2579" t="s">
        <v>303</v>
      </c>
      <c r="D2579" t="s">
        <v>114</v>
      </c>
      <c r="E2579" t="s">
        <v>115</v>
      </c>
      <c r="F2579" t="s">
        <v>339</v>
      </c>
      <c r="G2579" t="s">
        <v>22</v>
      </c>
      <c r="H2579" t="s">
        <v>340</v>
      </c>
      <c r="I2579" t="s">
        <v>341</v>
      </c>
      <c r="J2579" t="s">
        <v>342</v>
      </c>
      <c r="K2579" t="s">
        <v>19</v>
      </c>
      <c r="L2579">
        <v>5</v>
      </c>
      <c r="M2579" t="s">
        <v>1273</v>
      </c>
      <c r="O2579">
        <f t="shared" si="40"/>
        <v>1</v>
      </c>
    </row>
    <row r="2580" spans="1:15">
      <c r="A2580">
        <v>2579</v>
      </c>
      <c r="B2580" t="s">
        <v>11</v>
      </c>
      <c r="C2580" t="s">
        <v>303</v>
      </c>
      <c r="D2580" t="s">
        <v>114</v>
      </c>
      <c r="E2580" t="s">
        <v>121</v>
      </c>
      <c r="F2580" t="s">
        <v>343</v>
      </c>
      <c r="G2580" t="s">
        <v>344</v>
      </c>
      <c r="H2580" t="s">
        <v>345</v>
      </c>
      <c r="I2580" t="s">
        <v>346</v>
      </c>
      <c r="J2580" t="s">
        <v>347</v>
      </c>
      <c r="K2580" t="s">
        <v>19</v>
      </c>
      <c r="L2580">
        <v>1</v>
      </c>
      <c r="M2580" t="s">
        <v>1273</v>
      </c>
      <c r="O2580">
        <f t="shared" si="40"/>
        <v>1</v>
      </c>
    </row>
    <row r="2581" spans="1:15">
      <c r="A2581">
        <v>2580</v>
      </c>
      <c r="B2581" t="s">
        <v>11</v>
      </c>
      <c r="C2581" t="s">
        <v>348</v>
      </c>
      <c r="D2581" t="s">
        <v>52</v>
      </c>
      <c r="E2581" t="s">
        <v>52</v>
      </c>
      <c r="F2581" t="s">
        <v>349</v>
      </c>
      <c r="G2581" t="s">
        <v>153</v>
      </c>
      <c r="H2581" t="s">
        <v>350</v>
      </c>
      <c r="I2581" t="s">
        <v>351</v>
      </c>
      <c r="J2581" t="s">
        <v>352</v>
      </c>
      <c r="K2581" t="s">
        <v>19</v>
      </c>
      <c r="L2581">
        <v>7</v>
      </c>
      <c r="M2581" t="s">
        <v>1273</v>
      </c>
      <c r="O2581">
        <f t="shared" si="40"/>
        <v>1</v>
      </c>
    </row>
    <row r="2582" spans="1:15">
      <c r="A2582">
        <v>2581</v>
      </c>
      <c r="B2582" t="s">
        <v>11</v>
      </c>
      <c r="C2582" t="s">
        <v>348</v>
      </c>
      <c r="D2582" t="s">
        <v>52</v>
      </c>
      <c r="E2582" t="s">
        <v>58</v>
      </c>
      <c r="F2582" t="s">
        <v>353</v>
      </c>
      <c r="G2582" t="s">
        <v>354</v>
      </c>
      <c r="H2582" t="s">
        <v>355</v>
      </c>
      <c r="I2582" t="s">
        <v>356</v>
      </c>
      <c r="J2582" t="s">
        <v>357</v>
      </c>
      <c r="K2582" t="s">
        <v>19</v>
      </c>
      <c r="L2582">
        <v>8</v>
      </c>
      <c r="M2582" t="s">
        <v>1273</v>
      </c>
      <c r="O2582">
        <f t="shared" si="40"/>
        <v>1</v>
      </c>
    </row>
    <row r="2583" spans="1:15">
      <c r="A2583">
        <v>2582</v>
      </c>
      <c r="B2583" t="s">
        <v>11</v>
      </c>
      <c r="C2583" t="s">
        <v>348</v>
      </c>
      <c r="D2583" t="s">
        <v>25</v>
      </c>
      <c r="E2583" t="s">
        <v>64</v>
      </c>
      <c r="F2583" t="s">
        <v>358</v>
      </c>
      <c r="G2583" t="s">
        <v>223</v>
      </c>
      <c r="H2583" t="s">
        <v>359</v>
      </c>
      <c r="I2583" t="s">
        <v>360</v>
      </c>
      <c r="J2583" t="s">
        <v>361</v>
      </c>
      <c r="K2583" t="s">
        <v>19</v>
      </c>
      <c r="L2583">
        <v>8</v>
      </c>
      <c r="M2583" t="s">
        <v>1273</v>
      </c>
      <c r="N2583">
        <v>1</v>
      </c>
      <c r="O2583">
        <f t="shared" si="40"/>
        <v>1</v>
      </c>
    </row>
    <row r="2584" spans="1:15">
      <c r="A2584">
        <v>2583</v>
      </c>
      <c r="B2584" t="s">
        <v>11</v>
      </c>
      <c r="C2584" t="s">
        <v>348</v>
      </c>
      <c r="D2584" t="s">
        <v>25</v>
      </c>
      <c r="E2584" t="s">
        <v>70</v>
      </c>
      <c r="F2584" t="s">
        <v>362</v>
      </c>
      <c r="G2584" t="s">
        <v>363</v>
      </c>
      <c r="H2584" t="s">
        <v>364</v>
      </c>
      <c r="I2584" t="s">
        <v>365</v>
      </c>
      <c r="J2584" t="s">
        <v>366</v>
      </c>
      <c r="K2584" t="s">
        <v>19</v>
      </c>
      <c r="L2584">
        <v>8</v>
      </c>
      <c r="M2584" t="s">
        <v>1273</v>
      </c>
      <c r="O2584">
        <f t="shared" si="40"/>
        <v>1</v>
      </c>
    </row>
    <row r="2585" spans="1:15">
      <c r="A2585">
        <v>2584</v>
      </c>
      <c r="B2585" t="s">
        <v>11</v>
      </c>
      <c r="C2585" t="s">
        <v>348</v>
      </c>
      <c r="D2585" t="s">
        <v>25</v>
      </c>
      <c r="E2585" t="s">
        <v>70</v>
      </c>
      <c r="F2585" t="s">
        <v>275</v>
      </c>
      <c r="G2585" t="s">
        <v>367</v>
      </c>
      <c r="H2585" t="s">
        <v>368</v>
      </c>
      <c r="I2585" t="s">
        <v>369</v>
      </c>
      <c r="J2585" t="s">
        <v>370</v>
      </c>
      <c r="K2585" t="s">
        <v>19</v>
      </c>
      <c r="L2585">
        <v>0</v>
      </c>
      <c r="M2585" t="s">
        <v>1273</v>
      </c>
      <c r="O2585">
        <f t="shared" si="40"/>
        <v>1</v>
      </c>
    </row>
    <row r="2586" spans="1:15">
      <c r="A2586">
        <v>2585</v>
      </c>
      <c r="B2586" t="s">
        <v>11</v>
      </c>
      <c r="C2586" t="s">
        <v>348</v>
      </c>
      <c r="D2586" t="s">
        <v>76</v>
      </c>
      <c r="E2586" t="s">
        <v>77</v>
      </c>
      <c r="F2586" t="s">
        <v>371</v>
      </c>
      <c r="G2586" t="s">
        <v>372</v>
      </c>
      <c r="H2586" t="s">
        <v>373</v>
      </c>
      <c r="I2586" t="s">
        <v>374</v>
      </c>
      <c r="J2586" t="s">
        <v>375</v>
      </c>
      <c r="K2586" t="s">
        <v>19</v>
      </c>
      <c r="L2586">
        <v>0</v>
      </c>
      <c r="M2586" t="s">
        <v>1273</v>
      </c>
      <c r="O2586">
        <f t="shared" si="40"/>
        <v>1</v>
      </c>
    </row>
    <row r="2587" spans="1:15">
      <c r="A2587">
        <v>2586</v>
      </c>
      <c r="B2587" t="s">
        <v>11</v>
      </c>
      <c r="C2587" t="s">
        <v>348</v>
      </c>
      <c r="D2587" t="s">
        <v>76</v>
      </c>
      <c r="E2587" t="s">
        <v>83</v>
      </c>
      <c r="F2587" t="s">
        <v>71</v>
      </c>
      <c r="G2587" t="s">
        <v>376</v>
      </c>
      <c r="H2587" t="s">
        <v>377</v>
      </c>
      <c r="I2587" t="s">
        <v>378</v>
      </c>
      <c r="J2587" t="s">
        <v>379</v>
      </c>
      <c r="K2587" t="s">
        <v>19</v>
      </c>
      <c r="L2587">
        <v>0</v>
      </c>
      <c r="M2587" t="s">
        <v>1273</v>
      </c>
      <c r="O2587">
        <f t="shared" si="40"/>
        <v>1</v>
      </c>
    </row>
    <row r="2588" spans="1:15">
      <c r="A2588">
        <v>2587</v>
      </c>
      <c r="B2588" t="s">
        <v>11</v>
      </c>
      <c r="C2588" t="s">
        <v>348</v>
      </c>
      <c r="D2588" t="s">
        <v>89</v>
      </c>
      <c r="E2588" t="s">
        <v>90</v>
      </c>
      <c r="F2588" t="s">
        <v>349</v>
      </c>
      <c r="G2588" t="s">
        <v>153</v>
      </c>
      <c r="H2588" t="s">
        <v>350</v>
      </c>
      <c r="I2588" t="s">
        <v>351</v>
      </c>
      <c r="J2588" t="s">
        <v>352</v>
      </c>
      <c r="K2588" t="s">
        <v>19</v>
      </c>
      <c r="L2588">
        <v>7</v>
      </c>
      <c r="M2588" t="s">
        <v>1273</v>
      </c>
      <c r="O2588">
        <f t="shared" si="40"/>
        <v>1</v>
      </c>
    </row>
    <row r="2589" spans="1:15">
      <c r="A2589">
        <v>2588</v>
      </c>
      <c r="B2589" t="s">
        <v>11</v>
      </c>
      <c r="C2589" t="s">
        <v>348</v>
      </c>
      <c r="D2589" t="s">
        <v>89</v>
      </c>
      <c r="E2589" t="s">
        <v>96</v>
      </c>
      <c r="F2589" t="s">
        <v>380</v>
      </c>
      <c r="G2589" t="s">
        <v>381</v>
      </c>
      <c r="H2589" t="s">
        <v>382</v>
      </c>
      <c r="I2589" t="s">
        <v>383</v>
      </c>
      <c r="J2589" t="s">
        <v>384</v>
      </c>
      <c r="K2589" t="s">
        <v>19</v>
      </c>
      <c r="L2589">
        <v>6</v>
      </c>
      <c r="M2589" t="s">
        <v>1273</v>
      </c>
      <c r="N2589">
        <v>1</v>
      </c>
      <c r="O2589">
        <f t="shared" si="40"/>
        <v>1</v>
      </c>
    </row>
    <row r="2590" spans="1:15">
      <c r="A2590">
        <v>2589</v>
      </c>
      <c r="B2590" t="s">
        <v>11</v>
      </c>
      <c r="C2590" t="s">
        <v>348</v>
      </c>
      <c r="D2590" t="s">
        <v>102</v>
      </c>
      <c r="E2590" t="s">
        <v>103</v>
      </c>
      <c r="F2590" t="s">
        <v>353</v>
      </c>
      <c r="G2590" t="s">
        <v>354</v>
      </c>
      <c r="H2590" t="s">
        <v>385</v>
      </c>
      <c r="I2590" t="s">
        <v>356</v>
      </c>
      <c r="J2590" t="s">
        <v>357</v>
      </c>
      <c r="K2590" t="s">
        <v>19</v>
      </c>
      <c r="L2590">
        <v>8</v>
      </c>
      <c r="M2590" t="s">
        <v>1273</v>
      </c>
      <c r="O2590">
        <f t="shared" si="40"/>
        <v>1</v>
      </c>
    </row>
    <row r="2591" spans="1:15">
      <c r="A2591">
        <v>2590</v>
      </c>
      <c r="B2591" t="s">
        <v>11</v>
      </c>
      <c r="C2591" t="s">
        <v>348</v>
      </c>
      <c r="D2591" t="s">
        <v>102</v>
      </c>
      <c r="E2591" t="s">
        <v>109</v>
      </c>
      <c r="F2591" t="s">
        <v>386</v>
      </c>
      <c r="G2591" t="s">
        <v>387</v>
      </c>
      <c r="H2591" t="s">
        <v>388</v>
      </c>
      <c r="I2591" t="s">
        <v>389</v>
      </c>
      <c r="J2591" t="s">
        <v>390</v>
      </c>
      <c r="K2591" t="s">
        <v>19</v>
      </c>
      <c r="L2591">
        <v>7</v>
      </c>
      <c r="M2591" t="s">
        <v>1273</v>
      </c>
      <c r="N2591">
        <v>1</v>
      </c>
      <c r="O2591">
        <f t="shared" si="40"/>
        <v>1</v>
      </c>
    </row>
    <row r="2592" spans="1:15">
      <c r="A2592">
        <v>2591</v>
      </c>
      <c r="B2592" t="s">
        <v>11</v>
      </c>
      <c r="C2592" t="s">
        <v>348</v>
      </c>
      <c r="D2592" t="s">
        <v>114</v>
      </c>
      <c r="E2592" t="s">
        <v>115</v>
      </c>
      <c r="F2592" t="s">
        <v>391</v>
      </c>
      <c r="G2592" t="s">
        <v>392</v>
      </c>
      <c r="H2592" t="s">
        <v>393</v>
      </c>
      <c r="I2592" t="s">
        <v>394</v>
      </c>
      <c r="J2592" t="s">
        <v>395</v>
      </c>
      <c r="K2592" t="s">
        <v>19</v>
      </c>
      <c r="L2592">
        <v>1</v>
      </c>
      <c r="M2592" t="s">
        <v>1273</v>
      </c>
      <c r="O2592">
        <f t="shared" si="40"/>
        <v>1</v>
      </c>
    </row>
    <row r="2593" spans="1:15">
      <c r="A2593">
        <v>2592</v>
      </c>
      <c r="B2593" t="s">
        <v>11</v>
      </c>
      <c r="C2593" t="s">
        <v>348</v>
      </c>
      <c r="D2593" t="s">
        <v>114</v>
      </c>
      <c r="E2593" t="s">
        <v>121</v>
      </c>
      <c r="F2593" t="s">
        <v>396</v>
      </c>
      <c r="G2593" t="s">
        <v>397</v>
      </c>
      <c r="H2593" t="s">
        <v>398</v>
      </c>
      <c r="I2593" t="s">
        <v>399</v>
      </c>
      <c r="J2593" t="s">
        <v>400</v>
      </c>
      <c r="K2593" t="s">
        <v>19</v>
      </c>
      <c r="L2593">
        <v>0</v>
      </c>
      <c r="M2593" t="s">
        <v>1273</v>
      </c>
      <c r="O2593">
        <f t="shared" si="40"/>
        <v>1</v>
      </c>
    </row>
    <row r="2594" spans="1:15">
      <c r="A2594">
        <v>2593</v>
      </c>
      <c r="B2594" t="s">
        <v>11</v>
      </c>
      <c r="C2594" t="s">
        <v>401</v>
      </c>
      <c r="D2594" t="s">
        <v>52</v>
      </c>
      <c r="E2594" t="s">
        <v>52</v>
      </c>
      <c r="F2594" t="s">
        <v>402</v>
      </c>
      <c r="G2594" t="s">
        <v>403</v>
      </c>
      <c r="H2594" t="s">
        <v>404</v>
      </c>
      <c r="I2594" t="s">
        <v>405</v>
      </c>
      <c r="J2594" t="s">
        <v>406</v>
      </c>
      <c r="K2594" t="s">
        <v>19</v>
      </c>
      <c r="L2594">
        <v>7</v>
      </c>
      <c r="M2594" t="s">
        <v>1273</v>
      </c>
      <c r="O2594">
        <f t="shared" si="40"/>
        <v>1</v>
      </c>
    </row>
    <row r="2595" spans="1:15">
      <c r="A2595">
        <v>2594</v>
      </c>
      <c r="B2595" t="s">
        <v>11</v>
      </c>
      <c r="C2595" t="s">
        <v>401</v>
      </c>
      <c r="D2595" t="s">
        <v>52</v>
      </c>
      <c r="E2595" t="s">
        <v>58</v>
      </c>
      <c r="F2595" t="s">
        <v>407</v>
      </c>
      <c r="G2595" t="s">
        <v>367</v>
      </c>
      <c r="H2595" t="s">
        <v>408</v>
      </c>
      <c r="I2595" t="s">
        <v>409</v>
      </c>
      <c r="J2595" t="s">
        <v>410</v>
      </c>
      <c r="K2595" t="s">
        <v>19</v>
      </c>
      <c r="L2595">
        <v>2</v>
      </c>
      <c r="M2595" t="s">
        <v>1273</v>
      </c>
      <c r="N2595">
        <v>1</v>
      </c>
      <c r="O2595">
        <f t="shared" si="40"/>
        <v>1</v>
      </c>
    </row>
    <row r="2596" spans="1:15">
      <c r="A2596">
        <v>2595</v>
      </c>
      <c r="B2596" t="s">
        <v>11</v>
      </c>
      <c r="C2596" t="s">
        <v>401</v>
      </c>
      <c r="D2596" t="s">
        <v>25</v>
      </c>
      <c r="E2596" t="s">
        <v>64</v>
      </c>
      <c r="F2596" t="s">
        <v>411</v>
      </c>
      <c r="G2596" t="s">
        <v>22</v>
      </c>
      <c r="H2596" t="s">
        <v>412</v>
      </c>
      <c r="I2596" t="s">
        <v>413</v>
      </c>
      <c r="J2596" t="s">
        <v>414</v>
      </c>
      <c r="K2596" t="s">
        <v>19</v>
      </c>
      <c r="L2596">
        <v>6</v>
      </c>
      <c r="M2596" t="s">
        <v>1273</v>
      </c>
      <c r="N2596">
        <v>1</v>
      </c>
      <c r="O2596">
        <f t="shared" si="40"/>
        <v>1</v>
      </c>
    </row>
    <row r="2597" spans="1:15">
      <c r="A2597">
        <v>2596</v>
      </c>
      <c r="B2597" t="s">
        <v>11</v>
      </c>
      <c r="C2597" t="s">
        <v>401</v>
      </c>
      <c r="D2597" t="s">
        <v>25</v>
      </c>
      <c r="E2597" t="s">
        <v>70</v>
      </c>
      <c r="F2597" t="s">
        <v>415</v>
      </c>
      <c r="G2597" t="s">
        <v>367</v>
      </c>
      <c r="H2597" t="s">
        <v>416</v>
      </c>
      <c r="I2597" t="s">
        <v>417</v>
      </c>
      <c r="J2597" t="s">
        <v>418</v>
      </c>
      <c r="K2597" t="s">
        <v>19</v>
      </c>
      <c r="L2597">
        <v>6</v>
      </c>
      <c r="M2597" t="s">
        <v>1273</v>
      </c>
      <c r="N2597">
        <v>1</v>
      </c>
      <c r="O2597">
        <f t="shared" si="40"/>
        <v>1</v>
      </c>
    </row>
    <row r="2598" spans="1:15">
      <c r="A2598">
        <v>2597</v>
      </c>
      <c r="B2598" t="s">
        <v>11</v>
      </c>
      <c r="C2598" t="s">
        <v>401</v>
      </c>
      <c r="D2598" t="s">
        <v>25</v>
      </c>
      <c r="E2598" t="s">
        <v>70</v>
      </c>
      <c r="F2598" t="s">
        <v>419</v>
      </c>
      <c r="G2598" t="s">
        <v>172</v>
      </c>
      <c r="H2598" t="s">
        <v>420</v>
      </c>
      <c r="I2598" t="s">
        <v>421</v>
      </c>
      <c r="J2598" t="s">
        <v>422</v>
      </c>
      <c r="K2598" t="s">
        <v>19</v>
      </c>
      <c r="L2598">
        <v>2</v>
      </c>
      <c r="M2598" t="s">
        <v>1273</v>
      </c>
      <c r="O2598">
        <f t="shared" si="40"/>
        <v>1</v>
      </c>
    </row>
    <row r="2599" spans="1:15">
      <c r="A2599">
        <v>2598</v>
      </c>
      <c r="B2599" t="s">
        <v>11</v>
      </c>
      <c r="C2599" t="s">
        <v>401</v>
      </c>
      <c r="D2599" t="s">
        <v>76</v>
      </c>
      <c r="E2599" t="s">
        <v>77</v>
      </c>
      <c r="F2599" t="s">
        <v>423</v>
      </c>
      <c r="G2599" t="s">
        <v>424</v>
      </c>
      <c r="H2599" t="s">
        <v>425</v>
      </c>
      <c r="I2599" t="s">
        <v>426</v>
      </c>
      <c r="J2599" t="s">
        <v>427</v>
      </c>
      <c r="K2599" t="s">
        <v>19</v>
      </c>
      <c r="L2599">
        <v>0</v>
      </c>
      <c r="M2599" t="s">
        <v>1273</v>
      </c>
      <c r="O2599">
        <f t="shared" si="40"/>
        <v>1</v>
      </c>
    </row>
    <row r="2600" spans="1:15">
      <c r="A2600">
        <v>2599</v>
      </c>
      <c r="B2600" t="s">
        <v>11</v>
      </c>
      <c r="C2600" t="s">
        <v>401</v>
      </c>
      <c r="D2600" t="s">
        <v>76</v>
      </c>
      <c r="E2600" t="s">
        <v>83</v>
      </c>
      <c r="F2600" t="s">
        <v>428</v>
      </c>
      <c r="G2600" t="s">
        <v>429</v>
      </c>
      <c r="H2600" t="s">
        <v>430</v>
      </c>
      <c r="I2600" t="s">
        <v>431</v>
      </c>
      <c r="J2600" t="s">
        <v>432</v>
      </c>
      <c r="K2600" t="s">
        <v>19</v>
      </c>
      <c r="L2600">
        <v>0</v>
      </c>
      <c r="M2600" t="s">
        <v>1273</v>
      </c>
      <c r="O2600">
        <f t="shared" si="40"/>
        <v>1</v>
      </c>
    </row>
    <row r="2601" spans="1:15">
      <c r="A2601">
        <v>2600</v>
      </c>
      <c r="B2601" t="s">
        <v>11</v>
      </c>
      <c r="C2601" t="s">
        <v>401</v>
      </c>
      <c r="D2601" t="s">
        <v>89</v>
      </c>
      <c r="E2601" t="s">
        <v>90</v>
      </c>
      <c r="F2601" t="s">
        <v>433</v>
      </c>
      <c r="G2601" t="s">
        <v>223</v>
      </c>
      <c r="H2601" t="s">
        <v>434</v>
      </c>
      <c r="I2601" t="s">
        <v>435</v>
      </c>
      <c r="J2601" t="s">
        <v>436</v>
      </c>
      <c r="K2601" t="s">
        <v>19</v>
      </c>
      <c r="L2601">
        <v>5</v>
      </c>
      <c r="M2601" t="s">
        <v>1273</v>
      </c>
      <c r="O2601">
        <f t="shared" si="40"/>
        <v>1</v>
      </c>
    </row>
    <row r="2602" spans="1:15">
      <c r="A2602">
        <v>2601</v>
      </c>
      <c r="B2602" t="s">
        <v>11</v>
      </c>
      <c r="C2602" t="s">
        <v>401</v>
      </c>
      <c r="D2602" t="s">
        <v>89</v>
      </c>
      <c r="E2602" t="s">
        <v>96</v>
      </c>
      <c r="F2602" t="s">
        <v>437</v>
      </c>
      <c r="G2602" t="s">
        <v>438</v>
      </c>
      <c r="H2602" t="s">
        <v>439</v>
      </c>
      <c r="I2602" t="s">
        <v>440</v>
      </c>
      <c r="J2602" t="s">
        <v>441</v>
      </c>
      <c r="K2602" t="s">
        <v>19</v>
      </c>
      <c r="L2602">
        <v>10</v>
      </c>
      <c r="M2602" t="s">
        <v>1273</v>
      </c>
      <c r="N2602">
        <v>1</v>
      </c>
      <c r="O2602">
        <f t="shared" si="40"/>
        <v>1</v>
      </c>
    </row>
    <row r="2603" spans="1:15">
      <c r="A2603">
        <v>2602</v>
      </c>
      <c r="B2603" t="s">
        <v>11</v>
      </c>
      <c r="C2603" t="s">
        <v>401</v>
      </c>
      <c r="D2603" t="s">
        <v>102</v>
      </c>
      <c r="E2603" t="s">
        <v>103</v>
      </c>
      <c r="F2603" t="s">
        <v>442</v>
      </c>
      <c r="G2603" t="s">
        <v>443</v>
      </c>
      <c r="H2603" t="s">
        <v>444</v>
      </c>
      <c r="I2603" t="s">
        <v>445</v>
      </c>
      <c r="J2603" t="s">
        <v>446</v>
      </c>
      <c r="K2603" t="s">
        <v>19</v>
      </c>
      <c r="L2603">
        <v>9</v>
      </c>
      <c r="M2603" t="s">
        <v>1273</v>
      </c>
      <c r="N2603">
        <v>1</v>
      </c>
      <c r="O2603">
        <f t="shared" si="40"/>
        <v>1</v>
      </c>
    </row>
    <row r="2604" spans="1:15">
      <c r="A2604">
        <v>2603</v>
      </c>
      <c r="B2604" t="s">
        <v>11</v>
      </c>
      <c r="C2604" t="s">
        <v>401</v>
      </c>
      <c r="D2604" t="s">
        <v>102</v>
      </c>
      <c r="E2604" t="s">
        <v>109</v>
      </c>
      <c r="F2604" t="s">
        <v>156</v>
      </c>
      <c r="G2604" t="s">
        <v>447</v>
      </c>
      <c r="H2604" t="s">
        <v>448</v>
      </c>
      <c r="I2604" t="s">
        <v>449</v>
      </c>
      <c r="J2604" t="s">
        <v>450</v>
      </c>
      <c r="K2604" t="s">
        <v>19</v>
      </c>
      <c r="L2604">
        <v>6</v>
      </c>
      <c r="M2604" t="s">
        <v>1273</v>
      </c>
      <c r="N2604">
        <v>1</v>
      </c>
      <c r="O2604">
        <f t="shared" si="40"/>
        <v>1</v>
      </c>
    </row>
    <row r="2605" spans="1:15">
      <c r="A2605">
        <v>2604</v>
      </c>
      <c r="B2605" t="s">
        <v>11</v>
      </c>
      <c r="C2605" t="s">
        <v>401</v>
      </c>
      <c r="D2605" t="s">
        <v>114</v>
      </c>
      <c r="E2605" t="s">
        <v>115</v>
      </c>
      <c r="F2605" t="s">
        <v>451</v>
      </c>
      <c r="G2605" t="s">
        <v>1286</v>
      </c>
      <c r="H2605" t="s">
        <v>452</v>
      </c>
      <c r="I2605" t="s">
        <v>453</v>
      </c>
      <c r="J2605" t="s">
        <v>454</v>
      </c>
      <c r="K2605" t="s">
        <v>19</v>
      </c>
      <c r="L2605">
        <v>2</v>
      </c>
      <c r="M2605" t="s">
        <v>1273</v>
      </c>
      <c r="N2605">
        <v>1</v>
      </c>
      <c r="O2605">
        <f t="shared" si="40"/>
        <v>1</v>
      </c>
    </row>
    <row r="2606" spans="1:15">
      <c r="A2606">
        <v>2605</v>
      </c>
      <c r="B2606" t="s">
        <v>11</v>
      </c>
      <c r="C2606" t="s">
        <v>401</v>
      </c>
      <c r="D2606" t="s">
        <v>114</v>
      </c>
      <c r="E2606" t="s">
        <v>121</v>
      </c>
      <c r="F2606" t="s">
        <v>455</v>
      </c>
      <c r="G2606" t="s">
        <v>456</v>
      </c>
      <c r="H2606" t="s">
        <v>457</v>
      </c>
      <c r="I2606" t="s">
        <v>458</v>
      </c>
      <c r="J2606" t="s">
        <v>459</v>
      </c>
      <c r="K2606" t="s">
        <v>19</v>
      </c>
      <c r="L2606">
        <v>1</v>
      </c>
      <c r="M2606" t="s">
        <v>1273</v>
      </c>
      <c r="N2606">
        <v>1</v>
      </c>
      <c r="O2606">
        <f t="shared" si="40"/>
        <v>1</v>
      </c>
    </row>
    <row r="2607" spans="1:15">
      <c r="A2607">
        <v>2606</v>
      </c>
      <c r="B2607" t="s">
        <v>460</v>
      </c>
      <c r="C2607" t="s">
        <v>12</v>
      </c>
      <c r="D2607" t="s">
        <v>12</v>
      </c>
      <c r="E2607" t="s">
        <v>13</v>
      </c>
      <c r="F2607" t="s">
        <v>461</v>
      </c>
      <c r="G2607" t="s">
        <v>172</v>
      </c>
      <c r="H2607" t="s">
        <v>462</v>
      </c>
      <c r="I2607" t="s">
        <v>463</v>
      </c>
      <c r="J2607" t="s">
        <v>464</v>
      </c>
      <c r="K2607" t="s">
        <v>19</v>
      </c>
      <c r="L2607">
        <v>8</v>
      </c>
      <c r="M2607" t="s">
        <v>1273</v>
      </c>
      <c r="N2607">
        <v>1</v>
      </c>
      <c r="O2607">
        <f t="shared" si="40"/>
        <v>1</v>
      </c>
    </row>
    <row r="2608" spans="1:15">
      <c r="A2608">
        <v>2607</v>
      </c>
      <c r="B2608" t="s">
        <v>460</v>
      </c>
      <c r="C2608" t="s">
        <v>12</v>
      </c>
      <c r="D2608" t="s">
        <v>12</v>
      </c>
      <c r="E2608" t="s">
        <v>20</v>
      </c>
      <c r="F2608" t="s">
        <v>465</v>
      </c>
      <c r="G2608" t="s">
        <v>466</v>
      </c>
      <c r="H2608" t="s">
        <v>467</v>
      </c>
      <c r="I2608" t="s">
        <v>468</v>
      </c>
      <c r="J2608" t="s">
        <v>469</v>
      </c>
      <c r="K2608" t="s">
        <v>19</v>
      </c>
      <c r="L2608">
        <v>5</v>
      </c>
      <c r="M2608" t="s">
        <v>1273</v>
      </c>
      <c r="O2608">
        <f t="shared" si="40"/>
        <v>1</v>
      </c>
    </row>
    <row r="2609" spans="1:15">
      <c r="A2609">
        <v>2608</v>
      </c>
      <c r="B2609" t="s">
        <v>460</v>
      </c>
      <c r="C2609" t="s">
        <v>12</v>
      </c>
      <c r="D2609" t="s">
        <v>12</v>
      </c>
      <c r="E2609" t="s">
        <v>25</v>
      </c>
      <c r="F2609" t="s">
        <v>470</v>
      </c>
      <c r="G2609" t="s">
        <v>244</v>
      </c>
      <c r="H2609" t="s">
        <v>471</v>
      </c>
      <c r="I2609" t="s">
        <v>472</v>
      </c>
      <c r="J2609" t="s">
        <v>473</v>
      </c>
      <c r="K2609" t="s">
        <v>19</v>
      </c>
      <c r="L2609">
        <v>6</v>
      </c>
      <c r="M2609" t="s">
        <v>1273</v>
      </c>
      <c r="N2609">
        <v>1</v>
      </c>
      <c r="O2609">
        <f t="shared" si="40"/>
        <v>1</v>
      </c>
    </row>
    <row r="2610" spans="1:15">
      <c r="A2610">
        <v>2609</v>
      </c>
      <c r="B2610" t="s">
        <v>460</v>
      </c>
      <c r="C2610" t="s">
        <v>12</v>
      </c>
      <c r="D2610" t="s">
        <v>12</v>
      </c>
      <c r="E2610" t="s">
        <v>30</v>
      </c>
      <c r="F2610" t="s">
        <v>461</v>
      </c>
      <c r="G2610" t="s">
        <v>172</v>
      </c>
      <c r="H2610" t="s">
        <v>462</v>
      </c>
      <c r="I2610" t="s">
        <v>463</v>
      </c>
      <c r="J2610" t="s">
        <v>464</v>
      </c>
      <c r="K2610" t="s">
        <v>19</v>
      </c>
      <c r="L2610">
        <v>8</v>
      </c>
      <c r="M2610" t="s">
        <v>1273</v>
      </c>
      <c r="N2610">
        <v>1</v>
      </c>
      <c r="O2610">
        <f t="shared" si="40"/>
        <v>1</v>
      </c>
    </row>
    <row r="2611" spans="1:15">
      <c r="A2611">
        <v>2610</v>
      </c>
      <c r="B2611" t="s">
        <v>460</v>
      </c>
      <c r="C2611" t="s">
        <v>12</v>
      </c>
      <c r="D2611" t="s">
        <v>12</v>
      </c>
      <c r="E2611" t="s">
        <v>76</v>
      </c>
      <c r="F2611" t="s">
        <v>474</v>
      </c>
      <c r="G2611" t="s">
        <v>354</v>
      </c>
      <c r="H2611" t="s">
        <v>475</v>
      </c>
      <c r="I2611" t="s">
        <v>476</v>
      </c>
      <c r="J2611" t="s">
        <v>477</v>
      </c>
      <c r="K2611" t="s">
        <v>19</v>
      </c>
      <c r="L2611">
        <v>1</v>
      </c>
      <c r="M2611" t="s">
        <v>1273</v>
      </c>
      <c r="O2611">
        <f t="shared" si="40"/>
        <v>1</v>
      </c>
    </row>
    <row r="2612" spans="1:15">
      <c r="A2612">
        <v>2611</v>
      </c>
      <c r="B2612" t="s">
        <v>460</v>
      </c>
      <c r="C2612" t="s">
        <v>12</v>
      </c>
      <c r="D2612" t="s">
        <v>12</v>
      </c>
      <c r="E2612" t="s">
        <v>478</v>
      </c>
      <c r="F2612" t="s">
        <v>479</v>
      </c>
      <c r="G2612" t="s">
        <v>480</v>
      </c>
      <c r="H2612" t="s">
        <v>481</v>
      </c>
      <c r="I2612" t="s">
        <v>482</v>
      </c>
      <c r="J2612" t="s">
        <v>483</v>
      </c>
      <c r="K2612" t="s">
        <v>19</v>
      </c>
      <c r="L2612">
        <v>8</v>
      </c>
      <c r="M2612" t="s">
        <v>1273</v>
      </c>
      <c r="N2612">
        <v>1</v>
      </c>
      <c r="O2612">
        <f t="shared" si="40"/>
        <v>1</v>
      </c>
    </row>
    <row r="2613" spans="1:15">
      <c r="A2613">
        <v>2612</v>
      </c>
      <c r="B2613" t="s">
        <v>460</v>
      </c>
      <c r="C2613" t="s">
        <v>12</v>
      </c>
      <c r="D2613" t="s">
        <v>12</v>
      </c>
      <c r="E2613" t="s">
        <v>36</v>
      </c>
      <c r="F2613" t="s">
        <v>484</v>
      </c>
      <c r="G2613" t="s">
        <v>485</v>
      </c>
      <c r="H2613" t="s">
        <v>486</v>
      </c>
      <c r="I2613" t="s">
        <v>487</v>
      </c>
      <c r="J2613" t="s">
        <v>488</v>
      </c>
      <c r="K2613" t="s">
        <v>19</v>
      </c>
      <c r="L2613">
        <v>0</v>
      </c>
      <c r="M2613" t="s">
        <v>1273</v>
      </c>
      <c r="O2613">
        <f t="shared" si="40"/>
        <v>1</v>
      </c>
    </row>
    <row r="2614" spans="1:15">
      <c r="A2614">
        <v>2613</v>
      </c>
      <c r="B2614" t="s">
        <v>460</v>
      </c>
      <c r="C2614" t="s">
        <v>12</v>
      </c>
      <c r="D2614" t="s">
        <v>12</v>
      </c>
      <c r="E2614" t="s">
        <v>40</v>
      </c>
      <c r="F2614" t="s">
        <v>489</v>
      </c>
      <c r="G2614" t="s">
        <v>314</v>
      </c>
      <c r="H2614" t="s">
        <v>490</v>
      </c>
      <c r="I2614" t="s">
        <v>491</v>
      </c>
      <c r="J2614" t="s">
        <v>492</v>
      </c>
      <c r="K2614" t="s">
        <v>19</v>
      </c>
      <c r="L2614">
        <v>5</v>
      </c>
      <c r="M2614" t="s">
        <v>1273</v>
      </c>
      <c r="N2614">
        <v>1</v>
      </c>
      <c r="O2614">
        <f t="shared" si="40"/>
        <v>1</v>
      </c>
    </row>
    <row r="2615" spans="1:15">
      <c r="A2615">
        <v>2614</v>
      </c>
      <c r="B2615" t="s">
        <v>460</v>
      </c>
      <c r="C2615" t="s">
        <v>12</v>
      </c>
      <c r="D2615" t="s">
        <v>12</v>
      </c>
      <c r="E2615" t="s">
        <v>493</v>
      </c>
      <c r="F2615" t="s">
        <v>494</v>
      </c>
      <c r="G2615" t="s">
        <v>495</v>
      </c>
      <c r="H2615" t="s">
        <v>496</v>
      </c>
      <c r="I2615" t="s">
        <v>497</v>
      </c>
      <c r="J2615" t="s">
        <v>498</v>
      </c>
      <c r="K2615" t="s">
        <v>19</v>
      </c>
      <c r="L2615">
        <v>0</v>
      </c>
      <c r="M2615" t="s">
        <v>1273</v>
      </c>
      <c r="O2615">
        <f t="shared" si="40"/>
        <v>1</v>
      </c>
    </row>
    <row r="2616" spans="1:15">
      <c r="A2616">
        <v>2615</v>
      </c>
      <c r="B2616" t="s">
        <v>460</v>
      </c>
      <c r="C2616" t="s">
        <v>12</v>
      </c>
      <c r="D2616" t="s">
        <v>12</v>
      </c>
      <c r="E2616" t="s">
        <v>499</v>
      </c>
      <c r="F2616" t="s">
        <v>500</v>
      </c>
      <c r="G2616" t="s">
        <v>501</v>
      </c>
      <c r="H2616" t="s">
        <v>502</v>
      </c>
      <c r="I2616" t="s">
        <v>503</v>
      </c>
      <c r="J2616" t="s">
        <v>504</v>
      </c>
      <c r="K2616" t="s">
        <v>19</v>
      </c>
      <c r="L2616">
        <v>1</v>
      </c>
      <c r="M2616" t="s">
        <v>1273</v>
      </c>
      <c r="O2616">
        <f t="shared" si="40"/>
        <v>1</v>
      </c>
    </row>
    <row r="2617" spans="1:15">
      <c r="A2617">
        <v>2616</v>
      </c>
      <c r="B2617" t="s">
        <v>460</v>
      </c>
      <c r="C2617" t="s">
        <v>505</v>
      </c>
      <c r="D2617" t="s">
        <v>52</v>
      </c>
      <c r="E2617" t="s">
        <v>52</v>
      </c>
      <c r="F2617" t="s">
        <v>506</v>
      </c>
      <c r="G2617" t="s">
        <v>507</v>
      </c>
      <c r="H2617" t="s">
        <v>508</v>
      </c>
      <c r="I2617" t="s">
        <v>509</v>
      </c>
      <c r="J2617" t="s">
        <v>510</v>
      </c>
      <c r="K2617" t="s">
        <v>19</v>
      </c>
      <c r="L2617">
        <v>8</v>
      </c>
      <c r="M2617" t="s">
        <v>1273</v>
      </c>
      <c r="O2617">
        <f t="shared" si="40"/>
        <v>1</v>
      </c>
    </row>
    <row r="2618" spans="1:15">
      <c r="A2618">
        <v>2617</v>
      </c>
      <c r="B2618" t="s">
        <v>460</v>
      </c>
      <c r="C2618" t="s">
        <v>505</v>
      </c>
      <c r="D2618" t="s">
        <v>52</v>
      </c>
      <c r="E2618" t="s">
        <v>58</v>
      </c>
      <c r="F2618" t="s">
        <v>511</v>
      </c>
      <c r="G2618" t="s">
        <v>512</v>
      </c>
      <c r="H2618" t="s">
        <v>513</v>
      </c>
      <c r="I2618" t="s">
        <v>514</v>
      </c>
      <c r="J2618" t="s">
        <v>515</v>
      </c>
      <c r="K2618" t="s">
        <v>19</v>
      </c>
      <c r="L2618">
        <v>8</v>
      </c>
      <c r="M2618" t="s">
        <v>1273</v>
      </c>
      <c r="O2618">
        <f t="shared" si="40"/>
        <v>1</v>
      </c>
    </row>
    <row r="2619" spans="1:15">
      <c r="A2619">
        <v>2618</v>
      </c>
      <c r="B2619" t="s">
        <v>460</v>
      </c>
      <c r="C2619" t="s">
        <v>505</v>
      </c>
      <c r="D2619" t="s">
        <v>25</v>
      </c>
      <c r="E2619" t="s">
        <v>64</v>
      </c>
      <c r="F2619" t="s">
        <v>128</v>
      </c>
      <c r="G2619" t="s">
        <v>354</v>
      </c>
      <c r="H2619" t="s">
        <v>516</v>
      </c>
      <c r="I2619" t="s">
        <v>517</v>
      </c>
      <c r="J2619" t="s">
        <v>518</v>
      </c>
      <c r="K2619" t="s">
        <v>19</v>
      </c>
      <c r="L2619">
        <v>10</v>
      </c>
      <c r="M2619" t="s">
        <v>1273</v>
      </c>
      <c r="N2619">
        <v>1</v>
      </c>
      <c r="O2619">
        <f t="shared" si="40"/>
        <v>1</v>
      </c>
    </row>
    <row r="2620" spans="1:15">
      <c r="A2620">
        <v>2619</v>
      </c>
      <c r="B2620" t="s">
        <v>460</v>
      </c>
      <c r="C2620" t="s">
        <v>505</v>
      </c>
      <c r="D2620" t="s">
        <v>25</v>
      </c>
      <c r="E2620" t="s">
        <v>70</v>
      </c>
      <c r="F2620" t="s">
        <v>519</v>
      </c>
      <c r="G2620" t="s">
        <v>367</v>
      </c>
      <c r="H2620" t="s">
        <v>520</v>
      </c>
      <c r="I2620" t="s">
        <v>521</v>
      </c>
      <c r="J2620" t="s">
        <v>522</v>
      </c>
      <c r="K2620" t="s">
        <v>19</v>
      </c>
      <c r="L2620">
        <v>1</v>
      </c>
      <c r="M2620" t="s">
        <v>1273</v>
      </c>
      <c r="O2620">
        <f t="shared" si="40"/>
        <v>1</v>
      </c>
    </row>
    <row r="2621" spans="1:15">
      <c r="A2621">
        <v>2620</v>
      </c>
      <c r="B2621" t="s">
        <v>460</v>
      </c>
      <c r="C2621" t="s">
        <v>505</v>
      </c>
      <c r="D2621" t="s">
        <v>76</v>
      </c>
      <c r="E2621" t="s">
        <v>77</v>
      </c>
      <c r="F2621" t="s">
        <v>523</v>
      </c>
      <c r="G2621" t="s">
        <v>524</v>
      </c>
      <c r="H2621" t="s">
        <v>525</v>
      </c>
      <c r="I2621" t="s">
        <v>526</v>
      </c>
      <c r="J2621" t="s">
        <v>527</v>
      </c>
      <c r="K2621" t="s">
        <v>19</v>
      </c>
      <c r="L2621">
        <v>9</v>
      </c>
      <c r="M2621" t="s">
        <v>1273</v>
      </c>
      <c r="N2621">
        <v>1</v>
      </c>
      <c r="O2621">
        <f t="shared" si="40"/>
        <v>1</v>
      </c>
    </row>
    <row r="2622" spans="1:15">
      <c r="A2622">
        <v>2621</v>
      </c>
      <c r="B2622" t="s">
        <v>460</v>
      </c>
      <c r="C2622" t="s">
        <v>505</v>
      </c>
      <c r="D2622" t="s">
        <v>76</v>
      </c>
      <c r="E2622" t="s">
        <v>83</v>
      </c>
      <c r="F2622" t="s">
        <v>529</v>
      </c>
      <c r="G2622" t="s">
        <v>528</v>
      </c>
      <c r="H2622" t="s">
        <v>530</v>
      </c>
      <c r="I2622" t="s">
        <v>531</v>
      </c>
      <c r="J2622" t="s">
        <v>1287</v>
      </c>
      <c r="K2622" t="s">
        <v>19</v>
      </c>
      <c r="L2622">
        <v>0</v>
      </c>
      <c r="M2622" t="s">
        <v>1273</v>
      </c>
      <c r="O2622">
        <f t="shared" si="40"/>
        <v>1</v>
      </c>
    </row>
    <row r="2623" spans="1:15">
      <c r="A2623">
        <v>2622</v>
      </c>
      <c r="B2623" t="s">
        <v>460</v>
      </c>
      <c r="C2623" t="s">
        <v>505</v>
      </c>
      <c r="D2623" t="s">
        <v>89</v>
      </c>
      <c r="E2623" t="s">
        <v>90</v>
      </c>
      <c r="F2623" t="s">
        <v>532</v>
      </c>
      <c r="G2623" t="s">
        <v>1288</v>
      </c>
      <c r="H2623" t="s">
        <v>533</v>
      </c>
      <c r="I2623" t="s">
        <v>534</v>
      </c>
      <c r="J2623" t="s">
        <v>535</v>
      </c>
      <c r="K2623" t="s">
        <v>19</v>
      </c>
      <c r="L2623">
        <v>4</v>
      </c>
      <c r="M2623" t="s">
        <v>1273</v>
      </c>
      <c r="O2623">
        <f t="shared" si="40"/>
        <v>1</v>
      </c>
    </row>
    <row r="2624" spans="1:15">
      <c r="A2624">
        <v>2623</v>
      </c>
      <c r="B2624" t="s">
        <v>460</v>
      </c>
      <c r="C2624" t="s">
        <v>505</v>
      </c>
      <c r="D2624" t="s">
        <v>89</v>
      </c>
      <c r="E2624" t="s">
        <v>96</v>
      </c>
      <c r="F2624" t="s">
        <v>536</v>
      </c>
      <c r="G2624" t="s">
        <v>537</v>
      </c>
      <c r="H2624" t="s">
        <v>538</v>
      </c>
      <c r="I2624" t="s">
        <v>534</v>
      </c>
      <c r="J2624" t="s">
        <v>539</v>
      </c>
      <c r="K2624" t="s">
        <v>19</v>
      </c>
      <c r="L2624">
        <v>7</v>
      </c>
      <c r="M2624" t="s">
        <v>1273</v>
      </c>
      <c r="N2624">
        <v>1</v>
      </c>
      <c r="O2624">
        <f t="shared" si="40"/>
        <v>1</v>
      </c>
    </row>
    <row r="2625" spans="1:15">
      <c r="A2625">
        <v>2624</v>
      </c>
      <c r="B2625" t="s">
        <v>460</v>
      </c>
      <c r="C2625" t="s">
        <v>505</v>
      </c>
      <c r="D2625" t="s">
        <v>102</v>
      </c>
      <c r="E2625" t="s">
        <v>103</v>
      </c>
      <c r="F2625" t="s">
        <v>511</v>
      </c>
      <c r="G2625" t="s">
        <v>512</v>
      </c>
      <c r="H2625" t="s">
        <v>513</v>
      </c>
      <c r="I2625" t="s">
        <v>514</v>
      </c>
      <c r="J2625" t="s">
        <v>515</v>
      </c>
      <c r="K2625" t="s">
        <v>19</v>
      </c>
      <c r="L2625">
        <v>8</v>
      </c>
      <c r="M2625" t="s">
        <v>1273</v>
      </c>
      <c r="O2625">
        <f t="shared" si="40"/>
        <v>1</v>
      </c>
    </row>
    <row r="2626" spans="1:15">
      <c r="A2626">
        <v>2625</v>
      </c>
      <c r="B2626" t="s">
        <v>460</v>
      </c>
      <c r="C2626" t="s">
        <v>505</v>
      </c>
      <c r="D2626" t="s">
        <v>102</v>
      </c>
      <c r="E2626" t="s">
        <v>109</v>
      </c>
      <c r="F2626" t="s">
        <v>506</v>
      </c>
      <c r="G2626" t="s">
        <v>507</v>
      </c>
      <c r="H2626" t="s">
        <v>508</v>
      </c>
      <c r="I2626" t="s">
        <v>509</v>
      </c>
      <c r="J2626" t="s">
        <v>510</v>
      </c>
      <c r="K2626" t="s">
        <v>19</v>
      </c>
      <c r="L2626">
        <v>8</v>
      </c>
      <c r="M2626" t="s">
        <v>1273</v>
      </c>
      <c r="O2626">
        <f t="shared" si="40"/>
        <v>1</v>
      </c>
    </row>
    <row r="2627" spans="1:15">
      <c r="A2627">
        <v>2626</v>
      </c>
      <c r="B2627" t="s">
        <v>460</v>
      </c>
      <c r="C2627" t="s">
        <v>505</v>
      </c>
      <c r="D2627" t="s">
        <v>114</v>
      </c>
      <c r="E2627" t="s">
        <v>115</v>
      </c>
      <c r="F2627" t="s">
        <v>540</v>
      </c>
      <c r="G2627" t="s">
        <v>258</v>
      </c>
      <c r="H2627" t="s">
        <v>541</v>
      </c>
      <c r="I2627" t="s">
        <v>542</v>
      </c>
      <c r="J2627" t="s">
        <v>543</v>
      </c>
      <c r="K2627" t="s">
        <v>19</v>
      </c>
      <c r="L2627">
        <v>2</v>
      </c>
      <c r="M2627" t="s">
        <v>1273</v>
      </c>
      <c r="N2627">
        <v>1</v>
      </c>
      <c r="O2627">
        <f t="shared" ref="O2627:O2690" si="41">IF(N2627=" ",0,1)</f>
        <v>1</v>
      </c>
    </row>
    <row r="2628" spans="1:15">
      <c r="A2628">
        <v>2627</v>
      </c>
      <c r="B2628" t="s">
        <v>460</v>
      </c>
      <c r="C2628" t="s">
        <v>505</v>
      </c>
      <c r="D2628" t="s">
        <v>114</v>
      </c>
      <c r="E2628" t="s">
        <v>121</v>
      </c>
      <c r="F2628" t="s">
        <v>544</v>
      </c>
      <c r="G2628" t="s">
        <v>545</v>
      </c>
      <c r="H2628" t="s">
        <v>546</v>
      </c>
      <c r="I2628" t="s">
        <v>547</v>
      </c>
      <c r="J2628" t="s">
        <v>548</v>
      </c>
      <c r="K2628" t="s">
        <v>19</v>
      </c>
      <c r="L2628">
        <v>2</v>
      </c>
      <c r="M2628" t="s">
        <v>1273</v>
      </c>
      <c r="N2628">
        <v>1</v>
      </c>
      <c r="O2628">
        <f t="shared" si="41"/>
        <v>1</v>
      </c>
    </row>
    <row r="2629" spans="1:15">
      <c r="A2629">
        <v>2628</v>
      </c>
      <c r="B2629" t="s">
        <v>460</v>
      </c>
      <c r="C2629" t="s">
        <v>549</v>
      </c>
      <c r="D2629" t="s">
        <v>52</v>
      </c>
      <c r="E2629" t="s">
        <v>52</v>
      </c>
      <c r="F2629" t="s">
        <v>550</v>
      </c>
      <c r="G2629" t="s">
        <v>551</v>
      </c>
      <c r="H2629" t="s">
        <v>552</v>
      </c>
      <c r="I2629" t="s">
        <v>553</v>
      </c>
      <c r="J2629" t="s">
        <v>554</v>
      </c>
      <c r="K2629" t="s">
        <v>19</v>
      </c>
      <c r="L2629">
        <v>6</v>
      </c>
      <c r="M2629" t="s">
        <v>1273</v>
      </c>
      <c r="N2629">
        <v>1</v>
      </c>
      <c r="O2629">
        <f t="shared" si="41"/>
        <v>1</v>
      </c>
    </row>
    <row r="2630" spans="1:15">
      <c r="A2630">
        <v>2629</v>
      </c>
      <c r="B2630" t="s">
        <v>460</v>
      </c>
      <c r="C2630" t="s">
        <v>549</v>
      </c>
      <c r="D2630" t="s">
        <v>52</v>
      </c>
      <c r="E2630" t="s">
        <v>58</v>
      </c>
      <c r="F2630" t="s">
        <v>555</v>
      </c>
      <c r="G2630" t="s">
        <v>556</v>
      </c>
      <c r="H2630" t="s">
        <v>557</v>
      </c>
      <c r="I2630" t="s">
        <v>558</v>
      </c>
      <c r="J2630" t="s">
        <v>559</v>
      </c>
      <c r="K2630" t="s">
        <v>19</v>
      </c>
      <c r="L2630">
        <v>9</v>
      </c>
      <c r="M2630" t="s">
        <v>1273</v>
      </c>
      <c r="N2630">
        <v>1</v>
      </c>
      <c r="O2630">
        <f t="shared" si="41"/>
        <v>1</v>
      </c>
    </row>
    <row r="2631" spans="1:15">
      <c r="A2631">
        <v>2630</v>
      </c>
      <c r="B2631" t="s">
        <v>460</v>
      </c>
      <c r="C2631" t="s">
        <v>549</v>
      </c>
      <c r="D2631" t="s">
        <v>25</v>
      </c>
      <c r="E2631" t="s">
        <v>64</v>
      </c>
      <c r="F2631" t="s">
        <v>550</v>
      </c>
      <c r="G2631" t="s">
        <v>551</v>
      </c>
      <c r="H2631" t="s">
        <v>552</v>
      </c>
      <c r="I2631" t="s">
        <v>553</v>
      </c>
      <c r="J2631" t="s">
        <v>554</v>
      </c>
      <c r="K2631" t="s">
        <v>19</v>
      </c>
      <c r="L2631">
        <v>6</v>
      </c>
      <c r="M2631" t="s">
        <v>1273</v>
      </c>
      <c r="N2631">
        <v>1</v>
      </c>
      <c r="O2631">
        <f t="shared" si="41"/>
        <v>1</v>
      </c>
    </row>
    <row r="2632" spans="1:15">
      <c r="A2632">
        <v>2631</v>
      </c>
      <c r="B2632" t="s">
        <v>460</v>
      </c>
      <c r="C2632" t="s">
        <v>549</v>
      </c>
      <c r="D2632" t="s">
        <v>25</v>
      </c>
      <c r="E2632" t="s">
        <v>70</v>
      </c>
      <c r="F2632" t="s">
        <v>560</v>
      </c>
      <c r="G2632" t="s">
        <v>561</v>
      </c>
      <c r="H2632" t="s">
        <v>562</v>
      </c>
      <c r="I2632" t="s">
        <v>563</v>
      </c>
      <c r="J2632" t="s">
        <v>564</v>
      </c>
      <c r="K2632" t="s">
        <v>19</v>
      </c>
      <c r="L2632">
        <v>2</v>
      </c>
      <c r="M2632" t="s">
        <v>1273</v>
      </c>
      <c r="N2632">
        <v>1</v>
      </c>
      <c r="O2632">
        <f t="shared" si="41"/>
        <v>1</v>
      </c>
    </row>
    <row r="2633" spans="1:15">
      <c r="A2633">
        <v>2632</v>
      </c>
      <c r="B2633" t="s">
        <v>460</v>
      </c>
      <c r="C2633" t="s">
        <v>549</v>
      </c>
      <c r="D2633" t="s">
        <v>76</v>
      </c>
      <c r="E2633" t="s">
        <v>77</v>
      </c>
      <c r="F2633" t="s">
        <v>565</v>
      </c>
      <c r="G2633" t="s">
        <v>22</v>
      </c>
      <c r="H2633" t="s">
        <v>566</v>
      </c>
      <c r="I2633" t="s">
        <v>567</v>
      </c>
      <c r="J2633" t="s">
        <v>568</v>
      </c>
      <c r="K2633" t="s">
        <v>19</v>
      </c>
      <c r="L2633">
        <v>6</v>
      </c>
      <c r="M2633" t="s">
        <v>1273</v>
      </c>
      <c r="O2633">
        <f t="shared" si="41"/>
        <v>1</v>
      </c>
    </row>
    <row r="2634" spans="1:15">
      <c r="A2634">
        <v>2633</v>
      </c>
      <c r="B2634" t="s">
        <v>460</v>
      </c>
      <c r="C2634" t="s">
        <v>549</v>
      </c>
      <c r="D2634" t="s">
        <v>76</v>
      </c>
      <c r="E2634" t="s">
        <v>83</v>
      </c>
      <c r="F2634" t="s">
        <v>569</v>
      </c>
      <c r="G2634" t="s">
        <v>570</v>
      </c>
      <c r="H2634" t="s">
        <v>571</v>
      </c>
      <c r="I2634" t="s">
        <v>572</v>
      </c>
      <c r="J2634" t="s">
        <v>573</v>
      </c>
      <c r="K2634" t="s">
        <v>19</v>
      </c>
      <c r="L2634">
        <v>8</v>
      </c>
      <c r="M2634" t="s">
        <v>1273</v>
      </c>
      <c r="O2634">
        <f t="shared" si="41"/>
        <v>1</v>
      </c>
    </row>
    <row r="2635" spans="1:15">
      <c r="A2635">
        <v>2634</v>
      </c>
      <c r="B2635" t="s">
        <v>460</v>
      </c>
      <c r="C2635" t="s">
        <v>549</v>
      </c>
      <c r="D2635" t="s">
        <v>89</v>
      </c>
      <c r="E2635" t="s">
        <v>90</v>
      </c>
      <c r="F2635" t="s">
        <v>574</v>
      </c>
      <c r="G2635" t="s">
        <v>575</v>
      </c>
      <c r="H2635" t="s">
        <v>576</v>
      </c>
      <c r="I2635" t="s">
        <v>577</v>
      </c>
      <c r="J2635" t="s">
        <v>578</v>
      </c>
      <c r="K2635" t="s">
        <v>19</v>
      </c>
      <c r="L2635">
        <v>7</v>
      </c>
      <c r="M2635" t="s">
        <v>1273</v>
      </c>
      <c r="N2635">
        <v>1</v>
      </c>
      <c r="O2635">
        <f t="shared" si="41"/>
        <v>1</v>
      </c>
    </row>
    <row r="2636" spans="1:15">
      <c r="A2636">
        <v>2635</v>
      </c>
      <c r="B2636" t="s">
        <v>460</v>
      </c>
      <c r="C2636" t="s">
        <v>549</v>
      </c>
      <c r="D2636" t="s">
        <v>89</v>
      </c>
      <c r="E2636" t="s">
        <v>96</v>
      </c>
      <c r="F2636" t="s">
        <v>579</v>
      </c>
      <c r="G2636" t="s">
        <v>580</v>
      </c>
      <c r="H2636" t="s">
        <v>581</v>
      </c>
      <c r="I2636" t="s">
        <v>582</v>
      </c>
      <c r="J2636" t="s">
        <v>583</v>
      </c>
      <c r="K2636" t="s">
        <v>19</v>
      </c>
      <c r="L2636">
        <v>1</v>
      </c>
      <c r="M2636" t="s">
        <v>1273</v>
      </c>
      <c r="N2636">
        <v>1</v>
      </c>
      <c r="O2636">
        <f t="shared" si="41"/>
        <v>1</v>
      </c>
    </row>
    <row r="2637" spans="1:15">
      <c r="A2637">
        <v>2636</v>
      </c>
      <c r="B2637" t="s">
        <v>460</v>
      </c>
      <c r="C2637" t="s">
        <v>549</v>
      </c>
      <c r="D2637" t="s">
        <v>102</v>
      </c>
      <c r="E2637" t="s">
        <v>103</v>
      </c>
      <c r="F2637" t="s">
        <v>584</v>
      </c>
      <c r="G2637" t="s">
        <v>585</v>
      </c>
      <c r="H2637" t="s">
        <v>586</v>
      </c>
      <c r="I2637" t="s">
        <v>587</v>
      </c>
      <c r="J2637" t="s">
        <v>588</v>
      </c>
      <c r="K2637" t="s">
        <v>19</v>
      </c>
      <c r="L2637">
        <v>9</v>
      </c>
      <c r="M2637" t="s">
        <v>1273</v>
      </c>
      <c r="O2637">
        <f t="shared" si="41"/>
        <v>1</v>
      </c>
    </row>
    <row r="2638" spans="1:15">
      <c r="A2638">
        <v>2637</v>
      </c>
      <c r="B2638" t="s">
        <v>460</v>
      </c>
      <c r="C2638" t="s">
        <v>549</v>
      </c>
      <c r="D2638" t="s">
        <v>102</v>
      </c>
      <c r="E2638" t="s">
        <v>109</v>
      </c>
      <c r="F2638" t="s">
        <v>589</v>
      </c>
      <c r="G2638" t="s">
        <v>590</v>
      </c>
      <c r="H2638" t="s">
        <v>591</v>
      </c>
      <c r="I2638" t="s">
        <v>592</v>
      </c>
      <c r="J2638" t="s">
        <v>593</v>
      </c>
      <c r="K2638" t="s">
        <v>19</v>
      </c>
      <c r="L2638">
        <v>2</v>
      </c>
      <c r="M2638" t="s">
        <v>1273</v>
      </c>
      <c r="N2638">
        <v>1</v>
      </c>
      <c r="O2638">
        <f t="shared" si="41"/>
        <v>1</v>
      </c>
    </row>
    <row r="2639" spans="1:15">
      <c r="A2639">
        <v>2638</v>
      </c>
      <c r="B2639" t="s">
        <v>460</v>
      </c>
      <c r="C2639" t="s">
        <v>549</v>
      </c>
      <c r="D2639" t="s">
        <v>114</v>
      </c>
      <c r="E2639" t="s">
        <v>115</v>
      </c>
      <c r="F2639" t="s">
        <v>594</v>
      </c>
      <c r="G2639" t="s">
        <v>123</v>
      </c>
      <c r="H2639" t="s">
        <v>595</v>
      </c>
      <c r="I2639" t="s">
        <v>596</v>
      </c>
      <c r="J2639" t="s">
        <v>597</v>
      </c>
      <c r="K2639" t="s">
        <v>19</v>
      </c>
      <c r="L2639">
        <v>0</v>
      </c>
      <c r="M2639" t="s">
        <v>1273</v>
      </c>
      <c r="O2639">
        <f t="shared" si="41"/>
        <v>1</v>
      </c>
    </row>
    <row r="2640" spans="1:15">
      <c r="A2640">
        <v>2639</v>
      </c>
      <c r="B2640" t="s">
        <v>460</v>
      </c>
      <c r="C2640" t="s">
        <v>549</v>
      </c>
      <c r="D2640" t="s">
        <v>114</v>
      </c>
      <c r="E2640" t="s">
        <v>121</v>
      </c>
      <c r="F2640" t="s">
        <v>598</v>
      </c>
      <c r="G2640" t="s">
        <v>599</v>
      </c>
      <c r="H2640" t="s">
        <v>600</v>
      </c>
      <c r="I2640" t="s">
        <v>601</v>
      </c>
      <c r="J2640" t="s">
        <v>602</v>
      </c>
      <c r="K2640" t="s">
        <v>19</v>
      </c>
      <c r="L2640">
        <v>1</v>
      </c>
      <c r="M2640" t="s">
        <v>1273</v>
      </c>
      <c r="N2640">
        <v>1</v>
      </c>
      <c r="O2640">
        <f t="shared" si="41"/>
        <v>1</v>
      </c>
    </row>
    <row r="2641" spans="1:15">
      <c r="A2641">
        <v>2640</v>
      </c>
      <c r="B2641" t="s">
        <v>460</v>
      </c>
      <c r="C2641" t="s">
        <v>603</v>
      </c>
      <c r="D2641" t="s">
        <v>52</v>
      </c>
      <c r="E2641" t="s">
        <v>52</v>
      </c>
      <c r="F2641" t="s">
        <v>604</v>
      </c>
      <c r="G2641" t="s">
        <v>605</v>
      </c>
      <c r="H2641" t="s">
        <v>606</v>
      </c>
      <c r="I2641" t="s">
        <v>607</v>
      </c>
      <c r="J2641" t="s">
        <v>608</v>
      </c>
      <c r="K2641" t="s">
        <v>19</v>
      </c>
      <c r="L2641">
        <v>1</v>
      </c>
      <c r="M2641" t="s">
        <v>1273</v>
      </c>
      <c r="O2641">
        <f t="shared" si="41"/>
        <v>1</v>
      </c>
    </row>
    <row r="2642" spans="1:15">
      <c r="A2642">
        <v>2641</v>
      </c>
      <c r="B2642" t="s">
        <v>460</v>
      </c>
      <c r="C2642" t="s">
        <v>603</v>
      </c>
      <c r="D2642" t="s">
        <v>52</v>
      </c>
      <c r="E2642" t="s">
        <v>58</v>
      </c>
      <c r="F2642" t="s">
        <v>609</v>
      </c>
      <c r="G2642" t="s">
        <v>610</v>
      </c>
      <c r="H2642" t="s">
        <v>611</v>
      </c>
      <c r="I2642" t="s">
        <v>607</v>
      </c>
      <c r="J2642" t="s">
        <v>612</v>
      </c>
      <c r="K2642" t="s">
        <v>19</v>
      </c>
      <c r="L2642">
        <v>5</v>
      </c>
      <c r="M2642" t="s">
        <v>1273</v>
      </c>
      <c r="N2642">
        <v>1</v>
      </c>
      <c r="O2642">
        <f t="shared" si="41"/>
        <v>1</v>
      </c>
    </row>
    <row r="2643" spans="1:15">
      <c r="A2643">
        <v>2642</v>
      </c>
      <c r="B2643" t="s">
        <v>460</v>
      </c>
      <c r="C2643" t="s">
        <v>603</v>
      </c>
      <c r="D2643" t="s">
        <v>25</v>
      </c>
      <c r="E2643" t="s">
        <v>64</v>
      </c>
      <c r="F2643" t="s">
        <v>613</v>
      </c>
      <c r="G2643" t="s">
        <v>354</v>
      </c>
      <c r="H2643" t="s">
        <v>614</v>
      </c>
      <c r="I2643" t="s">
        <v>615</v>
      </c>
      <c r="J2643" t="s">
        <v>616</v>
      </c>
      <c r="K2643" t="s">
        <v>19</v>
      </c>
      <c r="L2643">
        <v>2</v>
      </c>
      <c r="M2643" t="s">
        <v>1273</v>
      </c>
      <c r="O2643">
        <f t="shared" si="41"/>
        <v>1</v>
      </c>
    </row>
    <row r="2644" spans="1:15">
      <c r="A2644">
        <v>2643</v>
      </c>
      <c r="B2644" t="s">
        <v>460</v>
      </c>
      <c r="C2644" t="s">
        <v>603</v>
      </c>
      <c r="D2644" t="s">
        <v>25</v>
      </c>
      <c r="E2644" t="s">
        <v>70</v>
      </c>
      <c r="F2644" t="s">
        <v>617</v>
      </c>
      <c r="G2644" t="s">
        <v>253</v>
      </c>
      <c r="H2644" t="s">
        <v>618</v>
      </c>
      <c r="I2644" t="s">
        <v>619</v>
      </c>
      <c r="J2644" t="s">
        <v>620</v>
      </c>
      <c r="K2644" t="s">
        <v>19</v>
      </c>
      <c r="L2644">
        <v>3</v>
      </c>
      <c r="M2644" t="s">
        <v>1273</v>
      </c>
      <c r="O2644">
        <f t="shared" si="41"/>
        <v>1</v>
      </c>
    </row>
    <row r="2645" spans="1:15">
      <c r="A2645">
        <v>2644</v>
      </c>
      <c r="B2645" t="s">
        <v>460</v>
      </c>
      <c r="C2645" t="s">
        <v>603</v>
      </c>
      <c r="D2645" t="s">
        <v>76</v>
      </c>
      <c r="E2645" t="s">
        <v>77</v>
      </c>
      <c r="F2645" t="s">
        <v>621</v>
      </c>
      <c r="G2645" t="s">
        <v>622</v>
      </c>
      <c r="H2645" t="s">
        <v>623</v>
      </c>
      <c r="I2645" t="s">
        <v>624</v>
      </c>
      <c r="J2645" t="s">
        <v>625</v>
      </c>
      <c r="K2645" t="s">
        <v>19</v>
      </c>
      <c r="L2645">
        <v>3</v>
      </c>
      <c r="M2645" t="s">
        <v>1273</v>
      </c>
      <c r="N2645">
        <v>1</v>
      </c>
      <c r="O2645">
        <f t="shared" si="41"/>
        <v>1</v>
      </c>
    </row>
    <row r="2646" spans="1:15">
      <c r="A2646">
        <v>2645</v>
      </c>
      <c r="B2646" t="s">
        <v>460</v>
      </c>
      <c r="C2646" t="s">
        <v>603</v>
      </c>
      <c r="D2646" t="s">
        <v>76</v>
      </c>
      <c r="E2646" t="s">
        <v>83</v>
      </c>
      <c r="F2646" t="s">
        <v>626</v>
      </c>
      <c r="G2646" t="s">
        <v>627</v>
      </c>
      <c r="H2646" t="s">
        <v>628</v>
      </c>
      <c r="I2646" t="s">
        <v>624</v>
      </c>
      <c r="J2646" t="s">
        <v>629</v>
      </c>
      <c r="K2646" t="s">
        <v>19</v>
      </c>
      <c r="L2646">
        <v>0</v>
      </c>
      <c r="M2646" t="s">
        <v>1273</v>
      </c>
      <c r="O2646">
        <f t="shared" si="41"/>
        <v>1</v>
      </c>
    </row>
    <row r="2647" spans="1:15">
      <c r="A2647">
        <v>2646</v>
      </c>
      <c r="B2647" t="s">
        <v>460</v>
      </c>
      <c r="C2647" t="s">
        <v>603</v>
      </c>
      <c r="D2647" t="s">
        <v>89</v>
      </c>
      <c r="E2647" t="s">
        <v>90</v>
      </c>
      <c r="F2647" t="s">
        <v>156</v>
      </c>
      <c r="G2647" t="s">
        <v>85</v>
      </c>
      <c r="H2647" t="s">
        <v>630</v>
      </c>
      <c r="I2647" t="s">
        <v>631</v>
      </c>
      <c r="J2647" t="s">
        <v>632</v>
      </c>
      <c r="K2647" t="s">
        <v>19</v>
      </c>
      <c r="L2647">
        <v>4</v>
      </c>
      <c r="M2647" t="s">
        <v>1273</v>
      </c>
      <c r="N2647">
        <v>1</v>
      </c>
      <c r="O2647">
        <f t="shared" si="41"/>
        <v>1</v>
      </c>
    </row>
    <row r="2648" spans="1:15">
      <c r="A2648">
        <v>2647</v>
      </c>
      <c r="B2648" t="s">
        <v>460</v>
      </c>
      <c r="C2648" t="s">
        <v>603</v>
      </c>
      <c r="D2648" t="s">
        <v>89</v>
      </c>
      <c r="E2648" t="s">
        <v>96</v>
      </c>
      <c r="F2648" t="s">
        <v>633</v>
      </c>
      <c r="G2648" t="s">
        <v>634</v>
      </c>
      <c r="H2648" t="s">
        <v>635</v>
      </c>
      <c r="I2648" t="s">
        <v>636</v>
      </c>
      <c r="J2648" t="s">
        <v>637</v>
      </c>
      <c r="K2648" t="s">
        <v>19</v>
      </c>
      <c r="L2648">
        <v>1</v>
      </c>
      <c r="M2648" t="s">
        <v>1273</v>
      </c>
      <c r="O2648">
        <f t="shared" si="41"/>
        <v>1</v>
      </c>
    </row>
    <row r="2649" spans="1:15">
      <c r="A2649">
        <v>2648</v>
      </c>
      <c r="B2649" t="s">
        <v>460</v>
      </c>
      <c r="C2649" t="s">
        <v>603</v>
      </c>
      <c r="D2649" t="s">
        <v>102</v>
      </c>
      <c r="E2649" t="s">
        <v>103</v>
      </c>
      <c r="F2649" t="s">
        <v>638</v>
      </c>
      <c r="G2649" t="s">
        <v>639</v>
      </c>
      <c r="H2649" t="s">
        <v>640</v>
      </c>
      <c r="I2649" t="s">
        <v>641</v>
      </c>
      <c r="J2649" t="s">
        <v>642</v>
      </c>
      <c r="K2649" t="s">
        <v>19</v>
      </c>
      <c r="L2649">
        <v>3</v>
      </c>
      <c r="M2649" t="s">
        <v>1273</v>
      </c>
      <c r="N2649">
        <v>1</v>
      </c>
      <c r="O2649">
        <f t="shared" si="41"/>
        <v>1</v>
      </c>
    </row>
    <row r="2650" spans="1:15">
      <c r="A2650">
        <v>2649</v>
      </c>
      <c r="B2650" t="s">
        <v>460</v>
      </c>
      <c r="C2650" t="s">
        <v>603</v>
      </c>
      <c r="D2650" t="s">
        <v>102</v>
      </c>
      <c r="E2650" t="s">
        <v>109</v>
      </c>
      <c r="F2650" t="s">
        <v>643</v>
      </c>
      <c r="G2650" t="s">
        <v>258</v>
      </c>
      <c r="H2650" t="s">
        <v>644</v>
      </c>
      <c r="I2650" t="s">
        <v>645</v>
      </c>
      <c r="J2650" t="s">
        <v>646</v>
      </c>
      <c r="K2650" t="s">
        <v>19</v>
      </c>
      <c r="L2650">
        <v>9</v>
      </c>
      <c r="M2650" t="s">
        <v>1273</v>
      </c>
      <c r="N2650">
        <v>1</v>
      </c>
      <c r="O2650">
        <f t="shared" si="41"/>
        <v>1</v>
      </c>
    </row>
    <row r="2651" spans="1:15">
      <c r="A2651">
        <v>2650</v>
      </c>
      <c r="B2651" t="s">
        <v>460</v>
      </c>
      <c r="C2651" t="s">
        <v>603</v>
      </c>
      <c r="D2651" t="s">
        <v>114</v>
      </c>
      <c r="E2651" t="s">
        <v>115</v>
      </c>
      <c r="F2651" t="s">
        <v>647</v>
      </c>
      <c r="G2651" t="s">
        <v>229</v>
      </c>
      <c r="H2651" t="s">
        <v>648</v>
      </c>
      <c r="I2651" t="s">
        <v>649</v>
      </c>
      <c r="J2651" t="s">
        <v>650</v>
      </c>
      <c r="K2651" t="s">
        <v>19</v>
      </c>
      <c r="L2651">
        <v>4</v>
      </c>
      <c r="M2651" t="s">
        <v>1273</v>
      </c>
      <c r="N2651">
        <v>1</v>
      </c>
      <c r="O2651">
        <f t="shared" si="41"/>
        <v>1</v>
      </c>
    </row>
    <row r="2652" spans="1:15">
      <c r="A2652">
        <v>2651</v>
      </c>
      <c r="B2652" t="s">
        <v>460</v>
      </c>
      <c r="C2652" t="s">
        <v>603</v>
      </c>
      <c r="D2652" t="s">
        <v>114</v>
      </c>
      <c r="E2652" t="s">
        <v>121</v>
      </c>
      <c r="F2652" t="s">
        <v>651</v>
      </c>
      <c r="G2652" t="s">
        <v>652</v>
      </c>
      <c r="H2652" t="s">
        <v>653</v>
      </c>
      <c r="I2652" t="s">
        <v>654</v>
      </c>
      <c r="J2652" t="s">
        <v>655</v>
      </c>
      <c r="K2652" t="s">
        <v>19</v>
      </c>
      <c r="L2652">
        <v>1</v>
      </c>
      <c r="M2652" t="s">
        <v>1273</v>
      </c>
      <c r="O2652">
        <f t="shared" si="41"/>
        <v>1</v>
      </c>
    </row>
    <row r="2653" spans="1:15">
      <c r="A2653">
        <v>2652</v>
      </c>
      <c r="B2653" t="s">
        <v>460</v>
      </c>
      <c r="C2653" t="s">
        <v>656</v>
      </c>
      <c r="D2653" t="s">
        <v>52</v>
      </c>
      <c r="E2653" t="s">
        <v>52</v>
      </c>
      <c r="F2653" t="s">
        <v>657</v>
      </c>
      <c r="G2653" t="s">
        <v>561</v>
      </c>
      <c r="H2653" t="s">
        <v>658</v>
      </c>
      <c r="I2653" t="s">
        <v>1289</v>
      </c>
      <c r="J2653" t="s">
        <v>659</v>
      </c>
      <c r="K2653" t="s">
        <v>19</v>
      </c>
      <c r="L2653">
        <v>8</v>
      </c>
      <c r="M2653" t="s">
        <v>1273</v>
      </c>
      <c r="N2653">
        <v>1</v>
      </c>
      <c r="O2653">
        <f t="shared" si="41"/>
        <v>1</v>
      </c>
    </row>
    <row r="2654" spans="1:15">
      <c r="A2654">
        <v>2653</v>
      </c>
      <c r="B2654" t="s">
        <v>460</v>
      </c>
      <c r="C2654" t="s">
        <v>656</v>
      </c>
      <c r="D2654" t="s">
        <v>52</v>
      </c>
      <c r="E2654" t="s">
        <v>58</v>
      </c>
      <c r="F2654" t="s">
        <v>660</v>
      </c>
      <c r="G2654" t="s">
        <v>661</v>
      </c>
      <c r="H2654" t="s">
        <v>662</v>
      </c>
      <c r="I2654" t="s">
        <v>663</v>
      </c>
      <c r="J2654" t="s">
        <v>664</v>
      </c>
      <c r="K2654" t="s">
        <v>19</v>
      </c>
      <c r="L2654">
        <v>5</v>
      </c>
      <c r="M2654" t="s">
        <v>1273</v>
      </c>
      <c r="N2654">
        <v>1</v>
      </c>
      <c r="O2654">
        <f t="shared" si="41"/>
        <v>1</v>
      </c>
    </row>
    <row r="2655" spans="1:15">
      <c r="A2655">
        <v>2654</v>
      </c>
      <c r="B2655" t="s">
        <v>460</v>
      </c>
      <c r="C2655" t="s">
        <v>656</v>
      </c>
      <c r="D2655" t="s">
        <v>25</v>
      </c>
      <c r="E2655" t="s">
        <v>64</v>
      </c>
      <c r="F2655" t="s">
        <v>657</v>
      </c>
      <c r="G2655" t="s">
        <v>561</v>
      </c>
      <c r="H2655" t="s">
        <v>658</v>
      </c>
      <c r="I2655" t="s">
        <v>1289</v>
      </c>
      <c r="J2655" t="s">
        <v>659</v>
      </c>
      <c r="K2655" t="s">
        <v>19</v>
      </c>
      <c r="L2655">
        <v>8</v>
      </c>
      <c r="M2655" t="s">
        <v>1273</v>
      </c>
      <c r="N2655">
        <v>1</v>
      </c>
      <c r="O2655">
        <f t="shared" si="41"/>
        <v>1</v>
      </c>
    </row>
    <row r="2656" spans="1:15">
      <c r="A2656">
        <v>2655</v>
      </c>
      <c r="B2656" t="s">
        <v>460</v>
      </c>
      <c r="C2656" t="s">
        <v>656</v>
      </c>
      <c r="D2656" t="s">
        <v>25</v>
      </c>
      <c r="E2656" t="s">
        <v>70</v>
      </c>
      <c r="F2656" t="s">
        <v>116</v>
      </c>
      <c r="G2656" t="s">
        <v>665</v>
      </c>
      <c r="H2656" t="s">
        <v>666</v>
      </c>
      <c r="I2656" t="s">
        <v>667</v>
      </c>
      <c r="J2656" t="s">
        <v>668</v>
      </c>
      <c r="K2656" t="s">
        <v>19</v>
      </c>
      <c r="L2656">
        <v>4</v>
      </c>
      <c r="M2656" t="s">
        <v>1273</v>
      </c>
      <c r="O2656">
        <f t="shared" si="41"/>
        <v>1</v>
      </c>
    </row>
    <row r="2657" spans="1:15">
      <c r="A2657">
        <v>2656</v>
      </c>
      <c r="B2657" t="s">
        <v>460</v>
      </c>
      <c r="C2657" t="s">
        <v>656</v>
      </c>
      <c r="D2657" t="s">
        <v>76</v>
      </c>
      <c r="E2657" t="s">
        <v>83</v>
      </c>
      <c r="F2657" t="s">
        <v>669</v>
      </c>
      <c r="G2657" t="s">
        <v>670</v>
      </c>
      <c r="H2657" t="s">
        <v>671</v>
      </c>
      <c r="I2657" t="s">
        <v>672</v>
      </c>
      <c r="J2657" t="s">
        <v>673</v>
      </c>
      <c r="K2657" t="s">
        <v>19</v>
      </c>
      <c r="L2657">
        <v>2</v>
      </c>
      <c r="M2657" t="s">
        <v>1273</v>
      </c>
      <c r="O2657">
        <f t="shared" si="41"/>
        <v>1</v>
      </c>
    </row>
    <row r="2658" spans="1:15">
      <c r="A2658">
        <v>2657</v>
      </c>
      <c r="B2658" t="s">
        <v>460</v>
      </c>
      <c r="C2658" t="s">
        <v>656</v>
      </c>
      <c r="D2658" t="s">
        <v>76</v>
      </c>
      <c r="E2658" t="s">
        <v>83</v>
      </c>
      <c r="F2658" t="s">
        <v>674</v>
      </c>
      <c r="G2658" t="s">
        <v>675</v>
      </c>
      <c r="H2658" t="s">
        <v>676</v>
      </c>
      <c r="I2658" t="s">
        <v>677</v>
      </c>
      <c r="J2658" t="s">
        <v>678</v>
      </c>
      <c r="K2658" t="s">
        <v>19</v>
      </c>
      <c r="L2658">
        <v>1</v>
      </c>
      <c r="M2658" t="s">
        <v>1273</v>
      </c>
      <c r="O2658">
        <f t="shared" si="41"/>
        <v>1</v>
      </c>
    </row>
    <row r="2659" spans="1:15">
      <c r="A2659">
        <v>2658</v>
      </c>
      <c r="B2659" t="s">
        <v>460</v>
      </c>
      <c r="C2659" t="s">
        <v>656</v>
      </c>
      <c r="D2659" t="s">
        <v>89</v>
      </c>
      <c r="E2659" t="s">
        <v>90</v>
      </c>
      <c r="F2659" t="s">
        <v>679</v>
      </c>
      <c r="G2659" t="s">
        <v>680</v>
      </c>
      <c r="H2659" t="s">
        <v>681</v>
      </c>
      <c r="I2659" t="s">
        <v>682</v>
      </c>
      <c r="J2659" t="s">
        <v>683</v>
      </c>
      <c r="K2659" t="s">
        <v>19</v>
      </c>
      <c r="L2659">
        <v>9</v>
      </c>
      <c r="M2659" t="s">
        <v>1273</v>
      </c>
      <c r="N2659">
        <v>1</v>
      </c>
      <c r="O2659">
        <f t="shared" si="41"/>
        <v>1</v>
      </c>
    </row>
    <row r="2660" spans="1:15">
      <c r="A2660">
        <v>2659</v>
      </c>
      <c r="B2660" t="s">
        <v>460</v>
      </c>
      <c r="C2660" t="s">
        <v>656</v>
      </c>
      <c r="D2660" t="s">
        <v>89</v>
      </c>
      <c r="E2660" t="s">
        <v>96</v>
      </c>
      <c r="F2660" t="s">
        <v>660</v>
      </c>
      <c r="G2660" t="s">
        <v>661</v>
      </c>
      <c r="H2660" t="s">
        <v>662</v>
      </c>
      <c r="I2660" t="s">
        <v>663</v>
      </c>
      <c r="J2660" t="s">
        <v>664</v>
      </c>
      <c r="K2660" t="s">
        <v>19</v>
      </c>
      <c r="L2660">
        <v>5</v>
      </c>
      <c r="M2660" t="s">
        <v>1273</v>
      </c>
      <c r="N2660">
        <v>1</v>
      </c>
      <c r="O2660">
        <f t="shared" si="41"/>
        <v>1</v>
      </c>
    </row>
    <row r="2661" spans="1:15">
      <c r="A2661">
        <v>2660</v>
      </c>
      <c r="B2661" t="s">
        <v>460</v>
      </c>
      <c r="C2661" t="s">
        <v>656</v>
      </c>
      <c r="D2661" t="s">
        <v>102</v>
      </c>
      <c r="E2661" t="s">
        <v>103</v>
      </c>
      <c r="F2661" t="s">
        <v>402</v>
      </c>
      <c r="G2661" t="s">
        <v>684</v>
      </c>
      <c r="H2661" t="s">
        <v>685</v>
      </c>
      <c r="I2661" t="s">
        <v>686</v>
      </c>
      <c r="J2661" t="s">
        <v>687</v>
      </c>
      <c r="K2661" t="s">
        <v>19</v>
      </c>
      <c r="L2661">
        <v>11</v>
      </c>
      <c r="M2661" t="s">
        <v>1273</v>
      </c>
      <c r="N2661">
        <v>1</v>
      </c>
      <c r="O2661">
        <f t="shared" si="41"/>
        <v>1</v>
      </c>
    </row>
    <row r="2662" spans="1:15">
      <c r="A2662">
        <v>2661</v>
      </c>
      <c r="B2662" t="s">
        <v>460</v>
      </c>
      <c r="C2662" t="s">
        <v>656</v>
      </c>
      <c r="D2662" t="s">
        <v>102</v>
      </c>
      <c r="E2662" t="s">
        <v>109</v>
      </c>
      <c r="F2662" t="s">
        <v>688</v>
      </c>
      <c r="G2662" t="s">
        <v>689</v>
      </c>
      <c r="H2662" t="s">
        <v>690</v>
      </c>
      <c r="I2662" t="s">
        <v>691</v>
      </c>
      <c r="J2662" t="s">
        <v>692</v>
      </c>
      <c r="K2662" t="s">
        <v>19</v>
      </c>
      <c r="L2662">
        <v>1</v>
      </c>
      <c r="M2662" t="s">
        <v>1273</v>
      </c>
      <c r="O2662">
        <f t="shared" si="41"/>
        <v>1</v>
      </c>
    </row>
    <row r="2663" spans="1:15">
      <c r="A2663">
        <v>2662</v>
      </c>
      <c r="B2663" t="s">
        <v>460</v>
      </c>
      <c r="C2663" t="s">
        <v>656</v>
      </c>
      <c r="D2663" t="s">
        <v>114</v>
      </c>
      <c r="E2663" t="s">
        <v>115</v>
      </c>
      <c r="F2663" t="s">
        <v>693</v>
      </c>
      <c r="G2663" t="s">
        <v>694</v>
      </c>
      <c r="H2663" t="s">
        <v>695</v>
      </c>
      <c r="I2663" t="s">
        <v>696</v>
      </c>
      <c r="J2663" t="s">
        <v>697</v>
      </c>
      <c r="K2663" t="s">
        <v>19</v>
      </c>
      <c r="L2663">
        <v>3</v>
      </c>
      <c r="M2663" t="s">
        <v>1273</v>
      </c>
      <c r="N2663">
        <v>1</v>
      </c>
      <c r="O2663">
        <f t="shared" si="41"/>
        <v>1</v>
      </c>
    </row>
    <row r="2664" spans="1:15">
      <c r="A2664">
        <v>2663</v>
      </c>
      <c r="B2664" t="s">
        <v>460</v>
      </c>
      <c r="C2664" t="s">
        <v>656</v>
      </c>
      <c r="D2664" t="s">
        <v>114</v>
      </c>
      <c r="E2664" t="s">
        <v>121</v>
      </c>
      <c r="F2664" t="s">
        <v>698</v>
      </c>
      <c r="G2664" t="s">
        <v>367</v>
      </c>
      <c r="H2664" t="s">
        <v>699</v>
      </c>
      <c r="I2664" t="s">
        <v>700</v>
      </c>
      <c r="J2664" t="s">
        <v>701</v>
      </c>
      <c r="K2664" t="s">
        <v>19</v>
      </c>
      <c r="L2664">
        <v>0</v>
      </c>
      <c r="M2664" t="s">
        <v>1273</v>
      </c>
      <c r="O2664">
        <f t="shared" si="41"/>
        <v>1</v>
      </c>
    </row>
    <row r="2665" spans="1:15">
      <c r="A2665">
        <v>2664</v>
      </c>
      <c r="B2665" t="s">
        <v>460</v>
      </c>
      <c r="C2665" t="s">
        <v>702</v>
      </c>
      <c r="D2665" t="s">
        <v>52</v>
      </c>
      <c r="E2665" t="s">
        <v>52</v>
      </c>
      <c r="F2665" t="s">
        <v>703</v>
      </c>
      <c r="G2665" t="s">
        <v>229</v>
      </c>
      <c r="H2665" t="s">
        <v>704</v>
      </c>
      <c r="I2665" t="s">
        <v>705</v>
      </c>
      <c r="J2665" t="s">
        <v>706</v>
      </c>
      <c r="K2665" t="s">
        <v>19</v>
      </c>
      <c r="L2665">
        <v>8</v>
      </c>
      <c r="M2665" t="s">
        <v>1273</v>
      </c>
      <c r="O2665">
        <f t="shared" si="41"/>
        <v>1</v>
      </c>
    </row>
    <row r="2666" spans="1:15">
      <c r="A2666">
        <v>2665</v>
      </c>
      <c r="B2666" t="s">
        <v>460</v>
      </c>
      <c r="C2666" t="s">
        <v>702</v>
      </c>
      <c r="D2666" t="s">
        <v>52</v>
      </c>
      <c r="E2666" t="s">
        <v>58</v>
      </c>
      <c r="F2666" t="s">
        <v>707</v>
      </c>
      <c r="G2666" t="s">
        <v>344</v>
      </c>
      <c r="H2666" t="s">
        <v>708</v>
      </c>
      <c r="I2666" t="s">
        <v>709</v>
      </c>
      <c r="J2666" t="s">
        <v>710</v>
      </c>
      <c r="K2666" t="s">
        <v>19</v>
      </c>
      <c r="L2666">
        <v>7</v>
      </c>
      <c r="M2666" t="s">
        <v>1273</v>
      </c>
      <c r="N2666">
        <v>1</v>
      </c>
      <c r="O2666">
        <f t="shared" si="41"/>
        <v>1</v>
      </c>
    </row>
    <row r="2667" spans="1:15">
      <c r="A2667">
        <v>2666</v>
      </c>
      <c r="B2667" t="s">
        <v>460</v>
      </c>
      <c r="C2667" t="s">
        <v>702</v>
      </c>
      <c r="D2667" t="s">
        <v>25</v>
      </c>
      <c r="E2667" t="s">
        <v>64</v>
      </c>
      <c r="F2667" t="s">
        <v>711</v>
      </c>
      <c r="G2667" t="s">
        <v>354</v>
      </c>
      <c r="H2667" t="s">
        <v>712</v>
      </c>
      <c r="I2667" t="s">
        <v>713</v>
      </c>
      <c r="J2667" t="s">
        <v>714</v>
      </c>
      <c r="K2667" t="s">
        <v>19</v>
      </c>
      <c r="L2667">
        <v>11</v>
      </c>
      <c r="M2667" t="s">
        <v>1273</v>
      </c>
      <c r="N2667">
        <v>1</v>
      </c>
      <c r="O2667">
        <f t="shared" si="41"/>
        <v>1</v>
      </c>
    </row>
    <row r="2668" spans="1:15">
      <c r="A2668">
        <v>2667</v>
      </c>
      <c r="B2668" t="s">
        <v>460</v>
      </c>
      <c r="C2668" t="s">
        <v>702</v>
      </c>
      <c r="D2668" t="s">
        <v>25</v>
      </c>
      <c r="E2668" t="s">
        <v>70</v>
      </c>
      <c r="F2668" t="s">
        <v>715</v>
      </c>
      <c r="G2668" t="s">
        <v>716</v>
      </c>
      <c r="H2668" t="s">
        <v>717</v>
      </c>
      <c r="I2668" t="s">
        <v>718</v>
      </c>
      <c r="J2668" t="s">
        <v>719</v>
      </c>
      <c r="K2668" t="s">
        <v>19</v>
      </c>
      <c r="L2668">
        <v>0</v>
      </c>
      <c r="M2668" t="s">
        <v>1273</v>
      </c>
      <c r="O2668">
        <f t="shared" si="41"/>
        <v>1</v>
      </c>
    </row>
    <row r="2669" spans="1:15">
      <c r="A2669">
        <v>2668</v>
      </c>
      <c r="B2669" t="s">
        <v>460</v>
      </c>
      <c r="C2669" t="s">
        <v>702</v>
      </c>
      <c r="D2669" t="s">
        <v>76</v>
      </c>
      <c r="E2669" t="s">
        <v>77</v>
      </c>
      <c r="F2669" t="s">
        <v>720</v>
      </c>
      <c r="G2669" t="s">
        <v>721</v>
      </c>
      <c r="H2669" t="s">
        <v>722</v>
      </c>
      <c r="I2669" t="s">
        <v>723</v>
      </c>
      <c r="J2669" t="s">
        <v>724</v>
      </c>
      <c r="K2669" t="s">
        <v>19</v>
      </c>
      <c r="L2669">
        <v>7</v>
      </c>
      <c r="M2669" t="s">
        <v>1273</v>
      </c>
      <c r="O2669">
        <f t="shared" si="41"/>
        <v>1</v>
      </c>
    </row>
    <row r="2670" spans="1:15">
      <c r="A2670">
        <v>2669</v>
      </c>
      <c r="B2670" t="s">
        <v>460</v>
      </c>
      <c r="C2670" t="s">
        <v>702</v>
      </c>
      <c r="D2670" t="s">
        <v>76</v>
      </c>
      <c r="E2670" t="s">
        <v>83</v>
      </c>
      <c r="F2670" t="s">
        <v>15</v>
      </c>
      <c r="G2670" t="s">
        <v>725</v>
      </c>
      <c r="H2670" t="s">
        <v>726</v>
      </c>
      <c r="I2670" t="s">
        <v>723</v>
      </c>
      <c r="J2670" t="s">
        <v>727</v>
      </c>
      <c r="K2670" t="s">
        <v>19</v>
      </c>
      <c r="L2670">
        <v>0</v>
      </c>
      <c r="M2670" t="s">
        <v>1273</v>
      </c>
      <c r="O2670">
        <f t="shared" si="41"/>
        <v>1</v>
      </c>
    </row>
    <row r="2671" spans="1:15">
      <c r="A2671">
        <v>2670</v>
      </c>
      <c r="B2671" t="s">
        <v>460</v>
      </c>
      <c r="C2671" t="s">
        <v>702</v>
      </c>
      <c r="D2671" t="s">
        <v>89</v>
      </c>
      <c r="E2671" t="s">
        <v>90</v>
      </c>
      <c r="F2671" t="s">
        <v>37</v>
      </c>
      <c r="G2671" t="s">
        <v>42</v>
      </c>
      <c r="H2671" t="s">
        <v>728</v>
      </c>
      <c r="I2671" t="s">
        <v>729</v>
      </c>
      <c r="J2671" t="s">
        <v>730</v>
      </c>
      <c r="K2671" t="s">
        <v>19</v>
      </c>
      <c r="L2671">
        <v>5</v>
      </c>
      <c r="M2671" t="s">
        <v>1273</v>
      </c>
      <c r="O2671">
        <f t="shared" si="41"/>
        <v>1</v>
      </c>
    </row>
    <row r="2672" spans="1:15">
      <c r="A2672">
        <v>2671</v>
      </c>
      <c r="B2672" t="s">
        <v>460</v>
      </c>
      <c r="C2672" t="s">
        <v>702</v>
      </c>
      <c r="D2672" t="s">
        <v>89</v>
      </c>
      <c r="E2672" t="s">
        <v>96</v>
      </c>
      <c r="F2672" t="s">
        <v>715</v>
      </c>
      <c r="G2672" t="s">
        <v>716</v>
      </c>
      <c r="H2672" t="s">
        <v>717</v>
      </c>
      <c r="I2672" t="s">
        <v>718</v>
      </c>
      <c r="J2672" t="s">
        <v>719</v>
      </c>
      <c r="K2672" t="s">
        <v>19</v>
      </c>
      <c r="L2672">
        <v>0</v>
      </c>
      <c r="M2672" t="s">
        <v>1273</v>
      </c>
      <c r="O2672">
        <f t="shared" si="41"/>
        <v>1</v>
      </c>
    </row>
    <row r="2673" spans="1:15">
      <c r="A2673">
        <v>2672</v>
      </c>
      <c r="B2673" t="s">
        <v>460</v>
      </c>
      <c r="C2673" t="s">
        <v>702</v>
      </c>
      <c r="D2673" t="s">
        <v>102</v>
      </c>
      <c r="E2673" t="s">
        <v>103</v>
      </c>
      <c r="F2673" t="s">
        <v>731</v>
      </c>
      <c r="G2673" t="s">
        <v>229</v>
      </c>
      <c r="H2673" t="s">
        <v>732</v>
      </c>
      <c r="I2673" t="s">
        <v>733</v>
      </c>
      <c r="J2673" t="s">
        <v>734</v>
      </c>
      <c r="K2673" t="s">
        <v>19</v>
      </c>
      <c r="L2673">
        <v>6</v>
      </c>
      <c r="M2673" t="s">
        <v>1273</v>
      </c>
      <c r="O2673">
        <f t="shared" si="41"/>
        <v>1</v>
      </c>
    </row>
    <row r="2674" spans="1:15">
      <c r="A2674">
        <v>2673</v>
      </c>
      <c r="B2674" t="s">
        <v>460</v>
      </c>
      <c r="C2674" t="s">
        <v>702</v>
      </c>
      <c r="D2674" t="s">
        <v>102</v>
      </c>
      <c r="E2674" t="s">
        <v>109</v>
      </c>
      <c r="F2674" t="s">
        <v>735</v>
      </c>
      <c r="G2674" t="s">
        <v>736</v>
      </c>
      <c r="H2674" t="s">
        <v>737</v>
      </c>
      <c r="I2674" t="s">
        <v>738</v>
      </c>
      <c r="J2674" t="s">
        <v>739</v>
      </c>
      <c r="K2674" t="s">
        <v>19</v>
      </c>
      <c r="L2674">
        <v>2</v>
      </c>
      <c r="M2674" t="s">
        <v>1273</v>
      </c>
      <c r="O2674">
        <f t="shared" si="41"/>
        <v>1</v>
      </c>
    </row>
    <row r="2675" spans="1:15">
      <c r="A2675">
        <v>2674</v>
      </c>
      <c r="B2675" t="s">
        <v>460</v>
      </c>
      <c r="C2675" t="s">
        <v>702</v>
      </c>
      <c r="D2675" t="s">
        <v>114</v>
      </c>
      <c r="E2675" t="s">
        <v>115</v>
      </c>
      <c r="F2675" t="s">
        <v>740</v>
      </c>
      <c r="G2675" t="s">
        <v>741</v>
      </c>
      <c r="H2675" t="s">
        <v>742</v>
      </c>
      <c r="I2675" t="s">
        <v>743</v>
      </c>
      <c r="J2675" t="s">
        <v>744</v>
      </c>
      <c r="K2675" t="s">
        <v>19</v>
      </c>
      <c r="L2675">
        <v>1</v>
      </c>
      <c r="M2675" t="s">
        <v>1273</v>
      </c>
      <c r="N2675">
        <v>1</v>
      </c>
      <c r="O2675">
        <f t="shared" si="41"/>
        <v>1</v>
      </c>
    </row>
    <row r="2676" spans="1:15">
      <c r="A2676">
        <v>2675</v>
      </c>
      <c r="B2676" t="s">
        <v>460</v>
      </c>
      <c r="C2676" t="s">
        <v>702</v>
      </c>
      <c r="D2676" t="s">
        <v>114</v>
      </c>
      <c r="E2676" t="s">
        <v>121</v>
      </c>
      <c r="F2676" t="s">
        <v>745</v>
      </c>
      <c r="G2676" t="s">
        <v>746</v>
      </c>
      <c r="H2676" t="s">
        <v>747</v>
      </c>
      <c r="I2676" t="s">
        <v>748</v>
      </c>
      <c r="J2676" t="s">
        <v>749</v>
      </c>
      <c r="K2676" t="s">
        <v>19</v>
      </c>
      <c r="L2676">
        <v>9</v>
      </c>
      <c r="M2676" t="s">
        <v>1273</v>
      </c>
      <c r="O2676">
        <f t="shared" si="41"/>
        <v>1</v>
      </c>
    </row>
    <row r="2677" spans="1:15">
      <c r="A2677">
        <v>2676</v>
      </c>
      <c r="B2677" t="s">
        <v>460</v>
      </c>
      <c r="C2677" t="s">
        <v>750</v>
      </c>
      <c r="D2677" t="s">
        <v>52</v>
      </c>
      <c r="E2677" t="s">
        <v>52</v>
      </c>
      <c r="F2677" t="s">
        <v>751</v>
      </c>
      <c r="G2677" t="s">
        <v>258</v>
      </c>
      <c r="H2677" t="s">
        <v>752</v>
      </c>
      <c r="I2677" t="s">
        <v>753</v>
      </c>
      <c r="J2677" t="s">
        <v>754</v>
      </c>
      <c r="K2677" t="s">
        <v>19</v>
      </c>
      <c r="L2677">
        <v>9</v>
      </c>
      <c r="M2677" t="s">
        <v>1273</v>
      </c>
      <c r="N2677">
        <v>1</v>
      </c>
      <c r="O2677">
        <f t="shared" si="41"/>
        <v>1</v>
      </c>
    </row>
    <row r="2678" spans="1:15">
      <c r="A2678">
        <v>2677</v>
      </c>
      <c r="B2678" t="s">
        <v>460</v>
      </c>
      <c r="C2678" t="s">
        <v>750</v>
      </c>
      <c r="D2678" t="s">
        <v>52</v>
      </c>
      <c r="E2678" t="s">
        <v>58</v>
      </c>
      <c r="F2678" t="s">
        <v>755</v>
      </c>
      <c r="G2678" t="s">
        <v>580</v>
      </c>
      <c r="H2678" t="s">
        <v>756</v>
      </c>
      <c r="I2678" t="s">
        <v>757</v>
      </c>
      <c r="J2678" t="s">
        <v>758</v>
      </c>
      <c r="K2678" t="s">
        <v>19</v>
      </c>
      <c r="L2678">
        <v>9</v>
      </c>
      <c r="M2678" t="s">
        <v>1273</v>
      </c>
      <c r="N2678">
        <v>1</v>
      </c>
      <c r="O2678">
        <f t="shared" si="41"/>
        <v>1</v>
      </c>
    </row>
    <row r="2679" spans="1:15">
      <c r="A2679">
        <v>2678</v>
      </c>
      <c r="B2679" t="s">
        <v>460</v>
      </c>
      <c r="C2679" t="s">
        <v>750</v>
      </c>
      <c r="D2679" t="s">
        <v>25</v>
      </c>
      <c r="E2679" t="s">
        <v>64</v>
      </c>
      <c r="F2679" t="s">
        <v>759</v>
      </c>
      <c r="G2679" t="s">
        <v>760</v>
      </c>
      <c r="H2679" t="s">
        <v>761</v>
      </c>
      <c r="I2679" t="s">
        <v>762</v>
      </c>
      <c r="J2679" t="s">
        <v>763</v>
      </c>
      <c r="K2679" t="s">
        <v>19</v>
      </c>
      <c r="L2679">
        <v>7</v>
      </c>
      <c r="M2679" t="s">
        <v>1273</v>
      </c>
      <c r="N2679">
        <v>1</v>
      </c>
      <c r="O2679">
        <f t="shared" si="41"/>
        <v>1</v>
      </c>
    </row>
    <row r="2680" spans="1:15">
      <c r="A2680">
        <v>2679</v>
      </c>
      <c r="B2680" t="s">
        <v>460</v>
      </c>
      <c r="C2680" t="s">
        <v>750</v>
      </c>
      <c r="D2680" t="s">
        <v>25</v>
      </c>
      <c r="E2680" t="s">
        <v>70</v>
      </c>
      <c r="F2680" t="s">
        <v>764</v>
      </c>
      <c r="G2680" t="s">
        <v>765</v>
      </c>
      <c r="H2680" t="s">
        <v>766</v>
      </c>
      <c r="I2680" t="s">
        <v>767</v>
      </c>
      <c r="J2680" t="s">
        <v>768</v>
      </c>
      <c r="K2680" t="s">
        <v>19</v>
      </c>
      <c r="L2680">
        <v>7</v>
      </c>
      <c r="M2680" t="s">
        <v>1273</v>
      </c>
      <c r="O2680">
        <f t="shared" si="41"/>
        <v>1</v>
      </c>
    </row>
    <row r="2681" spans="1:15">
      <c r="A2681">
        <v>2680</v>
      </c>
      <c r="B2681" t="s">
        <v>460</v>
      </c>
      <c r="C2681" t="s">
        <v>750</v>
      </c>
      <c r="D2681" t="s">
        <v>25</v>
      </c>
      <c r="E2681" t="s">
        <v>70</v>
      </c>
      <c r="F2681" t="s">
        <v>769</v>
      </c>
      <c r="G2681" t="s">
        <v>770</v>
      </c>
      <c r="H2681" t="s">
        <v>771</v>
      </c>
      <c r="I2681" t="s">
        <v>772</v>
      </c>
      <c r="J2681" t="s">
        <v>773</v>
      </c>
      <c r="K2681" t="s">
        <v>19</v>
      </c>
      <c r="L2681">
        <v>2</v>
      </c>
      <c r="M2681" t="s">
        <v>1273</v>
      </c>
      <c r="O2681">
        <f t="shared" si="41"/>
        <v>1</v>
      </c>
    </row>
    <row r="2682" spans="1:15">
      <c r="A2682">
        <v>2681</v>
      </c>
      <c r="B2682" t="s">
        <v>460</v>
      </c>
      <c r="C2682" t="s">
        <v>750</v>
      </c>
      <c r="D2682" t="s">
        <v>25</v>
      </c>
      <c r="E2682" t="s">
        <v>70</v>
      </c>
      <c r="F2682" t="s">
        <v>774</v>
      </c>
      <c r="G2682" t="s">
        <v>775</v>
      </c>
      <c r="H2682" t="s">
        <v>776</v>
      </c>
      <c r="I2682" t="s">
        <v>777</v>
      </c>
      <c r="J2682" t="s">
        <v>778</v>
      </c>
      <c r="K2682" t="s">
        <v>19</v>
      </c>
      <c r="L2682">
        <v>1</v>
      </c>
      <c r="M2682" t="s">
        <v>1273</v>
      </c>
      <c r="O2682">
        <f t="shared" si="41"/>
        <v>1</v>
      </c>
    </row>
    <row r="2683" spans="1:15">
      <c r="A2683">
        <v>2682</v>
      </c>
      <c r="B2683" t="s">
        <v>460</v>
      </c>
      <c r="C2683" t="s">
        <v>750</v>
      </c>
      <c r="D2683" t="s">
        <v>76</v>
      </c>
      <c r="E2683" t="s">
        <v>77</v>
      </c>
      <c r="F2683" t="s">
        <v>779</v>
      </c>
      <c r="G2683" t="s">
        <v>780</v>
      </c>
      <c r="H2683" t="s">
        <v>781</v>
      </c>
      <c r="I2683" t="s">
        <v>782</v>
      </c>
      <c r="J2683" t="s">
        <v>783</v>
      </c>
      <c r="K2683" t="s">
        <v>19</v>
      </c>
      <c r="L2683">
        <v>3</v>
      </c>
      <c r="M2683" t="s">
        <v>1273</v>
      </c>
      <c r="O2683">
        <f t="shared" si="41"/>
        <v>1</v>
      </c>
    </row>
    <row r="2684" spans="1:15">
      <c r="A2684">
        <v>2683</v>
      </c>
      <c r="B2684" t="s">
        <v>460</v>
      </c>
      <c r="C2684" t="s">
        <v>750</v>
      </c>
      <c r="D2684" t="s">
        <v>76</v>
      </c>
      <c r="E2684" t="s">
        <v>83</v>
      </c>
      <c r="F2684" t="s">
        <v>784</v>
      </c>
      <c r="G2684" t="s">
        <v>785</v>
      </c>
      <c r="H2684" t="s">
        <v>786</v>
      </c>
      <c r="I2684" t="s">
        <v>787</v>
      </c>
      <c r="J2684" t="s">
        <v>788</v>
      </c>
      <c r="K2684" t="s">
        <v>19</v>
      </c>
      <c r="L2684">
        <v>3</v>
      </c>
      <c r="M2684" t="s">
        <v>1273</v>
      </c>
      <c r="N2684">
        <v>1</v>
      </c>
      <c r="O2684">
        <f t="shared" si="41"/>
        <v>1</v>
      </c>
    </row>
    <row r="2685" spans="1:15">
      <c r="A2685">
        <v>2684</v>
      </c>
      <c r="B2685" t="s">
        <v>460</v>
      </c>
      <c r="C2685" t="s">
        <v>750</v>
      </c>
      <c r="D2685" t="s">
        <v>89</v>
      </c>
      <c r="E2685" t="s">
        <v>789</v>
      </c>
      <c r="F2685" t="s">
        <v>790</v>
      </c>
      <c r="G2685" t="s">
        <v>791</v>
      </c>
      <c r="H2685" t="s">
        <v>792</v>
      </c>
      <c r="I2685" t="s">
        <v>793</v>
      </c>
      <c r="J2685" t="s">
        <v>794</v>
      </c>
      <c r="K2685" t="s">
        <v>19</v>
      </c>
      <c r="L2685">
        <v>4</v>
      </c>
      <c r="M2685" t="s">
        <v>1273</v>
      </c>
      <c r="N2685">
        <v>1</v>
      </c>
      <c r="O2685">
        <f t="shared" si="41"/>
        <v>1</v>
      </c>
    </row>
    <row r="2686" spans="1:15">
      <c r="A2686">
        <v>2685</v>
      </c>
      <c r="B2686" t="s">
        <v>460</v>
      </c>
      <c r="C2686" t="s">
        <v>750</v>
      </c>
      <c r="D2686" t="s">
        <v>89</v>
      </c>
      <c r="E2686" t="s">
        <v>96</v>
      </c>
      <c r="F2686" t="s">
        <v>795</v>
      </c>
      <c r="G2686" t="s">
        <v>229</v>
      </c>
      <c r="H2686" t="s">
        <v>796</v>
      </c>
      <c r="I2686" t="s">
        <v>797</v>
      </c>
      <c r="J2686" t="s">
        <v>798</v>
      </c>
      <c r="K2686" t="s">
        <v>19</v>
      </c>
      <c r="L2686">
        <v>6</v>
      </c>
      <c r="M2686" t="s">
        <v>1273</v>
      </c>
      <c r="O2686">
        <f t="shared" si="41"/>
        <v>1</v>
      </c>
    </row>
    <row r="2687" spans="1:15">
      <c r="A2687">
        <v>2686</v>
      </c>
      <c r="B2687" t="s">
        <v>460</v>
      </c>
      <c r="C2687" t="s">
        <v>750</v>
      </c>
      <c r="D2687" t="s">
        <v>89</v>
      </c>
      <c r="E2687" t="s">
        <v>96</v>
      </c>
      <c r="F2687" t="s">
        <v>799</v>
      </c>
      <c r="G2687" t="s">
        <v>800</v>
      </c>
      <c r="H2687" t="s">
        <v>801</v>
      </c>
      <c r="I2687" t="s">
        <v>802</v>
      </c>
      <c r="J2687" t="s">
        <v>803</v>
      </c>
      <c r="K2687" t="s">
        <v>19</v>
      </c>
      <c r="L2687">
        <v>1</v>
      </c>
      <c r="M2687" t="s">
        <v>1273</v>
      </c>
      <c r="O2687">
        <f t="shared" si="41"/>
        <v>1</v>
      </c>
    </row>
    <row r="2688" spans="1:15">
      <c r="A2688">
        <v>2687</v>
      </c>
      <c r="B2688" t="s">
        <v>460</v>
      </c>
      <c r="C2688" t="s">
        <v>750</v>
      </c>
      <c r="D2688" t="s">
        <v>102</v>
      </c>
      <c r="E2688" t="s">
        <v>103</v>
      </c>
      <c r="F2688" t="s">
        <v>589</v>
      </c>
      <c r="G2688" t="s">
        <v>804</v>
      </c>
      <c r="H2688" t="s">
        <v>805</v>
      </c>
      <c r="I2688" t="s">
        <v>806</v>
      </c>
      <c r="J2688" t="s">
        <v>807</v>
      </c>
      <c r="K2688" t="s">
        <v>19</v>
      </c>
      <c r="L2688">
        <v>5</v>
      </c>
      <c r="M2688" t="s">
        <v>1273</v>
      </c>
      <c r="O2688">
        <f t="shared" si="41"/>
        <v>1</v>
      </c>
    </row>
    <row r="2689" spans="1:15">
      <c r="A2689">
        <v>2688</v>
      </c>
      <c r="B2689" t="s">
        <v>460</v>
      </c>
      <c r="C2689" t="s">
        <v>750</v>
      </c>
      <c r="D2689" t="s">
        <v>102</v>
      </c>
      <c r="E2689" t="s">
        <v>109</v>
      </c>
      <c r="F2689" t="s">
        <v>808</v>
      </c>
      <c r="G2689" t="s">
        <v>314</v>
      </c>
      <c r="H2689" t="s">
        <v>809</v>
      </c>
      <c r="I2689" t="s">
        <v>810</v>
      </c>
      <c r="J2689" t="s">
        <v>811</v>
      </c>
      <c r="K2689" t="s">
        <v>19</v>
      </c>
      <c r="L2689">
        <v>0</v>
      </c>
      <c r="M2689" t="s">
        <v>1273</v>
      </c>
      <c r="O2689">
        <f t="shared" si="41"/>
        <v>1</v>
      </c>
    </row>
    <row r="2690" spans="1:15">
      <c r="A2690">
        <v>2689</v>
      </c>
      <c r="B2690" t="s">
        <v>460</v>
      </c>
      <c r="C2690" t="s">
        <v>750</v>
      </c>
      <c r="D2690" t="s">
        <v>114</v>
      </c>
      <c r="E2690" t="s">
        <v>115</v>
      </c>
      <c r="F2690" t="s">
        <v>812</v>
      </c>
      <c r="G2690" t="s">
        <v>22</v>
      </c>
      <c r="H2690" t="s">
        <v>813</v>
      </c>
      <c r="I2690" t="s">
        <v>814</v>
      </c>
      <c r="J2690" t="s">
        <v>815</v>
      </c>
      <c r="K2690" t="s">
        <v>19</v>
      </c>
      <c r="L2690">
        <v>3</v>
      </c>
      <c r="M2690" t="s">
        <v>1273</v>
      </c>
      <c r="O2690">
        <f t="shared" si="41"/>
        <v>1</v>
      </c>
    </row>
    <row r="2691" spans="1:15">
      <c r="A2691">
        <v>2690</v>
      </c>
      <c r="B2691" t="s">
        <v>460</v>
      </c>
      <c r="C2691" t="s">
        <v>750</v>
      </c>
      <c r="D2691" t="s">
        <v>114</v>
      </c>
      <c r="E2691" t="s">
        <v>121</v>
      </c>
      <c r="F2691" t="s">
        <v>816</v>
      </c>
      <c r="G2691" t="s">
        <v>817</v>
      </c>
      <c r="H2691" t="s">
        <v>818</v>
      </c>
      <c r="I2691" t="s">
        <v>819</v>
      </c>
      <c r="J2691" t="s">
        <v>820</v>
      </c>
      <c r="K2691" t="s">
        <v>19</v>
      </c>
      <c r="L2691">
        <v>0</v>
      </c>
      <c r="M2691" t="s">
        <v>1273</v>
      </c>
      <c r="O2691">
        <f t="shared" ref="O2691:O2754" si="42">IF(N2691=" ",0,1)</f>
        <v>1</v>
      </c>
    </row>
    <row r="2692" spans="1:15">
      <c r="A2692">
        <v>2691</v>
      </c>
      <c r="B2692" t="s">
        <v>460</v>
      </c>
      <c r="C2692" t="s">
        <v>821</v>
      </c>
      <c r="D2692" t="s">
        <v>52</v>
      </c>
      <c r="E2692" t="s">
        <v>52</v>
      </c>
      <c r="F2692" t="s">
        <v>584</v>
      </c>
      <c r="G2692" t="s">
        <v>822</v>
      </c>
      <c r="H2692" t="s">
        <v>823</v>
      </c>
      <c r="I2692" t="s">
        <v>824</v>
      </c>
      <c r="J2692" t="s">
        <v>825</v>
      </c>
      <c r="K2692" t="s">
        <v>19</v>
      </c>
      <c r="L2692">
        <v>10</v>
      </c>
      <c r="M2692" t="s">
        <v>1273</v>
      </c>
      <c r="N2692">
        <v>1</v>
      </c>
      <c r="O2692">
        <f t="shared" si="42"/>
        <v>1</v>
      </c>
    </row>
    <row r="2693" spans="1:15">
      <c r="A2693">
        <v>2692</v>
      </c>
      <c r="B2693" t="s">
        <v>460</v>
      </c>
      <c r="C2693" t="s">
        <v>821</v>
      </c>
      <c r="D2693" t="s">
        <v>52</v>
      </c>
      <c r="E2693" t="s">
        <v>58</v>
      </c>
      <c r="F2693" t="s">
        <v>826</v>
      </c>
      <c r="G2693" t="s">
        <v>827</v>
      </c>
      <c r="H2693" t="s">
        <v>828</v>
      </c>
      <c r="I2693" t="s">
        <v>829</v>
      </c>
      <c r="J2693" t="s">
        <v>830</v>
      </c>
      <c r="K2693" t="s">
        <v>19</v>
      </c>
      <c r="L2693">
        <v>7</v>
      </c>
      <c r="M2693" t="s">
        <v>1273</v>
      </c>
      <c r="N2693">
        <v>1</v>
      </c>
      <c r="O2693">
        <f t="shared" si="42"/>
        <v>1</v>
      </c>
    </row>
    <row r="2694" spans="1:15">
      <c r="A2694">
        <v>2693</v>
      </c>
      <c r="B2694" t="s">
        <v>460</v>
      </c>
      <c r="C2694" t="s">
        <v>821</v>
      </c>
      <c r="D2694" t="s">
        <v>25</v>
      </c>
      <c r="E2694" t="s">
        <v>64</v>
      </c>
      <c r="F2694" t="s">
        <v>831</v>
      </c>
      <c r="G2694" t="s">
        <v>832</v>
      </c>
      <c r="H2694" t="s">
        <v>833</v>
      </c>
      <c r="I2694" t="s">
        <v>834</v>
      </c>
      <c r="J2694" t="s">
        <v>835</v>
      </c>
      <c r="K2694" t="s">
        <v>19</v>
      </c>
      <c r="L2694">
        <v>8</v>
      </c>
      <c r="M2694" t="s">
        <v>1273</v>
      </c>
      <c r="O2694">
        <f t="shared" si="42"/>
        <v>1</v>
      </c>
    </row>
    <row r="2695" spans="1:15">
      <c r="A2695">
        <v>2694</v>
      </c>
      <c r="B2695" t="s">
        <v>460</v>
      </c>
      <c r="C2695" t="s">
        <v>821</v>
      </c>
      <c r="D2695" t="s">
        <v>76</v>
      </c>
      <c r="E2695" t="s">
        <v>77</v>
      </c>
      <c r="F2695" t="s">
        <v>53</v>
      </c>
      <c r="G2695" t="s">
        <v>836</v>
      </c>
      <c r="H2695" t="s">
        <v>837</v>
      </c>
      <c r="I2695" t="s">
        <v>838</v>
      </c>
      <c r="J2695" t="s">
        <v>839</v>
      </c>
      <c r="K2695" t="s">
        <v>19</v>
      </c>
      <c r="L2695">
        <v>4</v>
      </c>
      <c r="M2695" t="s">
        <v>1273</v>
      </c>
      <c r="O2695">
        <f t="shared" si="42"/>
        <v>1</v>
      </c>
    </row>
    <row r="2696" spans="1:15">
      <c r="A2696">
        <v>2695</v>
      </c>
      <c r="B2696" t="s">
        <v>460</v>
      </c>
      <c r="C2696" t="s">
        <v>821</v>
      </c>
      <c r="D2696" t="s">
        <v>89</v>
      </c>
      <c r="E2696" t="s">
        <v>90</v>
      </c>
      <c r="F2696" t="s">
        <v>584</v>
      </c>
      <c r="G2696" t="s">
        <v>822</v>
      </c>
      <c r="H2696" t="s">
        <v>823</v>
      </c>
      <c r="I2696" t="s">
        <v>840</v>
      </c>
      <c r="J2696" t="s">
        <v>841</v>
      </c>
      <c r="K2696" t="s">
        <v>19</v>
      </c>
      <c r="L2696">
        <v>10</v>
      </c>
      <c r="M2696" t="s">
        <v>1273</v>
      </c>
      <c r="N2696">
        <v>1</v>
      </c>
      <c r="O2696">
        <f t="shared" si="42"/>
        <v>1</v>
      </c>
    </row>
    <row r="2697" spans="1:15">
      <c r="A2697">
        <v>2696</v>
      </c>
      <c r="B2697" t="s">
        <v>460</v>
      </c>
      <c r="C2697" t="s">
        <v>821</v>
      </c>
      <c r="D2697" t="s">
        <v>102</v>
      </c>
      <c r="E2697" t="s">
        <v>103</v>
      </c>
      <c r="F2697" t="s">
        <v>842</v>
      </c>
      <c r="G2697" t="s">
        <v>843</v>
      </c>
      <c r="H2697" t="s">
        <v>844</v>
      </c>
      <c r="I2697" t="s">
        <v>845</v>
      </c>
      <c r="J2697" t="s">
        <v>846</v>
      </c>
      <c r="K2697" t="s">
        <v>19</v>
      </c>
      <c r="L2697">
        <v>8</v>
      </c>
      <c r="M2697" t="s">
        <v>1273</v>
      </c>
      <c r="N2697">
        <v>1</v>
      </c>
      <c r="O2697">
        <f t="shared" si="42"/>
        <v>1</v>
      </c>
    </row>
    <row r="2698" spans="1:15">
      <c r="A2698">
        <v>2697</v>
      </c>
      <c r="B2698" t="s">
        <v>460</v>
      </c>
      <c r="C2698" t="s">
        <v>821</v>
      </c>
      <c r="D2698" t="s">
        <v>114</v>
      </c>
      <c r="E2698" t="s">
        <v>115</v>
      </c>
      <c r="F2698" t="s">
        <v>847</v>
      </c>
      <c r="G2698" t="s">
        <v>848</v>
      </c>
      <c r="H2698" t="s">
        <v>849</v>
      </c>
      <c r="I2698" t="s">
        <v>850</v>
      </c>
      <c r="J2698" t="s">
        <v>851</v>
      </c>
      <c r="K2698" t="s">
        <v>19</v>
      </c>
      <c r="L2698">
        <v>5</v>
      </c>
      <c r="M2698" t="s">
        <v>1273</v>
      </c>
      <c r="N2698">
        <v>1</v>
      </c>
      <c r="O2698">
        <f t="shared" si="42"/>
        <v>1</v>
      </c>
    </row>
    <row r="2699" spans="1:15">
      <c r="A2699">
        <v>2698</v>
      </c>
      <c r="B2699" t="s">
        <v>460</v>
      </c>
      <c r="C2699" t="s">
        <v>821</v>
      </c>
      <c r="D2699" t="s">
        <v>114</v>
      </c>
      <c r="E2699" t="s">
        <v>121</v>
      </c>
      <c r="F2699" t="s">
        <v>852</v>
      </c>
      <c r="G2699" t="s">
        <v>157</v>
      </c>
      <c r="H2699" t="s">
        <v>853</v>
      </c>
      <c r="I2699" t="s">
        <v>854</v>
      </c>
      <c r="J2699" t="s">
        <v>855</v>
      </c>
      <c r="K2699" t="s">
        <v>19</v>
      </c>
      <c r="L2699">
        <v>6</v>
      </c>
      <c r="M2699" t="s">
        <v>1273</v>
      </c>
      <c r="O2699">
        <f t="shared" si="42"/>
        <v>1</v>
      </c>
    </row>
    <row r="2700" spans="1:15">
      <c r="A2700">
        <v>2699</v>
      </c>
      <c r="B2700" t="s">
        <v>460</v>
      </c>
      <c r="C2700" t="s">
        <v>856</v>
      </c>
      <c r="D2700" t="s">
        <v>52</v>
      </c>
      <c r="E2700" t="s">
        <v>52</v>
      </c>
      <c r="F2700" t="s">
        <v>857</v>
      </c>
      <c r="G2700" t="s">
        <v>858</v>
      </c>
      <c r="H2700" t="s">
        <v>859</v>
      </c>
      <c r="I2700" t="s">
        <v>860</v>
      </c>
      <c r="J2700" t="s">
        <v>861</v>
      </c>
      <c r="K2700" t="s">
        <v>19</v>
      </c>
      <c r="L2700">
        <v>10</v>
      </c>
      <c r="M2700" t="s">
        <v>1273</v>
      </c>
      <c r="N2700">
        <v>1</v>
      </c>
      <c r="O2700">
        <f t="shared" si="42"/>
        <v>1</v>
      </c>
    </row>
    <row r="2701" spans="1:15">
      <c r="A2701">
        <v>2700</v>
      </c>
      <c r="B2701" t="s">
        <v>460</v>
      </c>
      <c r="C2701" t="s">
        <v>856</v>
      </c>
      <c r="D2701" t="s">
        <v>52</v>
      </c>
      <c r="E2701" t="s">
        <v>58</v>
      </c>
      <c r="F2701" t="s">
        <v>862</v>
      </c>
      <c r="G2701" t="s">
        <v>172</v>
      </c>
      <c r="H2701" t="s">
        <v>863</v>
      </c>
      <c r="I2701" t="s">
        <v>864</v>
      </c>
      <c r="J2701" t="s">
        <v>865</v>
      </c>
      <c r="K2701" t="s">
        <v>19</v>
      </c>
      <c r="L2701">
        <v>4</v>
      </c>
      <c r="M2701" t="s">
        <v>1273</v>
      </c>
      <c r="N2701">
        <v>1</v>
      </c>
      <c r="O2701">
        <f t="shared" si="42"/>
        <v>1</v>
      </c>
    </row>
    <row r="2702" spans="1:15">
      <c r="A2702">
        <v>2701</v>
      </c>
      <c r="B2702" t="s">
        <v>460</v>
      </c>
      <c r="C2702" t="s">
        <v>856</v>
      </c>
      <c r="D2702" t="s">
        <v>25</v>
      </c>
      <c r="E2702" t="s">
        <v>64</v>
      </c>
      <c r="F2702" t="s">
        <v>866</v>
      </c>
      <c r="G2702" t="s">
        <v>867</v>
      </c>
      <c r="H2702" t="s">
        <v>868</v>
      </c>
      <c r="I2702" t="s">
        <v>869</v>
      </c>
      <c r="J2702" t="s">
        <v>870</v>
      </c>
      <c r="K2702" t="s">
        <v>19</v>
      </c>
      <c r="L2702">
        <v>1</v>
      </c>
      <c r="M2702" t="s">
        <v>1273</v>
      </c>
      <c r="O2702">
        <f t="shared" si="42"/>
        <v>1</v>
      </c>
    </row>
    <row r="2703" spans="1:15">
      <c r="A2703">
        <v>2702</v>
      </c>
      <c r="B2703" t="s">
        <v>460</v>
      </c>
      <c r="C2703" t="s">
        <v>856</v>
      </c>
      <c r="D2703" t="s">
        <v>25</v>
      </c>
      <c r="E2703" t="s">
        <v>70</v>
      </c>
      <c r="F2703" t="s">
        <v>116</v>
      </c>
      <c r="G2703" t="s">
        <v>871</v>
      </c>
      <c r="H2703" t="s">
        <v>872</v>
      </c>
      <c r="I2703" t="s">
        <v>873</v>
      </c>
      <c r="J2703" t="s">
        <v>874</v>
      </c>
      <c r="K2703" t="s">
        <v>19</v>
      </c>
      <c r="L2703">
        <v>1</v>
      </c>
      <c r="M2703" t="s">
        <v>1273</v>
      </c>
      <c r="N2703">
        <v>1</v>
      </c>
      <c r="O2703">
        <f t="shared" si="42"/>
        <v>1</v>
      </c>
    </row>
    <row r="2704" spans="1:15">
      <c r="A2704">
        <v>2703</v>
      </c>
      <c r="B2704" t="s">
        <v>460</v>
      </c>
      <c r="C2704" t="s">
        <v>856</v>
      </c>
      <c r="D2704" t="s">
        <v>25</v>
      </c>
      <c r="E2704" t="s">
        <v>70</v>
      </c>
      <c r="F2704" t="s">
        <v>875</v>
      </c>
      <c r="G2704" t="s">
        <v>721</v>
      </c>
      <c r="H2704" t="s">
        <v>876</v>
      </c>
      <c r="I2704" t="s">
        <v>877</v>
      </c>
      <c r="J2704" t="s">
        <v>878</v>
      </c>
      <c r="K2704" t="s">
        <v>19</v>
      </c>
      <c r="L2704">
        <v>0</v>
      </c>
      <c r="M2704" t="s">
        <v>1273</v>
      </c>
      <c r="O2704">
        <f t="shared" si="42"/>
        <v>1</v>
      </c>
    </row>
    <row r="2705" spans="1:15">
      <c r="A2705">
        <v>2704</v>
      </c>
      <c r="B2705" t="s">
        <v>460</v>
      </c>
      <c r="C2705" t="s">
        <v>856</v>
      </c>
      <c r="D2705" t="s">
        <v>76</v>
      </c>
      <c r="E2705" t="s">
        <v>77</v>
      </c>
      <c r="F2705" t="s">
        <v>879</v>
      </c>
      <c r="G2705" t="s">
        <v>880</v>
      </c>
      <c r="H2705" t="s">
        <v>881</v>
      </c>
      <c r="I2705" t="s">
        <v>882</v>
      </c>
      <c r="J2705" t="s">
        <v>883</v>
      </c>
      <c r="K2705" t="s">
        <v>19</v>
      </c>
      <c r="L2705">
        <v>3</v>
      </c>
      <c r="M2705" t="s">
        <v>1273</v>
      </c>
      <c r="N2705">
        <v>1</v>
      </c>
      <c r="O2705">
        <f t="shared" si="42"/>
        <v>1</v>
      </c>
    </row>
    <row r="2706" spans="1:15">
      <c r="A2706">
        <v>2705</v>
      </c>
      <c r="B2706" t="s">
        <v>460</v>
      </c>
      <c r="C2706" t="s">
        <v>856</v>
      </c>
      <c r="D2706" t="s">
        <v>76</v>
      </c>
      <c r="E2706" t="s">
        <v>83</v>
      </c>
      <c r="F2706" t="s">
        <v>674</v>
      </c>
      <c r="G2706" t="s">
        <v>884</v>
      </c>
      <c r="H2706" t="s">
        <v>885</v>
      </c>
      <c r="I2706" t="s">
        <v>882</v>
      </c>
      <c r="J2706" t="s">
        <v>886</v>
      </c>
      <c r="K2706" t="s">
        <v>19</v>
      </c>
      <c r="L2706">
        <v>0</v>
      </c>
      <c r="M2706" t="s">
        <v>1273</v>
      </c>
      <c r="O2706">
        <f t="shared" si="42"/>
        <v>1</v>
      </c>
    </row>
    <row r="2707" spans="1:15">
      <c r="A2707">
        <v>2706</v>
      </c>
      <c r="B2707" t="s">
        <v>460</v>
      </c>
      <c r="C2707" t="s">
        <v>856</v>
      </c>
      <c r="D2707" t="s">
        <v>89</v>
      </c>
      <c r="E2707" t="s">
        <v>90</v>
      </c>
      <c r="F2707" t="s">
        <v>887</v>
      </c>
      <c r="G2707" t="s">
        <v>22</v>
      </c>
      <c r="H2707" t="s">
        <v>888</v>
      </c>
      <c r="I2707" t="s">
        <v>889</v>
      </c>
      <c r="J2707" t="s">
        <v>890</v>
      </c>
      <c r="K2707" t="s">
        <v>19</v>
      </c>
      <c r="L2707">
        <v>10</v>
      </c>
      <c r="M2707" t="s">
        <v>1273</v>
      </c>
      <c r="N2707">
        <v>1</v>
      </c>
      <c r="O2707">
        <f t="shared" si="42"/>
        <v>1</v>
      </c>
    </row>
    <row r="2708" spans="1:15">
      <c r="A2708">
        <v>2707</v>
      </c>
      <c r="B2708" t="s">
        <v>460</v>
      </c>
      <c r="C2708" t="s">
        <v>856</v>
      </c>
      <c r="D2708" t="s">
        <v>89</v>
      </c>
      <c r="E2708" t="s">
        <v>96</v>
      </c>
      <c r="F2708" t="s">
        <v>891</v>
      </c>
      <c r="G2708" t="s">
        <v>223</v>
      </c>
      <c r="H2708" t="s">
        <v>892</v>
      </c>
      <c r="I2708" t="s">
        <v>893</v>
      </c>
      <c r="J2708" t="s">
        <v>894</v>
      </c>
      <c r="K2708" t="s">
        <v>19</v>
      </c>
      <c r="L2708">
        <v>4</v>
      </c>
      <c r="M2708" t="s">
        <v>1273</v>
      </c>
      <c r="O2708">
        <f t="shared" si="42"/>
        <v>1</v>
      </c>
    </row>
    <row r="2709" spans="1:15">
      <c r="A2709">
        <v>2708</v>
      </c>
      <c r="B2709" t="s">
        <v>460</v>
      </c>
      <c r="C2709" t="s">
        <v>856</v>
      </c>
      <c r="D2709" t="s">
        <v>102</v>
      </c>
      <c r="E2709" t="s">
        <v>103</v>
      </c>
      <c r="F2709" t="s">
        <v>895</v>
      </c>
      <c r="G2709" t="s">
        <v>896</v>
      </c>
      <c r="H2709" t="s">
        <v>897</v>
      </c>
      <c r="I2709" t="s">
        <v>898</v>
      </c>
      <c r="J2709" t="s">
        <v>899</v>
      </c>
      <c r="K2709" t="s">
        <v>19</v>
      </c>
      <c r="L2709">
        <v>2</v>
      </c>
      <c r="M2709" t="s">
        <v>1273</v>
      </c>
      <c r="O2709">
        <f t="shared" si="42"/>
        <v>1</v>
      </c>
    </row>
    <row r="2710" spans="1:15">
      <c r="A2710">
        <v>2709</v>
      </c>
      <c r="B2710" t="s">
        <v>460</v>
      </c>
      <c r="C2710" t="s">
        <v>856</v>
      </c>
      <c r="D2710" t="s">
        <v>102</v>
      </c>
      <c r="E2710" t="s">
        <v>109</v>
      </c>
      <c r="F2710" t="s">
        <v>900</v>
      </c>
      <c r="G2710" t="s">
        <v>901</v>
      </c>
      <c r="H2710" t="s">
        <v>902</v>
      </c>
      <c r="I2710" t="s">
        <v>903</v>
      </c>
      <c r="J2710" t="s">
        <v>904</v>
      </c>
      <c r="K2710" t="s">
        <v>19</v>
      </c>
      <c r="L2710">
        <v>0</v>
      </c>
      <c r="M2710" t="s">
        <v>1273</v>
      </c>
      <c r="O2710">
        <f t="shared" si="42"/>
        <v>1</v>
      </c>
    </row>
    <row r="2711" spans="1:15">
      <c r="A2711">
        <v>2710</v>
      </c>
      <c r="B2711" t="s">
        <v>460</v>
      </c>
      <c r="C2711" t="s">
        <v>856</v>
      </c>
      <c r="D2711" t="s">
        <v>114</v>
      </c>
      <c r="E2711" t="s">
        <v>905</v>
      </c>
      <c r="F2711" t="s">
        <v>906</v>
      </c>
      <c r="G2711" t="s">
        <v>229</v>
      </c>
      <c r="H2711" t="s">
        <v>907</v>
      </c>
      <c r="I2711" t="s">
        <v>908</v>
      </c>
      <c r="J2711" t="s">
        <v>909</v>
      </c>
      <c r="K2711" t="s">
        <v>19</v>
      </c>
      <c r="L2711">
        <v>4</v>
      </c>
      <c r="M2711" t="s">
        <v>1273</v>
      </c>
      <c r="O2711">
        <f t="shared" si="42"/>
        <v>1</v>
      </c>
    </row>
    <row r="2712" spans="1:15">
      <c r="A2712">
        <v>2711</v>
      </c>
      <c r="B2712" t="s">
        <v>460</v>
      </c>
      <c r="C2712" t="s">
        <v>856</v>
      </c>
      <c r="D2712" t="s">
        <v>114</v>
      </c>
      <c r="E2712" t="s">
        <v>121</v>
      </c>
      <c r="F2712" t="s">
        <v>910</v>
      </c>
      <c r="G2712" t="s">
        <v>911</v>
      </c>
      <c r="H2712" t="s">
        <v>912</v>
      </c>
      <c r="I2712" t="s">
        <v>913</v>
      </c>
      <c r="J2712" t="s">
        <v>914</v>
      </c>
      <c r="K2712" t="s">
        <v>19</v>
      </c>
      <c r="L2712">
        <v>0</v>
      </c>
      <c r="M2712" t="s">
        <v>1273</v>
      </c>
      <c r="O2712">
        <f t="shared" si="42"/>
        <v>1</v>
      </c>
    </row>
    <row r="2713" spans="1:15">
      <c r="A2713">
        <v>2712</v>
      </c>
      <c r="B2713" t="s">
        <v>915</v>
      </c>
      <c r="C2713" t="s">
        <v>12</v>
      </c>
      <c r="D2713" t="s">
        <v>12</v>
      </c>
      <c r="E2713" t="s">
        <v>13</v>
      </c>
      <c r="F2713" t="s">
        <v>916</v>
      </c>
      <c r="G2713" t="s">
        <v>917</v>
      </c>
      <c r="H2713" t="s">
        <v>918</v>
      </c>
      <c r="I2713" t="s">
        <v>919</v>
      </c>
      <c r="J2713" t="s">
        <v>920</v>
      </c>
      <c r="K2713" t="s">
        <v>19</v>
      </c>
      <c r="L2713">
        <v>7</v>
      </c>
      <c r="M2713" t="s">
        <v>1273</v>
      </c>
      <c r="N2713">
        <v>1</v>
      </c>
      <c r="O2713">
        <f t="shared" si="42"/>
        <v>1</v>
      </c>
    </row>
    <row r="2714" spans="1:15">
      <c r="A2714">
        <v>2713</v>
      </c>
      <c r="B2714" t="s">
        <v>915</v>
      </c>
      <c r="C2714" t="s">
        <v>12</v>
      </c>
      <c r="D2714" t="s">
        <v>12</v>
      </c>
      <c r="E2714" t="s">
        <v>20</v>
      </c>
      <c r="F2714" t="s">
        <v>916</v>
      </c>
      <c r="G2714" t="s">
        <v>917</v>
      </c>
      <c r="H2714" t="s">
        <v>918</v>
      </c>
      <c r="I2714" t="s">
        <v>919</v>
      </c>
      <c r="J2714" t="s">
        <v>920</v>
      </c>
      <c r="K2714" t="s">
        <v>19</v>
      </c>
      <c r="L2714">
        <v>7</v>
      </c>
      <c r="M2714" t="s">
        <v>1273</v>
      </c>
      <c r="N2714">
        <v>1</v>
      </c>
      <c r="O2714">
        <f t="shared" si="42"/>
        <v>1</v>
      </c>
    </row>
    <row r="2715" spans="1:15">
      <c r="A2715">
        <v>2714</v>
      </c>
      <c r="B2715" t="s">
        <v>915</v>
      </c>
      <c r="C2715" t="s">
        <v>12</v>
      </c>
      <c r="D2715" t="s">
        <v>12</v>
      </c>
      <c r="E2715" t="s">
        <v>25</v>
      </c>
      <c r="F2715" t="s">
        <v>921</v>
      </c>
      <c r="G2715" t="s">
        <v>922</v>
      </c>
      <c r="H2715" t="s">
        <v>923</v>
      </c>
      <c r="I2715" t="s">
        <v>924</v>
      </c>
      <c r="J2715" t="s">
        <v>925</v>
      </c>
      <c r="K2715" t="s">
        <v>19</v>
      </c>
      <c r="L2715">
        <v>2</v>
      </c>
      <c r="M2715" t="s">
        <v>1273</v>
      </c>
      <c r="O2715">
        <f t="shared" si="42"/>
        <v>1</v>
      </c>
    </row>
    <row r="2716" spans="1:15">
      <c r="A2716">
        <v>2715</v>
      </c>
      <c r="B2716" t="s">
        <v>915</v>
      </c>
      <c r="C2716" t="s">
        <v>12</v>
      </c>
      <c r="D2716" t="s">
        <v>12</v>
      </c>
      <c r="E2716" t="s">
        <v>30</v>
      </c>
      <c r="F2716" t="s">
        <v>926</v>
      </c>
      <c r="G2716" t="s">
        <v>927</v>
      </c>
      <c r="H2716" t="s">
        <v>928</v>
      </c>
      <c r="I2716" t="s">
        <v>929</v>
      </c>
      <c r="J2716" t="s">
        <v>930</v>
      </c>
      <c r="K2716" t="s">
        <v>19</v>
      </c>
      <c r="L2716">
        <v>0</v>
      </c>
      <c r="M2716" t="s">
        <v>1273</v>
      </c>
      <c r="O2716">
        <f t="shared" si="42"/>
        <v>1</v>
      </c>
    </row>
    <row r="2717" spans="1:15">
      <c r="A2717">
        <v>2716</v>
      </c>
      <c r="B2717" t="s">
        <v>915</v>
      </c>
      <c r="C2717" t="s">
        <v>12</v>
      </c>
      <c r="D2717" t="s">
        <v>12</v>
      </c>
      <c r="E2717" t="s">
        <v>76</v>
      </c>
      <c r="F2717" t="s">
        <v>931</v>
      </c>
      <c r="G2717" t="s">
        <v>932</v>
      </c>
      <c r="H2717" t="s">
        <v>933</v>
      </c>
      <c r="I2717" t="s">
        <v>934</v>
      </c>
      <c r="J2717" t="s">
        <v>935</v>
      </c>
      <c r="K2717" t="s">
        <v>19</v>
      </c>
      <c r="L2717">
        <v>5</v>
      </c>
      <c r="M2717" t="s">
        <v>1273</v>
      </c>
      <c r="N2717">
        <v>1</v>
      </c>
      <c r="O2717">
        <f t="shared" si="42"/>
        <v>1</v>
      </c>
    </row>
    <row r="2718" spans="1:15">
      <c r="A2718">
        <v>2717</v>
      </c>
      <c r="B2718" t="s">
        <v>915</v>
      </c>
      <c r="C2718" t="s">
        <v>12</v>
      </c>
      <c r="D2718" t="s">
        <v>12</v>
      </c>
      <c r="E2718" t="s">
        <v>478</v>
      </c>
      <c r="F2718" t="s">
        <v>936</v>
      </c>
      <c r="G2718" t="s">
        <v>937</v>
      </c>
      <c r="H2718" t="s">
        <v>938</v>
      </c>
      <c r="I2718" t="s">
        <v>939</v>
      </c>
      <c r="J2718" t="s">
        <v>940</v>
      </c>
      <c r="K2718" t="s">
        <v>19</v>
      </c>
      <c r="L2718">
        <v>1</v>
      </c>
      <c r="M2718" t="s">
        <v>1273</v>
      </c>
      <c r="O2718">
        <f t="shared" si="42"/>
        <v>1</v>
      </c>
    </row>
    <row r="2719" spans="1:15">
      <c r="A2719">
        <v>2718</v>
      </c>
      <c r="B2719" t="s">
        <v>915</v>
      </c>
      <c r="C2719" t="s">
        <v>12</v>
      </c>
      <c r="D2719" t="s">
        <v>12</v>
      </c>
      <c r="E2719" t="s">
        <v>36</v>
      </c>
      <c r="F2719" t="s">
        <v>941</v>
      </c>
      <c r="G2719" t="s">
        <v>942</v>
      </c>
      <c r="H2719" t="s">
        <v>943</v>
      </c>
      <c r="I2719" t="s">
        <v>944</v>
      </c>
      <c r="J2719" t="s">
        <v>945</v>
      </c>
      <c r="K2719" t="s">
        <v>19</v>
      </c>
      <c r="L2719">
        <v>1</v>
      </c>
      <c r="M2719" t="s">
        <v>1273</v>
      </c>
      <c r="N2719">
        <v>1</v>
      </c>
      <c r="O2719">
        <f t="shared" si="42"/>
        <v>1</v>
      </c>
    </row>
    <row r="2720" spans="1:15">
      <c r="A2720">
        <v>2719</v>
      </c>
      <c r="B2720" t="s">
        <v>915</v>
      </c>
      <c r="C2720" t="s">
        <v>12</v>
      </c>
      <c r="D2720" t="s">
        <v>12</v>
      </c>
      <c r="E2720" t="s">
        <v>946</v>
      </c>
      <c r="F2720" t="s">
        <v>947</v>
      </c>
      <c r="G2720" t="s">
        <v>948</v>
      </c>
      <c r="H2720" t="s">
        <v>949</v>
      </c>
      <c r="I2720" t="s">
        <v>950</v>
      </c>
      <c r="J2720" t="s">
        <v>951</v>
      </c>
      <c r="K2720" t="s">
        <v>19</v>
      </c>
      <c r="L2720">
        <v>5</v>
      </c>
      <c r="M2720" t="s">
        <v>1273</v>
      </c>
      <c r="O2720">
        <f t="shared" si="42"/>
        <v>1</v>
      </c>
    </row>
    <row r="2721" spans="1:15">
      <c r="A2721">
        <v>2720</v>
      </c>
      <c r="B2721" t="s">
        <v>915</v>
      </c>
      <c r="C2721" t="s">
        <v>12</v>
      </c>
      <c r="D2721" t="s">
        <v>12</v>
      </c>
      <c r="E2721" t="s">
        <v>952</v>
      </c>
      <c r="F2721" t="s">
        <v>953</v>
      </c>
      <c r="G2721" t="s">
        <v>954</v>
      </c>
      <c r="H2721" t="s">
        <v>955</v>
      </c>
      <c r="I2721" t="s">
        <v>956</v>
      </c>
      <c r="J2721" t="s">
        <v>957</v>
      </c>
      <c r="K2721" t="s">
        <v>19</v>
      </c>
      <c r="L2721">
        <v>0</v>
      </c>
      <c r="M2721" t="s">
        <v>1273</v>
      </c>
      <c r="O2721">
        <f t="shared" si="42"/>
        <v>1</v>
      </c>
    </row>
    <row r="2722" spans="1:15">
      <c r="A2722">
        <v>2721</v>
      </c>
      <c r="B2722" t="s">
        <v>915</v>
      </c>
      <c r="C2722" t="s">
        <v>958</v>
      </c>
      <c r="D2722" t="s">
        <v>52</v>
      </c>
      <c r="E2722" t="s">
        <v>52</v>
      </c>
      <c r="F2722" t="s">
        <v>959</v>
      </c>
      <c r="G2722" t="s">
        <v>960</v>
      </c>
      <c r="H2722" t="s">
        <v>961</v>
      </c>
      <c r="I2722" t="s">
        <v>962</v>
      </c>
      <c r="J2722" t="s">
        <v>963</v>
      </c>
      <c r="K2722" t="s">
        <v>19</v>
      </c>
      <c r="L2722">
        <v>3</v>
      </c>
      <c r="M2722" t="s">
        <v>1273</v>
      </c>
      <c r="O2722">
        <f t="shared" si="42"/>
        <v>1</v>
      </c>
    </row>
    <row r="2723" spans="1:15">
      <c r="A2723">
        <v>2722</v>
      </c>
      <c r="B2723" t="s">
        <v>915</v>
      </c>
      <c r="C2723" t="s">
        <v>958</v>
      </c>
      <c r="D2723" t="s">
        <v>52</v>
      </c>
      <c r="E2723" t="s">
        <v>58</v>
      </c>
      <c r="F2723" t="s">
        <v>964</v>
      </c>
      <c r="G2723" t="s">
        <v>22</v>
      </c>
      <c r="H2723" t="s">
        <v>965</v>
      </c>
      <c r="I2723" t="s">
        <v>966</v>
      </c>
      <c r="J2723" t="s">
        <v>967</v>
      </c>
      <c r="K2723" t="s">
        <v>19</v>
      </c>
      <c r="L2723">
        <v>10</v>
      </c>
      <c r="M2723" t="s">
        <v>1273</v>
      </c>
      <c r="N2723">
        <v>1</v>
      </c>
      <c r="O2723">
        <f t="shared" si="42"/>
        <v>1</v>
      </c>
    </row>
    <row r="2724" spans="1:15">
      <c r="A2724">
        <v>2723</v>
      </c>
      <c r="B2724" t="s">
        <v>915</v>
      </c>
      <c r="C2724" t="s">
        <v>958</v>
      </c>
      <c r="D2724" t="s">
        <v>25</v>
      </c>
      <c r="E2724" t="s">
        <v>64</v>
      </c>
      <c r="F2724" t="s">
        <v>968</v>
      </c>
      <c r="G2724" t="s">
        <v>969</v>
      </c>
      <c r="H2724" t="s">
        <v>970</v>
      </c>
      <c r="I2724" t="s">
        <v>971</v>
      </c>
      <c r="J2724" t="s">
        <v>972</v>
      </c>
      <c r="K2724" t="s">
        <v>19</v>
      </c>
      <c r="L2724">
        <v>8</v>
      </c>
      <c r="M2724" t="s">
        <v>1273</v>
      </c>
      <c r="N2724">
        <v>1</v>
      </c>
      <c r="O2724">
        <f t="shared" si="42"/>
        <v>1</v>
      </c>
    </row>
    <row r="2725" spans="1:15">
      <c r="A2725">
        <v>2724</v>
      </c>
      <c r="B2725" t="s">
        <v>915</v>
      </c>
      <c r="C2725" t="s">
        <v>958</v>
      </c>
      <c r="D2725" t="s">
        <v>25</v>
      </c>
      <c r="E2725" t="s">
        <v>70</v>
      </c>
      <c r="F2725" t="s">
        <v>973</v>
      </c>
      <c r="G2725" t="s">
        <v>974</v>
      </c>
      <c r="H2725" t="s">
        <v>975</v>
      </c>
      <c r="I2725" t="s">
        <v>976</v>
      </c>
      <c r="J2725" t="s">
        <v>977</v>
      </c>
      <c r="K2725" t="s">
        <v>19</v>
      </c>
      <c r="L2725">
        <v>4</v>
      </c>
      <c r="M2725" t="s">
        <v>1273</v>
      </c>
      <c r="O2725">
        <f t="shared" si="42"/>
        <v>1</v>
      </c>
    </row>
    <row r="2726" spans="1:15">
      <c r="A2726">
        <v>2725</v>
      </c>
      <c r="B2726" t="s">
        <v>915</v>
      </c>
      <c r="C2726" t="s">
        <v>958</v>
      </c>
      <c r="D2726" t="s">
        <v>76</v>
      </c>
      <c r="E2726" t="s">
        <v>77</v>
      </c>
      <c r="F2726" t="s">
        <v>978</v>
      </c>
      <c r="G2726" t="s">
        <v>148</v>
      </c>
      <c r="H2726" t="s">
        <v>979</v>
      </c>
      <c r="I2726" t="s">
        <v>980</v>
      </c>
      <c r="J2726" t="s">
        <v>981</v>
      </c>
      <c r="K2726" t="s">
        <v>19</v>
      </c>
      <c r="L2726">
        <v>0</v>
      </c>
      <c r="M2726" t="s">
        <v>1273</v>
      </c>
      <c r="O2726">
        <f t="shared" si="42"/>
        <v>1</v>
      </c>
    </row>
    <row r="2727" spans="1:15">
      <c r="A2727">
        <v>2726</v>
      </c>
      <c r="B2727" t="s">
        <v>915</v>
      </c>
      <c r="C2727" t="s">
        <v>958</v>
      </c>
      <c r="D2727" t="s">
        <v>76</v>
      </c>
      <c r="E2727" t="s">
        <v>83</v>
      </c>
      <c r="F2727" t="s">
        <v>982</v>
      </c>
      <c r="G2727" t="s">
        <v>911</v>
      </c>
      <c r="H2727" t="s">
        <v>983</v>
      </c>
      <c r="I2727" t="s">
        <v>984</v>
      </c>
      <c r="J2727" t="s">
        <v>985</v>
      </c>
      <c r="K2727" t="s">
        <v>19</v>
      </c>
      <c r="L2727">
        <v>6</v>
      </c>
      <c r="M2727" t="s">
        <v>1273</v>
      </c>
      <c r="N2727">
        <v>1</v>
      </c>
      <c r="O2727">
        <f t="shared" si="42"/>
        <v>1</v>
      </c>
    </row>
    <row r="2728" spans="1:15">
      <c r="A2728">
        <v>2727</v>
      </c>
      <c r="B2728" t="s">
        <v>915</v>
      </c>
      <c r="C2728" t="s">
        <v>958</v>
      </c>
      <c r="D2728" t="s">
        <v>89</v>
      </c>
      <c r="E2728" t="s">
        <v>90</v>
      </c>
      <c r="F2728" t="s">
        <v>986</v>
      </c>
      <c r="G2728" t="s">
        <v>987</v>
      </c>
      <c r="H2728" t="s">
        <v>988</v>
      </c>
      <c r="I2728" t="s">
        <v>989</v>
      </c>
      <c r="J2728" t="s">
        <v>990</v>
      </c>
      <c r="K2728" t="s">
        <v>19</v>
      </c>
      <c r="L2728">
        <v>10</v>
      </c>
      <c r="M2728" t="s">
        <v>1273</v>
      </c>
      <c r="N2728">
        <v>1</v>
      </c>
      <c r="O2728">
        <f t="shared" si="42"/>
        <v>1</v>
      </c>
    </row>
    <row r="2729" spans="1:15">
      <c r="A2729">
        <v>2728</v>
      </c>
      <c r="B2729" t="s">
        <v>915</v>
      </c>
      <c r="C2729" t="s">
        <v>958</v>
      </c>
      <c r="D2729" t="s">
        <v>89</v>
      </c>
      <c r="E2729" t="s">
        <v>96</v>
      </c>
      <c r="F2729" t="s">
        <v>991</v>
      </c>
      <c r="G2729" t="s">
        <v>123</v>
      </c>
      <c r="H2729" t="s">
        <v>992</v>
      </c>
      <c r="I2729" t="s">
        <v>993</v>
      </c>
      <c r="J2729" t="s">
        <v>994</v>
      </c>
      <c r="K2729" t="s">
        <v>19</v>
      </c>
      <c r="L2729">
        <v>2</v>
      </c>
      <c r="M2729" t="s">
        <v>1273</v>
      </c>
      <c r="O2729">
        <f t="shared" si="42"/>
        <v>1</v>
      </c>
    </row>
    <row r="2730" spans="1:15">
      <c r="A2730">
        <v>2729</v>
      </c>
      <c r="B2730" t="s">
        <v>915</v>
      </c>
      <c r="C2730" t="s">
        <v>958</v>
      </c>
      <c r="D2730" t="s">
        <v>102</v>
      </c>
      <c r="E2730" t="s">
        <v>103</v>
      </c>
      <c r="F2730" t="s">
        <v>964</v>
      </c>
      <c r="G2730" t="s">
        <v>22</v>
      </c>
      <c r="H2730" t="s">
        <v>965</v>
      </c>
      <c r="I2730" t="s">
        <v>966</v>
      </c>
      <c r="J2730" t="s">
        <v>967</v>
      </c>
      <c r="K2730" t="s">
        <v>19</v>
      </c>
      <c r="L2730">
        <v>10</v>
      </c>
      <c r="M2730" t="s">
        <v>1273</v>
      </c>
      <c r="N2730">
        <v>1</v>
      </c>
      <c r="O2730">
        <f t="shared" si="42"/>
        <v>1</v>
      </c>
    </row>
    <row r="2731" spans="1:15">
      <c r="A2731">
        <v>2730</v>
      </c>
      <c r="B2731" t="s">
        <v>915</v>
      </c>
      <c r="C2731" t="s">
        <v>958</v>
      </c>
      <c r="D2731" t="s">
        <v>102</v>
      </c>
      <c r="E2731" t="s">
        <v>109</v>
      </c>
      <c r="F2731" t="s">
        <v>995</v>
      </c>
      <c r="G2731" t="s">
        <v>996</v>
      </c>
      <c r="H2731" t="s">
        <v>997</v>
      </c>
      <c r="I2731" t="s">
        <v>998</v>
      </c>
      <c r="J2731" t="s">
        <v>999</v>
      </c>
      <c r="K2731" t="s">
        <v>19</v>
      </c>
      <c r="L2731">
        <v>7</v>
      </c>
      <c r="M2731" t="s">
        <v>1273</v>
      </c>
      <c r="O2731">
        <f t="shared" si="42"/>
        <v>1</v>
      </c>
    </row>
    <row r="2732" spans="1:15">
      <c r="A2732">
        <v>2731</v>
      </c>
      <c r="B2732" t="s">
        <v>915</v>
      </c>
      <c r="C2732" t="s">
        <v>958</v>
      </c>
      <c r="D2732" t="s">
        <v>114</v>
      </c>
      <c r="E2732" t="s">
        <v>905</v>
      </c>
      <c r="F2732" t="s">
        <v>1000</v>
      </c>
      <c r="G2732" t="s">
        <v>1001</v>
      </c>
      <c r="H2732" t="s">
        <v>1002</v>
      </c>
      <c r="I2732" t="s">
        <v>1003</v>
      </c>
      <c r="J2732" t="s">
        <v>1004</v>
      </c>
      <c r="K2732" t="s">
        <v>19</v>
      </c>
      <c r="L2732">
        <v>6</v>
      </c>
      <c r="M2732" t="s">
        <v>1273</v>
      </c>
      <c r="O2732">
        <f t="shared" si="42"/>
        <v>1</v>
      </c>
    </row>
    <row r="2733" spans="1:15">
      <c r="A2733">
        <v>2732</v>
      </c>
      <c r="B2733" t="s">
        <v>915</v>
      </c>
      <c r="C2733" t="s">
        <v>958</v>
      </c>
      <c r="D2733" t="s">
        <v>114</v>
      </c>
      <c r="E2733" t="s">
        <v>121</v>
      </c>
      <c r="F2733" t="s">
        <v>1005</v>
      </c>
      <c r="G2733" t="s">
        <v>1006</v>
      </c>
      <c r="H2733" t="s">
        <v>1007</v>
      </c>
      <c r="I2733" t="s">
        <v>1008</v>
      </c>
      <c r="J2733" t="s">
        <v>1009</v>
      </c>
      <c r="K2733" t="s">
        <v>19</v>
      </c>
      <c r="L2733">
        <v>5</v>
      </c>
      <c r="M2733" t="s">
        <v>1273</v>
      </c>
      <c r="O2733">
        <f t="shared" si="42"/>
        <v>1</v>
      </c>
    </row>
    <row r="2734" spans="1:15">
      <c r="A2734">
        <v>2733</v>
      </c>
      <c r="B2734" t="s">
        <v>1010</v>
      </c>
      <c r="C2734" t="s">
        <v>12</v>
      </c>
      <c r="D2734" t="s">
        <v>12</v>
      </c>
      <c r="E2734" t="s">
        <v>20</v>
      </c>
      <c r="F2734" t="s">
        <v>1011</v>
      </c>
      <c r="G2734" t="s">
        <v>172</v>
      </c>
      <c r="H2734" t="s">
        <v>1012</v>
      </c>
      <c r="I2734" t="s">
        <v>1013</v>
      </c>
      <c r="J2734" t="s">
        <v>1014</v>
      </c>
      <c r="K2734" t="s">
        <v>19</v>
      </c>
      <c r="L2734">
        <v>5</v>
      </c>
      <c r="M2734" t="s">
        <v>1273</v>
      </c>
      <c r="O2734">
        <f t="shared" si="42"/>
        <v>1</v>
      </c>
    </row>
    <row r="2735" spans="1:15">
      <c r="A2735">
        <v>2734</v>
      </c>
      <c r="B2735" t="s">
        <v>1010</v>
      </c>
      <c r="C2735" t="s">
        <v>12</v>
      </c>
      <c r="D2735" t="s">
        <v>12</v>
      </c>
      <c r="E2735" t="s">
        <v>25</v>
      </c>
      <c r="F2735" t="s">
        <v>1015</v>
      </c>
      <c r="G2735" t="s">
        <v>960</v>
      </c>
      <c r="H2735" t="s">
        <v>1016</v>
      </c>
      <c r="I2735" t="s">
        <v>1017</v>
      </c>
      <c r="J2735" t="s">
        <v>1018</v>
      </c>
      <c r="K2735" t="s">
        <v>19</v>
      </c>
      <c r="L2735">
        <v>2</v>
      </c>
      <c r="M2735" t="s">
        <v>1273</v>
      </c>
      <c r="N2735">
        <v>1</v>
      </c>
      <c r="O2735">
        <f t="shared" si="42"/>
        <v>1</v>
      </c>
    </row>
    <row r="2736" spans="1:15">
      <c r="A2736">
        <v>2735</v>
      </c>
      <c r="B2736" t="s">
        <v>1010</v>
      </c>
      <c r="C2736" t="s">
        <v>12</v>
      </c>
      <c r="D2736" t="s">
        <v>12</v>
      </c>
      <c r="E2736" t="s">
        <v>30</v>
      </c>
      <c r="F2736" t="s">
        <v>1019</v>
      </c>
      <c r="G2736" t="s">
        <v>22</v>
      </c>
      <c r="H2736" t="s">
        <v>1020</v>
      </c>
      <c r="I2736" t="s">
        <v>1021</v>
      </c>
      <c r="J2736" t="s">
        <v>1022</v>
      </c>
      <c r="K2736" t="s">
        <v>19</v>
      </c>
      <c r="L2736">
        <v>0</v>
      </c>
      <c r="M2736" t="s">
        <v>1273</v>
      </c>
      <c r="O2736">
        <f t="shared" si="42"/>
        <v>1</v>
      </c>
    </row>
    <row r="2737" spans="1:15">
      <c r="A2737">
        <v>2736</v>
      </c>
      <c r="B2737" t="s">
        <v>1010</v>
      </c>
      <c r="C2737" t="s">
        <v>12</v>
      </c>
      <c r="D2737" t="s">
        <v>12</v>
      </c>
      <c r="E2737" t="s">
        <v>478</v>
      </c>
      <c r="F2737" t="s">
        <v>1023</v>
      </c>
      <c r="G2737" t="s">
        <v>367</v>
      </c>
      <c r="H2737" t="s">
        <v>1024</v>
      </c>
      <c r="I2737" t="s">
        <v>1025</v>
      </c>
      <c r="J2737" t="s">
        <v>1026</v>
      </c>
      <c r="K2737" t="s">
        <v>19</v>
      </c>
      <c r="L2737">
        <v>0</v>
      </c>
      <c r="M2737" t="s">
        <v>1273</v>
      </c>
      <c r="O2737">
        <f t="shared" si="42"/>
        <v>1</v>
      </c>
    </row>
    <row r="2738" spans="1:15">
      <c r="A2738">
        <v>2737</v>
      </c>
      <c r="B2738" t="s">
        <v>1010</v>
      </c>
      <c r="C2738" t="s">
        <v>12</v>
      </c>
      <c r="D2738" t="s">
        <v>12</v>
      </c>
      <c r="E2738" t="s">
        <v>36</v>
      </c>
      <c r="F2738" t="s">
        <v>1027</v>
      </c>
      <c r="G2738" t="s">
        <v>1028</v>
      </c>
      <c r="H2738" t="s">
        <v>1029</v>
      </c>
      <c r="I2738" t="s">
        <v>1030</v>
      </c>
      <c r="J2738" t="s">
        <v>1031</v>
      </c>
      <c r="K2738" t="s">
        <v>19</v>
      </c>
      <c r="L2738">
        <v>6</v>
      </c>
      <c r="M2738" t="s">
        <v>1273</v>
      </c>
      <c r="N2738">
        <v>1</v>
      </c>
      <c r="O2738">
        <f t="shared" si="42"/>
        <v>1</v>
      </c>
    </row>
    <row r="2739" spans="1:15">
      <c r="A2739">
        <v>2738</v>
      </c>
      <c r="B2739" t="s">
        <v>1010</v>
      </c>
      <c r="C2739" t="s">
        <v>12</v>
      </c>
      <c r="D2739" t="s">
        <v>12</v>
      </c>
      <c r="E2739" t="s">
        <v>40</v>
      </c>
      <c r="F2739" t="s">
        <v>1032</v>
      </c>
      <c r="G2739" t="s">
        <v>1033</v>
      </c>
      <c r="H2739" t="s">
        <v>1034</v>
      </c>
      <c r="I2739" t="s">
        <v>1035</v>
      </c>
      <c r="J2739" t="s">
        <v>1036</v>
      </c>
      <c r="K2739" t="s">
        <v>19</v>
      </c>
      <c r="L2739">
        <v>0</v>
      </c>
      <c r="M2739" t="s">
        <v>1273</v>
      </c>
      <c r="O2739">
        <f t="shared" si="42"/>
        <v>1</v>
      </c>
    </row>
    <row r="2740" spans="1:15">
      <c r="A2740">
        <v>2739</v>
      </c>
      <c r="B2740" t="s">
        <v>1010</v>
      </c>
      <c r="C2740" t="s">
        <v>1037</v>
      </c>
      <c r="D2740" t="s">
        <v>52</v>
      </c>
      <c r="E2740" t="s">
        <v>52</v>
      </c>
      <c r="F2740" t="s">
        <v>1038</v>
      </c>
      <c r="G2740" t="s">
        <v>392</v>
      </c>
      <c r="H2740" t="s">
        <v>1039</v>
      </c>
      <c r="I2740" t="s">
        <v>1040</v>
      </c>
      <c r="J2740" t="s">
        <v>1041</v>
      </c>
      <c r="K2740" t="s">
        <v>19</v>
      </c>
      <c r="L2740">
        <v>10</v>
      </c>
      <c r="M2740" t="s">
        <v>1273</v>
      </c>
      <c r="N2740">
        <v>1</v>
      </c>
      <c r="O2740">
        <f t="shared" si="42"/>
        <v>1</v>
      </c>
    </row>
    <row r="2741" spans="1:15">
      <c r="A2741">
        <v>2740</v>
      </c>
      <c r="B2741" t="s">
        <v>1010</v>
      </c>
      <c r="C2741" t="s">
        <v>1037</v>
      </c>
      <c r="D2741" t="s">
        <v>52</v>
      </c>
      <c r="E2741" t="s">
        <v>58</v>
      </c>
      <c r="F2741" t="s">
        <v>1042</v>
      </c>
      <c r="G2741" t="s">
        <v>1043</v>
      </c>
      <c r="H2741" t="s">
        <v>1044</v>
      </c>
      <c r="I2741" t="s">
        <v>1045</v>
      </c>
      <c r="J2741" t="s">
        <v>1046</v>
      </c>
      <c r="K2741" t="s">
        <v>19</v>
      </c>
      <c r="L2741">
        <v>1</v>
      </c>
      <c r="M2741" t="s">
        <v>1273</v>
      </c>
      <c r="O2741">
        <f t="shared" si="42"/>
        <v>1</v>
      </c>
    </row>
    <row r="2742" spans="1:15">
      <c r="A2742">
        <v>2741</v>
      </c>
      <c r="B2742" t="s">
        <v>1010</v>
      </c>
      <c r="C2742" t="s">
        <v>1037</v>
      </c>
      <c r="D2742" t="s">
        <v>25</v>
      </c>
      <c r="E2742" t="s">
        <v>64</v>
      </c>
      <c r="F2742" t="s">
        <v>1047</v>
      </c>
      <c r="G2742" t="s">
        <v>1048</v>
      </c>
      <c r="H2742" t="s">
        <v>1049</v>
      </c>
      <c r="I2742" t="s">
        <v>1050</v>
      </c>
      <c r="J2742" t="s">
        <v>1051</v>
      </c>
      <c r="K2742" t="s">
        <v>19</v>
      </c>
      <c r="L2742">
        <v>10</v>
      </c>
      <c r="M2742" t="s">
        <v>1273</v>
      </c>
      <c r="N2742">
        <v>1</v>
      </c>
      <c r="O2742">
        <f t="shared" si="42"/>
        <v>1</v>
      </c>
    </row>
    <row r="2743" spans="1:15">
      <c r="A2743">
        <v>2742</v>
      </c>
      <c r="B2743" t="s">
        <v>1010</v>
      </c>
      <c r="C2743" t="s">
        <v>1037</v>
      </c>
      <c r="D2743" t="s">
        <v>25</v>
      </c>
      <c r="E2743" t="s">
        <v>70</v>
      </c>
      <c r="F2743" t="s">
        <v>1052</v>
      </c>
      <c r="G2743" t="s">
        <v>1053</v>
      </c>
      <c r="H2743" t="s">
        <v>1054</v>
      </c>
      <c r="I2743" t="s">
        <v>1055</v>
      </c>
      <c r="J2743" t="s">
        <v>1056</v>
      </c>
      <c r="K2743" t="s">
        <v>19</v>
      </c>
      <c r="L2743">
        <v>0</v>
      </c>
      <c r="M2743" t="s">
        <v>1273</v>
      </c>
      <c r="O2743">
        <f t="shared" si="42"/>
        <v>1</v>
      </c>
    </row>
    <row r="2744" spans="1:15">
      <c r="A2744">
        <v>2743</v>
      </c>
      <c r="B2744" t="s">
        <v>1010</v>
      </c>
      <c r="C2744" t="s">
        <v>1037</v>
      </c>
      <c r="D2744" t="s">
        <v>25</v>
      </c>
      <c r="E2744" t="s">
        <v>70</v>
      </c>
      <c r="F2744" t="s">
        <v>1057</v>
      </c>
      <c r="G2744" t="s">
        <v>1058</v>
      </c>
      <c r="H2744" t="s">
        <v>1059</v>
      </c>
      <c r="I2744" t="s">
        <v>1060</v>
      </c>
      <c r="J2744" t="s">
        <v>1061</v>
      </c>
      <c r="K2744" t="s">
        <v>19</v>
      </c>
      <c r="L2744">
        <v>6</v>
      </c>
      <c r="M2744" t="s">
        <v>1273</v>
      </c>
      <c r="N2744">
        <v>1</v>
      </c>
      <c r="O2744">
        <f t="shared" si="42"/>
        <v>1</v>
      </c>
    </row>
    <row r="2745" spans="1:15">
      <c r="A2745">
        <v>2744</v>
      </c>
      <c r="B2745" t="s">
        <v>1010</v>
      </c>
      <c r="C2745" t="s">
        <v>1037</v>
      </c>
      <c r="D2745" t="s">
        <v>76</v>
      </c>
      <c r="E2745" t="s">
        <v>77</v>
      </c>
      <c r="F2745" t="s">
        <v>1062</v>
      </c>
      <c r="G2745" t="s">
        <v>969</v>
      </c>
      <c r="H2745" t="s">
        <v>1063</v>
      </c>
      <c r="I2745" t="s">
        <v>1064</v>
      </c>
      <c r="J2745" t="s">
        <v>1065</v>
      </c>
      <c r="K2745" t="s">
        <v>19</v>
      </c>
      <c r="L2745">
        <v>6</v>
      </c>
      <c r="M2745" t="s">
        <v>1273</v>
      </c>
      <c r="N2745">
        <v>1</v>
      </c>
      <c r="O2745">
        <f t="shared" si="42"/>
        <v>1</v>
      </c>
    </row>
    <row r="2746" spans="1:15">
      <c r="A2746">
        <v>2745</v>
      </c>
      <c r="B2746" t="s">
        <v>1010</v>
      </c>
      <c r="C2746" t="s">
        <v>1037</v>
      </c>
      <c r="D2746" t="s">
        <v>76</v>
      </c>
      <c r="E2746" t="s">
        <v>83</v>
      </c>
      <c r="F2746" t="s">
        <v>982</v>
      </c>
      <c r="G2746" t="s">
        <v>1066</v>
      </c>
      <c r="H2746" t="s">
        <v>1067</v>
      </c>
      <c r="I2746" t="s">
        <v>1068</v>
      </c>
      <c r="J2746" t="s">
        <v>1069</v>
      </c>
      <c r="K2746" t="s">
        <v>19</v>
      </c>
      <c r="L2746">
        <v>1</v>
      </c>
      <c r="M2746" t="s">
        <v>1273</v>
      </c>
      <c r="O2746">
        <f t="shared" si="42"/>
        <v>1</v>
      </c>
    </row>
    <row r="2747" spans="1:15">
      <c r="A2747">
        <v>2746</v>
      </c>
      <c r="B2747" t="s">
        <v>1010</v>
      </c>
      <c r="C2747" t="s">
        <v>1037</v>
      </c>
      <c r="D2747" t="s">
        <v>89</v>
      </c>
      <c r="E2747" t="s">
        <v>90</v>
      </c>
      <c r="F2747" t="s">
        <v>1070</v>
      </c>
      <c r="G2747" t="s">
        <v>1071</v>
      </c>
      <c r="H2747" t="s">
        <v>1072</v>
      </c>
      <c r="I2747" t="s">
        <v>1073</v>
      </c>
      <c r="J2747" t="s">
        <v>1074</v>
      </c>
      <c r="K2747" t="s">
        <v>19</v>
      </c>
      <c r="L2747">
        <v>3</v>
      </c>
      <c r="M2747" t="s">
        <v>1273</v>
      </c>
      <c r="N2747">
        <v>1</v>
      </c>
      <c r="O2747">
        <f t="shared" si="42"/>
        <v>1</v>
      </c>
    </row>
    <row r="2748" spans="1:15">
      <c r="A2748">
        <v>2747</v>
      </c>
      <c r="B2748" t="s">
        <v>1010</v>
      </c>
      <c r="C2748" t="s">
        <v>1037</v>
      </c>
      <c r="D2748" t="s">
        <v>89</v>
      </c>
      <c r="E2748" t="s">
        <v>96</v>
      </c>
      <c r="F2748" t="s">
        <v>387</v>
      </c>
      <c r="G2748" t="s">
        <v>948</v>
      </c>
      <c r="H2748" t="s">
        <v>1075</v>
      </c>
      <c r="I2748" t="s">
        <v>1076</v>
      </c>
      <c r="J2748" t="s">
        <v>1077</v>
      </c>
      <c r="K2748" t="s">
        <v>19</v>
      </c>
      <c r="L2748">
        <v>2</v>
      </c>
      <c r="M2748" t="s">
        <v>1273</v>
      </c>
      <c r="O2748">
        <f t="shared" si="42"/>
        <v>1</v>
      </c>
    </row>
    <row r="2749" spans="1:15">
      <c r="A2749">
        <v>2748</v>
      </c>
      <c r="B2749" t="s">
        <v>1010</v>
      </c>
      <c r="C2749" t="s">
        <v>1037</v>
      </c>
      <c r="D2749" t="s">
        <v>89</v>
      </c>
      <c r="E2749" t="s">
        <v>70</v>
      </c>
      <c r="F2749" t="s">
        <v>1078</v>
      </c>
      <c r="G2749" t="s">
        <v>1079</v>
      </c>
      <c r="H2749" t="s">
        <v>1080</v>
      </c>
      <c r="I2749" t="s">
        <v>1081</v>
      </c>
      <c r="J2749" t="s">
        <v>1082</v>
      </c>
      <c r="K2749" t="s">
        <v>19</v>
      </c>
      <c r="L2749">
        <v>4</v>
      </c>
      <c r="M2749" t="s">
        <v>1273</v>
      </c>
      <c r="N2749">
        <v>1</v>
      </c>
      <c r="O2749">
        <f t="shared" si="42"/>
        <v>1</v>
      </c>
    </row>
    <row r="2750" spans="1:15">
      <c r="A2750">
        <v>2749</v>
      </c>
      <c r="B2750" t="s">
        <v>1010</v>
      </c>
      <c r="C2750" t="s">
        <v>1037</v>
      </c>
      <c r="D2750" t="s">
        <v>102</v>
      </c>
      <c r="E2750" t="s">
        <v>103</v>
      </c>
      <c r="F2750" t="s">
        <v>1083</v>
      </c>
      <c r="G2750" t="s">
        <v>42</v>
      </c>
      <c r="H2750" t="s">
        <v>1084</v>
      </c>
      <c r="I2750" t="s">
        <v>1085</v>
      </c>
      <c r="J2750" t="s">
        <v>1086</v>
      </c>
      <c r="K2750" t="s">
        <v>19</v>
      </c>
      <c r="L2750">
        <v>6</v>
      </c>
      <c r="M2750" t="s">
        <v>1273</v>
      </c>
      <c r="O2750">
        <f t="shared" si="42"/>
        <v>1</v>
      </c>
    </row>
    <row r="2751" spans="1:15">
      <c r="A2751">
        <v>2750</v>
      </c>
      <c r="B2751" t="s">
        <v>1010</v>
      </c>
      <c r="C2751" t="s">
        <v>1037</v>
      </c>
      <c r="D2751" t="s">
        <v>102</v>
      </c>
      <c r="E2751" t="s">
        <v>109</v>
      </c>
      <c r="F2751" t="s">
        <v>1038</v>
      </c>
      <c r="G2751" t="s">
        <v>392</v>
      </c>
      <c r="H2751" t="s">
        <v>1039</v>
      </c>
      <c r="I2751" t="s">
        <v>1040</v>
      </c>
      <c r="J2751" t="s">
        <v>1041</v>
      </c>
      <c r="K2751" t="s">
        <v>19</v>
      </c>
      <c r="L2751">
        <v>10</v>
      </c>
      <c r="M2751" t="s">
        <v>1273</v>
      </c>
      <c r="N2751">
        <v>1</v>
      </c>
      <c r="O2751">
        <f t="shared" si="42"/>
        <v>1</v>
      </c>
    </row>
    <row r="2752" spans="1:15">
      <c r="A2752">
        <v>2751</v>
      </c>
      <c r="B2752" t="s">
        <v>1010</v>
      </c>
      <c r="C2752" t="s">
        <v>1037</v>
      </c>
      <c r="D2752" t="s">
        <v>114</v>
      </c>
      <c r="E2752" t="s">
        <v>905</v>
      </c>
      <c r="F2752" t="s">
        <v>1087</v>
      </c>
      <c r="G2752" t="s">
        <v>1088</v>
      </c>
      <c r="H2752" t="s">
        <v>1089</v>
      </c>
      <c r="I2752" t="s">
        <v>1090</v>
      </c>
      <c r="J2752" t="s">
        <v>1091</v>
      </c>
      <c r="K2752" t="s">
        <v>19</v>
      </c>
      <c r="L2752">
        <v>0</v>
      </c>
      <c r="M2752" t="s">
        <v>1273</v>
      </c>
      <c r="O2752">
        <f t="shared" si="42"/>
        <v>1</v>
      </c>
    </row>
    <row r="2753" spans="1:15">
      <c r="A2753">
        <v>2752</v>
      </c>
      <c r="B2753" t="s">
        <v>1010</v>
      </c>
      <c r="C2753" t="s">
        <v>1037</v>
      </c>
      <c r="D2753" t="s">
        <v>114</v>
      </c>
      <c r="E2753" t="s">
        <v>121</v>
      </c>
      <c r="F2753" t="s">
        <v>1092</v>
      </c>
      <c r="G2753" t="s">
        <v>1093</v>
      </c>
      <c r="H2753" t="s">
        <v>1094</v>
      </c>
      <c r="I2753" t="s">
        <v>1095</v>
      </c>
      <c r="J2753" t="s">
        <v>1096</v>
      </c>
      <c r="K2753" t="s">
        <v>19</v>
      </c>
      <c r="L2753">
        <v>0</v>
      </c>
      <c r="M2753" t="s">
        <v>1273</v>
      </c>
      <c r="O2753">
        <f t="shared" si="42"/>
        <v>1</v>
      </c>
    </row>
    <row r="2754" spans="1:15">
      <c r="A2754">
        <v>2753</v>
      </c>
      <c r="B2754" t="s">
        <v>11</v>
      </c>
      <c r="C2754" t="s">
        <v>12</v>
      </c>
      <c r="D2754" t="s">
        <v>12</v>
      </c>
      <c r="E2754" t="s">
        <v>25</v>
      </c>
      <c r="F2754" t="s">
        <v>1097</v>
      </c>
      <c r="G2754" t="s">
        <v>1098</v>
      </c>
      <c r="H2754" t="s">
        <v>1099</v>
      </c>
      <c r="I2754" t="s">
        <v>17</v>
      </c>
      <c r="J2754" t="s">
        <v>1100</v>
      </c>
      <c r="K2754" t="s">
        <v>19</v>
      </c>
      <c r="L2754">
        <v>7</v>
      </c>
      <c r="M2754" t="s">
        <v>1273</v>
      </c>
      <c r="N2754">
        <v>1</v>
      </c>
      <c r="O2754">
        <f t="shared" si="42"/>
        <v>1</v>
      </c>
    </row>
    <row r="2755" spans="1:15">
      <c r="A2755">
        <v>2754</v>
      </c>
      <c r="B2755" t="s">
        <v>460</v>
      </c>
      <c r="C2755" t="s">
        <v>702</v>
      </c>
      <c r="D2755" t="s">
        <v>102</v>
      </c>
      <c r="E2755" t="s">
        <v>109</v>
      </c>
      <c r="F2755" t="s">
        <v>1101</v>
      </c>
      <c r="G2755" t="s">
        <v>1102</v>
      </c>
      <c r="H2755" t="s">
        <v>1103</v>
      </c>
      <c r="I2755" t="s">
        <v>1104</v>
      </c>
      <c r="J2755" t="s">
        <v>1105</v>
      </c>
      <c r="K2755" t="s">
        <v>19</v>
      </c>
      <c r="L2755">
        <v>8</v>
      </c>
      <c r="M2755" t="s">
        <v>1273</v>
      </c>
      <c r="O2755">
        <f t="shared" ref="O2755:O2762" si="43">IF(N2755=" ",0,1)</f>
        <v>1</v>
      </c>
    </row>
    <row r="2756" spans="1:15">
      <c r="A2756">
        <v>2755</v>
      </c>
      <c r="B2756" t="s">
        <v>460</v>
      </c>
      <c r="C2756" t="s">
        <v>821</v>
      </c>
      <c r="D2756" t="s">
        <v>102</v>
      </c>
      <c r="E2756" t="s">
        <v>109</v>
      </c>
      <c r="F2756" t="s">
        <v>1106</v>
      </c>
      <c r="G2756" t="s">
        <v>271</v>
      </c>
      <c r="H2756" t="s">
        <v>1107</v>
      </c>
      <c r="I2756" t="s">
        <v>1291</v>
      </c>
      <c r="J2756" t="s">
        <v>1108</v>
      </c>
      <c r="K2756" t="s">
        <v>19</v>
      </c>
      <c r="L2756">
        <v>4</v>
      </c>
      <c r="M2756" t="s">
        <v>1273</v>
      </c>
      <c r="O2756">
        <f t="shared" si="43"/>
        <v>1</v>
      </c>
    </row>
    <row r="2757" spans="1:15">
      <c r="A2757">
        <v>2756</v>
      </c>
      <c r="B2757" t="s">
        <v>460</v>
      </c>
      <c r="C2757" t="s">
        <v>821</v>
      </c>
      <c r="D2757" t="s">
        <v>25</v>
      </c>
      <c r="E2757" t="s">
        <v>70</v>
      </c>
      <c r="F2757" t="s">
        <v>1109</v>
      </c>
      <c r="G2757" t="s">
        <v>1110</v>
      </c>
      <c r="H2757" t="s">
        <v>1111</v>
      </c>
      <c r="I2757" t="s">
        <v>1112</v>
      </c>
      <c r="J2757" t="s">
        <v>1113</v>
      </c>
      <c r="K2757" t="s">
        <v>19</v>
      </c>
      <c r="L2757">
        <v>9</v>
      </c>
      <c r="M2757" t="s">
        <v>1273</v>
      </c>
      <c r="N2757">
        <v>1</v>
      </c>
      <c r="O2757">
        <f t="shared" si="43"/>
        <v>1</v>
      </c>
    </row>
    <row r="2758" spans="1:15">
      <c r="A2758">
        <v>2757</v>
      </c>
      <c r="B2758" t="s">
        <v>460</v>
      </c>
      <c r="C2758" t="s">
        <v>821</v>
      </c>
      <c r="D2758" t="s">
        <v>102</v>
      </c>
      <c r="E2758" t="s">
        <v>109</v>
      </c>
      <c r="F2758" t="s">
        <v>1114</v>
      </c>
      <c r="G2758" t="s">
        <v>363</v>
      </c>
      <c r="H2758" t="s">
        <v>1115</v>
      </c>
      <c r="I2758" t="s">
        <v>1116</v>
      </c>
      <c r="J2758" t="s">
        <v>1117</v>
      </c>
      <c r="K2758" t="s">
        <v>19</v>
      </c>
      <c r="L2758">
        <v>6</v>
      </c>
      <c r="M2758" t="s">
        <v>1273</v>
      </c>
      <c r="N2758">
        <v>1</v>
      </c>
      <c r="O2758">
        <f t="shared" si="43"/>
        <v>1</v>
      </c>
    </row>
    <row r="2759" spans="1:15">
      <c r="A2759">
        <v>2758</v>
      </c>
      <c r="B2759" t="s">
        <v>11</v>
      </c>
      <c r="C2759" t="s">
        <v>186</v>
      </c>
      <c r="D2759" t="s">
        <v>102</v>
      </c>
      <c r="E2759" t="s">
        <v>109</v>
      </c>
      <c r="F2759" t="s">
        <v>1119</v>
      </c>
      <c r="G2759" t="s">
        <v>1120</v>
      </c>
      <c r="H2759" t="s">
        <v>1121</v>
      </c>
      <c r="I2759" t="s">
        <v>1122</v>
      </c>
      <c r="J2759" t="s">
        <v>1123</v>
      </c>
      <c r="K2759" t="s">
        <v>19</v>
      </c>
      <c r="L2759">
        <v>1</v>
      </c>
      <c r="M2759" t="s">
        <v>1273</v>
      </c>
      <c r="O2759">
        <f t="shared" si="43"/>
        <v>1</v>
      </c>
    </row>
    <row r="2760" spans="1:15">
      <c r="A2760">
        <v>2759</v>
      </c>
      <c r="B2760" t="s">
        <v>11</v>
      </c>
      <c r="C2760" t="s">
        <v>186</v>
      </c>
      <c r="D2760" t="s">
        <v>102</v>
      </c>
      <c r="E2760" t="s">
        <v>109</v>
      </c>
      <c r="F2760" t="s">
        <v>1124</v>
      </c>
      <c r="G2760" t="s">
        <v>1125</v>
      </c>
      <c r="H2760" t="s">
        <v>1126</v>
      </c>
      <c r="I2760" t="s">
        <v>1127</v>
      </c>
      <c r="J2760" t="s">
        <v>1128</v>
      </c>
      <c r="K2760" t="s">
        <v>19</v>
      </c>
      <c r="L2760">
        <v>5</v>
      </c>
      <c r="M2760" t="s">
        <v>1273</v>
      </c>
      <c r="O2760">
        <f t="shared" si="43"/>
        <v>1</v>
      </c>
    </row>
    <row r="2761" spans="1:15">
      <c r="A2761">
        <v>2760</v>
      </c>
      <c r="B2761" t="s">
        <v>460</v>
      </c>
      <c r="C2761" t="s">
        <v>656</v>
      </c>
      <c r="D2761" t="s">
        <v>76</v>
      </c>
      <c r="E2761" t="s">
        <v>77</v>
      </c>
      <c r="F2761" t="s">
        <v>1129</v>
      </c>
      <c r="G2761" t="s">
        <v>1130</v>
      </c>
      <c r="H2761" t="s">
        <v>1131</v>
      </c>
      <c r="I2761" t="s">
        <v>1132</v>
      </c>
      <c r="J2761" t="s">
        <v>1133</v>
      </c>
      <c r="K2761" t="s">
        <v>19</v>
      </c>
      <c r="L2761">
        <v>3</v>
      </c>
      <c r="M2761" t="s">
        <v>1273</v>
      </c>
      <c r="O2761">
        <f t="shared" si="43"/>
        <v>1</v>
      </c>
    </row>
    <row r="2762" spans="1:15">
      <c r="A2762">
        <v>2761</v>
      </c>
      <c r="B2762" t="s">
        <v>460</v>
      </c>
      <c r="C2762" t="s">
        <v>821</v>
      </c>
      <c r="D2762" t="s">
        <v>76</v>
      </c>
      <c r="E2762" t="s">
        <v>83</v>
      </c>
      <c r="F2762" t="s">
        <v>1134</v>
      </c>
      <c r="G2762" t="s">
        <v>1135</v>
      </c>
      <c r="H2762" t="s">
        <v>1136</v>
      </c>
      <c r="I2762" t="s">
        <v>1137</v>
      </c>
      <c r="J2762" t="s">
        <v>1138</v>
      </c>
      <c r="K2762" t="s">
        <v>19</v>
      </c>
      <c r="L2762">
        <v>1</v>
      </c>
      <c r="M2762" t="s">
        <v>1273</v>
      </c>
      <c r="O2762">
        <f t="shared" si="43"/>
        <v>1</v>
      </c>
    </row>
  </sheetData>
  <autoFilter ref="A1:O2762"/>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59999389629810485"/>
  </sheetPr>
  <dimension ref="A1:W252"/>
  <sheetViews>
    <sheetView topLeftCell="F1" zoomScale="80" zoomScaleNormal="80" workbookViewId="0">
      <selection activeCell="L2" sqref="L2"/>
    </sheetView>
  </sheetViews>
  <sheetFormatPr defaultRowHeight="15"/>
  <cols>
    <col min="1" max="1" width="7.7109375" bestFit="1" customWidth="1"/>
    <col min="2" max="2" width="34.5703125" bestFit="1" customWidth="1"/>
    <col min="3" max="3" width="23.7109375" bestFit="1" customWidth="1"/>
    <col min="4" max="4" width="27.140625" bestFit="1" customWidth="1"/>
    <col min="5" max="5" width="17.28515625" bestFit="1" customWidth="1"/>
    <col min="6" max="6" width="15.28515625" bestFit="1" customWidth="1"/>
    <col min="7" max="7" width="20.85546875" bestFit="1" customWidth="1"/>
    <col min="8" max="8" width="24.7109375" bestFit="1" customWidth="1"/>
    <col min="9" max="9" width="32.28515625" bestFit="1" customWidth="1"/>
    <col min="10" max="10" width="8.42578125" bestFit="1" customWidth="1"/>
    <col min="11" max="11" width="20.42578125" bestFit="1" customWidth="1"/>
    <col min="12" max="12" width="20.42578125" customWidth="1"/>
    <col min="14" max="16" width="10.5703125" bestFit="1" customWidth="1"/>
    <col min="17" max="17" width="9.5703125" bestFit="1" customWidth="1"/>
    <col min="18" max="20" width="11.85546875" bestFit="1" customWidth="1"/>
    <col min="21" max="21" width="10.85546875" bestFit="1" customWidth="1"/>
    <col min="22" max="23" width="9.5703125" bestFit="1" customWidth="1"/>
  </cols>
  <sheetData>
    <row r="1" spans="1:23">
      <c r="A1" t="s">
        <v>0</v>
      </c>
      <c r="B1" t="s">
        <v>1</v>
      </c>
      <c r="C1" t="s">
        <v>1269</v>
      </c>
      <c r="D1" t="s">
        <v>3</v>
      </c>
      <c r="E1" t="s">
        <v>1268</v>
      </c>
      <c r="F1" t="s">
        <v>1270</v>
      </c>
      <c r="G1" t="s">
        <v>1271</v>
      </c>
      <c r="H1" t="s">
        <v>1272</v>
      </c>
      <c r="I1" t="s">
        <v>8</v>
      </c>
      <c r="J1" t="s">
        <v>9</v>
      </c>
      <c r="K1" t="s">
        <v>1279</v>
      </c>
      <c r="L1" t="s">
        <v>1858</v>
      </c>
      <c r="M1" t="s">
        <v>1348</v>
      </c>
      <c r="N1" t="s">
        <v>1283</v>
      </c>
      <c r="O1" t="s">
        <v>1282</v>
      </c>
      <c r="P1" t="s">
        <v>1281</v>
      </c>
      <c r="Q1" t="s">
        <v>1280</v>
      </c>
      <c r="R1" t="s">
        <v>1278</v>
      </c>
      <c r="S1" t="s">
        <v>1277</v>
      </c>
      <c r="T1" t="s">
        <v>1276</v>
      </c>
      <c r="U1" t="s">
        <v>1275</v>
      </c>
      <c r="V1" t="s">
        <v>1274</v>
      </c>
      <c r="W1" t="s">
        <v>1273</v>
      </c>
    </row>
    <row r="2" spans="1:23">
      <c r="A2" s="26" t="s">
        <v>11</v>
      </c>
      <c r="B2" s="26" t="s">
        <v>12</v>
      </c>
      <c r="C2" s="26" t="s">
        <v>12</v>
      </c>
      <c r="D2" s="26" t="s">
        <v>13</v>
      </c>
      <c r="E2" s="26" t="s">
        <v>14</v>
      </c>
      <c r="F2" s="26" t="s">
        <v>15</v>
      </c>
      <c r="G2" s="26" t="s">
        <v>16</v>
      </c>
      <c r="H2" s="26" t="s">
        <v>17</v>
      </c>
      <c r="I2" s="26" t="s">
        <v>18</v>
      </c>
      <c r="J2" s="26" t="s">
        <v>19</v>
      </c>
      <c r="K2" s="1">
        <v>7</v>
      </c>
      <c r="L2" s="1"/>
      <c r="M2" s="27"/>
      <c r="N2" s="27" t="s">
        <v>1284</v>
      </c>
      <c r="O2" s="27"/>
      <c r="P2" s="27"/>
      <c r="Q2" s="27" t="s">
        <v>1284</v>
      </c>
      <c r="R2" s="27"/>
      <c r="S2" s="27" t="s">
        <v>1284</v>
      </c>
      <c r="T2" s="27" t="s">
        <v>1284</v>
      </c>
      <c r="U2" s="27" t="s">
        <v>1284</v>
      </c>
      <c r="V2" s="27" t="s">
        <v>1284</v>
      </c>
      <c r="W2" s="27" t="s">
        <v>1284</v>
      </c>
    </row>
    <row r="3" spans="1:23">
      <c r="A3" s="26" t="s">
        <v>11</v>
      </c>
      <c r="B3" s="26" t="s">
        <v>12</v>
      </c>
      <c r="C3" s="26" t="s">
        <v>12</v>
      </c>
      <c r="D3" s="26" t="s">
        <v>20</v>
      </c>
      <c r="E3" s="26" t="s">
        <v>21</v>
      </c>
      <c r="F3" s="26" t="s">
        <v>22</v>
      </c>
      <c r="G3" s="26" t="s">
        <v>23</v>
      </c>
      <c r="H3" s="26" t="s">
        <v>17</v>
      </c>
      <c r="I3" s="26" t="s">
        <v>24</v>
      </c>
      <c r="J3" s="26" t="s">
        <v>19</v>
      </c>
      <c r="K3" s="1">
        <v>7</v>
      </c>
      <c r="L3" s="1"/>
      <c r="M3" s="27"/>
      <c r="N3" s="27"/>
      <c r="O3" s="27" t="s">
        <v>1284</v>
      </c>
      <c r="P3" s="27"/>
      <c r="Q3" s="27" t="s">
        <v>1284</v>
      </c>
      <c r="R3" s="27" t="s">
        <v>1284</v>
      </c>
      <c r="S3" s="27" t="s">
        <v>1284</v>
      </c>
      <c r="T3" s="27" t="s">
        <v>1284</v>
      </c>
      <c r="U3" s="27"/>
      <c r="V3" s="27" t="s">
        <v>1284</v>
      </c>
      <c r="W3" s="27" t="s">
        <v>1284</v>
      </c>
    </row>
    <row r="4" spans="1:23">
      <c r="A4" s="26" t="s">
        <v>11</v>
      </c>
      <c r="B4" s="26" t="s">
        <v>12</v>
      </c>
      <c r="C4" s="26" t="s">
        <v>12</v>
      </c>
      <c r="D4" s="26" t="s">
        <v>25</v>
      </c>
      <c r="E4" s="26" t="s">
        <v>26</v>
      </c>
      <c r="F4" s="26" t="s">
        <v>27</v>
      </c>
      <c r="G4" s="26" t="s">
        <v>28</v>
      </c>
      <c r="H4" s="26" t="s">
        <v>17</v>
      </c>
      <c r="I4" s="26" t="s">
        <v>29</v>
      </c>
      <c r="J4" s="26" t="s">
        <v>19</v>
      </c>
      <c r="K4" s="1">
        <v>7</v>
      </c>
      <c r="L4" s="1"/>
      <c r="M4" s="27"/>
      <c r="N4" s="27"/>
      <c r="O4" s="27"/>
      <c r="P4" s="27" t="s">
        <v>1284</v>
      </c>
      <c r="Q4" s="27" t="s">
        <v>1284</v>
      </c>
      <c r="R4" s="27" t="s">
        <v>1284</v>
      </c>
      <c r="S4" s="27" t="s">
        <v>1284</v>
      </c>
      <c r="T4" s="27" t="s">
        <v>1284</v>
      </c>
      <c r="U4" s="27"/>
      <c r="V4" s="27" t="s">
        <v>1284</v>
      </c>
      <c r="W4" s="27" t="s">
        <v>1284</v>
      </c>
    </row>
    <row r="5" spans="1:23">
      <c r="A5" s="26" t="s">
        <v>11</v>
      </c>
      <c r="B5" s="26" t="s">
        <v>12</v>
      </c>
      <c r="C5" s="26" t="s">
        <v>12</v>
      </c>
      <c r="D5" s="26" t="s">
        <v>30</v>
      </c>
      <c r="E5" s="26" t="s">
        <v>31</v>
      </c>
      <c r="F5" s="26" t="s">
        <v>32</v>
      </c>
      <c r="G5" s="26" t="s">
        <v>33</v>
      </c>
      <c r="H5" s="26" t="s">
        <v>34</v>
      </c>
      <c r="I5" s="26" t="s">
        <v>35</v>
      </c>
      <c r="J5" s="26" t="s">
        <v>19</v>
      </c>
      <c r="K5" s="1">
        <v>6</v>
      </c>
      <c r="L5" s="1"/>
      <c r="M5" s="27"/>
      <c r="N5" s="27" t="s">
        <v>1284</v>
      </c>
      <c r="O5" s="27"/>
      <c r="P5" s="27" t="s">
        <v>1284</v>
      </c>
      <c r="Q5" s="27" t="s">
        <v>1284</v>
      </c>
      <c r="R5" s="27" t="s">
        <v>1284</v>
      </c>
      <c r="S5" s="27" t="s">
        <v>1284</v>
      </c>
      <c r="T5" s="27" t="s">
        <v>1284</v>
      </c>
      <c r="U5" s="27"/>
      <c r="V5" s="27"/>
      <c r="W5" s="27"/>
    </row>
    <row r="6" spans="1:23">
      <c r="A6" s="26" t="s">
        <v>11</v>
      </c>
      <c r="B6" s="26" t="s">
        <v>12</v>
      </c>
      <c r="C6" s="26" t="s">
        <v>12</v>
      </c>
      <c r="D6" s="26" t="s">
        <v>36</v>
      </c>
      <c r="E6" s="26" t="s">
        <v>37</v>
      </c>
      <c r="F6" s="26" t="s">
        <v>38</v>
      </c>
      <c r="G6" s="26" t="s">
        <v>1285</v>
      </c>
      <c r="H6" s="26" t="s">
        <v>17</v>
      </c>
      <c r="I6" s="26" t="s">
        <v>39</v>
      </c>
      <c r="J6" s="26" t="s">
        <v>19</v>
      </c>
      <c r="K6" s="1">
        <v>0</v>
      </c>
      <c r="L6" s="1"/>
      <c r="M6" s="27"/>
      <c r="N6" s="27"/>
      <c r="O6" s="27"/>
      <c r="P6" s="27"/>
      <c r="Q6" s="27"/>
      <c r="R6" s="27"/>
      <c r="S6" s="27"/>
      <c r="T6" s="27"/>
      <c r="U6" s="27"/>
      <c r="V6" s="27"/>
      <c r="W6" s="27"/>
    </row>
    <row r="7" spans="1:23">
      <c r="A7" s="26" t="s">
        <v>11</v>
      </c>
      <c r="B7" s="26" t="s">
        <v>12</v>
      </c>
      <c r="C7" s="26" t="s">
        <v>12</v>
      </c>
      <c r="D7" s="26" t="s">
        <v>40</v>
      </c>
      <c r="E7" s="26" t="s">
        <v>41</v>
      </c>
      <c r="F7" s="26" t="s">
        <v>42</v>
      </c>
      <c r="G7" s="26" t="s">
        <v>43</v>
      </c>
      <c r="H7" s="26" t="s">
        <v>17</v>
      </c>
      <c r="I7" s="26" t="s">
        <v>44</v>
      </c>
      <c r="J7" s="26" t="s">
        <v>19</v>
      </c>
      <c r="K7" s="1">
        <v>0</v>
      </c>
      <c r="L7" s="1"/>
      <c r="M7" s="27"/>
      <c r="N7" s="27"/>
      <c r="O7" s="27"/>
      <c r="P7" s="27"/>
      <c r="Q7" s="27"/>
      <c r="R7" s="27"/>
      <c r="S7" s="27"/>
      <c r="T7" s="27"/>
      <c r="U7" s="27"/>
      <c r="V7" s="27"/>
      <c r="W7" s="27"/>
    </row>
    <row r="8" spans="1:23">
      <c r="A8" s="26" t="s">
        <v>11</v>
      </c>
      <c r="B8" s="26" t="s">
        <v>12</v>
      </c>
      <c r="C8" s="26" t="s">
        <v>12</v>
      </c>
      <c r="D8" s="26" t="s">
        <v>45</v>
      </c>
      <c r="E8" s="26" t="s">
        <v>46</v>
      </c>
      <c r="F8" s="26" t="s">
        <v>47</v>
      </c>
      <c r="G8" s="26" t="s">
        <v>48</v>
      </c>
      <c r="H8" s="26" t="s">
        <v>49</v>
      </c>
      <c r="I8" s="26" t="s">
        <v>50</v>
      </c>
      <c r="J8" s="26" t="s">
        <v>19</v>
      </c>
      <c r="K8" s="1">
        <v>4</v>
      </c>
      <c r="L8" s="1"/>
      <c r="M8" s="27"/>
      <c r="N8" s="27"/>
      <c r="O8" s="27" t="s">
        <v>1284</v>
      </c>
      <c r="P8" s="27"/>
      <c r="Q8" s="27"/>
      <c r="R8" s="27" t="s">
        <v>1284</v>
      </c>
      <c r="S8" s="27"/>
      <c r="T8" s="27"/>
      <c r="U8" s="27" t="s">
        <v>1284</v>
      </c>
      <c r="V8" s="27" t="s">
        <v>1284</v>
      </c>
      <c r="W8" s="27"/>
    </row>
    <row r="9" spans="1:23">
      <c r="A9" s="26" t="s">
        <v>11</v>
      </c>
      <c r="B9" s="26" t="s">
        <v>51</v>
      </c>
      <c r="C9" s="26" t="s">
        <v>52</v>
      </c>
      <c r="D9" s="26" t="s">
        <v>52</v>
      </c>
      <c r="E9" s="26" t="s">
        <v>53</v>
      </c>
      <c r="F9" s="26" t="s">
        <v>54</v>
      </c>
      <c r="G9" s="26" t="s">
        <v>55</v>
      </c>
      <c r="H9" s="26" t="s">
        <v>56</v>
      </c>
      <c r="I9" s="26" t="s">
        <v>57</v>
      </c>
      <c r="J9" s="26" t="s">
        <v>19</v>
      </c>
      <c r="K9" s="1">
        <v>10</v>
      </c>
      <c r="L9" s="1"/>
      <c r="M9" s="27" t="s">
        <v>1284</v>
      </c>
      <c r="N9" s="27" t="s">
        <v>1284</v>
      </c>
      <c r="O9" s="27" t="s">
        <v>1284</v>
      </c>
      <c r="P9" s="27"/>
      <c r="Q9" s="27" t="s">
        <v>1284</v>
      </c>
      <c r="R9" s="27" t="s">
        <v>1284</v>
      </c>
      <c r="S9" s="27" t="s">
        <v>1284</v>
      </c>
      <c r="T9" s="27" t="s">
        <v>1284</v>
      </c>
      <c r="U9" s="27" t="s">
        <v>1284</v>
      </c>
      <c r="V9" s="27" t="s">
        <v>1284</v>
      </c>
      <c r="W9" s="27" t="s">
        <v>1284</v>
      </c>
    </row>
    <row r="10" spans="1:23">
      <c r="A10" s="26" t="s">
        <v>11</v>
      </c>
      <c r="B10" s="26" t="s">
        <v>51</v>
      </c>
      <c r="C10" s="26" t="s">
        <v>52</v>
      </c>
      <c r="D10" s="26" t="s">
        <v>58</v>
      </c>
      <c r="E10" s="26" t="s">
        <v>59</v>
      </c>
      <c r="F10" s="26" t="s">
        <v>60</v>
      </c>
      <c r="G10" s="26" t="s">
        <v>61</v>
      </c>
      <c r="H10" s="26" t="s">
        <v>62</v>
      </c>
      <c r="I10" s="26" t="s">
        <v>63</v>
      </c>
      <c r="J10" s="26" t="s">
        <v>19</v>
      </c>
      <c r="K10" s="1">
        <v>1</v>
      </c>
      <c r="L10" s="1"/>
      <c r="M10" s="27"/>
      <c r="N10" s="27"/>
      <c r="O10" s="27" t="s">
        <v>1284</v>
      </c>
      <c r="P10" s="27"/>
      <c r="Q10" s="27"/>
      <c r="R10" s="27"/>
      <c r="S10" s="27"/>
      <c r="T10" s="27"/>
      <c r="U10" s="27"/>
      <c r="V10" s="27"/>
      <c r="W10" s="27"/>
    </row>
    <row r="11" spans="1:23">
      <c r="A11" s="26" t="s">
        <v>11</v>
      </c>
      <c r="B11" s="26" t="s">
        <v>51</v>
      </c>
      <c r="C11" s="26" t="s">
        <v>25</v>
      </c>
      <c r="D11" s="26" t="s">
        <v>64</v>
      </c>
      <c r="E11" s="26" t="s">
        <v>65</v>
      </c>
      <c r="F11" s="26" t="s">
        <v>66</v>
      </c>
      <c r="G11" s="26" t="s">
        <v>67</v>
      </c>
      <c r="H11" s="26" t="s">
        <v>68</v>
      </c>
      <c r="I11" s="26" t="s">
        <v>69</v>
      </c>
      <c r="J11" s="26" t="s">
        <v>19</v>
      </c>
      <c r="K11" s="1">
        <v>8</v>
      </c>
      <c r="L11" s="1"/>
      <c r="M11" s="27" t="s">
        <v>1284</v>
      </c>
      <c r="N11" s="27" t="s">
        <v>1284</v>
      </c>
      <c r="O11" s="27" t="s">
        <v>1284</v>
      </c>
      <c r="P11" s="27"/>
      <c r="Q11" s="27" t="s">
        <v>1284</v>
      </c>
      <c r="R11" s="27" t="s">
        <v>1284</v>
      </c>
      <c r="S11" s="27" t="s">
        <v>1284</v>
      </c>
      <c r="T11" s="27" t="s">
        <v>1284</v>
      </c>
      <c r="U11" s="27"/>
      <c r="V11" s="27"/>
      <c r="W11" s="27" t="s">
        <v>1284</v>
      </c>
    </row>
    <row r="12" spans="1:23">
      <c r="A12" s="26" t="s">
        <v>11</v>
      </c>
      <c r="B12" s="26" t="s">
        <v>51</v>
      </c>
      <c r="C12" s="26" t="s">
        <v>25</v>
      </c>
      <c r="D12" s="26" t="s">
        <v>70</v>
      </c>
      <c r="E12" s="26" t="s">
        <v>71</v>
      </c>
      <c r="F12" s="26" t="s">
        <v>72</v>
      </c>
      <c r="G12" s="26" t="s">
        <v>73</v>
      </c>
      <c r="H12" s="26" t="s">
        <v>74</v>
      </c>
      <c r="I12" s="26" t="s">
        <v>75</v>
      </c>
      <c r="J12" s="26" t="s">
        <v>19</v>
      </c>
      <c r="K12" s="1">
        <v>1</v>
      </c>
      <c r="L12" s="1"/>
      <c r="M12" s="27"/>
      <c r="N12" s="27"/>
      <c r="O12" s="27"/>
      <c r="P12" s="27"/>
      <c r="Q12" s="27"/>
      <c r="R12" s="27"/>
      <c r="S12" s="27"/>
      <c r="T12" s="27" t="s">
        <v>1284</v>
      </c>
      <c r="U12" s="27"/>
      <c r="V12" s="27"/>
      <c r="W12" s="27"/>
    </row>
    <row r="13" spans="1:23">
      <c r="A13" s="26" t="s">
        <v>11</v>
      </c>
      <c r="B13" s="26" t="s">
        <v>51</v>
      </c>
      <c r="C13" s="26" t="s">
        <v>76</v>
      </c>
      <c r="D13" s="26" t="s">
        <v>77</v>
      </c>
      <c r="E13" s="26" t="s">
        <v>78</v>
      </c>
      <c r="F13" s="26" t="s">
        <v>79</v>
      </c>
      <c r="G13" s="26" t="s">
        <v>80</v>
      </c>
      <c r="H13" s="26" t="s">
        <v>81</v>
      </c>
      <c r="I13" s="26" t="s">
        <v>82</v>
      </c>
      <c r="J13" s="26" t="s">
        <v>19</v>
      </c>
      <c r="K13" s="1">
        <v>0</v>
      </c>
      <c r="L13" s="1"/>
      <c r="M13" s="27"/>
      <c r="N13" s="27"/>
      <c r="O13" s="27"/>
      <c r="P13" s="27"/>
      <c r="Q13" s="27"/>
      <c r="R13" s="27"/>
      <c r="S13" s="27"/>
      <c r="T13" s="27"/>
      <c r="U13" s="27"/>
      <c r="V13" s="27"/>
      <c r="W13" s="27"/>
    </row>
    <row r="14" spans="1:23">
      <c r="A14" s="26" t="s">
        <v>11</v>
      </c>
      <c r="B14" s="26" t="s">
        <v>51</v>
      </c>
      <c r="C14" s="26" t="s">
        <v>76</v>
      </c>
      <c r="D14" s="26" t="s">
        <v>83</v>
      </c>
      <c r="E14" s="26" t="s">
        <v>84</v>
      </c>
      <c r="F14" s="26" t="s">
        <v>85</v>
      </c>
      <c r="G14" s="26" t="s">
        <v>86</v>
      </c>
      <c r="H14" s="26" t="s">
        <v>87</v>
      </c>
      <c r="I14" s="26" t="s">
        <v>88</v>
      </c>
      <c r="J14" s="26" t="s">
        <v>19</v>
      </c>
      <c r="K14" s="1">
        <v>0</v>
      </c>
      <c r="L14" s="1"/>
      <c r="M14" s="27"/>
      <c r="N14" s="27"/>
      <c r="O14" s="27"/>
      <c r="P14" s="27"/>
      <c r="Q14" s="27"/>
      <c r="R14" s="27"/>
      <c r="S14" s="27"/>
      <c r="T14" s="27"/>
      <c r="U14" s="27"/>
      <c r="V14" s="27"/>
      <c r="W14" s="27"/>
    </row>
    <row r="15" spans="1:23">
      <c r="A15" s="26" t="s">
        <v>11</v>
      </c>
      <c r="B15" s="26" t="s">
        <v>51</v>
      </c>
      <c r="C15" s="26" t="s">
        <v>89</v>
      </c>
      <c r="D15" s="26" t="s">
        <v>90</v>
      </c>
      <c r="E15" s="26" t="s">
        <v>91</v>
      </c>
      <c r="F15" s="26" t="s">
        <v>92</v>
      </c>
      <c r="G15" s="26" t="s">
        <v>93</v>
      </c>
      <c r="H15" s="26" t="s">
        <v>94</v>
      </c>
      <c r="I15" s="26" t="s">
        <v>95</v>
      </c>
      <c r="J15" s="26" t="s">
        <v>19</v>
      </c>
      <c r="K15" s="1">
        <v>5</v>
      </c>
      <c r="L15" s="1"/>
      <c r="M15" s="27" t="s">
        <v>1284</v>
      </c>
      <c r="N15" s="27" t="s">
        <v>1284</v>
      </c>
      <c r="O15" s="27"/>
      <c r="P15" s="27" t="s">
        <v>1284</v>
      </c>
      <c r="Q15" s="27" t="s">
        <v>1284</v>
      </c>
      <c r="R15" s="27" t="s">
        <v>1284</v>
      </c>
      <c r="S15" s="27"/>
      <c r="T15" s="27"/>
      <c r="U15" s="27"/>
      <c r="V15" s="27"/>
      <c r="W15" s="27"/>
    </row>
    <row r="16" spans="1:23">
      <c r="A16" s="26" t="s">
        <v>11</v>
      </c>
      <c r="B16" s="26" t="s">
        <v>51</v>
      </c>
      <c r="C16" s="26" t="s">
        <v>89</v>
      </c>
      <c r="D16" s="26" t="s">
        <v>96</v>
      </c>
      <c r="E16" s="26" t="s">
        <v>97</v>
      </c>
      <c r="F16" s="26" t="s">
        <v>98</v>
      </c>
      <c r="G16" s="26" t="s">
        <v>99</v>
      </c>
      <c r="H16" s="26" t="s">
        <v>100</v>
      </c>
      <c r="I16" s="26" t="s">
        <v>101</v>
      </c>
      <c r="J16" s="26" t="s">
        <v>19</v>
      </c>
      <c r="K16" s="1">
        <v>0</v>
      </c>
      <c r="L16" s="1"/>
      <c r="M16" s="27"/>
      <c r="N16" s="27"/>
      <c r="O16" s="27"/>
      <c r="P16" s="27"/>
      <c r="Q16" s="27"/>
      <c r="R16" s="27"/>
      <c r="S16" s="27"/>
      <c r="T16" s="27"/>
      <c r="U16" s="27"/>
      <c r="V16" s="27"/>
      <c r="W16" s="27"/>
    </row>
    <row r="17" spans="1:23">
      <c r="A17" s="26" t="s">
        <v>11</v>
      </c>
      <c r="B17" s="26" t="s">
        <v>51</v>
      </c>
      <c r="C17" s="26" t="s">
        <v>102</v>
      </c>
      <c r="D17" s="26" t="s">
        <v>103</v>
      </c>
      <c r="E17" s="26" t="s">
        <v>104</v>
      </c>
      <c r="F17" s="26" t="s">
        <v>105</v>
      </c>
      <c r="G17" s="26" t="s">
        <v>106</v>
      </c>
      <c r="H17" s="26" t="s">
        <v>107</v>
      </c>
      <c r="I17" s="26" t="s">
        <v>108</v>
      </c>
      <c r="J17" s="26" t="s">
        <v>19</v>
      </c>
      <c r="K17" s="1">
        <v>2</v>
      </c>
      <c r="L17" s="1"/>
      <c r="M17" s="27" t="s">
        <v>1284</v>
      </c>
      <c r="N17" s="27" t="s">
        <v>1284</v>
      </c>
      <c r="O17" s="27"/>
      <c r="P17" s="27"/>
      <c r="Q17" s="27"/>
      <c r="R17" s="27"/>
      <c r="S17" s="27"/>
      <c r="T17" s="27"/>
      <c r="U17" s="27"/>
      <c r="V17" s="27"/>
      <c r="W17" s="27"/>
    </row>
    <row r="18" spans="1:23">
      <c r="A18" s="26" t="s">
        <v>11</v>
      </c>
      <c r="B18" s="26" t="s">
        <v>51</v>
      </c>
      <c r="C18" s="26" t="s">
        <v>102</v>
      </c>
      <c r="D18" s="26" t="s">
        <v>109</v>
      </c>
      <c r="E18" s="26" t="s">
        <v>110</v>
      </c>
      <c r="F18" s="26" t="s">
        <v>105</v>
      </c>
      <c r="G18" s="26" t="s">
        <v>111</v>
      </c>
      <c r="H18" s="26" t="s">
        <v>112</v>
      </c>
      <c r="I18" s="26" t="s">
        <v>113</v>
      </c>
      <c r="J18" s="26" t="s">
        <v>19</v>
      </c>
      <c r="K18" s="1">
        <v>0</v>
      </c>
      <c r="L18" s="1"/>
      <c r="M18" s="27"/>
      <c r="N18" s="27"/>
      <c r="O18" s="27"/>
      <c r="P18" s="27"/>
      <c r="Q18" s="27"/>
      <c r="R18" s="27"/>
      <c r="S18" s="27"/>
      <c r="T18" s="27"/>
      <c r="U18" s="27"/>
      <c r="V18" s="27"/>
      <c r="W18" s="27"/>
    </row>
    <row r="19" spans="1:23">
      <c r="A19" s="26" t="s">
        <v>11</v>
      </c>
      <c r="B19" s="26" t="s">
        <v>51</v>
      </c>
      <c r="C19" s="26" t="s">
        <v>114</v>
      </c>
      <c r="D19" s="26" t="s">
        <v>115</v>
      </c>
      <c r="E19" s="26" t="s">
        <v>116</v>
      </c>
      <c r="F19" s="26" t="s">
        <v>117</v>
      </c>
      <c r="G19" s="26" t="s">
        <v>118</v>
      </c>
      <c r="H19" s="26" t="s">
        <v>119</v>
      </c>
      <c r="I19" s="26" t="s">
        <v>120</v>
      </c>
      <c r="J19" s="26" t="s">
        <v>19</v>
      </c>
      <c r="K19" s="1">
        <v>3</v>
      </c>
      <c r="L19" s="1"/>
      <c r="M19" s="27" t="s">
        <v>1284</v>
      </c>
      <c r="N19" s="27" t="s">
        <v>1284</v>
      </c>
      <c r="O19" s="27"/>
      <c r="P19" s="27" t="s">
        <v>1284</v>
      </c>
      <c r="Q19" s="27"/>
      <c r="R19" s="27"/>
      <c r="S19" s="27"/>
      <c r="T19" s="27"/>
      <c r="U19" s="27"/>
      <c r="V19" s="27"/>
      <c r="W19" s="27"/>
    </row>
    <row r="20" spans="1:23">
      <c r="A20" s="26" t="s">
        <v>11</v>
      </c>
      <c r="B20" s="26" t="s">
        <v>51</v>
      </c>
      <c r="C20" s="26" t="s">
        <v>114</v>
      </c>
      <c r="D20" s="26" t="s">
        <v>121</v>
      </c>
      <c r="E20" s="26" t="s">
        <v>122</v>
      </c>
      <c r="F20" s="26" t="s">
        <v>123</v>
      </c>
      <c r="G20" s="26" t="s">
        <v>124</v>
      </c>
      <c r="H20" s="26" t="s">
        <v>125</v>
      </c>
      <c r="I20" s="26" t="s">
        <v>126</v>
      </c>
      <c r="J20" s="26" t="s">
        <v>19</v>
      </c>
      <c r="K20" s="1">
        <v>3</v>
      </c>
      <c r="L20" s="1"/>
      <c r="M20" s="27" t="s">
        <v>1284</v>
      </c>
      <c r="N20" s="27" t="s">
        <v>1284</v>
      </c>
      <c r="O20" s="27"/>
      <c r="P20" s="27" t="s">
        <v>1284</v>
      </c>
      <c r="Q20" s="27"/>
      <c r="R20" s="27"/>
      <c r="S20" s="27"/>
      <c r="T20" s="27"/>
      <c r="U20" s="27"/>
      <c r="V20" s="27"/>
      <c r="W20" s="27"/>
    </row>
    <row r="21" spans="1:23">
      <c r="A21" s="26" t="s">
        <v>11</v>
      </c>
      <c r="B21" s="26" t="s">
        <v>127</v>
      </c>
      <c r="C21" s="26" t="s">
        <v>52</v>
      </c>
      <c r="D21" s="26" t="s">
        <v>52</v>
      </c>
      <c r="E21" s="26" t="s">
        <v>128</v>
      </c>
      <c r="F21" s="26" t="s">
        <v>129</v>
      </c>
      <c r="G21" s="26" t="s">
        <v>130</v>
      </c>
      <c r="H21" s="26" t="s">
        <v>131</v>
      </c>
      <c r="I21" s="26" t="s">
        <v>132</v>
      </c>
      <c r="J21" s="26" t="s">
        <v>19</v>
      </c>
      <c r="K21" s="1">
        <v>5</v>
      </c>
      <c r="L21" s="1"/>
      <c r="M21" s="27"/>
      <c r="N21" s="27" t="s">
        <v>1284</v>
      </c>
      <c r="O21" s="27"/>
      <c r="P21" s="27"/>
      <c r="Q21" s="27" t="s">
        <v>1284</v>
      </c>
      <c r="R21" s="27" t="s">
        <v>1284</v>
      </c>
      <c r="S21" s="27"/>
      <c r="T21" s="27" t="s">
        <v>1284</v>
      </c>
      <c r="U21" s="27"/>
      <c r="V21" s="27" t="s">
        <v>1284</v>
      </c>
      <c r="W21" s="27"/>
    </row>
    <row r="22" spans="1:23">
      <c r="A22" s="26" t="s">
        <v>11</v>
      </c>
      <c r="B22" s="26" t="s">
        <v>127</v>
      </c>
      <c r="C22" s="26" t="s">
        <v>52</v>
      </c>
      <c r="D22" s="26" t="s">
        <v>58</v>
      </c>
      <c r="E22" s="26" t="s">
        <v>133</v>
      </c>
      <c r="F22" s="26" t="s">
        <v>134</v>
      </c>
      <c r="G22" s="26" t="s">
        <v>135</v>
      </c>
      <c r="H22" s="26" t="s">
        <v>136</v>
      </c>
      <c r="I22" s="26" t="s">
        <v>137</v>
      </c>
      <c r="J22" s="26" t="s">
        <v>19</v>
      </c>
      <c r="K22" s="1">
        <v>0</v>
      </c>
      <c r="L22" s="1"/>
      <c r="M22" s="27"/>
      <c r="N22" s="27"/>
      <c r="O22" s="27"/>
      <c r="P22" s="27"/>
      <c r="Q22" s="27"/>
      <c r="R22" s="27"/>
      <c r="S22" s="27"/>
      <c r="T22" s="27"/>
      <c r="U22" s="27"/>
      <c r="V22" s="27"/>
      <c r="W22" s="27"/>
    </row>
    <row r="23" spans="1:23">
      <c r="A23" s="26" t="s">
        <v>11</v>
      </c>
      <c r="B23" s="26" t="s">
        <v>127</v>
      </c>
      <c r="C23" s="26" t="s">
        <v>25</v>
      </c>
      <c r="D23" s="26" t="s">
        <v>64</v>
      </c>
      <c r="E23" s="26" t="s">
        <v>138</v>
      </c>
      <c r="F23" s="26" t="s">
        <v>139</v>
      </c>
      <c r="G23" s="26" t="s">
        <v>140</v>
      </c>
      <c r="H23" s="26" t="s">
        <v>141</v>
      </c>
      <c r="I23" s="26" t="s">
        <v>142</v>
      </c>
      <c r="J23" s="26" t="s">
        <v>19</v>
      </c>
      <c r="K23" s="1">
        <v>11</v>
      </c>
      <c r="L23" s="1"/>
      <c r="M23" s="27" t="s">
        <v>1284</v>
      </c>
      <c r="N23" s="27" t="s">
        <v>1284</v>
      </c>
      <c r="O23" s="27" t="s">
        <v>1284</v>
      </c>
      <c r="P23" s="27" t="s">
        <v>1284</v>
      </c>
      <c r="Q23" s="27" t="s">
        <v>1284</v>
      </c>
      <c r="R23" s="27" t="s">
        <v>1284</v>
      </c>
      <c r="S23" s="27" t="s">
        <v>1284</v>
      </c>
      <c r="T23" s="27" t="s">
        <v>1284</v>
      </c>
      <c r="U23" s="27" t="s">
        <v>1284</v>
      </c>
      <c r="V23" s="27" t="s">
        <v>1284</v>
      </c>
      <c r="W23" s="27" t="s">
        <v>1284</v>
      </c>
    </row>
    <row r="24" spans="1:23">
      <c r="A24" s="26" t="s">
        <v>11</v>
      </c>
      <c r="B24" s="26" t="s">
        <v>127</v>
      </c>
      <c r="C24" s="26" t="s">
        <v>25</v>
      </c>
      <c r="D24" s="26" t="s">
        <v>70</v>
      </c>
      <c r="E24" s="26" t="s">
        <v>143</v>
      </c>
      <c r="F24" s="26" t="s">
        <v>144</v>
      </c>
      <c r="G24" s="26" t="s">
        <v>145</v>
      </c>
      <c r="H24" s="26" t="s">
        <v>146</v>
      </c>
      <c r="I24" s="26" t="s">
        <v>147</v>
      </c>
      <c r="J24" s="26" t="s">
        <v>19</v>
      </c>
      <c r="K24" s="1">
        <v>3</v>
      </c>
      <c r="L24" s="1"/>
      <c r="M24" s="27"/>
      <c r="N24" s="27"/>
      <c r="O24" s="27"/>
      <c r="P24" s="27"/>
      <c r="Q24" s="27"/>
      <c r="R24" s="27"/>
      <c r="S24" s="27"/>
      <c r="T24" s="27"/>
      <c r="U24" s="27" t="s">
        <v>1284</v>
      </c>
      <c r="V24" s="27" t="s">
        <v>1284</v>
      </c>
      <c r="W24" s="27" t="s">
        <v>1284</v>
      </c>
    </row>
    <row r="25" spans="1:23">
      <c r="A25" s="26" t="s">
        <v>11</v>
      </c>
      <c r="B25" s="26" t="s">
        <v>127</v>
      </c>
      <c r="C25" s="26" t="s">
        <v>76</v>
      </c>
      <c r="D25" s="26" t="s">
        <v>77</v>
      </c>
      <c r="E25" s="26" t="s">
        <v>53</v>
      </c>
      <c r="F25" s="26" t="s">
        <v>148</v>
      </c>
      <c r="G25" s="26" t="s">
        <v>149</v>
      </c>
      <c r="H25" s="26" t="s">
        <v>150</v>
      </c>
      <c r="I25" s="26" t="s">
        <v>151</v>
      </c>
      <c r="J25" s="26" t="s">
        <v>19</v>
      </c>
      <c r="K25" s="1">
        <v>0</v>
      </c>
      <c r="L25" s="1"/>
      <c r="M25" s="27"/>
      <c r="N25" s="27"/>
      <c r="O25" s="27"/>
      <c r="P25" s="27"/>
      <c r="Q25" s="27"/>
      <c r="R25" s="27"/>
      <c r="S25" s="27"/>
      <c r="T25" s="27"/>
      <c r="U25" s="27"/>
      <c r="V25" s="27"/>
      <c r="W25" s="27"/>
    </row>
    <row r="26" spans="1:23">
      <c r="A26" s="26" t="s">
        <v>11</v>
      </c>
      <c r="B26" s="26" t="s">
        <v>127</v>
      </c>
      <c r="C26" s="26" t="s">
        <v>76</v>
      </c>
      <c r="D26" s="26" t="s">
        <v>83</v>
      </c>
      <c r="E26" s="26" t="s">
        <v>152</v>
      </c>
      <c r="F26" s="26" t="s">
        <v>153</v>
      </c>
      <c r="G26" s="26" t="s">
        <v>154</v>
      </c>
      <c r="H26" s="26" t="s">
        <v>150</v>
      </c>
      <c r="I26" s="26" t="s">
        <v>155</v>
      </c>
      <c r="J26" s="26" t="s">
        <v>19</v>
      </c>
      <c r="K26" s="1">
        <v>0</v>
      </c>
      <c r="L26" s="1"/>
      <c r="M26" s="27"/>
      <c r="N26" s="27"/>
      <c r="O26" s="27"/>
      <c r="P26" s="27"/>
      <c r="Q26" s="27"/>
      <c r="R26" s="27"/>
      <c r="S26" s="27"/>
      <c r="T26" s="27"/>
      <c r="U26" s="27"/>
      <c r="V26" s="27"/>
      <c r="W26" s="27"/>
    </row>
    <row r="27" spans="1:23">
      <c r="A27" s="26" t="s">
        <v>11</v>
      </c>
      <c r="B27" s="26" t="s">
        <v>127</v>
      </c>
      <c r="C27" s="26" t="s">
        <v>89</v>
      </c>
      <c r="D27" s="26" t="s">
        <v>90</v>
      </c>
      <c r="E27" s="26" t="s">
        <v>156</v>
      </c>
      <c r="F27" s="26" t="s">
        <v>157</v>
      </c>
      <c r="G27" s="26" t="s">
        <v>158</v>
      </c>
      <c r="H27" s="26" t="s">
        <v>159</v>
      </c>
      <c r="I27" s="26" t="s">
        <v>160</v>
      </c>
      <c r="J27" s="26" t="s">
        <v>19</v>
      </c>
      <c r="K27" s="1">
        <v>0</v>
      </c>
      <c r="L27" s="1"/>
      <c r="M27" s="27"/>
      <c r="N27" s="27"/>
      <c r="O27" s="27"/>
      <c r="P27" s="27"/>
      <c r="Q27" s="27"/>
      <c r="R27" s="27"/>
      <c r="S27" s="27"/>
      <c r="T27" s="27"/>
      <c r="U27" s="27"/>
      <c r="V27" s="27"/>
      <c r="W27" s="27"/>
    </row>
    <row r="28" spans="1:23">
      <c r="A28" s="26" t="s">
        <v>11</v>
      </c>
      <c r="B28" s="26" t="s">
        <v>127</v>
      </c>
      <c r="C28" s="26" t="s">
        <v>89</v>
      </c>
      <c r="D28" s="26" t="s">
        <v>96</v>
      </c>
      <c r="E28" s="26" t="s">
        <v>161</v>
      </c>
      <c r="F28" s="26" t="s">
        <v>162</v>
      </c>
      <c r="G28" s="26" t="s">
        <v>163</v>
      </c>
      <c r="H28" s="26" t="s">
        <v>164</v>
      </c>
      <c r="I28" s="26" t="s">
        <v>165</v>
      </c>
      <c r="J28" s="26" t="s">
        <v>19</v>
      </c>
      <c r="K28" s="1">
        <v>1</v>
      </c>
      <c r="L28" s="1"/>
      <c r="M28" s="27"/>
      <c r="N28" s="27"/>
      <c r="O28" s="27"/>
      <c r="P28" s="27"/>
      <c r="Q28" s="27"/>
      <c r="R28" s="27"/>
      <c r="S28" s="27"/>
      <c r="T28" s="27"/>
      <c r="U28" s="27"/>
      <c r="V28" s="27"/>
      <c r="W28" s="27" t="s">
        <v>1284</v>
      </c>
    </row>
    <row r="29" spans="1:23">
      <c r="A29" s="26" t="s">
        <v>11</v>
      </c>
      <c r="B29" s="26" t="s">
        <v>127</v>
      </c>
      <c r="C29" s="26" t="s">
        <v>102</v>
      </c>
      <c r="D29" s="26" t="s">
        <v>103</v>
      </c>
      <c r="E29" s="26" t="s">
        <v>166</v>
      </c>
      <c r="F29" s="26" t="s">
        <v>167</v>
      </c>
      <c r="G29" s="26" t="s">
        <v>168</v>
      </c>
      <c r="H29" s="26" t="s">
        <v>169</v>
      </c>
      <c r="I29" s="26" t="s">
        <v>170</v>
      </c>
      <c r="J29" s="26" t="s">
        <v>19</v>
      </c>
      <c r="K29" s="1">
        <v>5</v>
      </c>
      <c r="L29" s="1"/>
      <c r="M29" s="27"/>
      <c r="N29" s="27"/>
      <c r="O29" s="27" t="s">
        <v>1284</v>
      </c>
      <c r="P29" s="27" t="s">
        <v>1284</v>
      </c>
      <c r="Q29" s="27" t="s">
        <v>1284</v>
      </c>
      <c r="R29" s="27" t="s">
        <v>1284</v>
      </c>
      <c r="S29" s="27"/>
      <c r="T29" s="27" t="s">
        <v>1284</v>
      </c>
      <c r="U29" s="27"/>
      <c r="V29" s="27"/>
      <c r="W29" s="27"/>
    </row>
    <row r="30" spans="1:23">
      <c r="A30" s="26" t="s">
        <v>11</v>
      </c>
      <c r="B30" s="26" t="s">
        <v>127</v>
      </c>
      <c r="C30" s="26" t="s">
        <v>102</v>
      </c>
      <c r="D30" s="26" t="s">
        <v>109</v>
      </c>
      <c r="E30" s="26" t="s">
        <v>171</v>
      </c>
      <c r="F30" s="26" t="s">
        <v>172</v>
      </c>
      <c r="G30" s="26" t="s">
        <v>173</v>
      </c>
      <c r="H30" s="26" t="s">
        <v>174</v>
      </c>
      <c r="I30" s="26" t="s">
        <v>175</v>
      </c>
      <c r="J30" s="26" t="s">
        <v>19</v>
      </c>
      <c r="K30" s="1">
        <v>5</v>
      </c>
      <c r="L30" s="1"/>
      <c r="M30" s="27" t="s">
        <v>1284</v>
      </c>
      <c r="N30" s="27" t="s">
        <v>1284</v>
      </c>
      <c r="O30" s="27"/>
      <c r="P30" s="27"/>
      <c r="Q30" s="27"/>
      <c r="R30" s="27" t="s">
        <v>1284</v>
      </c>
      <c r="S30" s="27"/>
      <c r="T30" s="27" t="s">
        <v>1284</v>
      </c>
      <c r="U30" s="27"/>
      <c r="V30" s="27" t="s">
        <v>1284</v>
      </c>
      <c r="W30" s="27"/>
    </row>
    <row r="31" spans="1:23">
      <c r="A31" s="26" t="s">
        <v>11</v>
      </c>
      <c r="B31" s="26" t="s">
        <v>127</v>
      </c>
      <c r="C31" s="26" t="s">
        <v>114</v>
      </c>
      <c r="D31" s="26" t="s">
        <v>115</v>
      </c>
      <c r="E31" s="26" t="s">
        <v>176</v>
      </c>
      <c r="F31" s="26" t="s">
        <v>177</v>
      </c>
      <c r="G31" s="26" t="s">
        <v>178</v>
      </c>
      <c r="H31" s="26" t="s">
        <v>179</v>
      </c>
      <c r="I31" s="26" t="s">
        <v>180</v>
      </c>
      <c r="J31" s="26" t="s">
        <v>19</v>
      </c>
      <c r="K31" s="1">
        <v>2</v>
      </c>
      <c r="L31" s="1"/>
      <c r="M31" s="27" t="s">
        <v>1284</v>
      </c>
      <c r="N31" s="27" t="s">
        <v>1284</v>
      </c>
      <c r="O31" s="27"/>
      <c r="P31" s="27"/>
      <c r="Q31" s="27"/>
      <c r="R31" s="27"/>
      <c r="S31" s="27"/>
      <c r="T31" s="27"/>
      <c r="U31" s="27"/>
      <c r="V31" s="27"/>
      <c r="W31" s="27"/>
    </row>
    <row r="32" spans="1:23">
      <c r="A32" s="26" t="s">
        <v>11</v>
      </c>
      <c r="B32" s="26" t="s">
        <v>127</v>
      </c>
      <c r="C32" s="26" t="s">
        <v>114</v>
      </c>
      <c r="D32" s="26" t="s">
        <v>121</v>
      </c>
      <c r="E32" s="26" t="s">
        <v>181</v>
      </c>
      <c r="F32" s="26" t="s">
        <v>182</v>
      </c>
      <c r="G32" s="26" t="s">
        <v>183</v>
      </c>
      <c r="H32" s="26" t="s">
        <v>184</v>
      </c>
      <c r="I32" s="26" t="s">
        <v>185</v>
      </c>
      <c r="J32" s="26" t="s">
        <v>19</v>
      </c>
      <c r="K32" s="1">
        <v>1</v>
      </c>
      <c r="L32" s="1"/>
      <c r="M32" s="27"/>
      <c r="N32" s="27"/>
      <c r="O32" s="27"/>
      <c r="P32" s="27"/>
      <c r="Q32" s="27"/>
      <c r="R32" s="27"/>
      <c r="S32" s="27"/>
      <c r="T32" s="27" t="s">
        <v>1284</v>
      </c>
      <c r="U32" s="27"/>
      <c r="V32" s="27"/>
      <c r="W32" s="27"/>
    </row>
    <row r="33" spans="1:23">
      <c r="A33" s="26" t="s">
        <v>11</v>
      </c>
      <c r="B33" s="26" t="s">
        <v>186</v>
      </c>
      <c r="C33" s="26" t="s">
        <v>52</v>
      </c>
      <c r="D33" s="26" t="s">
        <v>52</v>
      </c>
      <c r="E33" s="26" t="s">
        <v>187</v>
      </c>
      <c r="F33" s="26" t="s">
        <v>188</v>
      </c>
      <c r="G33" s="26" t="s">
        <v>189</v>
      </c>
      <c r="H33" s="26" t="s">
        <v>190</v>
      </c>
      <c r="I33" s="26" t="s">
        <v>191</v>
      </c>
      <c r="J33" s="26" t="s">
        <v>19</v>
      </c>
      <c r="K33" s="1">
        <v>3</v>
      </c>
      <c r="L33" s="1"/>
      <c r="M33" s="27"/>
      <c r="N33" s="27"/>
      <c r="O33" s="27" t="s">
        <v>1284</v>
      </c>
      <c r="P33" s="27"/>
      <c r="Q33" s="27" t="s">
        <v>1284</v>
      </c>
      <c r="R33" s="27"/>
      <c r="S33" s="27"/>
      <c r="T33" s="27"/>
      <c r="U33" s="27"/>
      <c r="V33" s="27"/>
      <c r="W33" s="27" t="s">
        <v>1284</v>
      </c>
    </row>
    <row r="34" spans="1:23">
      <c r="A34" s="26" t="s">
        <v>11</v>
      </c>
      <c r="B34" s="26" t="s">
        <v>186</v>
      </c>
      <c r="C34" s="26" t="s">
        <v>52</v>
      </c>
      <c r="D34" s="26" t="s">
        <v>58</v>
      </c>
      <c r="E34" s="26" t="s">
        <v>192</v>
      </c>
      <c r="F34" s="26" t="s">
        <v>193</v>
      </c>
      <c r="G34" s="26" t="s">
        <v>194</v>
      </c>
      <c r="H34" s="26" t="s">
        <v>195</v>
      </c>
      <c r="I34" s="26" t="s">
        <v>196</v>
      </c>
      <c r="J34" s="26" t="s">
        <v>19</v>
      </c>
      <c r="K34" s="1">
        <v>5</v>
      </c>
      <c r="L34" s="1"/>
      <c r="M34" s="27" t="s">
        <v>1284</v>
      </c>
      <c r="N34" s="27"/>
      <c r="O34" s="27" t="s">
        <v>1284</v>
      </c>
      <c r="P34" s="27" t="s">
        <v>1284</v>
      </c>
      <c r="Q34" s="27" t="s">
        <v>1284</v>
      </c>
      <c r="R34" s="27"/>
      <c r="S34" s="27"/>
      <c r="T34" s="27" t="s">
        <v>1284</v>
      </c>
      <c r="U34" s="27"/>
      <c r="V34" s="27"/>
      <c r="W34" s="27"/>
    </row>
    <row r="35" spans="1:23">
      <c r="A35" s="26" t="s">
        <v>11</v>
      </c>
      <c r="B35" s="26" t="s">
        <v>186</v>
      </c>
      <c r="C35" s="26" t="s">
        <v>25</v>
      </c>
      <c r="D35" s="26" t="s">
        <v>64</v>
      </c>
      <c r="E35" s="26" t="s">
        <v>197</v>
      </c>
      <c r="F35" s="26" t="s">
        <v>198</v>
      </c>
      <c r="G35" s="26" t="s">
        <v>199</v>
      </c>
      <c r="H35" s="26" t="s">
        <v>200</v>
      </c>
      <c r="I35" s="26" t="s">
        <v>201</v>
      </c>
      <c r="J35" s="26" t="s">
        <v>19</v>
      </c>
      <c r="K35" s="1">
        <v>5</v>
      </c>
      <c r="L35" s="1"/>
      <c r="M35" s="27" t="s">
        <v>1284</v>
      </c>
      <c r="N35" s="27" t="s">
        <v>1284</v>
      </c>
      <c r="O35" s="27" t="s">
        <v>1284</v>
      </c>
      <c r="P35" s="27"/>
      <c r="Q35" s="27"/>
      <c r="R35" s="27"/>
      <c r="S35" s="27"/>
      <c r="T35" s="27" t="s">
        <v>1284</v>
      </c>
      <c r="U35" s="27" t="s">
        <v>1284</v>
      </c>
      <c r="V35" s="27"/>
      <c r="W35" s="27"/>
    </row>
    <row r="36" spans="1:23">
      <c r="A36" s="26" t="s">
        <v>11</v>
      </c>
      <c r="B36" s="26" t="s">
        <v>186</v>
      </c>
      <c r="C36" s="26" t="s">
        <v>25</v>
      </c>
      <c r="D36" s="26" t="s">
        <v>70</v>
      </c>
      <c r="E36" s="26" t="s">
        <v>202</v>
      </c>
      <c r="F36" s="26" t="s">
        <v>203</v>
      </c>
      <c r="G36" s="26" t="s">
        <v>204</v>
      </c>
      <c r="H36" s="26" t="s">
        <v>205</v>
      </c>
      <c r="I36" s="26" t="s">
        <v>206</v>
      </c>
      <c r="J36" s="26" t="s">
        <v>19</v>
      </c>
      <c r="K36" s="1">
        <v>0</v>
      </c>
      <c r="L36" s="1"/>
      <c r="M36" s="27"/>
      <c r="N36" s="27"/>
      <c r="O36" s="27"/>
      <c r="P36" s="27"/>
      <c r="Q36" s="27"/>
      <c r="R36" s="27"/>
      <c r="S36" s="27"/>
      <c r="T36" s="27"/>
      <c r="U36" s="27"/>
      <c r="V36" s="27"/>
      <c r="W36" s="27"/>
    </row>
    <row r="37" spans="1:23">
      <c r="A37" s="26" t="s">
        <v>11</v>
      </c>
      <c r="B37" s="26" t="s">
        <v>186</v>
      </c>
      <c r="C37" s="26" t="s">
        <v>76</v>
      </c>
      <c r="D37" s="26" t="s">
        <v>77</v>
      </c>
      <c r="E37" s="26" t="s">
        <v>207</v>
      </c>
      <c r="F37" s="26" t="s">
        <v>208</v>
      </c>
      <c r="G37" s="26" t="s">
        <v>209</v>
      </c>
      <c r="H37" s="26" t="s">
        <v>210</v>
      </c>
      <c r="I37" s="26" t="s">
        <v>211</v>
      </c>
      <c r="J37" s="26" t="s">
        <v>19</v>
      </c>
      <c r="K37" s="1">
        <v>2</v>
      </c>
      <c r="L37" s="1"/>
      <c r="M37" s="27"/>
      <c r="N37" s="27"/>
      <c r="O37" s="27"/>
      <c r="P37" s="27"/>
      <c r="Q37" s="27"/>
      <c r="R37" s="27"/>
      <c r="S37" s="27"/>
      <c r="T37" s="27" t="s">
        <v>1284</v>
      </c>
      <c r="U37" s="27"/>
      <c r="V37" s="27"/>
      <c r="W37" s="27" t="s">
        <v>1284</v>
      </c>
    </row>
    <row r="38" spans="1:23">
      <c r="A38" s="26" t="s">
        <v>11</v>
      </c>
      <c r="B38" s="26" t="s">
        <v>186</v>
      </c>
      <c r="C38" s="26" t="s">
        <v>76</v>
      </c>
      <c r="D38" s="26" t="s">
        <v>83</v>
      </c>
      <c r="E38" s="26" t="s">
        <v>212</v>
      </c>
      <c r="F38" s="26" t="s">
        <v>213</v>
      </c>
      <c r="G38" s="26" t="s">
        <v>214</v>
      </c>
      <c r="H38" s="26" t="s">
        <v>215</v>
      </c>
      <c r="I38" s="26" t="s">
        <v>216</v>
      </c>
      <c r="J38" s="26" t="s">
        <v>19</v>
      </c>
      <c r="K38" s="1">
        <v>1</v>
      </c>
      <c r="L38" s="1"/>
      <c r="M38" s="27"/>
      <c r="N38" s="27" t="s">
        <v>1284</v>
      </c>
      <c r="O38" s="27"/>
      <c r="P38" s="27"/>
      <c r="Q38" s="27"/>
      <c r="R38" s="27"/>
      <c r="S38" s="27"/>
      <c r="T38" s="27"/>
      <c r="U38" s="27"/>
      <c r="V38" s="27"/>
      <c r="W38" s="27"/>
    </row>
    <row r="39" spans="1:23">
      <c r="A39" s="26" t="s">
        <v>11</v>
      </c>
      <c r="B39" s="26" t="s">
        <v>186</v>
      </c>
      <c r="C39" s="26" t="s">
        <v>89</v>
      </c>
      <c r="D39" s="26" t="s">
        <v>90</v>
      </c>
      <c r="E39" s="26" t="s">
        <v>217</v>
      </c>
      <c r="F39" s="26" t="s">
        <v>218</v>
      </c>
      <c r="G39" s="26" t="s">
        <v>219</v>
      </c>
      <c r="H39" s="26" t="s">
        <v>220</v>
      </c>
      <c r="I39" s="26" t="s">
        <v>221</v>
      </c>
      <c r="J39" s="26" t="s">
        <v>19</v>
      </c>
      <c r="K39" s="1">
        <v>4</v>
      </c>
      <c r="L39" s="1"/>
      <c r="M39" s="27"/>
      <c r="N39" s="27"/>
      <c r="O39" s="27" t="s">
        <v>1284</v>
      </c>
      <c r="P39" s="27" t="s">
        <v>1284</v>
      </c>
      <c r="Q39" s="27" t="s">
        <v>1284</v>
      </c>
      <c r="R39" s="27"/>
      <c r="S39" s="27" t="s">
        <v>1284</v>
      </c>
      <c r="T39" s="27"/>
      <c r="U39" s="27"/>
      <c r="V39" s="27"/>
      <c r="W39" s="27"/>
    </row>
    <row r="40" spans="1:23">
      <c r="A40" s="26" t="s">
        <v>11</v>
      </c>
      <c r="B40" s="26" t="s">
        <v>186</v>
      </c>
      <c r="C40" s="26" t="s">
        <v>89</v>
      </c>
      <c r="D40" s="26" t="s">
        <v>96</v>
      </c>
      <c r="E40" s="26" t="s">
        <v>222</v>
      </c>
      <c r="F40" s="26" t="s">
        <v>223</v>
      </c>
      <c r="G40" s="26" t="s">
        <v>224</v>
      </c>
      <c r="H40" s="26" t="s">
        <v>225</v>
      </c>
      <c r="I40" s="26" t="s">
        <v>226</v>
      </c>
      <c r="J40" s="26" t="s">
        <v>19</v>
      </c>
      <c r="K40" s="1">
        <v>8</v>
      </c>
      <c r="L40" s="1"/>
      <c r="M40" s="27" t="s">
        <v>1284</v>
      </c>
      <c r="N40" s="27" t="s">
        <v>1284</v>
      </c>
      <c r="O40" s="27" t="s">
        <v>1284</v>
      </c>
      <c r="P40" s="27" t="s">
        <v>1284</v>
      </c>
      <c r="Q40" s="27" t="s">
        <v>1284</v>
      </c>
      <c r="R40" s="27"/>
      <c r="S40" s="27" t="s">
        <v>1284</v>
      </c>
      <c r="T40" s="27" t="s">
        <v>1284</v>
      </c>
      <c r="U40" s="27" t="s">
        <v>1284</v>
      </c>
      <c r="V40" s="27"/>
      <c r="W40" s="27"/>
    </row>
    <row r="41" spans="1:23">
      <c r="A41" s="26" t="s">
        <v>11</v>
      </c>
      <c r="B41" s="26" t="s">
        <v>186</v>
      </c>
      <c r="C41" s="26" t="s">
        <v>102</v>
      </c>
      <c r="D41" s="26" t="s">
        <v>103</v>
      </c>
      <c r="E41" s="26" t="s">
        <v>187</v>
      </c>
      <c r="F41" s="26" t="s">
        <v>188</v>
      </c>
      <c r="G41" s="26" t="s">
        <v>189</v>
      </c>
      <c r="H41" s="26" t="s">
        <v>227</v>
      </c>
      <c r="I41" s="26" t="s">
        <v>191</v>
      </c>
      <c r="J41" s="26" t="s">
        <v>19</v>
      </c>
      <c r="K41" s="1">
        <v>3</v>
      </c>
      <c r="L41" s="1"/>
      <c r="M41" s="27"/>
      <c r="N41" s="27"/>
      <c r="O41" s="27" t="s">
        <v>1284</v>
      </c>
      <c r="P41" s="27"/>
      <c r="Q41" s="27" t="s">
        <v>1284</v>
      </c>
      <c r="R41" s="27"/>
      <c r="S41" s="27"/>
      <c r="T41" s="27"/>
      <c r="U41" s="27"/>
      <c r="V41" s="27"/>
      <c r="W41" s="27" t="s">
        <v>1284</v>
      </c>
    </row>
    <row r="42" spans="1:23">
      <c r="A42" s="26" t="s">
        <v>11</v>
      </c>
      <c r="B42" s="26" t="s">
        <v>186</v>
      </c>
      <c r="C42" s="26" t="s">
        <v>102</v>
      </c>
      <c r="D42" s="26" t="s">
        <v>109</v>
      </c>
      <c r="E42" s="26" t="s">
        <v>192</v>
      </c>
      <c r="F42" s="26" t="s">
        <v>193</v>
      </c>
      <c r="G42" s="26" t="s">
        <v>194</v>
      </c>
      <c r="H42" s="26" t="s">
        <v>195</v>
      </c>
      <c r="I42" s="26" t="s">
        <v>196</v>
      </c>
      <c r="J42" s="26" t="s">
        <v>19</v>
      </c>
      <c r="K42" s="1">
        <v>5</v>
      </c>
      <c r="L42" s="1"/>
      <c r="M42" s="27" t="s">
        <v>1284</v>
      </c>
      <c r="N42" s="27"/>
      <c r="O42" s="27" t="s">
        <v>1284</v>
      </c>
      <c r="P42" s="27" t="s">
        <v>1284</v>
      </c>
      <c r="Q42" s="27" t="s">
        <v>1284</v>
      </c>
      <c r="R42" s="27"/>
      <c r="S42" s="27"/>
      <c r="T42" s="27" t="s">
        <v>1284</v>
      </c>
      <c r="U42" s="27"/>
      <c r="V42" s="27"/>
      <c r="W42" s="27"/>
    </row>
    <row r="43" spans="1:23">
      <c r="A43" s="26" t="s">
        <v>11</v>
      </c>
      <c r="B43" s="26" t="s">
        <v>186</v>
      </c>
      <c r="C43" s="26" t="s">
        <v>114</v>
      </c>
      <c r="D43" s="26" t="s">
        <v>115</v>
      </c>
      <c r="E43" s="26" t="s">
        <v>228</v>
      </c>
      <c r="F43" s="26" t="s">
        <v>229</v>
      </c>
      <c r="G43" s="26" t="s">
        <v>230</v>
      </c>
      <c r="H43" s="26" t="s">
        <v>231</v>
      </c>
      <c r="I43" s="26" t="s">
        <v>232</v>
      </c>
      <c r="J43" s="26" t="s">
        <v>19</v>
      </c>
      <c r="K43" s="1">
        <v>6</v>
      </c>
      <c r="L43" s="1"/>
      <c r="M43" s="27"/>
      <c r="N43" s="27" t="s">
        <v>1284</v>
      </c>
      <c r="O43" s="27"/>
      <c r="P43" s="27"/>
      <c r="Q43" s="27"/>
      <c r="R43" s="27"/>
      <c r="S43" s="27" t="s">
        <v>1284</v>
      </c>
      <c r="T43" s="27" t="s">
        <v>1284</v>
      </c>
      <c r="U43" s="27" t="s">
        <v>1284</v>
      </c>
      <c r="V43" s="27" t="s">
        <v>1284</v>
      </c>
      <c r="W43" s="27" t="s">
        <v>1284</v>
      </c>
    </row>
    <row r="44" spans="1:23">
      <c r="A44" s="26" t="s">
        <v>11</v>
      </c>
      <c r="B44" s="26" t="s">
        <v>186</v>
      </c>
      <c r="C44" s="26" t="s">
        <v>114</v>
      </c>
      <c r="D44" s="26" t="s">
        <v>121</v>
      </c>
      <c r="E44" s="26" t="s">
        <v>233</v>
      </c>
      <c r="F44" s="26" t="s">
        <v>234</v>
      </c>
      <c r="G44" s="26" t="s">
        <v>235</v>
      </c>
      <c r="H44" s="26" t="s">
        <v>236</v>
      </c>
      <c r="I44" s="26" t="s">
        <v>237</v>
      </c>
      <c r="J44" s="26" t="s">
        <v>19</v>
      </c>
      <c r="K44" s="1">
        <v>0</v>
      </c>
      <c r="L44" s="1"/>
      <c r="M44" s="27"/>
      <c r="N44" s="27"/>
      <c r="O44" s="27"/>
      <c r="P44" s="27"/>
      <c r="Q44" s="27"/>
      <c r="R44" s="27"/>
      <c r="S44" s="27"/>
      <c r="T44" s="27"/>
      <c r="U44" s="27"/>
      <c r="V44" s="27"/>
      <c r="W44" s="27"/>
    </row>
    <row r="45" spans="1:23">
      <c r="A45" s="26" t="s">
        <v>11</v>
      </c>
      <c r="B45" s="26" t="s">
        <v>238</v>
      </c>
      <c r="C45" s="26" t="s">
        <v>52</v>
      </c>
      <c r="D45" s="26" t="s">
        <v>52</v>
      </c>
      <c r="E45" s="26" t="s">
        <v>239</v>
      </c>
      <c r="F45" s="26" t="s">
        <v>172</v>
      </c>
      <c r="G45" s="26" t="s">
        <v>240</v>
      </c>
      <c r="H45" s="26" t="s">
        <v>241</v>
      </c>
      <c r="I45" s="26" t="s">
        <v>242</v>
      </c>
      <c r="J45" s="26" t="s">
        <v>19</v>
      </c>
      <c r="K45" s="1">
        <v>2</v>
      </c>
      <c r="L45" s="1"/>
      <c r="M45" s="27"/>
      <c r="N45" s="27"/>
      <c r="O45" s="27"/>
      <c r="P45" s="27"/>
      <c r="Q45" s="27"/>
      <c r="R45" s="27"/>
      <c r="S45" s="27"/>
      <c r="T45" s="27"/>
      <c r="U45" s="27" t="s">
        <v>1284</v>
      </c>
      <c r="V45" s="27" t="s">
        <v>1284</v>
      </c>
      <c r="W45" s="27"/>
    </row>
    <row r="46" spans="1:23">
      <c r="A46" s="26" t="s">
        <v>11</v>
      </c>
      <c r="B46" s="26" t="s">
        <v>238</v>
      </c>
      <c r="C46" s="26" t="s">
        <v>52</v>
      </c>
      <c r="D46" s="26" t="s">
        <v>58</v>
      </c>
      <c r="E46" s="26" t="s">
        <v>243</v>
      </c>
      <c r="F46" s="26" t="s">
        <v>244</v>
      </c>
      <c r="G46" s="26" t="s">
        <v>245</v>
      </c>
      <c r="H46" s="26" t="s">
        <v>246</v>
      </c>
      <c r="I46" s="26" t="s">
        <v>247</v>
      </c>
      <c r="J46" s="26" t="s">
        <v>19</v>
      </c>
      <c r="K46" s="1">
        <v>1</v>
      </c>
      <c r="L46" s="1"/>
      <c r="M46" s="27"/>
      <c r="N46" s="27"/>
      <c r="O46" s="27"/>
      <c r="P46" s="27"/>
      <c r="Q46" s="27"/>
      <c r="R46" s="27"/>
      <c r="S46" s="27"/>
      <c r="T46" s="27"/>
      <c r="U46" s="27"/>
      <c r="V46" s="27"/>
      <c r="W46" s="27" t="s">
        <v>1284</v>
      </c>
    </row>
    <row r="47" spans="1:23">
      <c r="A47" s="26" t="s">
        <v>11</v>
      </c>
      <c r="B47" s="26" t="s">
        <v>238</v>
      </c>
      <c r="C47" s="26" t="s">
        <v>25</v>
      </c>
      <c r="D47" s="26" t="s">
        <v>64</v>
      </c>
      <c r="E47" s="26" t="s">
        <v>248</v>
      </c>
      <c r="F47" s="26" t="s">
        <v>172</v>
      </c>
      <c r="G47" s="26" t="s">
        <v>249</v>
      </c>
      <c r="H47" s="26" t="s">
        <v>250</v>
      </c>
      <c r="I47" s="26" t="s">
        <v>251</v>
      </c>
      <c r="J47" s="26" t="s">
        <v>19</v>
      </c>
      <c r="K47" s="1">
        <v>3</v>
      </c>
      <c r="L47" s="1"/>
      <c r="M47" s="27"/>
      <c r="N47" s="27"/>
      <c r="O47" s="27"/>
      <c r="P47" s="27"/>
      <c r="Q47" s="27" t="s">
        <v>1284</v>
      </c>
      <c r="R47" s="27"/>
      <c r="S47" s="27"/>
      <c r="T47" s="27" t="s">
        <v>1284</v>
      </c>
      <c r="U47" s="27" t="s">
        <v>1284</v>
      </c>
      <c r="V47" s="27"/>
      <c r="W47" s="27"/>
    </row>
    <row r="48" spans="1:23">
      <c r="A48" s="26" t="s">
        <v>11</v>
      </c>
      <c r="B48" s="26" t="s">
        <v>238</v>
      </c>
      <c r="C48" s="26" t="s">
        <v>25</v>
      </c>
      <c r="D48" s="26" t="s">
        <v>70</v>
      </c>
      <c r="E48" s="26" t="s">
        <v>252</v>
      </c>
      <c r="F48" s="26" t="s">
        <v>253</v>
      </c>
      <c r="G48" s="26" t="s">
        <v>254</v>
      </c>
      <c r="H48" s="26" t="s">
        <v>255</v>
      </c>
      <c r="I48" s="26" t="s">
        <v>256</v>
      </c>
      <c r="J48" s="26" t="s">
        <v>19</v>
      </c>
      <c r="K48" s="1">
        <v>3</v>
      </c>
      <c r="L48" s="1"/>
      <c r="M48" s="27"/>
      <c r="N48" s="27"/>
      <c r="O48" s="27"/>
      <c r="P48" s="27"/>
      <c r="Q48" s="27" t="s">
        <v>1284</v>
      </c>
      <c r="R48" s="27" t="s">
        <v>1284</v>
      </c>
      <c r="S48" s="27"/>
      <c r="T48" s="27" t="s">
        <v>1284</v>
      </c>
      <c r="U48" s="27"/>
      <c r="V48" s="27"/>
      <c r="W48" s="27"/>
    </row>
    <row r="49" spans="1:23">
      <c r="A49" s="26" t="s">
        <v>11</v>
      </c>
      <c r="B49" s="26" t="s">
        <v>238</v>
      </c>
      <c r="C49" s="26" t="s">
        <v>76</v>
      </c>
      <c r="D49" s="26" t="s">
        <v>77</v>
      </c>
      <c r="E49" s="26" t="s">
        <v>257</v>
      </c>
      <c r="F49" s="26" t="s">
        <v>258</v>
      </c>
      <c r="G49" s="26" t="s">
        <v>259</v>
      </c>
      <c r="H49" s="26" t="s">
        <v>260</v>
      </c>
      <c r="I49" s="26" t="s">
        <v>261</v>
      </c>
      <c r="J49" s="26" t="s">
        <v>19</v>
      </c>
      <c r="K49" s="1">
        <v>1</v>
      </c>
      <c r="L49" s="1"/>
      <c r="M49" s="27"/>
      <c r="N49" s="27"/>
      <c r="O49" s="27"/>
      <c r="P49" s="27"/>
      <c r="Q49" s="27" t="s">
        <v>1284</v>
      </c>
      <c r="R49" s="27"/>
      <c r="S49" s="27"/>
      <c r="T49" s="27"/>
      <c r="U49" s="27"/>
      <c r="V49" s="27"/>
      <c r="W49" s="27"/>
    </row>
    <row r="50" spans="1:23">
      <c r="A50" s="26" t="s">
        <v>11</v>
      </c>
      <c r="B50" s="26" t="s">
        <v>238</v>
      </c>
      <c r="C50" s="26" t="s">
        <v>76</v>
      </c>
      <c r="D50" s="26" t="s">
        <v>77</v>
      </c>
      <c r="E50" s="26" t="s">
        <v>262</v>
      </c>
      <c r="F50" s="26" t="s">
        <v>172</v>
      </c>
      <c r="G50" s="26" t="s">
        <v>263</v>
      </c>
      <c r="H50" s="26" t="s">
        <v>264</v>
      </c>
      <c r="I50" s="26" t="s">
        <v>265</v>
      </c>
      <c r="J50" s="26" t="s">
        <v>19</v>
      </c>
      <c r="K50" s="1">
        <v>5</v>
      </c>
      <c r="L50" s="1"/>
      <c r="M50" s="27"/>
      <c r="N50" s="27" t="s">
        <v>1284</v>
      </c>
      <c r="O50" s="27" t="s">
        <v>1284</v>
      </c>
      <c r="P50" s="27" t="s">
        <v>1284</v>
      </c>
      <c r="Q50" s="27" t="s">
        <v>1284</v>
      </c>
      <c r="R50" s="27"/>
      <c r="S50" s="27" t="s">
        <v>1284</v>
      </c>
      <c r="T50" s="27"/>
      <c r="U50" s="27"/>
      <c r="V50" s="27"/>
      <c r="W50" s="27"/>
    </row>
    <row r="51" spans="1:23">
      <c r="A51" s="26" t="s">
        <v>11</v>
      </c>
      <c r="B51" s="26" t="s">
        <v>238</v>
      </c>
      <c r="C51" s="26" t="s">
        <v>76</v>
      </c>
      <c r="D51" s="26" t="s">
        <v>83</v>
      </c>
      <c r="E51" s="26" t="s">
        <v>266</v>
      </c>
      <c r="F51" s="26" t="s">
        <v>229</v>
      </c>
      <c r="G51" s="26" t="s">
        <v>267</v>
      </c>
      <c r="H51" s="26" t="s">
        <v>268</v>
      </c>
      <c r="I51" s="26" t="s">
        <v>269</v>
      </c>
      <c r="J51" s="26" t="s">
        <v>19</v>
      </c>
      <c r="K51" s="1">
        <v>1</v>
      </c>
      <c r="L51" s="1"/>
      <c r="M51" s="27"/>
      <c r="N51" s="27"/>
      <c r="O51" s="27"/>
      <c r="P51" s="27"/>
      <c r="Q51" s="27" t="s">
        <v>1284</v>
      </c>
      <c r="R51" s="27"/>
      <c r="S51" s="27"/>
      <c r="T51" s="27"/>
      <c r="U51" s="27"/>
      <c r="V51" s="27"/>
      <c r="W51" s="27"/>
    </row>
    <row r="52" spans="1:23">
      <c r="A52" s="26" t="s">
        <v>11</v>
      </c>
      <c r="B52" s="26" t="s">
        <v>238</v>
      </c>
      <c r="C52" s="26" t="s">
        <v>76</v>
      </c>
      <c r="D52" s="26" t="s">
        <v>83</v>
      </c>
      <c r="E52" s="26" t="s">
        <v>270</v>
      </c>
      <c r="F52" s="26" t="s">
        <v>271</v>
      </c>
      <c r="G52" s="26" t="s">
        <v>272</v>
      </c>
      <c r="H52" s="26" t="s">
        <v>273</v>
      </c>
      <c r="I52" s="26" t="s">
        <v>274</v>
      </c>
      <c r="J52" s="26" t="s">
        <v>19</v>
      </c>
      <c r="K52" s="1">
        <v>0</v>
      </c>
      <c r="L52" s="1"/>
      <c r="M52" s="27"/>
      <c r="N52" s="27"/>
      <c r="O52" s="27"/>
      <c r="P52" s="27"/>
      <c r="Q52" s="27"/>
      <c r="R52" s="27"/>
      <c r="S52" s="27"/>
      <c r="T52" s="27"/>
      <c r="U52" s="27"/>
      <c r="V52" s="27"/>
      <c r="W52" s="27"/>
    </row>
    <row r="53" spans="1:23">
      <c r="A53" s="26" t="s">
        <v>11</v>
      </c>
      <c r="B53" s="26" t="s">
        <v>238</v>
      </c>
      <c r="C53" s="26" t="s">
        <v>89</v>
      </c>
      <c r="D53" s="26" t="s">
        <v>90</v>
      </c>
      <c r="E53" s="26" t="s">
        <v>275</v>
      </c>
      <c r="F53" s="26" t="s">
        <v>276</v>
      </c>
      <c r="G53" s="26" t="s">
        <v>277</v>
      </c>
      <c r="H53" s="26" t="s">
        <v>278</v>
      </c>
      <c r="I53" s="26" t="s">
        <v>279</v>
      </c>
      <c r="J53" s="26" t="s">
        <v>19</v>
      </c>
      <c r="K53" s="1">
        <v>5</v>
      </c>
      <c r="L53" s="1"/>
      <c r="M53" s="27"/>
      <c r="N53" s="27" t="s">
        <v>1284</v>
      </c>
      <c r="O53" s="27"/>
      <c r="P53" s="27" t="s">
        <v>1284</v>
      </c>
      <c r="Q53" s="27"/>
      <c r="R53" s="27" t="s">
        <v>1284</v>
      </c>
      <c r="S53" s="27"/>
      <c r="T53" s="27" t="s">
        <v>1284</v>
      </c>
      <c r="U53" s="27"/>
      <c r="V53" s="27"/>
      <c r="W53" s="27" t="s">
        <v>1284</v>
      </c>
    </row>
    <row r="54" spans="1:23">
      <c r="A54" s="26" t="s">
        <v>11</v>
      </c>
      <c r="B54" s="26" t="s">
        <v>238</v>
      </c>
      <c r="C54" s="26" t="s">
        <v>89</v>
      </c>
      <c r="D54" s="26" t="s">
        <v>96</v>
      </c>
      <c r="E54" s="26" t="s">
        <v>280</v>
      </c>
      <c r="F54" s="26" t="s">
        <v>105</v>
      </c>
      <c r="G54" s="26" t="s">
        <v>281</v>
      </c>
      <c r="H54" s="26" t="s">
        <v>282</v>
      </c>
      <c r="I54" s="26" t="s">
        <v>283</v>
      </c>
      <c r="J54" s="26" t="s">
        <v>19</v>
      </c>
      <c r="K54" s="1">
        <v>1</v>
      </c>
      <c r="L54" s="1"/>
      <c r="M54" s="27"/>
      <c r="N54" s="27"/>
      <c r="O54" s="27"/>
      <c r="P54" s="27"/>
      <c r="Q54" s="27"/>
      <c r="R54" s="27"/>
      <c r="S54" s="27"/>
      <c r="T54" s="27"/>
      <c r="U54" s="27"/>
      <c r="V54" s="27" t="s">
        <v>1284</v>
      </c>
      <c r="W54" s="27"/>
    </row>
    <row r="55" spans="1:23">
      <c r="A55" s="26" t="s">
        <v>11</v>
      </c>
      <c r="B55" s="26" t="s">
        <v>238</v>
      </c>
      <c r="C55" s="26" t="s">
        <v>102</v>
      </c>
      <c r="D55" s="26" t="s">
        <v>103</v>
      </c>
      <c r="E55" s="26" t="s">
        <v>284</v>
      </c>
      <c r="F55" s="26" t="s">
        <v>285</v>
      </c>
      <c r="G55" s="26" t="s">
        <v>286</v>
      </c>
      <c r="H55" s="26" t="s">
        <v>287</v>
      </c>
      <c r="I55" s="26" t="s">
        <v>288</v>
      </c>
      <c r="J55" s="26" t="s">
        <v>19</v>
      </c>
      <c r="K55" s="1">
        <v>11</v>
      </c>
      <c r="L55" s="1"/>
      <c r="M55" s="27" t="s">
        <v>1284</v>
      </c>
      <c r="N55" s="27" t="s">
        <v>1284</v>
      </c>
      <c r="O55" s="27" t="s">
        <v>1284</v>
      </c>
      <c r="P55" s="27" t="s">
        <v>1284</v>
      </c>
      <c r="Q55" s="27" t="s">
        <v>1284</v>
      </c>
      <c r="R55" s="27" t="s">
        <v>1284</v>
      </c>
      <c r="S55" s="27" t="s">
        <v>1284</v>
      </c>
      <c r="T55" s="27" t="s">
        <v>1284</v>
      </c>
      <c r="U55" s="27" t="s">
        <v>1284</v>
      </c>
      <c r="V55" s="27" t="s">
        <v>1284</v>
      </c>
      <c r="W55" s="27" t="s">
        <v>1284</v>
      </c>
    </row>
    <row r="56" spans="1:23">
      <c r="A56" s="26" t="s">
        <v>11</v>
      </c>
      <c r="B56" s="26" t="s">
        <v>238</v>
      </c>
      <c r="C56" s="26" t="s">
        <v>102</v>
      </c>
      <c r="D56" s="26" t="s">
        <v>109</v>
      </c>
      <c r="E56" s="26" t="s">
        <v>289</v>
      </c>
      <c r="F56" s="26" t="s">
        <v>290</v>
      </c>
      <c r="G56" s="26" t="s">
        <v>291</v>
      </c>
      <c r="H56" s="26" t="s">
        <v>292</v>
      </c>
      <c r="I56" s="26" t="s">
        <v>293</v>
      </c>
      <c r="J56" s="26" t="s">
        <v>19</v>
      </c>
      <c r="K56" s="1">
        <v>4</v>
      </c>
      <c r="L56" s="1"/>
      <c r="M56" s="27"/>
      <c r="N56" s="27"/>
      <c r="O56" s="27"/>
      <c r="P56" s="27" t="s">
        <v>1284</v>
      </c>
      <c r="Q56" s="27"/>
      <c r="R56" s="27" t="s">
        <v>1284</v>
      </c>
      <c r="S56" s="27"/>
      <c r="T56" s="27" t="s">
        <v>1284</v>
      </c>
      <c r="U56" s="27" t="s">
        <v>1284</v>
      </c>
      <c r="V56" s="27"/>
      <c r="W56" s="27"/>
    </row>
    <row r="57" spans="1:23">
      <c r="A57" s="26" t="s">
        <v>11</v>
      </c>
      <c r="B57" s="26" t="s">
        <v>238</v>
      </c>
      <c r="C57" s="26" t="s">
        <v>114</v>
      </c>
      <c r="D57" s="26" t="s">
        <v>115</v>
      </c>
      <c r="E57" s="26" t="s">
        <v>294</v>
      </c>
      <c r="F57" s="26" t="s">
        <v>295</v>
      </c>
      <c r="G57" s="26" t="s">
        <v>296</v>
      </c>
      <c r="H57" s="26" t="s">
        <v>297</v>
      </c>
      <c r="I57" s="26" t="s">
        <v>298</v>
      </c>
      <c r="J57" s="26" t="s">
        <v>19</v>
      </c>
      <c r="K57" s="1">
        <v>8</v>
      </c>
      <c r="L57" s="1"/>
      <c r="M57" s="27" t="s">
        <v>1284</v>
      </c>
      <c r="N57" s="27" t="s">
        <v>1284</v>
      </c>
      <c r="O57" s="27"/>
      <c r="P57" s="27" t="s">
        <v>1284</v>
      </c>
      <c r="Q57" s="27" t="s">
        <v>1284</v>
      </c>
      <c r="R57" s="27" t="s">
        <v>1284</v>
      </c>
      <c r="S57" s="27"/>
      <c r="T57" s="27" t="s">
        <v>1284</v>
      </c>
      <c r="U57" s="27"/>
      <c r="V57" s="27" t="s">
        <v>1284</v>
      </c>
      <c r="W57" s="27" t="s">
        <v>1284</v>
      </c>
    </row>
    <row r="58" spans="1:23">
      <c r="A58" s="26" t="s">
        <v>11</v>
      </c>
      <c r="B58" s="26" t="s">
        <v>238</v>
      </c>
      <c r="C58" s="26" t="s">
        <v>114</v>
      </c>
      <c r="D58" s="26" t="s">
        <v>121</v>
      </c>
      <c r="E58" s="26" t="s">
        <v>299</v>
      </c>
      <c r="F58" s="26" t="s">
        <v>300</v>
      </c>
      <c r="G58" s="26" t="s">
        <v>301</v>
      </c>
      <c r="H58" s="26" t="s">
        <v>297</v>
      </c>
      <c r="I58" s="26" t="s">
        <v>302</v>
      </c>
      <c r="J58" s="26" t="s">
        <v>19</v>
      </c>
      <c r="K58" s="1">
        <v>1</v>
      </c>
      <c r="L58" s="1"/>
      <c r="M58" s="27"/>
      <c r="N58" s="27" t="s">
        <v>1284</v>
      </c>
      <c r="O58" s="27"/>
      <c r="P58" s="27"/>
      <c r="Q58" s="27"/>
      <c r="R58" s="27"/>
      <c r="S58" s="27"/>
      <c r="T58" s="27"/>
      <c r="U58" s="27"/>
      <c r="V58" s="27"/>
      <c r="W58" s="27"/>
    </row>
    <row r="59" spans="1:23">
      <c r="A59" s="26" t="s">
        <v>11</v>
      </c>
      <c r="B59" s="26" t="s">
        <v>303</v>
      </c>
      <c r="C59" s="26" t="s">
        <v>52</v>
      </c>
      <c r="D59" s="26" t="s">
        <v>52</v>
      </c>
      <c r="E59" s="26" t="s">
        <v>304</v>
      </c>
      <c r="F59" s="26" t="s">
        <v>305</v>
      </c>
      <c r="G59" s="26" t="s">
        <v>306</v>
      </c>
      <c r="H59" s="26" t="s">
        <v>307</v>
      </c>
      <c r="I59" s="26" t="s">
        <v>308</v>
      </c>
      <c r="J59" s="26" t="s">
        <v>19</v>
      </c>
      <c r="K59" s="1">
        <v>10</v>
      </c>
      <c r="L59" s="1"/>
      <c r="M59" s="27" t="s">
        <v>1284</v>
      </c>
      <c r="N59" s="27" t="s">
        <v>1284</v>
      </c>
      <c r="O59" s="27" t="s">
        <v>1284</v>
      </c>
      <c r="P59" s="27" t="s">
        <v>1284</v>
      </c>
      <c r="Q59" s="27" t="s">
        <v>1284</v>
      </c>
      <c r="R59" s="27"/>
      <c r="S59" s="27" t="s">
        <v>1284</v>
      </c>
      <c r="T59" s="27" t="s">
        <v>1284</v>
      </c>
      <c r="U59" s="27" t="s">
        <v>1284</v>
      </c>
      <c r="V59" s="27" t="s">
        <v>1284</v>
      </c>
      <c r="W59" s="27" t="s">
        <v>1284</v>
      </c>
    </row>
    <row r="60" spans="1:23">
      <c r="A60" s="26" t="s">
        <v>11</v>
      </c>
      <c r="B60" s="26" t="s">
        <v>303</v>
      </c>
      <c r="C60" s="26" t="s">
        <v>52</v>
      </c>
      <c r="D60" s="26" t="s">
        <v>58</v>
      </c>
      <c r="E60" s="26" t="s">
        <v>309</v>
      </c>
      <c r="F60" s="26" t="s">
        <v>310</v>
      </c>
      <c r="G60" s="26" t="s">
        <v>311</v>
      </c>
      <c r="H60" s="26" t="s">
        <v>312</v>
      </c>
      <c r="I60" s="26" t="s">
        <v>313</v>
      </c>
      <c r="J60" s="26" t="s">
        <v>19</v>
      </c>
      <c r="K60" s="1">
        <v>5</v>
      </c>
      <c r="L60" s="1"/>
      <c r="M60" s="27"/>
      <c r="N60" s="27"/>
      <c r="O60" s="27" t="s">
        <v>1284</v>
      </c>
      <c r="P60" s="27" t="s">
        <v>1284</v>
      </c>
      <c r="Q60" s="27"/>
      <c r="R60" s="27"/>
      <c r="S60" s="27" t="s">
        <v>1284</v>
      </c>
      <c r="T60" s="27"/>
      <c r="U60" s="27"/>
      <c r="V60" s="27" t="s">
        <v>1284</v>
      </c>
      <c r="W60" s="27" t="s">
        <v>1284</v>
      </c>
    </row>
    <row r="61" spans="1:23">
      <c r="A61" s="26" t="s">
        <v>11</v>
      </c>
      <c r="B61" s="26" t="s">
        <v>303</v>
      </c>
      <c r="C61" s="26" t="s">
        <v>25</v>
      </c>
      <c r="D61" s="26" t="s">
        <v>64</v>
      </c>
      <c r="E61" s="26" t="s">
        <v>309</v>
      </c>
      <c r="F61" s="26" t="s">
        <v>310</v>
      </c>
      <c r="G61" s="26" t="s">
        <v>311</v>
      </c>
      <c r="H61" s="26" t="s">
        <v>312</v>
      </c>
      <c r="I61" s="26" t="s">
        <v>313</v>
      </c>
      <c r="J61" s="26" t="s">
        <v>19</v>
      </c>
      <c r="K61" s="1">
        <v>5</v>
      </c>
      <c r="L61" s="1"/>
      <c r="M61" s="27"/>
      <c r="N61" s="27"/>
      <c r="O61" s="27" t="s">
        <v>1284</v>
      </c>
      <c r="P61" s="27" t="s">
        <v>1284</v>
      </c>
      <c r="Q61" s="27"/>
      <c r="R61" s="27"/>
      <c r="S61" s="27" t="s">
        <v>1284</v>
      </c>
      <c r="T61" s="27"/>
      <c r="U61" s="27"/>
      <c r="V61" s="27" t="s">
        <v>1284</v>
      </c>
      <c r="W61" s="27" t="s">
        <v>1284</v>
      </c>
    </row>
    <row r="62" spans="1:23">
      <c r="A62" s="26" t="s">
        <v>11</v>
      </c>
      <c r="B62" s="26" t="s">
        <v>303</v>
      </c>
      <c r="C62" s="26" t="s">
        <v>25</v>
      </c>
      <c r="D62" s="26" t="s">
        <v>70</v>
      </c>
      <c r="E62" s="26" t="s">
        <v>304</v>
      </c>
      <c r="F62" s="26" t="s">
        <v>305</v>
      </c>
      <c r="G62" s="26" t="s">
        <v>306</v>
      </c>
      <c r="H62" s="26" t="s">
        <v>307</v>
      </c>
      <c r="I62" s="26" t="s">
        <v>308</v>
      </c>
      <c r="J62" s="26" t="s">
        <v>19</v>
      </c>
      <c r="K62" s="1">
        <v>10</v>
      </c>
      <c r="L62" s="1"/>
      <c r="M62" s="27" t="s">
        <v>1284</v>
      </c>
      <c r="N62" s="27" t="s">
        <v>1284</v>
      </c>
      <c r="O62" s="27" t="s">
        <v>1284</v>
      </c>
      <c r="P62" s="27" t="s">
        <v>1284</v>
      </c>
      <c r="Q62" s="27" t="s">
        <v>1284</v>
      </c>
      <c r="R62" s="27"/>
      <c r="S62" s="27" t="s">
        <v>1284</v>
      </c>
      <c r="T62" s="27" t="s">
        <v>1284</v>
      </c>
      <c r="U62" s="27" t="s">
        <v>1284</v>
      </c>
      <c r="V62" s="27" t="s">
        <v>1284</v>
      </c>
      <c r="W62" s="27" t="s">
        <v>1284</v>
      </c>
    </row>
    <row r="63" spans="1:23">
      <c r="A63" s="26" t="s">
        <v>11</v>
      </c>
      <c r="B63" s="26" t="s">
        <v>303</v>
      </c>
      <c r="C63" s="26" t="s">
        <v>76</v>
      </c>
      <c r="D63" s="26" t="s">
        <v>77</v>
      </c>
      <c r="E63" s="26" t="s">
        <v>84</v>
      </c>
      <c r="F63" s="26" t="s">
        <v>314</v>
      </c>
      <c r="G63" s="26" t="s">
        <v>315</v>
      </c>
      <c r="H63" s="26" t="s">
        <v>316</v>
      </c>
      <c r="I63" s="26" t="s">
        <v>317</v>
      </c>
      <c r="J63" s="26" t="s">
        <v>19</v>
      </c>
      <c r="K63" s="1">
        <v>1</v>
      </c>
      <c r="L63" s="1"/>
      <c r="M63" s="27"/>
      <c r="N63" s="27"/>
      <c r="O63" s="27"/>
      <c r="P63" s="27" t="s">
        <v>1284</v>
      </c>
      <c r="Q63" s="27"/>
      <c r="R63" s="27"/>
      <c r="S63" s="27"/>
      <c r="T63" s="27"/>
      <c r="U63" s="27"/>
      <c r="V63" s="27"/>
      <c r="W63" s="27"/>
    </row>
    <row r="64" spans="1:23">
      <c r="A64" s="26" t="s">
        <v>11</v>
      </c>
      <c r="B64" s="26" t="s">
        <v>303</v>
      </c>
      <c r="C64" s="26" t="s">
        <v>76</v>
      </c>
      <c r="D64" s="26" t="s">
        <v>83</v>
      </c>
      <c r="E64" s="26" t="s">
        <v>318</v>
      </c>
      <c r="F64" s="26" t="s">
        <v>319</v>
      </c>
      <c r="G64" s="26" t="s">
        <v>320</v>
      </c>
      <c r="H64" s="26" t="s">
        <v>321</v>
      </c>
      <c r="I64" s="26" t="s">
        <v>322</v>
      </c>
      <c r="J64" s="26" t="s">
        <v>19</v>
      </c>
      <c r="K64" s="1">
        <v>0</v>
      </c>
      <c r="L64" s="1"/>
      <c r="M64" s="27"/>
      <c r="N64" s="27"/>
      <c r="O64" s="27"/>
      <c r="P64" s="27"/>
      <c r="Q64" s="27"/>
      <c r="R64" s="27"/>
      <c r="S64" s="27"/>
      <c r="T64" s="27"/>
      <c r="U64" s="27"/>
      <c r="V64" s="27"/>
      <c r="W64" s="27"/>
    </row>
    <row r="65" spans="1:23">
      <c r="A65" s="26" t="s">
        <v>11</v>
      </c>
      <c r="B65" s="26" t="s">
        <v>303</v>
      </c>
      <c r="C65" s="26" t="s">
        <v>89</v>
      </c>
      <c r="D65" s="26" t="s">
        <v>90</v>
      </c>
      <c r="E65" s="26" t="s">
        <v>323</v>
      </c>
      <c r="F65" s="26" t="s">
        <v>172</v>
      </c>
      <c r="G65" s="26" t="s">
        <v>324</v>
      </c>
      <c r="H65" s="26" t="s">
        <v>325</v>
      </c>
      <c r="I65" s="26" t="s">
        <v>326</v>
      </c>
      <c r="J65" s="26" t="s">
        <v>19</v>
      </c>
      <c r="K65" s="1">
        <v>1</v>
      </c>
      <c r="L65" s="1"/>
      <c r="M65" s="27"/>
      <c r="N65" s="27"/>
      <c r="O65" s="27"/>
      <c r="P65" s="27" t="s">
        <v>1284</v>
      </c>
      <c r="Q65" s="27"/>
      <c r="R65" s="27"/>
      <c r="S65" s="27"/>
      <c r="T65" s="27"/>
      <c r="U65" s="27"/>
      <c r="V65" s="27"/>
      <c r="W65" s="27"/>
    </row>
    <row r="66" spans="1:23">
      <c r="A66" s="26" t="s">
        <v>11</v>
      </c>
      <c r="B66" s="26" t="s">
        <v>303</v>
      </c>
      <c r="C66" s="26" t="s">
        <v>89</v>
      </c>
      <c r="D66" s="26" t="s">
        <v>96</v>
      </c>
      <c r="E66" s="26" t="s">
        <v>327</v>
      </c>
      <c r="F66" s="26" t="s">
        <v>328</v>
      </c>
      <c r="G66" s="26" t="s">
        <v>329</v>
      </c>
      <c r="H66" s="26" t="s">
        <v>325</v>
      </c>
      <c r="I66" s="26" t="s">
        <v>330</v>
      </c>
      <c r="J66" s="26" t="s">
        <v>19</v>
      </c>
      <c r="K66" s="1">
        <v>9</v>
      </c>
      <c r="L66" s="1"/>
      <c r="M66" s="27" t="s">
        <v>1284</v>
      </c>
      <c r="N66" s="27" t="s">
        <v>1284</v>
      </c>
      <c r="O66" s="27" t="s">
        <v>1284</v>
      </c>
      <c r="P66" s="27" t="s">
        <v>1284</v>
      </c>
      <c r="Q66" s="27"/>
      <c r="R66" s="27" t="s">
        <v>1284</v>
      </c>
      <c r="S66" s="27" t="s">
        <v>1284</v>
      </c>
      <c r="T66" s="27" t="s">
        <v>1284</v>
      </c>
      <c r="U66" s="27" t="s">
        <v>1284</v>
      </c>
      <c r="V66" s="27"/>
      <c r="W66" s="27" t="s">
        <v>1284</v>
      </c>
    </row>
    <row r="67" spans="1:23">
      <c r="A67" s="26" t="s">
        <v>11</v>
      </c>
      <c r="B67" s="26" t="s">
        <v>303</v>
      </c>
      <c r="C67" s="26" t="s">
        <v>102</v>
      </c>
      <c r="D67" s="26" t="s">
        <v>103</v>
      </c>
      <c r="E67" s="26" t="s">
        <v>331</v>
      </c>
      <c r="F67" s="26" t="s">
        <v>244</v>
      </c>
      <c r="G67" s="26" t="s">
        <v>332</v>
      </c>
      <c r="H67" s="26" t="s">
        <v>333</v>
      </c>
      <c r="I67" s="26" t="s">
        <v>334</v>
      </c>
      <c r="J67" s="26" t="s">
        <v>19</v>
      </c>
      <c r="K67" s="1">
        <v>1</v>
      </c>
      <c r="L67" s="1"/>
      <c r="M67" s="27"/>
      <c r="N67" s="27"/>
      <c r="O67" s="27"/>
      <c r="P67" s="27"/>
      <c r="Q67" s="27"/>
      <c r="R67" s="27"/>
      <c r="S67" s="27"/>
      <c r="T67" s="27"/>
      <c r="U67" s="27"/>
      <c r="V67" s="27"/>
      <c r="W67" s="27" t="s">
        <v>1284</v>
      </c>
    </row>
    <row r="68" spans="1:23">
      <c r="A68" s="26" t="s">
        <v>11</v>
      </c>
      <c r="B68" s="26" t="s">
        <v>303</v>
      </c>
      <c r="C68" s="26" t="s">
        <v>102</v>
      </c>
      <c r="D68" s="26" t="s">
        <v>109</v>
      </c>
      <c r="E68" s="26" t="s">
        <v>335</v>
      </c>
      <c r="F68" s="26" t="s">
        <v>336</v>
      </c>
      <c r="G68" s="26" t="s">
        <v>337</v>
      </c>
      <c r="H68" s="26" t="s">
        <v>333</v>
      </c>
      <c r="I68" s="26" t="s">
        <v>338</v>
      </c>
      <c r="J68" s="26" t="s">
        <v>19</v>
      </c>
      <c r="K68" s="1">
        <v>2</v>
      </c>
      <c r="L68" s="1"/>
      <c r="M68" s="27" t="s">
        <v>1284</v>
      </c>
      <c r="N68" s="27"/>
      <c r="O68" s="27"/>
      <c r="P68" s="27"/>
      <c r="Q68" s="27"/>
      <c r="R68" s="27"/>
      <c r="S68" s="27"/>
      <c r="T68" s="27"/>
      <c r="U68" s="27"/>
      <c r="V68" s="27"/>
      <c r="W68" s="27" t="s">
        <v>1284</v>
      </c>
    </row>
    <row r="69" spans="1:23">
      <c r="A69" s="26" t="s">
        <v>11</v>
      </c>
      <c r="B69" s="26" t="s">
        <v>303</v>
      </c>
      <c r="C69" s="26" t="s">
        <v>114</v>
      </c>
      <c r="D69" s="26" t="s">
        <v>115</v>
      </c>
      <c r="E69" s="26" t="s">
        <v>339</v>
      </c>
      <c r="F69" s="26" t="s">
        <v>22</v>
      </c>
      <c r="G69" s="26" t="s">
        <v>340</v>
      </c>
      <c r="H69" s="26" t="s">
        <v>341</v>
      </c>
      <c r="I69" s="26" t="s">
        <v>342</v>
      </c>
      <c r="J69" s="26" t="s">
        <v>19</v>
      </c>
      <c r="K69" s="1">
        <v>5</v>
      </c>
      <c r="L69" s="1"/>
      <c r="M69" s="27" t="s">
        <v>1284</v>
      </c>
      <c r="N69" s="27"/>
      <c r="O69" s="27" t="s">
        <v>1284</v>
      </c>
      <c r="P69" s="27" t="s">
        <v>1284</v>
      </c>
      <c r="Q69" s="27" t="s">
        <v>1284</v>
      </c>
      <c r="R69" s="27"/>
      <c r="S69" s="27"/>
      <c r="T69" s="27"/>
      <c r="U69" s="27"/>
      <c r="V69" s="27" t="s">
        <v>1284</v>
      </c>
      <c r="W69" s="27"/>
    </row>
    <row r="70" spans="1:23">
      <c r="A70" s="26" t="s">
        <v>11</v>
      </c>
      <c r="B70" s="26" t="s">
        <v>303</v>
      </c>
      <c r="C70" s="26" t="s">
        <v>114</v>
      </c>
      <c r="D70" s="26" t="s">
        <v>121</v>
      </c>
      <c r="E70" s="26" t="s">
        <v>343</v>
      </c>
      <c r="F70" s="26" t="s">
        <v>344</v>
      </c>
      <c r="G70" s="26" t="s">
        <v>345</v>
      </c>
      <c r="H70" s="26" t="s">
        <v>346</v>
      </c>
      <c r="I70" s="26" t="s">
        <v>347</v>
      </c>
      <c r="J70" s="26" t="s">
        <v>19</v>
      </c>
      <c r="K70" s="1">
        <v>1</v>
      </c>
      <c r="L70" s="1"/>
      <c r="M70" s="27"/>
      <c r="N70" s="27"/>
      <c r="O70" s="27"/>
      <c r="P70" s="27"/>
      <c r="Q70" s="27" t="s">
        <v>1284</v>
      </c>
      <c r="R70" s="27"/>
      <c r="S70" s="27"/>
      <c r="T70" s="27"/>
      <c r="U70" s="27"/>
      <c r="V70" s="27"/>
      <c r="W70" s="27"/>
    </row>
    <row r="71" spans="1:23">
      <c r="A71" s="26" t="s">
        <v>11</v>
      </c>
      <c r="B71" s="26" t="s">
        <v>348</v>
      </c>
      <c r="C71" s="26" t="s">
        <v>52</v>
      </c>
      <c r="D71" s="26" t="s">
        <v>52</v>
      </c>
      <c r="E71" s="26" t="s">
        <v>349</v>
      </c>
      <c r="F71" s="26" t="s">
        <v>153</v>
      </c>
      <c r="G71" s="26" t="s">
        <v>350</v>
      </c>
      <c r="H71" s="26" t="s">
        <v>351</v>
      </c>
      <c r="I71" s="26" t="s">
        <v>352</v>
      </c>
      <c r="J71" s="26" t="s">
        <v>19</v>
      </c>
      <c r="K71" s="1">
        <v>7</v>
      </c>
      <c r="L71" s="1"/>
      <c r="M71" s="27" t="s">
        <v>1284</v>
      </c>
      <c r="N71" s="27" t="s">
        <v>1284</v>
      </c>
      <c r="O71" s="27" t="s">
        <v>1284</v>
      </c>
      <c r="P71" s="27" t="s">
        <v>1284</v>
      </c>
      <c r="Q71" s="27" t="s">
        <v>1284</v>
      </c>
      <c r="R71" s="27"/>
      <c r="S71" s="27" t="s">
        <v>1284</v>
      </c>
      <c r="T71" s="27"/>
      <c r="U71" s="27"/>
      <c r="V71" s="27" t="s">
        <v>1284</v>
      </c>
      <c r="W71" s="27"/>
    </row>
    <row r="72" spans="1:23">
      <c r="A72" s="26" t="s">
        <v>11</v>
      </c>
      <c r="B72" s="26" t="s">
        <v>348</v>
      </c>
      <c r="C72" s="26" t="s">
        <v>52</v>
      </c>
      <c r="D72" s="26" t="s">
        <v>58</v>
      </c>
      <c r="E72" s="26" t="s">
        <v>353</v>
      </c>
      <c r="F72" s="26" t="s">
        <v>354</v>
      </c>
      <c r="G72" s="26" t="s">
        <v>355</v>
      </c>
      <c r="H72" s="26" t="s">
        <v>356</v>
      </c>
      <c r="I72" s="26" t="s">
        <v>357</v>
      </c>
      <c r="J72" s="26" t="s">
        <v>19</v>
      </c>
      <c r="K72" s="1">
        <v>8</v>
      </c>
      <c r="L72" s="1"/>
      <c r="M72" s="27"/>
      <c r="N72" s="27" t="s">
        <v>1284</v>
      </c>
      <c r="O72" s="27" t="s">
        <v>1284</v>
      </c>
      <c r="P72" s="27" t="s">
        <v>1284</v>
      </c>
      <c r="Q72" s="27" t="s">
        <v>1284</v>
      </c>
      <c r="R72" s="27" t="s">
        <v>1284</v>
      </c>
      <c r="S72" s="27" t="s">
        <v>1284</v>
      </c>
      <c r="T72" s="27" t="s">
        <v>1284</v>
      </c>
      <c r="U72" s="27"/>
      <c r="V72" s="27" t="s">
        <v>1284</v>
      </c>
      <c r="W72" s="27"/>
    </row>
    <row r="73" spans="1:23">
      <c r="A73" s="26" t="s">
        <v>11</v>
      </c>
      <c r="B73" s="26" t="s">
        <v>348</v>
      </c>
      <c r="C73" s="26" t="s">
        <v>25</v>
      </c>
      <c r="D73" s="26" t="s">
        <v>64</v>
      </c>
      <c r="E73" s="26" t="s">
        <v>358</v>
      </c>
      <c r="F73" s="26" t="s">
        <v>223</v>
      </c>
      <c r="G73" s="26" t="s">
        <v>359</v>
      </c>
      <c r="H73" s="26" t="s">
        <v>360</v>
      </c>
      <c r="I73" s="26" t="s">
        <v>361</v>
      </c>
      <c r="J73" s="26" t="s">
        <v>19</v>
      </c>
      <c r="K73" s="1">
        <v>8</v>
      </c>
      <c r="L73" s="1"/>
      <c r="M73" s="27"/>
      <c r="N73" s="27" t="s">
        <v>1284</v>
      </c>
      <c r="O73" s="27" t="s">
        <v>1284</v>
      </c>
      <c r="P73" s="27" t="s">
        <v>1284</v>
      </c>
      <c r="Q73" s="27" t="s">
        <v>1284</v>
      </c>
      <c r="R73" s="27" t="s">
        <v>1284</v>
      </c>
      <c r="S73" s="27" t="s">
        <v>1284</v>
      </c>
      <c r="T73" s="27"/>
      <c r="U73" s="27" t="s">
        <v>1284</v>
      </c>
      <c r="V73" s="27"/>
      <c r="W73" s="27" t="s">
        <v>1284</v>
      </c>
    </row>
    <row r="74" spans="1:23">
      <c r="A74" s="26" t="s">
        <v>11</v>
      </c>
      <c r="B74" s="26" t="s">
        <v>348</v>
      </c>
      <c r="C74" s="26" t="s">
        <v>25</v>
      </c>
      <c r="D74" s="26" t="s">
        <v>70</v>
      </c>
      <c r="E74" s="26" t="s">
        <v>362</v>
      </c>
      <c r="F74" s="26" t="s">
        <v>363</v>
      </c>
      <c r="G74" s="26" t="s">
        <v>364</v>
      </c>
      <c r="H74" s="26" t="s">
        <v>365</v>
      </c>
      <c r="I74" s="26" t="s">
        <v>366</v>
      </c>
      <c r="J74" s="26" t="s">
        <v>19</v>
      </c>
      <c r="K74" s="1">
        <v>8</v>
      </c>
      <c r="L74" s="1"/>
      <c r="M74" s="27" t="s">
        <v>1284</v>
      </c>
      <c r="N74" s="27"/>
      <c r="O74" s="27" t="s">
        <v>1284</v>
      </c>
      <c r="P74" s="27" t="s">
        <v>1284</v>
      </c>
      <c r="Q74" s="27" t="s">
        <v>1284</v>
      </c>
      <c r="R74" s="27" t="s">
        <v>1284</v>
      </c>
      <c r="S74" s="27" t="s">
        <v>1284</v>
      </c>
      <c r="T74" s="27"/>
      <c r="U74" s="27" t="s">
        <v>1284</v>
      </c>
      <c r="V74" s="27" t="s">
        <v>1284</v>
      </c>
      <c r="W74" s="27"/>
    </row>
    <row r="75" spans="1:23">
      <c r="A75" s="26" t="s">
        <v>11</v>
      </c>
      <c r="B75" s="26" t="s">
        <v>348</v>
      </c>
      <c r="C75" s="26" t="s">
        <v>25</v>
      </c>
      <c r="D75" s="26" t="s">
        <v>70</v>
      </c>
      <c r="E75" s="26" t="s">
        <v>275</v>
      </c>
      <c r="F75" s="26" t="s">
        <v>367</v>
      </c>
      <c r="G75" s="26" t="s">
        <v>368</v>
      </c>
      <c r="H75" s="26" t="s">
        <v>369</v>
      </c>
      <c r="I75" s="26" t="s">
        <v>370</v>
      </c>
      <c r="J75" s="26" t="s">
        <v>19</v>
      </c>
      <c r="K75" s="1">
        <v>0</v>
      </c>
      <c r="L75" s="1"/>
      <c r="M75" s="27"/>
      <c r="N75" s="27"/>
      <c r="O75" s="27"/>
      <c r="P75" s="27"/>
      <c r="Q75" s="27"/>
      <c r="R75" s="27"/>
      <c r="S75" s="27"/>
      <c r="T75" s="27"/>
      <c r="U75" s="27"/>
      <c r="V75" s="27"/>
      <c r="W75" s="27"/>
    </row>
    <row r="76" spans="1:23">
      <c r="A76" s="26" t="s">
        <v>11</v>
      </c>
      <c r="B76" s="26" t="s">
        <v>348</v>
      </c>
      <c r="C76" s="26" t="s">
        <v>76</v>
      </c>
      <c r="D76" s="26" t="s">
        <v>77</v>
      </c>
      <c r="E76" s="26" t="s">
        <v>371</v>
      </c>
      <c r="F76" s="26" t="s">
        <v>372</v>
      </c>
      <c r="G76" s="26" t="s">
        <v>373</v>
      </c>
      <c r="H76" s="26" t="s">
        <v>374</v>
      </c>
      <c r="I76" s="26" t="s">
        <v>375</v>
      </c>
      <c r="J76" s="26" t="s">
        <v>19</v>
      </c>
      <c r="K76" s="1">
        <v>0</v>
      </c>
      <c r="L76" s="1"/>
      <c r="M76" s="27"/>
      <c r="N76" s="27"/>
      <c r="O76" s="27"/>
      <c r="P76" s="27"/>
      <c r="Q76" s="27"/>
      <c r="R76" s="27"/>
      <c r="S76" s="27"/>
      <c r="T76" s="27"/>
      <c r="U76" s="27"/>
      <c r="V76" s="27"/>
      <c r="W76" s="27"/>
    </row>
    <row r="77" spans="1:23">
      <c r="A77" s="26" t="s">
        <v>11</v>
      </c>
      <c r="B77" s="26" t="s">
        <v>348</v>
      </c>
      <c r="C77" s="26" t="s">
        <v>76</v>
      </c>
      <c r="D77" s="26" t="s">
        <v>83</v>
      </c>
      <c r="E77" s="26" t="s">
        <v>71</v>
      </c>
      <c r="F77" s="26" t="s">
        <v>376</v>
      </c>
      <c r="G77" s="26" t="s">
        <v>377</v>
      </c>
      <c r="H77" s="26" t="s">
        <v>378</v>
      </c>
      <c r="I77" s="26" t="s">
        <v>379</v>
      </c>
      <c r="J77" s="26" t="s">
        <v>19</v>
      </c>
      <c r="K77" s="1">
        <v>0</v>
      </c>
      <c r="L77" s="1"/>
      <c r="M77" s="27"/>
      <c r="N77" s="27"/>
      <c r="O77" s="27"/>
      <c r="P77" s="27"/>
      <c r="Q77" s="27"/>
      <c r="R77" s="27"/>
      <c r="S77" s="27"/>
      <c r="T77" s="27"/>
      <c r="U77" s="27"/>
      <c r="V77" s="27"/>
      <c r="W77" s="27"/>
    </row>
    <row r="78" spans="1:23">
      <c r="A78" s="26" t="s">
        <v>11</v>
      </c>
      <c r="B78" s="26" t="s">
        <v>348</v>
      </c>
      <c r="C78" s="26" t="s">
        <v>89</v>
      </c>
      <c r="D78" s="26" t="s">
        <v>90</v>
      </c>
      <c r="E78" s="26" t="s">
        <v>349</v>
      </c>
      <c r="F78" s="26" t="s">
        <v>153</v>
      </c>
      <c r="G78" s="26" t="s">
        <v>350</v>
      </c>
      <c r="H78" s="26" t="s">
        <v>351</v>
      </c>
      <c r="I78" s="26" t="s">
        <v>352</v>
      </c>
      <c r="J78" s="26" t="s">
        <v>19</v>
      </c>
      <c r="K78" s="1">
        <v>7</v>
      </c>
      <c r="L78" s="1"/>
      <c r="M78" s="27" t="s">
        <v>1284</v>
      </c>
      <c r="N78" s="27" t="s">
        <v>1284</v>
      </c>
      <c r="O78" s="27" t="s">
        <v>1284</v>
      </c>
      <c r="P78" s="27" t="s">
        <v>1284</v>
      </c>
      <c r="Q78" s="27" t="s">
        <v>1284</v>
      </c>
      <c r="R78" s="27"/>
      <c r="S78" s="27" t="s">
        <v>1284</v>
      </c>
      <c r="T78" s="27"/>
      <c r="U78" s="27"/>
      <c r="V78" s="27" t="s">
        <v>1284</v>
      </c>
      <c r="W78" s="27"/>
    </row>
    <row r="79" spans="1:23">
      <c r="A79" s="26" t="s">
        <v>11</v>
      </c>
      <c r="B79" s="26" t="s">
        <v>348</v>
      </c>
      <c r="C79" s="26" t="s">
        <v>89</v>
      </c>
      <c r="D79" s="26" t="s">
        <v>96</v>
      </c>
      <c r="E79" s="26" t="s">
        <v>380</v>
      </c>
      <c r="F79" s="26" t="s">
        <v>381</v>
      </c>
      <c r="G79" s="26" t="s">
        <v>382</v>
      </c>
      <c r="H79" s="26" t="s">
        <v>383</v>
      </c>
      <c r="I79" s="26" t="s">
        <v>384</v>
      </c>
      <c r="J79" s="26" t="s">
        <v>19</v>
      </c>
      <c r="K79" s="1">
        <v>6</v>
      </c>
      <c r="L79" s="1"/>
      <c r="M79" s="27" t="s">
        <v>1284</v>
      </c>
      <c r="N79" s="27"/>
      <c r="O79" s="27" t="s">
        <v>1284</v>
      </c>
      <c r="P79" s="27" t="s">
        <v>1284</v>
      </c>
      <c r="Q79" s="27"/>
      <c r="R79" s="27"/>
      <c r="S79" s="27"/>
      <c r="T79" s="27" t="s">
        <v>1284</v>
      </c>
      <c r="U79" s="27"/>
      <c r="V79" s="27" t="s">
        <v>1284</v>
      </c>
      <c r="W79" s="27" t="s">
        <v>1284</v>
      </c>
    </row>
    <row r="80" spans="1:23">
      <c r="A80" s="26" t="s">
        <v>11</v>
      </c>
      <c r="B80" s="26" t="s">
        <v>348</v>
      </c>
      <c r="C80" s="26" t="s">
        <v>102</v>
      </c>
      <c r="D80" s="26" t="s">
        <v>103</v>
      </c>
      <c r="E80" s="26" t="s">
        <v>353</v>
      </c>
      <c r="F80" s="26" t="s">
        <v>354</v>
      </c>
      <c r="G80" s="26" t="s">
        <v>385</v>
      </c>
      <c r="H80" s="26" t="s">
        <v>356</v>
      </c>
      <c r="I80" s="26" t="s">
        <v>357</v>
      </c>
      <c r="J80" s="26" t="s">
        <v>19</v>
      </c>
      <c r="K80" s="1">
        <v>8</v>
      </c>
      <c r="L80" s="1"/>
      <c r="M80" s="27"/>
      <c r="N80" s="27" t="s">
        <v>1284</v>
      </c>
      <c r="O80" s="27" t="s">
        <v>1284</v>
      </c>
      <c r="P80" s="27" t="s">
        <v>1284</v>
      </c>
      <c r="Q80" s="27" t="s">
        <v>1284</v>
      </c>
      <c r="R80" s="27" t="s">
        <v>1284</v>
      </c>
      <c r="S80" s="27" t="s">
        <v>1284</v>
      </c>
      <c r="T80" s="27" t="s">
        <v>1284</v>
      </c>
      <c r="U80" s="27"/>
      <c r="V80" s="27" t="s">
        <v>1284</v>
      </c>
      <c r="W80" s="27"/>
    </row>
    <row r="81" spans="1:23">
      <c r="A81" s="26" t="s">
        <v>11</v>
      </c>
      <c r="B81" s="26" t="s">
        <v>348</v>
      </c>
      <c r="C81" s="26" t="s">
        <v>102</v>
      </c>
      <c r="D81" s="26" t="s">
        <v>109</v>
      </c>
      <c r="E81" s="26" t="s">
        <v>386</v>
      </c>
      <c r="F81" s="26" t="s">
        <v>387</v>
      </c>
      <c r="G81" s="26" t="s">
        <v>388</v>
      </c>
      <c r="H81" s="26" t="s">
        <v>389</v>
      </c>
      <c r="I81" s="26" t="s">
        <v>390</v>
      </c>
      <c r="J81" s="26" t="s">
        <v>19</v>
      </c>
      <c r="K81" s="1">
        <v>7</v>
      </c>
      <c r="L81" s="1"/>
      <c r="M81" s="27" t="s">
        <v>1284</v>
      </c>
      <c r="N81" s="27"/>
      <c r="O81" s="27" t="s">
        <v>1284</v>
      </c>
      <c r="P81" s="27" t="s">
        <v>1284</v>
      </c>
      <c r="Q81" s="27"/>
      <c r="R81" s="27"/>
      <c r="S81" s="27" t="s">
        <v>1284</v>
      </c>
      <c r="T81" s="27" t="s">
        <v>1284</v>
      </c>
      <c r="U81" s="27"/>
      <c r="V81" s="27" t="s">
        <v>1284</v>
      </c>
      <c r="W81" s="27" t="s">
        <v>1284</v>
      </c>
    </row>
    <row r="82" spans="1:23">
      <c r="A82" s="26" t="s">
        <v>11</v>
      </c>
      <c r="B82" s="26" t="s">
        <v>348</v>
      </c>
      <c r="C82" s="26" t="s">
        <v>114</v>
      </c>
      <c r="D82" s="26" t="s">
        <v>115</v>
      </c>
      <c r="E82" s="26" t="s">
        <v>391</v>
      </c>
      <c r="F82" s="26" t="s">
        <v>392</v>
      </c>
      <c r="G82" s="26" t="s">
        <v>393</v>
      </c>
      <c r="H82" s="26" t="s">
        <v>394</v>
      </c>
      <c r="I82" s="26" t="s">
        <v>395</v>
      </c>
      <c r="J82" s="26" t="s">
        <v>19</v>
      </c>
      <c r="K82" s="1">
        <v>1</v>
      </c>
      <c r="L82" s="1"/>
      <c r="M82" s="27"/>
      <c r="N82" s="27"/>
      <c r="O82" s="27"/>
      <c r="P82" s="27"/>
      <c r="Q82" s="27"/>
      <c r="R82" s="27"/>
      <c r="S82" s="27"/>
      <c r="T82" s="27"/>
      <c r="U82" s="27"/>
      <c r="V82" s="27" t="s">
        <v>1284</v>
      </c>
      <c r="W82" s="27"/>
    </row>
    <row r="83" spans="1:23">
      <c r="A83" s="26" t="s">
        <v>11</v>
      </c>
      <c r="B83" s="26" t="s">
        <v>348</v>
      </c>
      <c r="C83" s="26" t="s">
        <v>114</v>
      </c>
      <c r="D83" s="26" t="s">
        <v>121</v>
      </c>
      <c r="E83" s="26" t="s">
        <v>396</v>
      </c>
      <c r="F83" s="26" t="s">
        <v>397</v>
      </c>
      <c r="G83" s="26" t="s">
        <v>398</v>
      </c>
      <c r="H83" s="26" t="s">
        <v>399</v>
      </c>
      <c r="I83" s="26" t="s">
        <v>400</v>
      </c>
      <c r="J83" s="26" t="s">
        <v>19</v>
      </c>
      <c r="K83" s="1">
        <v>0</v>
      </c>
      <c r="L83" s="1"/>
      <c r="M83" s="27"/>
      <c r="N83" s="27"/>
      <c r="O83" s="27"/>
      <c r="P83" s="27"/>
      <c r="Q83" s="27"/>
      <c r="R83" s="27"/>
      <c r="S83" s="27"/>
      <c r="T83" s="27"/>
      <c r="U83" s="27"/>
      <c r="V83" s="27"/>
      <c r="W83" s="27"/>
    </row>
    <row r="84" spans="1:23">
      <c r="A84" s="26" t="s">
        <v>11</v>
      </c>
      <c r="B84" s="26" t="s">
        <v>401</v>
      </c>
      <c r="C84" s="26" t="s">
        <v>52</v>
      </c>
      <c r="D84" s="26" t="s">
        <v>52</v>
      </c>
      <c r="E84" s="26" t="s">
        <v>402</v>
      </c>
      <c r="F84" s="26" t="s">
        <v>403</v>
      </c>
      <c r="G84" s="26" t="s">
        <v>404</v>
      </c>
      <c r="H84" s="26" t="s">
        <v>405</v>
      </c>
      <c r="I84" s="26" t="s">
        <v>406</v>
      </c>
      <c r="J84" s="26" t="s">
        <v>19</v>
      </c>
      <c r="K84" s="1">
        <v>7</v>
      </c>
      <c r="L84" s="1"/>
      <c r="M84" s="27" t="s">
        <v>1284</v>
      </c>
      <c r="N84" s="27" t="s">
        <v>1284</v>
      </c>
      <c r="O84" s="27" t="s">
        <v>1284</v>
      </c>
      <c r="P84" s="27" t="s">
        <v>1284</v>
      </c>
      <c r="Q84" s="27" t="s">
        <v>1284</v>
      </c>
      <c r="R84" s="27"/>
      <c r="S84" s="27"/>
      <c r="T84" s="27"/>
      <c r="U84" s="27" t="s">
        <v>1284</v>
      </c>
      <c r="V84" s="27" t="s">
        <v>1284</v>
      </c>
      <c r="W84" s="27"/>
    </row>
    <row r="85" spans="1:23">
      <c r="A85" s="26" t="s">
        <v>11</v>
      </c>
      <c r="B85" s="26" t="s">
        <v>401</v>
      </c>
      <c r="C85" s="26" t="s">
        <v>52</v>
      </c>
      <c r="D85" s="26" t="s">
        <v>58</v>
      </c>
      <c r="E85" s="26" t="s">
        <v>407</v>
      </c>
      <c r="F85" s="26" t="s">
        <v>367</v>
      </c>
      <c r="G85" s="26" t="s">
        <v>408</v>
      </c>
      <c r="H85" s="26" t="s">
        <v>409</v>
      </c>
      <c r="I85" s="26" t="s">
        <v>410</v>
      </c>
      <c r="J85" s="26" t="s">
        <v>19</v>
      </c>
      <c r="K85" s="1">
        <v>2</v>
      </c>
      <c r="L85" s="1"/>
      <c r="M85" s="27"/>
      <c r="N85" s="27"/>
      <c r="O85" s="27"/>
      <c r="P85" s="27"/>
      <c r="Q85" s="27"/>
      <c r="R85" s="27"/>
      <c r="S85" s="27"/>
      <c r="T85" s="27"/>
      <c r="U85" s="27"/>
      <c r="V85" s="27" t="s">
        <v>1284</v>
      </c>
      <c r="W85" s="27" t="s">
        <v>1284</v>
      </c>
    </row>
    <row r="86" spans="1:23">
      <c r="A86" s="26" t="s">
        <v>11</v>
      </c>
      <c r="B86" s="26" t="s">
        <v>401</v>
      </c>
      <c r="C86" s="26" t="s">
        <v>25</v>
      </c>
      <c r="D86" s="26" t="s">
        <v>64</v>
      </c>
      <c r="E86" s="26" t="s">
        <v>411</v>
      </c>
      <c r="F86" s="26" t="s">
        <v>22</v>
      </c>
      <c r="G86" s="26" t="s">
        <v>412</v>
      </c>
      <c r="H86" s="26" t="s">
        <v>413</v>
      </c>
      <c r="I86" s="26" t="s">
        <v>414</v>
      </c>
      <c r="J86" s="26" t="s">
        <v>19</v>
      </c>
      <c r="K86" s="1">
        <v>6</v>
      </c>
      <c r="L86" s="1"/>
      <c r="M86" s="27"/>
      <c r="N86" s="27" t="s">
        <v>1284</v>
      </c>
      <c r="O86" s="27" t="s">
        <v>1284</v>
      </c>
      <c r="P86" s="27"/>
      <c r="Q86" s="27" t="s">
        <v>1284</v>
      </c>
      <c r="R86" s="27"/>
      <c r="S86" s="27" t="s">
        <v>1284</v>
      </c>
      <c r="T86" s="27"/>
      <c r="U86" s="27" t="s">
        <v>1284</v>
      </c>
      <c r="V86" s="27"/>
      <c r="W86" s="27" t="s">
        <v>1284</v>
      </c>
    </row>
    <row r="87" spans="1:23">
      <c r="A87" s="26" t="s">
        <v>11</v>
      </c>
      <c r="B87" s="26" t="s">
        <v>401</v>
      </c>
      <c r="C87" s="26" t="s">
        <v>25</v>
      </c>
      <c r="D87" s="26" t="s">
        <v>70</v>
      </c>
      <c r="E87" s="26" t="s">
        <v>415</v>
      </c>
      <c r="F87" s="26" t="s">
        <v>367</v>
      </c>
      <c r="G87" s="26" t="s">
        <v>416</v>
      </c>
      <c r="H87" s="26" t="s">
        <v>417</v>
      </c>
      <c r="I87" s="26" t="s">
        <v>418</v>
      </c>
      <c r="J87" s="26" t="s">
        <v>19</v>
      </c>
      <c r="K87" s="1">
        <v>6</v>
      </c>
      <c r="L87" s="1"/>
      <c r="M87" s="27"/>
      <c r="N87" s="27"/>
      <c r="O87" s="27"/>
      <c r="P87" s="27" t="s">
        <v>1284</v>
      </c>
      <c r="Q87" s="27"/>
      <c r="R87" s="27" t="s">
        <v>1284</v>
      </c>
      <c r="S87" s="27" t="s">
        <v>1284</v>
      </c>
      <c r="T87" s="27"/>
      <c r="U87" s="27" t="s">
        <v>1284</v>
      </c>
      <c r="V87" s="27" t="s">
        <v>1284</v>
      </c>
      <c r="W87" s="27" t="s">
        <v>1284</v>
      </c>
    </row>
    <row r="88" spans="1:23">
      <c r="A88" s="26" t="s">
        <v>11</v>
      </c>
      <c r="B88" s="26" t="s">
        <v>401</v>
      </c>
      <c r="C88" s="26" t="s">
        <v>25</v>
      </c>
      <c r="D88" s="26" t="s">
        <v>70</v>
      </c>
      <c r="E88" s="26" t="s">
        <v>419</v>
      </c>
      <c r="F88" s="26" t="s">
        <v>172</v>
      </c>
      <c r="G88" s="26" t="s">
        <v>420</v>
      </c>
      <c r="H88" s="26" t="s">
        <v>421</v>
      </c>
      <c r="I88" s="26" t="s">
        <v>422</v>
      </c>
      <c r="J88" s="26" t="s">
        <v>19</v>
      </c>
      <c r="K88" s="1">
        <v>2</v>
      </c>
      <c r="L88" s="1"/>
      <c r="M88" s="27"/>
      <c r="N88" s="27" t="s">
        <v>1284</v>
      </c>
      <c r="O88" s="27"/>
      <c r="P88" s="27"/>
      <c r="Q88" s="27"/>
      <c r="R88" s="27"/>
      <c r="S88" s="27"/>
      <c r="T88" s="27"/>
      <c r="U88" s="27"/>
      <c r="V88" s="27" t="s">
        <v>1284</v>
      </c>
      <c r="W88" s="27"/>
    </row>
    <row r="89" spans="1:23">
      <c r="A89" s="26" t="s">
        <v>11</v>
      </c>
      <c r="B89" s="26" t="s">
        <v>401</v>
      </c>
      <c r="C89" s="26" t="s">
        <v>76</v>
      </c>
      <c r="D89" s="26" t="s">
        <v>77</v>
      </c>
      <c r="E89" s="26" t="s">
        <v>423</v>
      </c>
      <c r="F89" s="26" t="s">
        <v>424</v>
      </c>
      <c r="G89" s="26" t="s">
        <v>425</v>
      </c>
      <c r="H89" s="26" t="s">
        <v>426</v>
      </c>
      <c r="I89" s="26" t="s">
        <v>427</v>
      </c>
      <c r="J89" s="26" t="s">
        <v>19</v>
      </c>
      <c r="K89" s="1">
        <v>0</v>
      </c>
      <c r="L89" s="1"/>
      <c r="M89" s="27"/>
      <c r="N89" s="27"/>
      <c r="O89" s="27"/>
      <c r="P89" s="27"/>
      <c r="Q89" s="27"/>
      <c r="R89" s="27"/>
      <c r="S89" s="27"/>
      <c r="T89" s="27"/>
      <c r="U89" s="27"/>
      <c r="V89" s="27"/>
      <c r="W89" s="27"/>
    </row>
    <row r="90" spans="1:23">
      <c r="A90" s="26" t="s">
        <v>11</v>
      </c>
      <c r="B90" s="26" t="s">
        <v>401</v>
      </c>
      <c r="C90" s="26" t="s">
        <v>76</v>
      </c>
      <c r="D90" s="26" t="s">
        <v>83</v>
      </c>
      <c r="E90" s="26" t="s">
        <v>428</v>
      </c>
      <c r="F90" s="26" t="s">
        <v>429</v>
      </c>
      <c r="G90" s="26" t="s">
        <v>430</v>
      </c>
      <c r="H90" s="26" t="s">
        <v>431</v>
      </c>
      <c r="I90" s="26" t="s">
        <v>432</v>
      </c>
      <c r="J90" s="26" t="s">
        <v>19</v>
      </c>
      <c r="K90" s="1">
        <v>0</v>
      </c>
      <c r="L90" s="1"/>
      <c r="M90" s="27"/>
      <c r="N90" s="27"/>
      <c r="O90" s="27"/>
      <c r="P90" s="27"/>
      <c r="Q90" s="27"/>
      <c r="R90" s="27"/>
      <c r="S90" s="27"/>
      <c r="T90" s="27"/>
      <c r="U90" s="27"/>
      <c r="V90" s="27"/>
      <c r="W90" s="27"/>
    </row>
    <row r="91" spans="1:23">
      <c r="A91" s="26" t="s">
        <v>11</v>
      </c>
      <c r="B91" s="26" t="s">
        <v>401</v>
      </c>
      <c r="C91" s="26" t="s">
        <v>89</v>
      </c>
      <c r="D91" s="26" t="s">
        <v>90</v>
      </c>
      <c r="E91" s="26" t="s">
        <v>433</v>
      </c>
      <c r="F91" s="26" t="s">
        <v>223</v>
      </c>
      <c r="G91" s="26" t="s">
        <v>434</v>
      </c>
      <c r="H91" s="26" t="s">
        <v>435</v>
      </c>
      <c r="I91" s="26" t="s">
        <v>436</v>
      </c>
      <c r="J91" s="26" t="s">
        <v>19</v>
      </c>
      <c r="K91" s="1">
        <v>5</v>
      </c>
      <c r="L91" s="1"/>
      <c r="M91" s="27"/>
      <c r="N91" s="27" t="s">
        <v>1284</v>
      </c>
      <c r="O91" s="27"/>
      <c r="P91" s="27"/>
      <c r="Q91" s="27" t="s">
        <v>1284</v>
      </c>
      <c r="R91" s="27"/>
      <c r="S91" s="27"/>
      <c r="T91" s="27" t="s">
        <v>1284</v>
      </c>
      <c r="U91" s="27" t="s">
        <v>1284</v>
      </c>
      <c r="V91" s="27" t="s">
        <v>1284</v>
      </c>
      <c r="W91" s="27"/>
    </row>
    <row r="92" spans="1:23">
      <c r="A92" s="26" t="s">
        <v>11</v>
      </c>
      <c r="B92" s="26" t="s">
        <v>401</v>
      </c>
      <c r="C92" s="26" t="s">
        <v>89</v>
      </c>
      <c r="D92" s="26" t="s">
        <v>96</v>
      </c>
      <c r="E92" s="26" t="s">
        <v>437</v>
      </c>
      <c r="F92" s="26" t="s">
        <v>438</v>
      </c>
      <c r="G92" s="26" t="s">
        <v>439</v>
      </c>
      <c r="H92" s="26" t="s">
        <v>440</v>
      </c>
      <c r="I92" s="26" t="s">
        <v>441</v>
      </c>
      <c r="J92" s="26" t="s">
        <v>19</v>
      </c>
      <c r="K92" s="1">
        <v>10</v>
      </c>
      <c r="L92" s="1"/>
      <c r="M92" s="27" t="s">
        <v>1284</v>
      </c>
      <c r="N92" s="27" t="s">
        <v>1284</v>
      </c>
      <c r="O92" s="27" t="s">
        <v>1284</v>
      </c>
      <c r="P92" s="27" t="s">
        <v>1284</v>
      </c>
      <c r="Q92" s="27" t="s">
        <v>1284</v>
      </c>
      <c r="R92" s="27" t="s">
        <v>1284</v>
      </c>
      <c r="S92" s="27" t="s">
        <v>1284</v>
      </c>
      <c r="T92" s="27" t="s">
        <v>1284</v>
      </c>
      <c r="U92" s="27"/>
      <c r="V92" s="27" t="s">
        <v>1284</v>
      </c>
      <c r="W92" s="27" t="s">
        <v>1284</v>
      </c>
    </row>
    <row r="93" spans="1:23">
      <c r="A93" s="26" t="s">
        <v>11</v>
      </c>
      <c r="B93" s="26" t="s">
        <v>401</v>
      </c>
      <c r="C93" s="26" t="s">
        <v>102</v>
      </c>
      <c r="D93" s="26" t="s">
        <v>103</v>
      </c>
      <c r="E93" s="26" t="s">
        <v>442</v>
      </c>
      <c r="F93" s="26" t="s">
        <v>443</v>
      </c>
      <c r="G93" s="26" t="s">
        <v>444</v>
      </c>
      <c r="H93" s="26" t="s">
        <v>445</v>
      </c>
      <c r="I93" s="26" t="s">
        <v>446</v>
      </c>
      <c r="J93" s="26" t="s">
        <v>19</v>
      </c>
      <c r="K93" s="1">
        <v>9</v>
      </c>
      <c r="L93" s="1"/>
      <c r="M93" s="27" t="s">
        <v>1284</v>
      </c>
      <c r="N93" s="27" t="s">
        <v>1284</v>
      </c>
      <c r="O93" s="27" t="s">
        <v>1284</v>
      </c>
      <c r="P93" s="27" t="s">
        <v>1284</v>
      </c>
      <c r="Q93" s="27" t="s">
        <v>1284</v>
      </c>
      <c r="R93" s="27"/>
      <c r="S93" s="27"/>
      <c r="T93" s="27" t="s">
        <v>1284</v>
      </c>
      <c r="U93" s="27" t="s">
        <v>1284</v>
      </c>
      <c r="V93" s="27" t="s">
        <v>1284</v>
      </c>
      <c r="W93" s="27" t="s">
        <v>1284</v>
      </c>
    </row>
    <row r="94" spans="1:23">
      <c r="A94" s="26" t="s">
        <v>11</v>
      </c>
      <c r="B94" s="26" t="s">
        <v>401</v>
      </c>
      <c r="C94" s="26" t="s">
        <v>102</v>
      </c>
      <c r="D94" s="26" t="s">
        <v>109</v>
      </c>
      <c r="E94" s="26" t="s">
        <v>156</v>
      </c>
      <c r="F94" s="26" t="s">
        <v>447</v>
      </c>
      <c r="G94" s="26" t="s">
        <v>448</v>
      </c>
      <c r="H94" s="26" t="s">
        <v>449</v>
      </c>
      <c r="I94" s="26" t="s">
        <v>450</v>
      </c>
      <c r="J94" s="26" t="s">
        <v>19</v>
      </c>
      <c r="K94" s="1">
        <v>6</v>
      </c>
      <c r="L94" s="1"/>
      <c r="M94" s="27" t="s">
        <v>1284</v>
      </c>
      <c r="N94" s="27" t="s">
        <v>1284</v>
      </c>
      <c r="O94" s="27" t="s">
        <v>1284</v>
      </c>
      <c r="P94" s="27"/>
      <c r="Q94" s="27" t="s">
        <v>1284</v>
      </c>
      <c r="R94" s="27"/>
      <c r="S94" s="27"/>
      <c r="T94" s="27"/>
      <c r="U94" s="27" t="s">
        <v>1284</v>
      </c>
      <c r="V94" s="27"/>
      <c r="W94" s="27" t="s">
        <v>1284</v>
      </c>
    </row>
    <row r="95" spans="1:23">
      <c r="A95" s="26" t="s">
        <v>11</v>
      </c>
      <c r="B95" s="26" t="s">
        <v>401</v>
      </c>
      <c r="C95" s="26" t="s">
        <v>114</v>
      </c>
      <c r="D95" s="26" t="s">
        <v>115</v>
      </c>
      <c r="E95" s="26" t="s">
        <v>451</v>
      </c>
      <c r="F95" s="26" t="s">
        <v>1286</v>
      </c>
      <c r="G95" s="26" t="s">
        <v>452</v>
      </c>
      <c r="H95" s="26" t="s">
        <v>453</v>
      </c>
      <c r="I95" s="26" t="s">
        <v>454</v>
      </c>
      <c r="J95" s="26" t="s">
        <v>19</v>
      </c>
      <c r="K95" s="1">
        <v>2</v>
      </c>
      <c r="L95" s="1"/>
      <c r="M95" s="27"/>
      <c r="N95" s="27" t="s">
        <v>1284</v>
      </c>
      <c r="O95" s="27"/>
      <c r="P95" s="27"/>
      <c r="Q95" s="27"/>
      <c r="R95" s="27"/>
      <c r="S95" s="27"/>
      <c r="T95" s="27"/>
      <c r="U95" s="27"/>
      <c r="V95" s="27"/>
      <c r="W95" s="27" t="s">
        <v>1284</v>
      </c>
    </row>
    <row r="96" spans="1:23">
      <c r="A96" s="26" t="s">
        <v>11</v>
      </c>
      <c r="B96" s="26" t="s">
        <v>401</v>
      </c>
      <c r="C96" s="26" t="s">
        <v>114</v>
      </c>
      <c r="D96" s="26" t="s">
        <v>121</v>
      </c>
      <c r="E96" s="26" t="s">
        <v>455</v>
      </c>
      <c r="F96" s="26" t="s">
        <v>456</v>
      </c>
      <c r="G96" s="26" t="s">
        <v>457</v>
      </c>
      <c r="H96" s="26" t="s">
        <v>458</v>
      </c>
      <c r="I96" s="26" t="s">
        <v>459</v>
      </c>
      <c r="J96" s="26" t="s">
        <v>19</v>
      </c>
      <c r="K96" s="1">
        <v>1</v>
      </c>
      <c r="L96" s="1"/>
      <c r="M96" s="27"/>
      <c r="N96" s="27"/>
      <c r="O96" s="27"/>
      <c r="P96" s="27"/>
      <c r="Q96" s="27"/>
      <c r="R96" s="27"/>
      <c r="S96" s="27"/>
      <c r="T96" s="27"/>
      <c r="U96" s="27"/>
      <c r="V96" s="27"/>
      <c r="W96" s="27" t="s">
        <v>1284</v>
      </c>
    </row>
    <row r="97" spans="1:23">
      <c r="A97" s="26" t="s">
        <v>460</v>
      </c>
      <c r="B97" s="26" t="s">
        <v>12</v>
      </c>
      <c r="C97" s="26" t="s">
        <v>12</v>
      </c>
      <c r="D97" s="26" t="s">
        <v>13</v>
      </c>
      <c r="E97" s="26" t="s">
        <v>461</v>
      </c>
      <c r="F97" s="26" t="s">
        <v>172</v>
      </c>
      <c r="G97" s="26" t="s">
        <v>462</v>
      </c>
      <c r="H97" s="26" t="s">
        <v>463</v>
      </c>
      <c r="I97" s="26" t="s">
        <v>464</v>
      </c>
      <c r="J97" s="26" t="s">
        <v>19</v>
      </c>
      <c r="K97" s="1">
        <v>8</v>
      </c>
      <c r="L97" s="1"/>
      <c r="M97" s="27"/>
      <c r="N97" s="27"/>
      <c r="O97" s="27" t="s">
        <v>1284</v>
      </c>
      <c r="P97" s="27" t="s">
        <v>1284</v>
      </c>
      <c r="Q97" s="27" t="s">
        <v>1284</v>
      </c>
      <c r="R97" s="27" t="s">
        <v>1284</v>
      </c>
      <c r="S97" s="27"/>
      <c r="T97" s="27" t="s">
        <v>1284</v>
      </c>
      <c r="U97" s="27" t="s">
        <v>1284</v>
      </c>
      <c r="V97" s="27" t="s">
        <v>1284</v>
      </c>
      <c r="W97" s="27" t="s">
        <v>1284</v>
      </c>
    </row>
    <row r="98" spans="1:23">
      <c r="A98" s="26" t="s">
        <v>460</v>
      </c>
      <c r="B98" s="26" t="s">
        <v>12</v>
      </c>
      <c r="C98" s="26" t="s">
        <v>12</v>
      </c>
      <c r="D98" s="26" t="s">
        <v>20</v>
      </c>
      <c r="E98" s="26" t="s">
        <v>465</v>
      </c>
      <c r="F98" s="26" t="s">
        <v>466</v>
      </c>
      <c r="G98" s="26" t="s">
        <v>467</v>
      </c>
      <c r="H98" s="26" t="s">
        <v>468</v>
      </c>
      <c r="I98" s="26" t="s">
        <v>469</v>
      </c>
      <c r="J98" s="26" t="s">
        <v>19</v>
      </c>
      <c r="K98" s="1">
        <v>5</v>
      </c>
      <c r="L98" s="1"/>
      <c r="M98" s="27"/>
      <c r="N98" s="27" t="s">
        <v>1284</v>
      </c>
      <c r="O98" s="27"/>
      <c r="P98" s="27" t="s">
        <v>1284</v>
      </c>
      <c r="Q98" s="27"/>
      <c r="R98" s="27" t="s">
        <v>1284</v>
      </c>
      <c r="S98" s="27"/>
      <c r="T98" s="27" t="s">
        <v>1284</v>
      </c>
      <c r="U98" s="27"/>
      <c r="V98" s="27" t="s">
        <v>1284</v>
      </c>
      <c r="W98" s="27"/>
    </row>
    <row r="99" spans="1:23">
      <c r="A99" s="26" t="s">
        <v>460</v>
      </c>
      <c r="B99" s="26" t="s">
        <v>12</v>
      </c>
      <c r="C99" s="26" t="s">
        <v>12</v>
      </c>
      <c r="D99" s="26" t="s">
        <v>25</v>
      </c>
      <c r="E99" s="26" t="s">
        <v>470</v>
      </c>
      <c r="F99" s="26" t="s">
        <v>244</v>
      </c>
      <c r="G99" s="26" t="s">
        <v>471</v>
      </c>
      <c r="H99" s="26" t="s">
        <v>472</v>
      </c>
      <c r="I99" s="26" t="s">
        <v>473</v>
      </c>
      <c r="J99" s="26" t="s">
        <v>19</v>
      </c>
      <c r="K99" s="1">
        <v>6</v>
      </c>
      <c r="L99" s="1"/>
      <c r="M99" s="27"/>
      <c r="N99" s="27"/>
      <c r="O99" s="27"/>
      <c r="P99" s="27"/>
      <c r="Q99" s="27" t="s">
        <v>1284</v>
      </c>
      <c r="R99" s="27" t="s">
        <v>1284</v>
      </c>
      <c r="S99" s="27"/>
      <c r="T99" s="27" t="s">
        <v>1284</v>
      </c>
      <c r="U99" s="27" t="s">
        <v>1284</v>
      </c>
      <c r="V99" s="27" t="s">
        <v>1284</v>
      </c>
      <c r="W99" s="27" t="s">
        <v>1284</v>
      </c>
    </row>
    <row r="100" spans="1:23">
      <c r="A100" s="26" t="s">
        <v>460</v>
      </c>
      <c r="B100" s="26" t="s">
        <v>12</v>
      </c>
      <c r="C100" s="26" t="s">
        <v>12</v>
      </c>
      <c r="D100" s="26" t="s">
        <v>30</v>
      </c>
      <c r="E100" s="26" t="s">
        <v>461</v>
      </c>
      <c r="F100" s="26" t="s">
        <v>172</v>
      </c>
      <c r="G100" s="26" t="s">
        <v>462</v>
      </c>
      <c r="H100" s="26" t="s">
        <v>463</v>
      </c>
      <c r="I100" s="26" t="s">
        <v>464</v>
      </c>
      <c r="J100" s="26" t="s">
        <v>19</v>
      </c>
      <c r="K100" s="1">
        <v>8</v>
      </c>
      <c r="L100" s="1"/>
      <c r="M100" s="27"/>
      <c r="N100" s="27"/>
      <c r="O100" s="27" t="s">
        <v>1284</v>
      </c>
      <c r="P100" s="27" t="s">
        <v>1284</v>
      </c>
      <c r="Q100" s="27" t="s">
        <v>1284</v>
      </c>
      <c r="R100" s="27" t="s">
        <v>1284</v>
      </c>
      <c r="S100" s="27"/>
      <c r="T100" s="27" t="s">
        <v>1284</v>
      </c>
      <c r="U100" s="27" t="s">
        <v>1284</v>
      </c>
      <c r="V100" s="27" t="s">
        <v>1284</v>
      </c>
      <c r="W100" s="27" t="s">
        <v>1284</v>
      </c>
    </row>
    <row r="101" spans="1:23">
      <c r="A101" s="26" t="s">
        <v>460</v>
      </c>
      <c r="B101" s="26" t="s">
        <v>12</v>
      </c>
      <c r="C101" s="26" t="s">
        <v>12</v>
      </c>
      <c r="D101" s="26" t="s">
        <v>76</v>
      </c>
      <c r="E101" s="26" t="s">
        <v>474</v>
      </c>
      <c r="F101" s="26" t="s">
        <v>354</v>
      </c>
      <c r="G101" s="26" t="s">
        <v>475</v>
      </c>
      <c r="H101" s="26" t="s">
        <v>476</v>
      </c>
      <c r="I101" s="26" t="s">
        <v>477</v>
      </c>
      <c r="J101" s="26" t="s">
        <v>19</v>
      </c>
      <c r="K101" s="1">
        <v>1</v>
      </c>
      <c r="L101" s="1"/>
      <c r="M101" s="27"/>
      <c r="N101" s="27"/>
      <c r="O101" s="27"/>
      <c r="P101" s="27"/>
      <c r="Q101" s="27"/>
      <c r="R101" s="27"/>
      <c r="S101" s="27" t="s">
        <v>1284</v>
      </c>
      <c r="T101" s="27"/>
      <c r="U101" s="27"/>
      <c r="V101" s="27"/>
      <c r="W101" s="27"/>
    </row>
    <row r="102" spans="1:23">
      <c r="A102" s="26" t="s">
        <v>460</v>
      </c>
      <c r="B102" s="26" t="s">
        <v>12</v>
      </c>
      <c r="C102" s="26" t="s">
        <v>12</v>
      </c>
      <c r="D102" s="26" t="s">
        <v>478</v>
      </c>
      <c r="E102" s="26" t="s">
        <v>479</v>
      </c>
      <c r="F102" s="26" t="s">
        <v>480</v>
      </c>
      <c r="G102" s="26" t="s">
        <v>481</v>
      </c>
      <c r="H102" s="26" t="s">
        <v>482</v>
      </c>
      <c r="I102" s="26" t="s">
        <v>483</v>
      </c>
      <c r="J102" s="26" t="s">
        <v>19</v>
      </c>
      <c r="K102" s="1">
        <v>8</v>
      </c>
      <c r="L102" s="1"/>
      <c r="M102" s="27"/>
      <c r="N102" s="27" t="s">
        <v>1284</v>
      </c>
      <c r="O102" s="27" t="s">
        <v>1284</v>
      </c>
      <c r="P102" s="27"/>
      <c r="Q102" s="27" t="s">
        <v>1284</v>
      </c>
      <c r="R102" s="27" t="s">
        <v>1284</v>
      </c>
      <c r="S102" s="27" t="s">
        <v>1284</v>
      </c>
      <c r="T102" s="27"/>
      <c r="U102" s="27" t="s">
        <v>1284</v>
      </c>
      <c r="V102" s="27" t="s">
        <v>1284</v>
      </c>
      <c r="W102" s="27" t="s">
        <v>1284</v>
      </c>
    </row>
    <row r="103" spans="1:23">
      <c r="A103" s="26" t="s">
        <v>460</v>
      </c>
      <c r="B103" s="26" t="s">
        <v>12</v>
      </c>
      <c r="C103" s="26" t="s">
        <v>12</v>
      </c>
      <c r="D103" s="26" t="s">
        <v>36</v>
      </c>
      <c r="E103" s="26" t="s">
        <v>484</v>
      </c>
      <c r="F103" s="26" t="s">
        <v>485</v>
      </c>
      <c r="G103" s="26" t="s">
        <v>486</v>
      </c>
      <c r="H103" s="26" t="s">
        <v>487</v>
      </c>
      <c r="I103" s="26" t="s">
        <v>488</v>
      </c>
      <c r="J103" s="26" t="s">
        <v>19</v>
      </c>
      <c r="K103" s="1">
        <v>0</v>
      </c>
      <c r="L103" s="1"/>
      <c r="M103" s="27"/>
      <c r="N103" s="27"/>
      <c r="O103" s="27"/>
      <c r="P103" s="27"/>
      <c r="Q103" s="27"/>
      <c r="R103" s="27"/>
      <c r="S103" s="27"/>
      <c r="T103" s="27"/>
      <c r="U103" s="27"/>
      <c r="V103" s="27"/>
      <c r="W103" s="27"/>
    </row>
    <row r="104" spans="1:23">
      <c r="A104" s="26" t="s">
        <v>460</v>
      </c>
      <c r="B104" s="26" t="s">
        <v>12</v>
      </c>
      <c r="C104" s="26" t="s">
        <v>12</v>
      </c>
      <c r="D104" s="26" t="s">
        <v>40</v>
      </c>
      <c r="E104" s="26" t="s">
        <v>489</v>
      </c>
      <c r="F104" s="26" t="s">
        <v>314</v>
      </c>
      <c r="G104" s="26" t="s">
        <v>490</v>
      </c>
      <c r="H104" s="26" t="s">
        <v>491</v>
      </c>
      <c r="I104" s="26" t="s">
        <v>492</v>
      </c>
      <c r="J104" s="26" t="s">
        <v>19</v>
      </c>
      <c r="K104" s="1">
        <v>5</v>
      </c>
      <c r="L104" s="1"/>
      <c r="M104" s="27"/>
      <c r="N104" s="27"/>
      <c r="O104" s="27"/>
      <c r="P104" s="27" t="s">
        <v>1284</v>
      </c>
      <c r="Q104" s="27"/>
      <c r="R104" s="27"/>
      <c r="S104" s="27" t="s">
        <v>1284</v>
      </c>
      <c r="T104" s="27" t="s">
        <v>1284</v>
      </c>
      <c r="U104" s="27" t="s">
        <v>1284</v>
      </c>
      <c r="V104" s="27"/>
      <c r="W104" s="27" t="s">
        <v>1284</v>
      </c>
    </row>
    <row r="105" spans="1:23">
      <c r="A105" s="26" t="s">
        <v>460</v>
      </c>
      <c r="B105" s="26" t="s">
        <v>12</v>
      </c>
      <c r="C105" s="26" t="s">
        <v>12</v>
      </c>
      <c r="D105" s="26" t="s">
        <v>493</v>
      </c>
      <c r="E105" s="26" t="s">
        <v>494</v>
      </c>
      <c r="F105" s="26" t="s">
        <v>495</v>
      </c>
      <c r="G105" s="26" t="s">
        <v>496</v>
      </c>
      <c r="H105" s="26" t="s">
        <v>497</v>
      </c>
      <c r="I105" s="26" t="s">
        <v>498</v>
      </c>
      <c r="J105" s="26" t="s">
        <v>19</v>
      </c>
      <c r="K105" s="1">
        <v>0</v>
      </c>
      <c r="L105" s="1"/>
      <c r="M105" s="27"/>
      <c r="N105" s="27"/>
      <c r="O105" s="27"/>
      <c r="P105" s="27"/>
      <c r="Q105" s="27"/>
      <c r="R105" s="27"/>
      <c r="S105" s="27"/>
      <c r="T105" s="27"/>
      <c r="U105" s="27"/>
      <c r="V105" s="27"/>
      <c r="W105" s="27"/>
    </row>
    <row r="106" spans="1:23">
      <c r="A106" s="26" t="s">
        <v>460</v>
      </c>
      <c r="B106" s="26" t="s">
        <v>12</v>
      </c>
      <c r="C106" s="26" t="s">
        <v>12</v>
      </c>
      <c r="D106" s="26" t="s">
        <v>499</v>
      </c>
      <c r="E106" s="26" t="s">
        <v>500</v>
      </c>
      <c r="F106" s="26" t="s">
        <v>501</v>
      </c>
      <c r="G106" s="26" t="s">
        <v>502</v>
      </c>
      <c r="H106" s="26" t="s">
        <v>503</v>
      </c>
      <c r="I106" s="26" t="s">
        <v>504</v>
      </c>
      <c r="J106" s="26" t="s">
        <v>19</v>
      </c>
      <c r="K106" s="1">
        <v>1</v>
      </c>
      <c r="L106" s="1"/>
      <c r="M106" s="27"/>
      <c r="N106" s="27"/>
      <c r="O106" s="27"/>
      <c r="P106" s="27"/>
      <c r="Q106" s="27"/>
      <c r="R106" s="27"/>
      <c r="S106" s="27"/>
      <c r="T106" s="27"/>
      <c r="U106" s="27" t="s">
        <v>1284</v>
      </c>
      <c r="V106" s="27"/>
      <c r="W106" s="27"/>
    </row>
    <row r="107" spans="1:23">
      <c r="A107" s="26" t="s">
        <v>460</v>
      </c>
      <c r="B107" s="26" t="s">
        <v>505</v>
      </c>
      <c r="C107" s="26" t="s">
        <v>52</v>
      </c>
      <c r="D107" s="26" t="s">
        <v>52</v>
      </c>
      <c r="E107" s="26" t="s">
        <v>506</v>
      </c>
      <c r="F107" s="26" t="s">
        <v>507</v>
      </c>
      <c r="G107" s="26" t="s">
        <v>508</v>
      </c>
      <c r="H107" s="26" t="s">
        <v>509</v>
      </c>
      <c r="I107" s="26" t="s">
        <v>510</v>
      </c>
      <c r="J107" s="26" t="s">
        <v>19</v>
      </c>
      <c r="K107" s="1">
        <v>8</v>
      </c>
      <c r="L107" s="1"/>
      <c r="M107" s="27"/>
      <c r="N107" s="27" t="s">
        <v>1284</v>
      </c>
      <c r="O107" s="27" t="s">
        <v>1284</v>
      </c>
      <c r="P107" s="27" t="s">
        <v>1284</v>
      </c>
      <c r="Q107" s="27" t="s">
        <v>1284</v>
      </c>
      <c r="R107" s="27" t="s">
        <v>1284</v>
      </c>
      <c r="S107" s="27" t="s">
        <v>1284</v>
      </c>
      <c r="T107" s="27" t="s">
        <v>1284</v>
      </c>
      <c r="U107" s="27" t="s">
        <v>1284</v>
      </c>
      <c r="V107" s="27"/>
      <c r="W107" s="27"/>
    </row>
    <row r="108" spans="1:23">
      <c r="A108" s="26" t="s">
        <v>460</v>
      </c>
      <c r="B108" s="26" t="s">
        <v>505</v>
      </c>
      <c r="C108" s="26" t="s">
        <v>52</v>
      </c>
      <c r="D108" s="26" t="s">
        <v>58</v>
      </c>
      <c r="E108" s="26" t="s">
        <v>511</v>
      </c>
      <c r="F108" s="26" t="s">
        <v>512</v>
      </c>
      <c r="G108" s="26" t="s">
        <v>513</v>
      </c>
      <c r="H108" s="26" t="s">
        <v>514</v>
      </c>
      <c r="I108" s="26" t="s">
        <v>515</v>
      </c>
      <c r="J108" s="26" t="s">
        <v>19</v>
      </c>
      <c r="K108" s="1">
        <v>8</v>
      </c>
      <c r="L108" s="1"/>
      <c r="M108" s="27" t="s">
        <v>1284</v>
      </c>
      <c r="N108" s="27" t="s">
        <v>1284</v>
      </c>
      <c r="O108" s="27" t="s">
        <v>1284</v>
      </c>
      <c r="P108" s="27" t="s">
        <v>1284</v>
      </c>
      <c r="Q108" s="27" t="s">
        <v>1284</v>
      </c>
      <c r="R108" s="27"/>
      <c r="S108" s="27" t="s">
        <v>1284</v>
      </c>
      <c r="T108" s="27" t="s">
        <v>1284</v>
      </c>
      <c r="U108" s="27"/>
      <c r="V108" s="27" t="s">
        <v>1284</v>
      </c>
      <c r="W108" s="27"/>
    </row>
    <row r="109" spans="1:23">
      <c r="A109" s="26" t="s">
        <v>460</v>
      </c>
      <c r="B109" s="26" t="s">
        <v>505</v>
      </c>
      <c r="C109" s="26" t="s">
        <v>25</v>
      </c>
      <c r="D109" s="26" t="s">
        <v>64</v>
      </c>
      <c r="E109" s="26" t="s">
        <v>128</v>
      </c>
      <c r="F109" s="26" t="s">
        <v>354</v>
      </c>
      <c r="G109" s="26" t="s">
        <v>516</v>
      </c>
      <c r="H109" s="26" t="s">
        <v>517</v>
      </c>
      <c r="I109" s="26" t="s">
        <v>518</v>
      </c>
      <c r="J109" s="26" t="s">
        <v>19</v>
      </c>
      <c r="K109" s="1">
        <v>10</v>
      </c>
      <c r="L109" s="1"/>
      <c r="M109" s="27" t="s">
        <v>1284</v>
      </c>
      <c r="N109" s="27"/>
      <c r="O109" s="27" t="s">
        <v>1284</v>
      </c>
      <c r="P109" s="27" t="s">
        <v>1284</v>
      </c>
      <c r="Q109" s="27" t="s">
        <v>1284</v>
      </c>
      <c r="R109" s="27" t="s">
        <v>1284</v>
      </c>
      <c r="S109" s="27" t="s">
        <v>1284</v>
      </c>
      <c r="T109" s="27" t="s">
        <v>1284</v>
      </c>
      <c r="U109" s="27" t="s">
        <v>1284</v>
      </c>
      <c r="V109" s="27" t="s">
        <v>1284</v>
      </c>
      <c r="W109" s="27" t="s">
        <v>1284</v>
      </c>
    </row>
    <row r="110" spans="1:23">
      <c r="A110" s="26" t="s">
        <v>460</v>
      </c>
      <c r="B110" s="26" t="s">
        <v>505</v>
      </c>
      <c r="C110" s="26" t="s">
        <v>25</v>
      </c>
      <c r="D110" s="26" t="s">
        <v>70</v>
      </c>
      <c r="E110" s="26" t="s">
        <v>519</v>
      </c>
      <c r="F110" s="26" t="s">
        <v>367</v>
      </c>
      <c r="G110" s="26" t="s">
        <v>520</v>
      </c>
      <c r="H110" s="26" t="s">
        <v>521</v>
      </c>
      <c r="I110" s="26" t="s">
        <v>522</v>
      </c>
      <c r="J110" s="26" t="s">
        <v>19</v>
      </c>
      <c r="K110" s="1">
        <v>1</v>
      </c>
      <c r="L110" s="1"/>
      <c r="M110" s="27"/>
      <c r="N110" s="27"/>
      <c r="O110" s="27"/>
      <c r="P110" s="27"/>
      <c r="Q110" s="27"/>
      <c r="R110" s="27"/>
      <c r="S110" s="27" t="s">
        <v>1284</v>
      </c>
      <c r="T110" s="27"/>
      <c r="U110" s="27"/>
      <c r="V110" s="27"/>
      <c r="W110" s="27"/>
    </row>
    <row r="111" spans="1:23">
      <c r="A111" s="26" t="s">
        <v>460</v>
      </c>
      <c r="B111" s="26" t="s">
        <v>505</v>
      </c>
      <c r="C111" s="26" t="s">
        <v>76</v>
      </c>
      <c r="D111" s="26" t="s">
        <v>77</v>
      </c>
      <c r="E111" s="26" t="s">
        <v>523</v>
      </c>
      <c r="F111" s="26" t="s">
        <v>524</v>
      </c>
      <c r="G111" s="26" t="s">
        <v>525</v>
      </c>
      <c r="H111" s="26" t="s">
        <v>526</v>
      </c>
      <c r="I111" s="26" t="s">
        <v>527</v>
      </c>
      <c r="J111" s="26" t="s">
        <v>19</v>
      </c>
      <c r="K111" s="1">
        <v>9</v>
      </c>
      <c r="L111" s="1"/>
      <c r="M111" s="27"/>
      <c r="N111" s="27" t="s">
        <v>1284</v>
      </c>
      <c r="O111" s="27" t="s">
        <v>1284</v>
      </c>
      <c r="P111" s="27" t="s">
        <v>1284</v>
      </c>
      <c r="Q111" s="27" t="s">
        <v>1284</v>
      </c>
      <c r="R111" s="27" t="s">
        <v>1284</v>
      </c>
      <c r="S111" s="27" t="s">
        <v>1284</v>
      </c>
      <c r="T111" s="27" t="s">
        <v>1284</v>
      </c>
      <c r="U111" s="27"/>
      <c r="V111" s="27" t="s">
        <v>1284</v>
      </c>
      <c r="W111" s="27" t="s">
        <v>1284</v>
      </c>
    </row>
    <row r="112" spans="1:23">
      <c r="A112" s="26" t="s">
        <v>460</v>
      </c>
      <c r="B112" s="26" t="s">
        <v>505</v>
      </c>
      <c r="C112" s="26" t="s">
        <v>76</v>
      </c>
      <c r="D112" s="26" t="s">
        <v>83</v>
      </c>
      <c r="E112" s="26" t="s">
        <v>529</v>
      </c>
      <c r="F112" s="26" t="s">
        <v>528</v>
      </c>
      <c r="G112" s="26" t="s">
        <v>530</v>
      </c>
      <c r="H112" s="26" t="s">
        <v>531</v>
      </c>
      <c r="I112" s="26" t="s">
        <v>1287</v>
      </c>
      <c r="J112" s="26" t="s">
        <v>19</v>
      </c>
      <c r="K112" s="1">
        <v>0</v>
      </c>
      <c r="L112" s="1"/>
      <c r="M112" s="27"/>
      <c r="N112" s="27"/>
      <c r="O112" s="27"/>
      <c r="P112" s="27"/>
      <c r="Q112" s="27"/>
      <c r="R112" s="27"/>
      <c r="S112" s="27"/>
      <c r="T112" s="27"/>
      <c r="U112" s="27"/>
      <c r="V112" s="27"/>
      <c r="W112" s="27"/>
    </row>
    <row r="113" spans="1:23">
      <c r="A113" s="26" t="s">
        <v>460</v>
      </c>
      <c r="B113" s="26" t="s">
        <v>505</v>
      </c>
      <c r="C113" s="26" t="s">
        <v>89</v>
      </c>
      <c r="D113" s="26" t="s">
        <v>90</v>
      </c>
      <c r="E113" s="26" t="s">
        <v>532</v>
      </c>
      <c r="F113" s="26" t="s">
        <v>1288</v>
      </c>
      <c r="G113" s="26" t="s">
        <v>533</v>
      </c>
      <c r="H113" s="26" t="s">
        <v>534</v>
      </c>
      <c r="I113" s="26" t="s">
        <v>535</v>
      </c>
      <c r="J113" s="26" t="s">
        <v>19</v>
      </c>
      <c r="K113" s="1">
        <v>4</v>
      </c>
      <c r="L113" s="1"/>
      <c r="M113" s="27" t="s">
        <v>1284</v>
      </c>
      <c r="N113" s="27"/>
      <c r="O113" s="27"/>
      <c r="P113" s="27" t="s">
        <v>1284</v>
      </c>
      <c r="Q113" s="27"/>
      <c r="R113" s="27"/>
      <c r="S113" s="27" t="s">
        <v>1284</v>
      </c>
      <c r="T113" s="27"/>
      <c r="U113" s="27"/>
      <c r="V113" s="27" t="s">
        <v>1284</v>
      </c>
      <c r="W113" s="27"/>
    </row>
    <row r="114" spans="1:23">
      <c r="A114" s="26" t="s">
        <v>460</v>
      </c>
      <c r="B114" s="26" t="s">
        <v>505</v>
      </c>
      <c r="C114" s="26" t="s">
        <v>89</v>
      </c>
      <c r="D114" s="26" t="s">
        <v>96</v>
      </c>
      <c r="E114" s="26" t="s">
        <v>536</v>
      </c>
      <c r="F114" s="26" t="s">
        <v>537</v>
      </c>
      <c r="G114" s="26" t="s">
        <v>538</v>
      </c>
      <c r="H114" s="26" t="s">
        <v>534</v>
      </c>
      <c r="I114" s="26" t="s">
        <v>539</v>
      </c>
      <c r="J114" s="26" t="s">
        <v>19</v>
      </c>
      <c r="K114" s="1">
        <v>7</v>
      </c>
      <c r="L114" s="1"/>
      <c r="M114" s="27"/>
      <c r="N114" s="27" t="s">
        <v>1284</v>
      </c>
      <c r="O114" s="27"/>
      <c r="P114" s="27" t="s">
        <v>1284</v>
      </c>
      <c r="Q114" s="27"/>
      <c r="R114" s="27" t="s">
        <v>1284</v>
      </c>
      <c r="S114" s="27"/>
      <c r="T114" s="27" t="s">
        <v>1284</v>
      </c>
      <c r="U114" s="27" t="s">
        <v>1284</v>
      </c>
      <c r="V114" s="27" t="s">
        <v>1284</v>
      </c>
      <c r="W114" s="27" t="s">
        <v>1284</v>
      </c>
    </row>
    <row r="115" spans="1:23">
      <c r="A115" s="26" t="s">
        <v>460</v>
      </c>
      <c r="B115" s="26" t="s">
        <v>505</v>
      </c>
      <c r="C115" s="26" t="s">
        <v>102</v>
      </c>
      <c r="D115" s="26" t="s">
        <v>103</v>
      </c>
      <c r="E115" s="26" t="s">
        <v>511</v>
      </c>
      <c r="F115" s="26" t="s">
        <v>512</v>
      </c>
      <c r="G115" s="26" t="s">
        <v>513</v>
      </c>
      <c r="H115" s="26" t="s">
        <v>514</v>
      </c>
      <c r="I115" s="26" t="s">
        <v>515</v>
      </c>
      <c r="J115" s="26" t="s">
        <v>19</v>
      </c>
      <c r="K115" s="1">
        <v>8</v>
      </c>
      <c r="L115" s="1"/>
      <c r="M115" s="27" t="s">
        <v>1284</v>
      </c>
      <c r="N115" s="27" t="s">
        <v>1284</v>
      </c>
      <c r="O115" s="27" t="s">
        <v>1284</v>
      </c>
      <c r="P115" s="27" t="s">
        <v>1284</v>
      </c>
      <c r="Q115" s="27" t="s">
        <v>1284</v>
      </c>
      <c r="R115" s="27"/>
      <c r="S115" s="27" t="s">
        <v>1284</v>
      </c>
      <c r="T115" s="27" t="s">
        <v>1284</v>
      </c>
      <c r="U115" s="27"/>
      <c r="V115" s="27" t="s">
        <v>1284</v>
      </c>
      <c r="W115" s="27"/>
    </row>
    <row r="116" spans="1:23">
      <c r="A116" s="26" t="s">
        <v>460</v>
      </c>
      <c r="B116" s="26" t="s">
        <v>505</v>
      </c>
      <c r="C116" s="26" t="s">
        <v>102</v>
      </c>
      <c r="D116" s="26" t="s">
        <v>109</v>
      </c>
      <c r="E116" s="26" t="s">
        <v>506</v>
      </c>
      <c r="F116" s="26" t="s">
        <v>507</v>
      </c>
      <c r="G116" s="26" t="s">
        <v>508</v>
      </c>
      <c r="H116" s="26" t="s">
        <v>509</v>
      </c>
      <c r="I116" s="26" t="s">
        <v>510</v>
      </c>
      <c r="J116" s="26" t="s">
        <v>19</v>
      </c>
      <c r="K116" s="1">
        <v>8</v>
      </c>
      <c r="L116" s="1"/>
      <c r="M116" s="27"/>
      <c r="N116" s="27" t="s">
        <v>1284</v>
      </c>
      <c r="O116" s="27" t="s">
        <v>1284</v>
      </c>
      <c r="P116" s="27" t="s">
        <v>1284</v>
      </c>
      <c r="Q116" s="27" t="s">
        <v>1284</v>
      </c>
      <c r="R116" s="27" t="s">
        <v>1284</v>
      </c>
      <c r="S116" s="27" t="s">
        <v>1284</v>
      </c>
      <c r="T116" s="27" t="s">
        <v>1284</v>
      </c>
      <c r="U116" s="27" t="s">
        <v>1284</v>
      </c>
      <c r="V116" s="27"/>
      <c r="W116" s="27"/>
    </row>
    <row r="117" spans="1:23">
      <c r="A117" s="26" t="s">
        <v>460</v>
      </c>
      <c r="B117" s="26" t="s">
        <v>505</v>
      </c>
      <c r="C117" s="26" t="s">
        <v>114</v>
      </c>
      <c r="D117" s="26" t="s">
        <v>115</v>
      </c>
      <c r="E117" s="26" t="s">
        <v>540</v>
      </c>
      <c r="F117" s="26" t="s">
        <v>258</v>
      </c>
      <c r="G117" s="26" t="s">
        <v>541</v>
      </c>
      <c r="H117" s="26" t="s">
        <v>542</v>
      </c>
      <c r="I117" s="26" t="s">
        <v>543</v>
      </c>
      <c r="J117" s="26" t="s">
        <v>19</v>
      </c>
      <c r="K117" s="1">
        <v>2</v>
      </c>
      <c r="L117" s="1"/>
      <c r="M117" s="27"/>
      <c r="N117" s="27"/>
      <c r="O117" s="27"/>
      <c r="P117" s="27"/>
      <c r="Q117" s="27"/>
      <c r="R117" s="27"/>
      <c r="S117" s="27"/>
      <c r="T117" s="27"/>
      <c r="U117" s="27"/>
      <c r="V117" s="27" t="s">
        <v>1284</v>
      </c>
      <c r="W117" s="27" t="s">
        <v>1284</v>
      </c>
    </row>
    <row r="118" spans="1:23">
      <c r="A118" s="26" t="s">
        <v>460</v>
      </c>
      <c r="B118" s="26" t="s">
        <v>505</v>
      </c>
      <c r="C118" s="26" t="s">
        <v>114</v>
      </c>
      <c r="D118" s="26" t="s">
        <v>121</v>
      </c>
      <c r="E118" s="26" t="s">
        <v>544</v>
      </c>
      <c r="F118" s="26" t="s">
        <v>545</v>
      </c>
      <c r="G118" s="26" t="s">
        <v>546</v>
      </c>
      <c r="H118" s="26" t="s">
        <v>547</v>
      </c>
      <c r="I118" s="26" t="s">
        <v>548</v>
      </c>
      <c r="J118" s="26" t="s">
        <v>19</v>
      </c>
      <c r="K118" s="1">
        <v>2</v>
      </c>
      <c r="L118" s="1"/>
      <c r="M118" s="27"/>
      <c r="N118" s="27"/>
      <c r="O118" s="27"/>
      <c r="P118" s="27"/>
      <c r="Q118" s="27"/>
      <c r="R118" s="27"/>
      <c r="S118" s="27"/>
      <c r="T118" s="27"/>
      <c r="U118" s="27"/>
      <c r="V118" s="27" t="s">
        <v>1284</v>
      </c>
      <c r="W118" s="27" t="s">
        <v>1284</v>
      </c>
    </row>
    <row r="119" spans="1:23">
      <c r="A119" s="26" t="s">
        <v>460</v>
      </c>
      <c r="B119" s="26" t="s">
        <v>549</v>
      </c>
      <c r="C119" s="26" t="s">
        <v>52</v>
      </c>
      <c r="D119" s="26" t="s">
        <v>52</v>
      </c>
      <c r="E119" s="26" t="s">
        <v>550</v>
      </c>
      <c r="F119" s="26" t="s">
        <v>551</v>
      </c>
      <c r="G119" s="26" t="s">
        <v>552</v>
      </c>
      <c r="H119" s="26" t="s">
        <v>553</v>
      </c>
      <c r="I119" s="26" t="s">
        <v>554</v>
      </c>
      <c r="J119" s="26" t="s">
        <v>19</v>
      </c>
      <c r="K119" s="1">
        <v>6</v>
      </c>
      <c r="L119" s="1"/>
      <c r="M119" s="27" t="s">
        <v>1284</v>
      </c>
      <c r="N119" s="27" t="s">
        <v>1284</v>
      </c>
      <c r="O119" s="27" t="s">
        <v>1284</v>
      </c>
      <c r="P119" s="27"/>
      <c r="Q119" s="27"/>
      <c r="R119" s="27"/>
      <c r="S119" s="27"/>
      <c r="T119" s="27" t="s">
        <v>1284</v>
      </c>
      <c r="U119" s="27"/>
      <c r="V119" s="27" t="s">
        <v>1284</v>
      </c>
      <c r="W119" s="27" t="s">
        <v>1284</v>
      </c>
    </row>
    <row r="120" spans="1:23">
      <c r="A120" s="26" t="s">
        <v>460</v>
      </c>
      <c r="B120" s="26" t="s">
        <v>549</v>
      </c>
      <c r="C120" s="26" t="s">
        <v>52</v>
      </c>
      <c r="D120" s="26" t="s">
        <v>58</v>
      </c>
      <c r="E120" s="26" t="s">
        <v>555</v>
      </c>
      <c r="F120" s="26" t="s">
        <v>556</v>
      </c>
      <c r="G120" s="26" t="s">
        <v>557</v>
      </c>
      <c r="H120" s="26" t="s">
        <v>558</v>
      </c>
      <c r="I120" s="26" t="s">
        <v>559</v>
      </c>
      <c r="J120" s="26" t="s">
        <v>19</v>
      </c>
      <c r="K120" s="1">
        <v>9</v>
      </c>
      <c r="L120" s="1"/>
      <c r="M120" s="27"/>
      <c r="N120" s="27"/>
      <c r="O120" s="27" t="s">
        <v>1284</v>
      </c>
      <c r="P120" s="27" t="s">
        <v>1284</v>
      </c>
      <c r="Q120" s="27" t="s">
        <v>1284</v>
      </c>
      <c r="R120" s="27" t="s">
        <v>1284</v>
      </c>
      <c r="S120" s="27" t="s">
        <v>1284</v>
      </c>
      <c r="T120" s="27" t="s">
        <v>1284</v>
      </c>
      <c r="U120" s="27" t="s">
        <v>1284</v>
      </c>
      <c r="V120" s="27" t="s">
        <v>1284</v>
      </c>
      <c r="W120" s="27" t="s">
        <v>1284</v>
      </c>
    </row>
    <row r="121" spans="1:23">
      <c r="A121" s="26" t="s">
        <v>460</v>
      </c>
      <c r="B121" s="26" t="s">
        <v>549</v>
      </c>
      <c r="C121" s="26" t="s">
        <v>25</v>
      </c>
      <c r="D121" s="26" t="s">
        <v>64</v>
      </c>
      <c r="E121" s="26" t="s">
        <v>550</v>
      </c>
      <c r="F121" s="26" t="s">
        <v>551</v>
      </c>
      <c r="G121" s="26" t="s">
        <v>552</v>
      </c>
      <c r="H121" s="26" t="s">
        <v>553</v>
      </c>
      <c r="I121" s="26" t="s">
        <v>554</v>
      </c>
      <c r="J121" s="26" t="s">
        <v>19</v>
      </c>
      <c r="K121" s="1">
        <v>6</v>
      </c>
      <c r="L121" s="1"/>
      <c r="M121" s="27" t="s">
        <v>1284</v>
      </c>
      <c r="N121" s="27" t="s">
        <v>1284</v>
      </c>
      <c r="O121" s="27" t="s">
        <v>1284</v>
      </c>
      <c r="P121" s="27"/>
      <c r="Q121" s="27"/>
      <c r="R121" s="27"/>
      <c r="S121" s="27"/>
      <c r="T121" s="27" t="s">
        <v>1284</v>
      </c>
      <c r="U121" s="27"/>
      <c r="V121" s="27" t="s">
        <v>1284</v>
      </c>
      <c r="W121" s="27" t="s">
        <v>1284</v>
      </c>
    </row>
    <row r="122" spans="1:23">
      <c r="A122" s="26" t="s">
        <v>460</v>
      </c>
      <c r="B122" s="26" t="s">
        <v>549</v>
      </c>
      <c r="C122" s="26" t="s">
        <v>25</v>
      </c>
      <c r="D122" s="26" t="s">
        <v>70</v>
      </c>
      <c r="E122" s="26" t="s">
        <v>560</v>
      </c>
      <c r="F122" s="26" t="s">
        <v>561</v>
      </c>
      <c r="G122" s="26" t="s">
        <v>562</v>
      </c>
      <c r="H122" s="26" t="s">
        <v>563</v>
      </c>
      <c r="I122" s="26" t="s">
        <v>564</v>
      </c>
      <c r="J122" s="26" t="s">
        <v>19</v>
      </c>
      <c r="K122" s="1">
        <v>2</v>
      </c>
      <c r="L122" s="1"/>
      <c r="M122" s="27"/>
      <c r="N122" s="27"/>
      <c r="O122" s="27"/>
      <c r="P122" s="27"/>
      <c r="Q122" s="27"/>
      <c r="R122" s="27" t="s">
        <v>1284</v>
      </c>
      <c r="S122" s="27"/>
      <c r="T122" s="27"/>
      <c r="U122" s="27"/>
      <c r="V122" s="27"/>
      <c r="W122" s="27" t="s">
        <v>1284</v>
      </c>
    </row>
    <row r="123" spans="1:23">
      <c r="A123" s="26" t="s">
        <v>460</v>
      </c>
      <c r="B123" s="26" t="s">
        <v>549</v>
      </c>
      <c r="C123" s="26" t="s">
        <v>76</v>
      </c>
      <c r="D123" s="26" t="s">
        <v>77</v>
      </c>
      <c r="E123" s="26" t="s">
        <v>565</v>
      </c>
      <c r="F123" s="26" t="s">
        <v>22</v>
      </c>
      <c r="G123" s="26" t="s">
        <v>566</v>
      </c>
      <c r="H123" s="26" t="s">
        <v>567</v>
      </c>
      <c r="I123" s="26" t="s">
        <v>568</v>
      </c>
      <c r="J123" s="26" t="s">
        <v>19</v>
      </c>
      <c r="K123" s="1">
        <v>6</v>
      </c>
      <c r="L123" s="1"/>
      <c r="M123" s="27"/>
      <c r="N123" s="27"/>
      <c r="O123" s="27"/>
      <c r="P123" s="27" t="s">
        <v>1284</v>
      </c>
      <c r="Q123" s="27" t="s">
        <v>1284</v>
      </c>
      <c r="R123" s="27"/>
      <c r="S123" s="27" t="s">
        <v>1284</v>
      </c>
      <c r="T123" s="27" t="s">
        <v>1284</v>
      </c>
      <c r="U123" s="27" t="s">
        <v>1284</v>
      </c>
      <c r="V123" s="27" t="s">
        <v>1284</v>
      </c>
      <c r="W123" s="27"/>
    </row>
    <row r="124" spans="1:23">
      <c r="A124" s="26" t="s">
        <v>460</v>
      </c>
      <c r="B124" s="26" t="s">
        <v>549</v>
      </c>
      <c r="C124" s="26" t="s">
        <v>76</v>
      </c>
      <c r="D124" s="26" t="s">
        <v>83</v>
      </c>
      <c r="E124" s="26" t="s">
        <v>569</v>
      </c>
      <c r="F124" s="26" t="s">
        <v>570</v>
      </c>
      <c r="G124" s="26" t="s">
        <v>571</v>
      </c>
      <c r="H124" s="26" t="s">
        <v>572</v>
      </c>
      <c r="I124" s="26" t="s">
        <v>573</v>
      </c>
      <c r="J124" s="26" t="s">
        <v>19</v>
      </c>
      <c r="K124" s="1">
        <v>8</v>
      </c>
      <c r="L124" s="1"/>
      <c r="M124" s="27"/>
      <c r="N124" s="27"/>
      <c r="O124" s="27" t="s">
        <v>1284</v>
      </c>
      <c r="P124" s="27" t="s">
        <v>1284</v>
      </c>
      <c r="Q124" s="27" t="s">
        <v>1284</v>
      </c>
      <c r="R124" s="27" t="s">
        <v>1284</v>
      </c>
      <c r="S124" s="27" t="s">
        <v>1284</v>
      </c>
      <c r="T124" s="27" t="s">
        <v>1284</v>
      </c>
      <c r="U124" s="27" t="s">
        <v>1284</v>
      </c>
      <c r="V124" s="27" t="s">
        <v>1284</v>
      </c>
      <c r="W124" s="27"/>
    </row>
    <row r="125" spans="1:23">
      <c r="A125" s="26" t="s">
        <v>460</v>
      </c>
      <c r="B125" s="26" t="s">
        <v>549</v>
      </c>
      <c r="C125" s="26" t="s">
        <v>89</v>
      </c>
      <c r="D125" s="26" t="s">
        <v>90</v>
      </c>
      <c r="E125" s="26" t="s">
        <v>574</v>
      </c>
      <c r="F125" s="26" t="s">
        <v>575</v>
      </c>
      <c r="G125" s="26" t="s">
        <v>576</v>
      </c>
      <c r="H125" s="26" t="s">
        <v>577</v>
      </c>
      <c r="I125" s="26" t="s">
        <v>578</v>
      </c>
      <c r="J125" s="26" t="s">
        <v>19</v>
      </c>
      <c r="K125" s="1">
        <v>7</v>
      </c>
      <c r="L125" s="1"/>
      <c r="M125" s="27"/>
      <c r="N125" s="27"/>
      <c r="O125" s="27" t="s">
        <v>1284</v>
      </c>
      <c r="P125" s="27" t="s">
        <v>1284</v>
      </c>
      <c r="Q125" s="27" t="s">
        <v>1284</v>
      </c>
      <c r="R125" s="27"/>
      <c r="S125" s="27" t="s">
        <v>1284</v>
      </c>
      <c r="T125" s="27" t="s">
        <v>1284</v>
      </c>
      <c r="U125" s="27" t="s">
        <v>1284</v>
      </c>
      <c r="V125" s="27"/>
      <c r="W125" s="27" t="s">
        <v>1284</v>
      </c>
    </row>
    <row r="126" spans="1:23">
      <c r="A126" s="26" t="s">
        <v>460</v>
      </c>
      <c r="B126" s="26" t="s">
        <v>549</v>
      </c>
      <c r="C126" s="26" t="s">
        <v>89</v>
      </c>
      <c r="D126" s="26" t="s">
        <v>96</v>
      </c>
      <c r="E126" s="26" t="s">
        <v>579</v>
      </c>
      <c r="F126" s="26" t="s">
        <v>580</v>
      </c>
      <c r="G126" s="26" t="s">
        <v>581</v>
      </c>
      <c r="H126" s="26" t="s">
        <v>582</v>
      </c>
      <c r="I126" s="26" t="s">
        <v>583</v>
      </c>
      <c r="J126" s="26" t="s">
        <v>19</v>
      </c>
      <c r="K126" s="1">
        <v>1</v>
      </c>
      <c r="L126" s="1"/>
      <c r="M126" s="27"/>
      <c r="N126" s="27"/>
      <c r="O126" s="27"/>
      <c r="P126" s="27"/>
      <c r="Q126" s="27"/>
      <c r="R126" s="27"/>
      <c r="S126" s="27"/>
      <c r="T126" s="27"/>
      <c r="U126" s="27"/>
      <c r="V126" s="27"/>
      <c r="W126" s="27" t="s">
        <v>1284</v>
      </c>
    </row>
    <row r="127" spans="1:23">
      <c r="A127" s="26" t="s">
        <v>460</v>
      </c>
      <c r="B127" s="26" t="s">
        <v>549</v>
      </c>
      <c r="C127" s="26" t="s">
        <v>102</v>
      </c>
      <c r="D127" s="26" t="s">
        <v>103</v>
      </c>
      <c r="E127" s="26" t="s">
        <v>584</v>
      </c>
      <c r="F127" s="26" t="s">
        <v>585</v>
      </c>
      <c r="G127" s="26" t="s">
        <v>586</v>
      </c>
      <c r="H127" s="26" t="s">
        <v>587</v>
      </c>
      <c r="I127" s="26" t="s">
        <v>588</v>
      </c>
      <c r="J127" s="26" t="s">
        <v>19</v>
      </c>
      <c r="K127" s="1">
        <v>9</v>
      </c>
      <c r="L127" s="1"/>
      <c r="M127" s="27" t="s">
        <v>1284</v>
      </c>
      <c r="N127" s="27" t="s">
        <v>1284</v>
      </c>
      <c r="O127" s="27" t="s">
        <v>1284</v>
      </c>
      <c r="P127" s="27" t="s">
        <v>1284</v>
      </c>
      <c r="Q127" s="27" t="s">
        <v>1284</v>
      </c>
      <c r="R127" s="27" t="s">
        <v>1284</v>
      </c>
      <c r="S127" s="27" t="s">
        <v>1284</v>
      </c>
      <c r="T127" s="27" t="s">
        <v>1284</v>
      </c>
      <c r="U127" s="27"/>
      <c r="V127" s="27" t="s">
        <v>1284</v>
      </c>
      <c r="W127" s="27"/>
    </row>
    <row r="128" spans="1:23">
      <c r="A128" s="26" t="s">
        <v>460</v>
      </c>
      <c r="B128" s="26" t="s">
        <v>549</v>
      </c>
      <c r="C128" s="26" t="s">
        <v>102</v>
      </c>
      <c r="D128" s="26" t="s">
        <v>109</v>
      </c>
      <c r="E128" s="26" t="s">
        <v>589</v>
      </c>
      <c r="F128" s="26" t="s">
        <v>590</v>
      </c>
      <c r="G128" s="26" t="s">
        <v>591</v>
      </c>
      <c r="H128" s="26" t="s">
        <v>592</v>
      </c>
      <c r="I128" s="26" t="s">
        <v>593</v>
      </c>
      <c r="J128" s="26" t="s">
        <v>19</v>
      </c>
      <c r="K128" s="1">
        <v>2</v>
      </c>
      <c r="L128" s="1"/>
      <c r="M128" s="27"/>
      <c r="N128" s="27"/>
      <c r="O128" s="27"/>
      <c r="P128" s="27"/>
      <c r="Q128" s="27"/>
      <c r="R128" s="27"/>
      <c r="S128" s="27"/>
      <c r="T128" s="27"/>
      <c r="U128" s="27"/>
      <c r="V128" s="27" t="s">
        <v>1284</v>
      </c>
      <c r="W128" s="27" t="s">
        <v>1284</v>
      </c>
    </row>
    <row r="129" spans="1:23">
      <c r="A129" s="26" t="s">
        <v>460</v>
      </c>
      <c r="B129" s="26" t="s">
        <v>549</v>
      </c>
      <c r="C129" s="26" t="s">
        <v>114</v>
      </c>
      <c r="D129" s="26" t="s">
        <v>115</v>
      </c>
      <c r="E129" s="26" t="s">
        <v>594</v>
      </c>
      <c r="F129" s="26" t="s">
        <v>123</v>
      </c>
      <c r="G129" s="26" t="s">
        <v>595</v>
      </c>
      <c r="H129" s="26" t="s">
        <v>596</v>
      </c>
      <c r="I129" s="26" t="s">
        <v>597</v>
      </c>
      <c r="J129" s="26" t="s">
        <v>19</v>
      </c>
      <c r="K129" s="1">
        <v>0</v>
      </c>
      <c r="L129" s="1"/>
      <c r="M129" s="27"/>
      <c r="N129" s="27"/>
      <c r="O129" s="27"/>
      <c r="P129" s="27"/>
      <c r="Q129" s="27"/>
      <c r="R129" s="27"/>
      <c r="S129" s="27"/>
      <c r="T129" s="27"/>
      <c r="U129" s="27"/>
      <c r="V129" s="27"/>
      <c r="W129" s="27"/>
    </row>
    <row r="130" spans="1:23">
      <c r="A130" s="26" t="s">
        <v>460</v>
      </c>
      <c r="B130" s="26" t="s">
        <v>549</v>
      </c>
      <c r="C130" s="26" t="s">
        <v>114</v>
      </c>
      <c r="D130" s="26" t="s">
        <v>121</v>
      </c>
      <c r="E130" s="26" t="s">
        <v>598</v>
      </c>
      <c r="F130" s="26" t="s">
        <v>599</v>
      </c>
      <c r="G130" s="26" t="s">
        <v>600</v>
      </c>
      <c r="H130" s="26" t="s">
        <v>601</v>
      </c>
      <c r="I130" s="26" t="s">
        <v>602</v>
      </c>
      <c r="J130" s="26" t="s">
        <v>19</v>
      </c>
      <c r="K130" s="1">
        <v>1</v>
      </c>
      <c r="L130" s="1"/>
      <c r="M130" s="27"/>
      <c r="N130" s="27"/>
      <c r="O130" s="27"/>
      <c r="P130" s="27"/>
      <c r="Q130" s="27"/>
      <c r="R130" s="27"/>
      <c r="S130" s="27"/>
      <c r="T130" s="27"/>
      <c r="U130" s="27"/>
      <c r="V130" s="27"/>
      <c r="W130" s="27" t="s">
        <v>1284</v>
      </c>
    </row>
    <row r="131" spans="1:23">
      <c r="A131" s="26" t="s">
        <v>460</v>
      </c>
      <c r="B131" s="26" t="s">
        <v>603</v>
      </c>
      <c r="C131" s="26" t="s">
        <v>52</v>
      </c>
      <c r="D131" s="26" t="s">
        <v>52</v>
      </c>
      <c r="E131" s="26" t="s">
        <v>604</v>
      </c>
      <c r="F131" s="26" t="s">
        <v>605</v>
      </c>
      <c r="G131" s="26" t="s">
        <v>606</v>
      </c>
      <c r="H131" s="26" t="s">
        <v>607</v>
      </c>
      <c r="I131" s="26" t="s">
        <v>608</v>
      </c>
      <c r="J131" s="26" t="s">
        <v>19</v>
      </c>
      <c r="K131" s="1">
        <v>1</v>
      </c>
      <c r="L131" s="1"/>
      <c r="M131" s="27"/>
      <c r="N131" s="27"/>
      <c r="O131" s="27"/>
      <c r="P131" s="27"/>
      <c r="Q131" s="27"/>
      <c r="R131" s="27"/>
      <c r="S131" s="27"/>
      <c r="T131" s="27"/>
      <c r="U131" s="27" t="s">
        <v>1284</v>
      </c>
      <c r="V131" s="27"/>
      <c r="W131" s="27"/>
    </row>
    <row r="132" spans="1:23">
      <c r="A132" s="26" t="s">
        <v>460</v>
      </c>
      <c r="B132" s="26" t="s">
        <v>603</v>
      </c>
      <c r="C132" s="26" t="s">
        <v>52</v>
      </c>
      <c r="D132" s="26" t="s">
        <v>58</v>
      </c>
      <c r="E132" s="26" t="s">
        <v>609</v>
      </c>
      <c r="F132" s="26" t="s">
        <v>610</v>
      </c>
      <c r="G132" s="26" t="s">
        <v>611</v>
      </c>
      <c r="H132" s="26" t="s">
        <v>607</v>
      </c>
      <c r="I132" s="26" t="s">
        <v>612</v>
      </c>
      <c r="J132" s="26" t="s">
        <v>19</v>
      </c>
      <c r="K132" s="1">
        <v>5</v>
      </c>
      <c r="L132" s="1"/>
      <c r="M132" s="27"/>
      <c r="N132" s="27"/>
      <c r="O132" s="27"/>
      <c r="P132" s="27"/>
      <c r="Q132" s="27" t="s">
        <v>1284</v>
      </c>
      <c r="R132" s="27" t="s">
        <v>1284</v>
      </c>
      <c r="S132" s="27"/>
      <c r="T132" s="27"/>
      <c r="U132" s="27" t="s">
        <v>1284</v>
      </c>
      <c r="V132" s="27" t="s">
        <v>1284</v>
      </c>
      <c r="W132" s="27" t="s">
        <v>1284</v>
      </c>
    </row>
    <row r="133" spans="1:23">
      <c r="A133" s="26" t="s">
        <v>460</v>
      </c>
      <c r="B133" s="26" t="s">
        <v>603</v>
      </c>
      <c r="C133" s="26" t="s">
        <v>25</v>
      </c>
      <c r="D133" s="26" t="s">
        <v>64</v>
      </c>
      <c r="E133" s="26" t="s">
        <v>613</v>
      </c>
      <c r="F133" s="26" t="s">
        <v>354</v>
      </c>
      <c r="G133" s="26" t="s">
        <v>614</v>
      </c>
      <c r="H133" s="26" t="s">
        <v>615</v>
      </c>
      <c r="I133" s="26" t="s">
        <v>616</v>
      </c>
      <c r="J133" s="26" t="s">
        <v>19</v>
      </c>
      <c r="K133" s="1">
        <v>2</v>
      </c>
      <c r="L133" s="1"/>
      <c r="M133" s="27"/>
      <c r="N133" s="27"/>
      <c r="O133" s="27"/>
      <c r="P133" s="27"/>
      <c r="Q133" s="27"/>
      <c r="R133" s="27"/>
      <c r="S133" s="27"/>
      <c r="T133" s="27"/>
      <c r="U133" s="27" t="s">
        <v>1284</v>
      </c>
      <c r="V133" s="27" t="s">
        <v>1284</v>
      </c>
      <c r="W133" s="27"/>
    </row>
    <row r="134" spans="1:23">
      <c r="A134" s="26" t="s">
        <v>460</v>
      </c>
      <c r="B134" s="26" t="s">
        <v>603</v>
      </c>
      <c r="C134" s="26" t="s">
        <v>25</v>
      </c>
      <c r="D134" s="26" t="s">
        <v>70</v>
      </c>
      <c r="E134" s="26" t="s">
        <v>617</v>
      </c>
      <c r="F134" s="26" t="s">
        <v>253</v>
      </c>
      <c r="G134" s="26" t="s">
        <v>618</v>
      </c>
      <c r="H134" s="26" t="s">
        <v>619</v>
      </c>
      <c r="I134" s="26" t="s">
        <v>620</v>
      </c>
      <c r="J134" s="26" t="s">
        <v>19</v>
      </c>
      <c r="K134" s="1">
        <v>3</v>
      </c>
      <c r="L134" s="1"/>
      <c r="M134" s="27"/>
      <c r="N134" s="27" t="s">
        <v>1284</v>
      </c>
      <c r="O134" s="27"/>
      <c r="P134" s="27"/>
      <c r="Q134" s="27"/>
      <c r="R134" s="27" t="s">
        <v>1284</v>
      </c>
      <c r="S134" s="27" t="s">
        <v>1284</v>
      </c>
      <c r="T134" s="27"/>
      <c r="U134" s="27"/>
      <c r="V134" s="27"/>
      <c r="W134" s="27"/>
    </row>
    <row r="135" spans="1:23">
      <c r="A135" s="26" t="s">
        <v>460</v>
      </c>
      <c r="B135" s="26" t="s">
        <v>603</v>
      </c>
      <c r="C135" s="26" t="s">
        <v>76</v>
      </c>
      <c r="D135" s="26" t="s">
        <v>77</v>
      </c>
      <c r="E135" s="26" t="s">
        <v>621</v>
      </c>
      <c r="F135" s="26" t="s">
        <v>622</v>
      </c>
      <c r="G135" s="26" t="s">
        <v>623</v>
      </c>
      <c r="H135" s="26" t="s">
        <v>624</v>
      </c>
      <c r="I135" s="26" t="s">
        <v>625</v>
      </c>
      <c r="J135" s="26" t="s">
        <v>19</v>
      </c>
      <c r="K135" s="1">
        <v>3</v>
      </c>
      <c r="L135" s="1"/>
      <c r="M135" s="27"/>
      <c r="N135" s="27" t="s">
        <v>1284</v>
      </c>
      <c r="O135" s="27"/>
      <c r="P135" s="27" t="s">
        <v>1284</v>
      </c>
      <c r="Q135" s="27"/>
      <c r="R135" s="27"/>
      <c r="S135" s="27"/>
      <c r="T135" s="27"/>
      <c r="U135" s="27"/>
      <c r="V135" s="27"/>
      <c r="W135" s="27" t="s">
        <v>1284</v>
      </c>
    </row>
    <row r="136" spans="1:23">
      <c r="A136" s="26" t="s">
        <v>460</v>
      </c>
      <c r="B136" s="26" t="s">
        <v>603</v>
      </c>
      <c r="C136" s="26" t="s">
        <v>76</v>
      </c>
      <c r="D136" s="26" t="s">
        <v>83</v>
      </c>
      <c r="E136" s="26" t="s">
        <v>626</v>
      </c>
      <c r="F136" s="26" t="s">
        <v>627</v>
      </c>
      <c r="G136" s="26" t="s">
        <v>628</v>
      </c>
      <c r="H136" s="26" t="s">
        <v>624</v>
      </c>
      <c r="I136" s="26" t="s">
        <v>629</v>
      </c>
      <c r="J136" s="26" t="s">
        <v>19</v>
      </c>
      <c r="K136" s="1">
        <v>0</v>
      </c>
      <c r="L136" s="1"/>
      <c r="M136" s="27"/>
      <c r="N136" s="27"/>
      <c r="O136" s="27"/>
      <c r="P136" s="27"/>
      <c r="Q136" s="27"/>
      <c r="R136" s="27"/>
      <c r="S136" s="27"/>
      <c r="T136" s="27"/>
      <c r="U136" s="27"/>
      <c r="V136" s="27"/>
      <c r="W136" s="27"/>
    </row>
    <row r="137" spans="1:23">
      <c r="A137" s="26" t="s">
        <v>460</v>
      </c>
      <c r="B137" s="26" t="s">
        <v>603</v>
      </c>
      <c r="C137" s="26" t="s">
        <v>89</v>
      </c>
      <c r="D137" s="26" t="s">
        <v>90</v>
      </c>
      <c r="E137" s="26" t="s">
        <v>156</v>
      </c>
      <c r="F137" s="26" t="s">
        <v>85</v>
      </c>
      <c r="G137" s="26" t="s">
        <v>630</v>
      </c>
      <c r="H137" s="26" t="s">
        <v>631</v>
      </c>
      <c r="I137" s="26" t="s">
        <v>632</v>
      </c>
      <c r="J137" s="26" t="s">
        <v>19</v>
      </c>
      <c r="K137" s="1">
        <v>4</v>
      </c>
      <c r="L137" s="1"/>
      <c r="M137" s="27"/>
      <c r="N137" s="27" t="s">
        <v>1284</v>
      </c>
      <c r="O137" s="27"/>
      <c r="P137" s="27"/>
      <c r="Q137" s="27"/>
      <c r="R137" s="27"/>
      <c r="S137" s="27" t="s">
        <v>1284</v>
      </c>
      <c r="T137" s="27"/>
      <c r="U137" s="27"/>
      <c r="V137" s="27" t="s">
        <v>1284</v>
      </c>
      <c r="W137" s="27" t="s">
        <v>1284</v>
      </c>
    </row>
    <row r="138" spans="1:23">
      <c r="A138" s="26" t="s">
        <v>460</v>
      </c>
      <c r="B138" s="26" t="s">
        <v>603</v>
      </c>
      <c r="C138" s="26" t="s">
        <v>89</v>
      </c>
      <c r="D138" s="26" t="s">
        <v>96</v>
      </c>
      <c r="E138" s="26" t="s">
        <v>633</v>
      </c>
      <c r="F138" s="26" t="s">
        <v>634</v>
      </c>
      <c r="G138" s="26" t="s">
        <v>635</v>
      </c>
      <c r="H138" s="26" t="s">
        <v>636</v>
      </c>
      <c r="I138" s="26" t="s">
        <v>637</v>
      </c>
      <c r="J138" s="26" t="s">
        <v>19</v>
      </c>
      <c r="K138" s="1">
        <v>1</v>
      </c>
      <c r="L138" s="1"/>
      <c r="M138" s="27"/>
      <c r="N138" s="27"/>
      <c r="O138" s="27"/>
      <c r="P138" s="27"/>
      <c r="Q138" s="27"/>
      <c r="R138" s="27"/>
      <c r="S138" s="27"/>
      <c r="T138" s="27" t="s">
        <v>1284</v>
      </c>
      <c r="U138" s="27"/>
      <c r="V138" s="27"/>
      <c r="W138" s="27"/>
    </row>
    <row r="139" spans="1:23">
      <c r="A139" s="26" t="s">
        <v>460</v>
      </c>
      <c r="B139" s="26" t="s">
        <v>603</v>
      </c>
      <c r="C139" s="26" t="s">
        <v>102</v>
      </c>
      <c r="D139" s="26" t="s">
        <v>103</v>
      </c>
      <c r="E139" s="26" t="s">
        <v>638</v>
      </c>
      <c r="F139" s="26" t="s">
        <v>639</v>
      </c>
      <c r="G139" s="26" t="s">
        <v>640</v>
      </c>
      <c r="H139" s="26" t="s">
        <v>641</v>
      </c>
      <c r="I139" s="26" t="s">
        <v>642</v>
      </c>
      <c r="J139" s="26" t="s">
        <v>19</v>
      </c>
      <c r="K139" s="1">
        <v>3</v>
      </c>
      <c r="L139" s="1"/>
      <c r="M139" s="27"/>
      <c r="N139" s="27"/>
      <c r="O139" s="27"/>
      <c r="P139" s="27"/>
      <c r="Q139" s="27" t="s">
        <v>1284</v>
      </c>
      <c r="R139" s="27" t="s">
        <v>1284</v>
      </c>
      <c r="S139" s="27"/>
      <c r="T139" s="27"/>
      <c r="U139" s="27"/>
      <c r="V139" s="27"/>
      <c r="W139" s="27" t="s">
        <v>1284</v>
      </c>
    </row>
    <row r="140" spans="1:23">
      <c r="A140" s="26" t="s">
        <v>460</v>
      </c>
      <c r="B140" s="26" t="s">
        <v>603</v>
      </c>
      <c r="C140" s="26" t="s">
        <v>102</v>
      </c>
      <c r="D140" s="26" t="s">
        <v>109</v>
      </c>
      <c r="E140" s="26" t="s">
        <v>643</v>
      </c>
      <c r="F140" s="26" t="s">
        <v>258</v>
      </c>
      <c r="G140" s="26" t="s">
        <v>644</v>
      </c>
      <c r="H140" s="26" t="s">
        <v>645</v>
      </c>
      <c r="I140" s="26" t="s">
        <v>646</v>
      </c>
      <c r="J140" s="26" t="s">
        <v>19</v>
      </c>
      <c r="K140" s="1">
        <v>9</v>
      </c>
      <c r="L140" s="1"/>
      <c r="M140" s="27" t="s">
        <v>1284</v>
      </c>
      <c r="N140" s="27" t="s">
        <v>1284</v>
      </c>
      <c r="O140" s="27" t="s">
        <v>1284</v>
      </c>
      <c r="P140" s="27" t="s">
        <v>1284</v>
      </c>
      <c r="Q140" s="27" t="s">
        <v>1284</v>
      </c>
      <c r="R140" s="27" t="s">
        <v>1284</v>
      </c>
      <c r="S140" s="27" t="s">
        <v>1284</v>
      </c>
      <c r="T140" s="27" t="s">
        <v>1284</v>
      </c>
      <c r="U140" s="27"/>
      <c r="V140" s="27"/>
      <c r="W140" s="27" t="s">
        <v>1284</v>
      </c>
    </row>
    <row r="141" spans="1:23">
      <c r="A141" s="26" t="s">
        <v>460</v>
      </c>
      <c r="B141" s="26" t="s">
        <v>603</v>
      </c>
      <c r="C141" s="26" t="s">
        <v>114</v>
      </c>
      <c r="D141" s="26" t="s">
        <v>115</v>
      </c>
      <c r="E141" s="26" t="s">
        <v>647</v>
      </c>
      <c r="F141" s="26" t="s">
        <v>229</v>
      </c>
      <c r="G141" s="26" t="s">
        <v>648</v>
      </c>
      <c r="H141" s="26" t="s">
        <v>649</v>
      </c>
      <c r="I141" s="26" t="s">
        <v>650</v>
      </c>
      <c r="J141" s="26" t="s">
        <v>19</v>
      </c>
      <c r="K141" s="1">
        <v>4</v>
      </c>
      <c r="L141" s="1"/>
      <c r="M141" s="27"/>
      <c r="N141" s="27" t="s">
        <v>1284</v>
      </c>
      <c r="O141" s="27"/>
      <c r="P141" s="27"/>
      <c r="Q141" s="27"/>
      <c r="R141" s="27" t="s">
        <v>1284</v>
      </c>
      <c r="S141" s="27"/>
      <c r="T141" s="27"/>
      <c r="U141" s="27"/>
      <c r="V141" s="27" t="s">
        <v>1284</v>
      </c>
      <c r="W141" s="27" t="s">
        <v>1284</v>
      </c>
    </row>
    <row r="142" spans="1:23">
      <c r="A142" s="26" t="s">
        <v>460</v>
      </c>
      <c r="B142" s="26" t="s">
        <v>603</v>
      </c>
      <c r="C142" s="26" t="s">
        <v>114</v>
      </c>
      <c r="D142" s="26" t="s">
        <v>121</v>
      </c>
      <c r="E142" s="26" t="s">
        <v>651</v>
      </c>
      <c r="F142" s="26" t="s">
        <v>652</v>
      </c>
      <c r="G142" s="26" t="s">
        <v>653</v>
      </c>
      <c r="H142" s="26" t="s">
        <v>654</v>
      </c>
      <c r="I142" s="26" t="s">
        <v>655</v>
      </c>
      <c r="J142" s="26" t="s">
        <v>19</v>
      </c>
      <c r="K142" s="1">
        <v>1</v>
      </c>
      <c r="L142" s="1"/>
      <c r="M142" s="27"/>
      <c r="N142" s="27" t="s">
        <v>1284</v>
      </c>
      <c r="O142" s="27"/>
      <c r="P142" s="27"/>
      <c r="Q142" s="27"/>
      <c r="R142" s="27"/>
      <c r="S142" s="27"/>
      <c r="T142" s="27"/>
      <c r="U142" s="27"/>
      <c r="V142" s="27"/>
      <c r="W142" s="27"/>
    </row>
    <row r="143" spans="1:23">
      <c r="A143" s="26" t="s">
        <v>460</v>
      </c>
      <c r="B143" s="26" t="s">
        <v>656</v>
      </c>
      <c r="C143" s="26" t="s">
        <v>52</v>
      </c>
      <c r="D143" s="26" t="s">
        <v>52</v>
      </c>
      <c r="E143" s="26" t="s">
        <v>657</v>
      </c>
      <c r="F143" s="26" t="s">
        <v>561</v>
      </c>
      <c r="G143" s="26" t="s">
        <v>658</v>
      </c>
      <c r="H143" s="26" t="s">
        <v>1289</v>
      </c>
      <c r="I143" s="26" t="s">
        <v>659</v>
      </c>
      <c r="J143" s="26" t="s">
        <v>19</v>
      </c>
      <c r="K143" s="1">
        <v>8</v>
      </c>
      <c r="L143" s="1"/>
      <c r="M143" s="27" t="s">
        <v>1284</v>
      </c>
      <c r="N143" s="27"/>
      <c r="O143" s="27" t="s">
        <v>1284</v>
      </c>
      <c r="P143" s="27" t="s">
        <v>1284</v>
      </c>
      <c r="Q143" s="27" t="s">
        <v>1284</v>
      </c>
      <c r="R143" s="27"/>
      <c r="S143" s="27"/>
      <c r="T143" s="27" t="s">
        <v>1284</v>
      </c>
      <c r="U143" s="27" t="s">
        <v>1284</v>
      </c>
      <c r="V143" s="27" t="s">
        <v>1284</v>
      </c>
      <c r="W143" s="27" t="s">
        <v>1284</v>
      </c>
    </row>
    <row r="144" spans="1:23">
      <c r="A144" s="26" t="s">
        <v>460</v>
      </c>
      <c r="B144" s="26" t="s">
        <v>656</v>
      </c>
      <c r="C144" s="26" t="s">
        <v>52</v>
      </c>
      <c r="D144" s="26" t="s">
        <v>58</v>
      </c>
      <c r="E144" s="26" t="s">
        <v>660</v>
      </c>
      <c r="F144" s="26" t="s">
        <v>661</v>
      </c>
      <c r="G144" s="26" t="s">
        <v>662</v>
      </c>
      <c r="H144" s="26" t="s">
        <v>663</v>
      </c>
      <c r="I144" s="26" t="s">
        <v>664</v>
      </c>
      <c r="J144" s="26" t="s">
        <v>19</v>
      </c>
      <c r="K144" s="1">
        <v>5</v>
      </c>
      <c r="L144" s="1"/>
      <c r="M144" s="27"/>
      <c r="N144" s="27"/>
      <c r="O144" s="27"/>
      <c r="P144" s="27" t="s">
        <v>1284</v>
      </c>
      <c r="Q144" s="27" t="s">
        <v>1284</v>
      </c>
      <c r="R144" s="27" t="s">
        <v>1284</v>
      </c>
      <c r="S144" s="27"/>
      <c r="T144" s="27" t="s">
        <v>1284</v>
      </c>
      <c r="U144" s="27"/>
      <c r="V144" s="27"/>
      <c r="W144" s="27" t="s">
        <v>1284</v>
      </c>
    </row>
    <row r="145" spans="1:23">
      <c r="A145" s="26" t="s">
        <v>460</v>
      </c>
      <c r="B145" s="26" t="s">
        <v>656</v>
      </c>
      <c r="C145" s="26" t="s">
        <v>25</v>
      </c>
      <c r="D145" s="26" t="s">
        <v>64</v>
      </c>
      <c r="E145" s="26" t="s">
        <v>657</v>
      </c>
      <c r="F145" s="26" t="s">
        <v>561</v>
      </c>
      <c r="G145" s="26" t="s">
        <v>658</v>
      </c>
      <c r="H145" s="26" t="s">
        <v>1289</v>
      </c>
      <c r="I145" s="26" t="s">
        <v>659</v>
      </c>
      <c r="J145" s="26" t="s">
        <v>19</v>
      </c>
      <c r="K145" s="1">
        <v>8</v>
      </c>
      <c r="L145" s="1"/>
      <c r="M145" s="27" t="s">
        <v>1284</v>
      </c>
      <c r="N145" s="27"/>
      <c r="O145" s="27" t="s">
        <v>1284</v>
      </c>
      <c r="P145" s="27" t="s">
        <v>1284</v>
      </c>
      <c r="Q145" s="27" t="s">
        <v>1284</v>
      </c>
      <c r="R145" s="27"/>
      <c r="S145" s="27"/>
      <c r="T145" s="27" t="s">
        <v>1284</v>
      </c>
      <c r="U145" s="27" t="s">
        <v>1284</v>
      </c>
      <c r="V145" s="27" t="s">
        <v>1284</v>
      </c>
      <c r="W145" s="27" t="s">
        <v>1284</v>
      </c>
    </row>
    <row r="146" spans="1:23">
      <c r="A146" s="26" t="s">
        <v>460</v>
      </c>
      <c r="B146" s="26" t="s">
        <v>656</v>
      </c>
      <c r="C146" s="26" t="s">
        <v>25</v>
      </c>
      <c r="D146" s="26" t="s">
        <v>70</v>
      </c>
      <c r="E146" s="26" t="s">
        <v>116</v>
      </c>
      <c r="F146" s="26" t="s">
        <v>665</v>
      </c>
      <c r="G146" s="26" t="s">
        <v>666</v>
      </c>
      <c r="H146" s="26" t="s">
        <v>667</v>
      </c>
      <c r="I146" s="26" t="s">
        <v>668</v>
      </c>
      <c r="J146" s="26" t="s">
        <v>19</v>
      </c>
      <c r="K146" s="1">
        <v>4</v>
      </c>
      <c r="L146" s="1"/>
      <c r="M146" s="27"/>
      <c r="N146" s="27"/>
      <c r="O146" s="27"/>
      <c r="P146" s="27" t="s">
        <v>1284</v>
      </c>
      <c r="Q146" s="27"/>
      <c r="R146" s="27"/>
      <c r="S146" s="27" t="s">
        <v>1284</v>
      </c>
      <c r="T146" s="27"/>
      <c r="U146" s="27" t="s">
        <v>1284</v>
      </c>
      <c r="V146" s="27" t="s">
        <v>1284</v>
      </c>
      <c r="W146" s="27"/>
    </row>
    <row r="147" spans="1:23">
      <c r="A147" s="26" t="s">
        <v>460</v>
      </c>
      <c r="B147" s="26" t="s">
        <v>656</v>
      </c>
      <c r="C147" s="26" t="s">
        <v>76</v>
      </c>
      <c r="D147" s="26" t="s">
        <v>83</v>
      </c>
      <c r="E147" s="26" t="s">
        <v>669</v>
      </c>
      <c r="F147" s="26" t="s">
        <v>670</v>
      </c>
      <c r="G147" s="26" t="s">
        <v>671</v>
      </c>
      <c r="H147" s="26" t="s">
        <v>672</v>
      </c>
      <c r="I147" s="26" t="s">
        <v>673</v>
      </c>
      <c r="J147" s="26" t="s">
        <v>19</v>
      </c>
      <c r="K147" s="1">
        <v>2</v>
      </c>
      <c r="L147" s="1"/>
      <c r="M147" s="27"/>
      <c r="N147" s="27"/>
      <c r="O147" s="27" t="s">
        <v>1284</v>
      </c>
      <c r="P147" s="27"/>
      <c r="Q147" s="27" t="s">
        <v>1284</v>
      </c>
      <c r="R147" s="27"/>
      <c r="S147" s="27"/>
      <c r="T147" s="27"/>
      <c r="U147" s="27"/>
      <c r="V147" s="27"/>
      <c r="W147" s="27"/>
    </row>
    <row r="148" spans="1:23">
      <c r="A148" s="26" t="s">
        <v>460</v>
      </c>
      <c r="B148" s="26" t="s">
        <v>656</v>
      </c>
      <c r="C148" s="26" t="s">
        <v>76</v>
      </c>
      <c r="D148" s="26" t="s">
        <v>83</v>
      </c>
      <c r="E148" s="26" t="s">
        <v>674</v>
      </c>
      <c r="F148" s="26" t="s">
        <v>675</v>
      </c>
      <c r="G148" s="26" t="s">
        <v>676</v>
      </c>
      <c r="H148" s="26" t="s">
        <v>677</v>
      </c>
      <c r="I148" s="26" t="s">
        <v>678</v>
      </c>
      <c r="J148" s="26" t="s">
        <v>19</v>
      </c>
      <c r="K148" s="1">
        <v>1</v>
      </c>
      <c r="L148" s="1"/>
      <c r="M148" s="27"/>
      <c r="N148" s="27" t="s">
        <v>1284</v>
      </c>
      <c r="O148" s="27"/>
      <c r="P148" s="27"/>
      <c r="Q148" s="27"/>
      <c r="R148" s="27"/>
      <c r="S148" s="27"/>
      <c r="T148" s="27"/>
      <c r="U148" s="27"/>
      <c r="V148" s="27"/>
      <c r="W148" s="27"/>
    </row>
    <row r="149" spans="1:23">
      <c r="A149" s="26" t="s">
        <v>460</v>
      </c>
      <c r="B149" s="26" t="s">
        <v>656</v>
      </c>
      <c r="C149" s="26" t="s">
        <v>89</v>
      </c>
      <c r="D149" s="26" t="s">
        <v>90</v>
      </c>
      <c r="E149" s="26" t="s">
        <v>679</v>
      </c>
      <c r="F149" s="26" t="s">
        <v>680</v>
      </c>
      <c r="G149" s="26" t="s">
        <v>681</v>
      </c>
      <c r="H149" s="26" t="s">
        <v>682</v>
      </c>
      <c r="I149" s="26" t="s">
        <v>683</v>
      </c>
      <c r="J149" s="26" t="s">
        <v>19</v>
      </c>
      <c r="K149" s="1">
        <v>9</v>
      </c>
      <c r="L149" s="1"/>
      <c r="M149" s="27" t="s">
        <v>1284</v>
      </c>
      <c r="N149" s="27"/>
      <c r="O149" s="27" t="s">
        <v>1284</v>
      </c>
      <c r="P149" s="27" t="s">
        <v>1284</v>
      </c>
      <c r="Q149" s="27" t="s">
        <v>1284</v>
      </c>
      <c r="R149" s="27" t="s">
        <v>1284</v>
      </c>
      <c r="S149" s="27" t="s">
        <v>1284</v>
      </c>
      <c r="T149" s="27"/>
      <c r="U149" s="27" t="s">
        <v>1284</v>
      </c>
      <c r="V149" s="27" t="s">
        <v>1284</v>
      </c>
      <c r="W149" s="27" t="s">
        <v>1284</v>
      </c>
    </row>
    <row r="150" spans="1:23">
      <c r="A150" s="26" t="s">
        <v>460</v>
      </c>
      <c r="B150" s="26" t="s">
        <v>656</v>
      </c>
      <c r="C150" s="26" t="s">
        <v>89</v>
      </c>
      <c r="D150" s="26" t="s">
        <v>96</v>
      </c>
      <c r="E150" s="26" t="s">
        <v>660</v>
      </c>
      <c r="F150" s="26" t="s">
        <v>661</v>
      </c>
      <c r="G150" s="26" t="s">
        <v>662</v>
      </c>
      <c r="H150" s="26" t="s">
        <v>663</v>
      </c>
      <c r="I150" s="26" t="s">
        <v>664</v>
      </c>
      <c r="J150" s="26" t="s">
        <v>19</v>
      </c>
      <c r="K150" s="1">
        <v>5</v>
      </c>
      <c r="L150" s="1"/>
      <c r="M150" s="27"/>
      <c r="N150" s="27"/>
      <c r="O150" s="27"/>
      <c r="P150" s="27" t="s">
        <v>1284</v>
      </c>
      <c r="Q150" s="27" t="s">
        <v>1284</v>
      </c>
      <c r="R150" s="27" t="s">
        <v>1284</v>
      </c>
      <c r="S150" s="27"/>
      <c r="T150" s="27" t="s">
        <v>1284</v>
      </c>
      <c r="U150" s="27"/>
      <c r="V150" s="27"/>
      <c r="W150" s="27" t="s">
        <v>1284</v>
      </c>
    </row>
    <row r="151" spans="1:23">
      <c r="A151" s="26" t="s">
        <v>460</v>
      </c>
      <c r="B151" s="26" t="s">
        <v>656</v>
      </c>
      <c r="C151" s="26" t="s">
        <v>102</v>
      </c>
      <c r="D151" s="26" t="s">
        <v>103</v>
      </c>
      <c r="E151" s="26" t="s">
        <v>402</v>
      </c>
      <c r="F151" s="26" t="s">
        <v>684</v>
      </c>
      <c r="G151" s="26" t="s">
        <v>685</v>
      </c>
      <c r="H151" s="26" t="s">
        <v>686</v>
      </c>
      <c r="I151" s="26" t="s">
        <v>687</v>
      </c>
      <c r="J151" s="26" t="s">
        <v>19</v>
      </c>
      <c r="K151" s="1">
        <v>11</v>
      </c>
      <c r="L151" s="1"/>
      <c r="M151" s="27" t="s">
        <v>1284</v>
      </c>
      <c r="N151" s="27" t="s">
        <v>1284</v>
      </c>
      <c r="O151" s="27" t="s">
        <v>1284</v>
      </c>
      <c r="P151" s="27" t="s">
        <v>1284</v>
      </c>
      <c r="Q151" s="27" t="s">
        <v>1284</v>
      </c>
      <c r="R151" s="27" t="s">
        <v>1284</v>
      </c>
      <c r="S151" s="27" t="s">
        <v>1284</v>
      </c>
      <c r="T151" s="27" t="s">
        <v>1284</v>
      </c>
      <c r="U151" s="27" t="s">
        <v>1284</v>
      </c>
      <c r="V151" s="27" t="s">
        <v>1284</v>
      </c>
      <c r="W151" s="27" t="s">
        <v>1284</v>
      </c>
    </row>
    <row r="152" spans="1:23">
      <c r="A152" s="26" t="s">
        <v>460</v>
      </c>
      <c r="B152" s="26" t="s">
        <v>656</v>
      </c>
      <c r="C152" s="26" t="s">
        <v>102</v>
      </c>
      <c r="D152" s="26" t="s">
        <v>109</v>
      </c>
      <c r="E152" s="26" t="s">
        <v>688</v>
      </c>
      <c r="F152" s="26" t="s">
        <v>689</v>
      </c>
      <c r="G152" s="26" t="s">
        <v>690</v>
      </c>
      <c r="H152" s="26" t="s">
        <v>691</v>
      </c>
      <c r="I152" s="26" t="s">
        <v>692</v>
      </c>
      <c r="J152" s="26" t="s">
        <v>19</v>
      </c>
      <c r="K152" s="1">
        <v>1</v>
      </c>
      <c r="L152" s="1"/>
      <c r="M152" s="27"/>
      <c r="N152" s="27"/>
      <c r="O152" s="27"/>
      <c r="P152" s="27" t="s">
        <v>1284</v>
      </c>
      <c r="Q152" s="27"/>
      <c r="R152" s="27"/>
      <c r="S152" s="27"/>
      <c r="T152" s="27"/>
      <c r="U152" s="27"/>
      <c r="V152" s="27"/>
      <c r="W152" s="27"/>
    </row>
    <row r="153" spans="1:23">
      <c r="A153" s="26" t="s">
        <v>460</v>
      </c>
      <c r="B153" s="26" t="s">
        <v>656</v>
      </c>
      <c r="C153" s="26" t="s">
        <v>114</v>
      </c>
      <c r="D153" s="26" t="s">
        <v>115</v>
      </c>
      <c r="E153" s="26" t="s">
        <v>693</v>
      </c>
      <c r="F153" s="26" t="s">
        <v>694</v>
      </c>
      <c r="G153" s="26" t="s">
        <v>695</v>
      </c>
      <c r="H153" s="26" t="s">
        <v>696</v>
      </c>
      <c r="I153" s="26" t="s">
        <v>697</v>
      </c>
      <c r="J153" s="26" t="s">
        <v>19</v>
      </c>
      <c r="K153" s="1">
        <v>3</v>
      </c>
      <c r="L153" s="1"/>
      <c r="M153" s="27"/>
      <c r="N153" s="27"/>
      <c r="O153" s="27"/>
      <c r="P153" s="27"/>
      <c r="Q153" s="27"/>
      <c r="R153" s="27" t="s">
        <v>1284</v>
      </c>
      <c r="S153" s="27"/>
      <c r="T153" s="27" t="s">
        <v>1284</v>
      </c>
      <c r="U153" s="27"/>
      <c r="V153" s="27"/>
      <c r="W153" s="27" t="s">
        <v>1284</v>
      </c>
    </row>
    <row r="154" spans="1:23">
      <c r="A154" s="26" t="s">
        <v>460</v>
      </c>
      <c r="B154" s="26" t="s">
        <v>656</v>
      </c>
      <c r="C154" s="26" t="s">
        <v>114</v>
      </c>
      <c r="D154" s="26" t="s">
        <v>121</v>
      </c>
      <c r="E154" s="26" t="s">
        <v>698</v>
      </c>
      <c r="F154" s="26" t="s">
        <v>367</v>
      </c>
      <c r="G154" s="26" t="s">
        <v>699</v>
      </c>
      <c r="H154" s="26" t="s">
        <v>700</v>
      </c>
      <c r="I154" s="26" t="s">
        <v>701</v>
      </c>
      <c r="J154" s="26" t="s">
        <v>19</v>
      </c>
      <c r="K154" s="1">
        <v>0</v>
      </c>
      <c r="L154" s="1"/>
      <c r="M154" s="27"/>
      <c r="N154" s="27"/>
      <c r="O154" s="27"/>
      <c r="P154" s="27"/>
      <c r="Q154" s="27"/>
      <c r="R154" s="27"/>
      <c r="S154" s="27"/>
      <c r="T154" s="27"/>
      <c r="U154" s="27"/>
      <c r="V154" s="27"/>
      <c r="W154" s="27"/>
    </row>
    <row r="155" spans="1:23">
      <c r="A155" s="26" t="s">
        <v>460</v>
      </c>
      <c r="B155" s="26" t="s">
        <v>702</v>
      </c>
      <c r="C155" s="26" t="s">
        <v>52</v>
      </c>
      <c r="D155" s="26" t="s">
        <v>52</v>
      </c>
      <c r="E155" s="26" t="s">
        <v>703</v>
      </c>
      <c r="F155" s="26" t="s">
        <v>229</v>
      </c>
      <c r="G155" s="26" t="s">
        <v>704</v>
      </c>
      <c r="H155" s="26" t="s">
        <v>705</v>
      </c>
      <c r="I155" s="26" t="s">
        <v>706</v>
      </c>
      <c r="J155" s="26" t="s">
        <v>19</v>
      </c>
      <c r="K155" s="1">
        <v>8</v>
      </c>
      <c r="L155" s="1"/>
      <c r="M155" s="27"/>
      <c r="N155" s="27" t="s">
        <v>1284</v>
      </c>
      <c r="O155" s="27" t="s">
        <v>1284</v>
      </c>
      <c r="P155" s="27" t="s">
        <v>1284</v>
      </c>
      <c r="Q155" s="27" t="s">
        <v>1284</v>
      </c>
      <c r="R155" s="27" t="s">
        <v>1284</v>
      </c>
      <c r="S155" s="27" t="s">
        <v>1284</v>
      </c>
      <c r="T155" s="27" t="s">
        <v>1284</v>
      </c>
      <c r="U155" s="27"/>
      <c r="V155" s="27" t="s">
        <v>1284</v>
      </c>
      <c r="W155" s="27"/>
    </row>
    <row r="156" spans="1:23">
      <c r="A156" s="26" t="s">
        <v>460</v>
      </c>
      <c r="B156" s="26" t="s">
        <v>702</v>
      </c>
      <c r="C156" s="26" t="s">
        <v>52</v>
      </c>
      <c r="D156" s="26" t="s">
        <v>58</v>
      </c>
      <c r="E156" s="26" t="s">
        <v>707</v>
      </c>
      <c r="F156" s="26" t="s">
        <v>344</v>
      </c>
      <c r="G156" s="26" t="s">
        <v>708</v>
      </c>
      <c r="H156" s="26" t="s">
        <v>709</v>
      </c>
      <c r="I156" s="26" t="s">
        <v>710</v>
      </c>
      <c r="J156" s="26" t="s">
        <v>19</v>
      </c>
      <c r="K156" s="1">
        <v>7</v>
      </c>
      <c r="L156" s="1"/>
      <c r="M156" s="27"/>
      <c r="N156" s="27"/>
      <c r="O156" s="27" t="s">
        <v>1284</v>
      </c>
      <c r="P156" s="27" t="s">
        <v>1284</v>
      </c>
      <c r="Q156" s="27" t="s">
        <v>1284</v>
      </c>
      <c r="R156" s="27" t="s">
        <v>1284</v>
      </c>
      <c r="S156" s="27" t="s">
        <v>1284</v>
      </c>
      <c r="T156" s="27" t="s">
        <v>1284</v>
      </c>
      <c r="U156" s="27"/>
      <c r="V156" s="27"/>
      <c r="W156" s="27" t="s">
        <v>1284</v>
      </c>
    </row>
    <row r="157" spans="1:23">
      <c r="A157" s="26" t="s">
        <v>460</v>
      </c>
      <c r="B157" s="26" t="s">
        <v>702</v>
      </c>
      <c r="C157" s="26" t="s">
        <v>25</v>
      </c>
      <c r="D157" s="26" t="s">
        <v>64</v>
      </c>
      <c r="E157" s="26" t="s">
        <v>711</v>
      </c>
      <c r="F157" s="26" t="s">
        <v>354</v>
      </c>
      <c r="G157" s="26" t="s">
        <v>712</v>
      </c>
      <c r="H157" s="26" t="s">
        <v>713</v>
      </c>
      <c r="I157" s="26" t="s">
        <v>714</v>
      </c>
      <c r="J157" s="26" t="s">
        <v>19</v>
      </c>
      <c r="K157" s="1">
        <v>11</v>
      </c>
      <c r="L157" s="1"/>
      <c r="M157" s="27" t="s">
        <v>1284</v>
      </c>
      <c r="N157" s="27" t="s">
        <v>1284</v>
      </c>
      <c r="O157" s="27" t="s">
        <v>1284</v>
      </c>
      <c r="P157" s="27" t="s">
        <v>1284</v>
      </c>
      <c r="Q157" s="27" t="s">
        <v>1284</v>
      </c>
      <c r="R157" s="27" t="s">
        <v>1284</v>
      </c>
      <c r="S157" s="27" t="s">
        <v>1284</v>
      </c>
      <c r="T157" s="27" t="s">
        <v>1284</v>
      </c>
      <c r="U157" s="27" t="s">
        <v>1284</v>
      </c>
      <c r="V157" s="27" t="s">
        <v>1284</v>
      </c>
      <c r="W157" s="27" t="s">
        <v>1284</v>
      </c>
    </row>
    <row r="158" spans="1:23">
      <c r="A158" s="26" t="s">
        <v>460</v>
      </c>
      <c r="B158" s="26" t="s">
        <v>702</v>
      </c>
      <c r="C158" s="26" t="s">
        <v>25</v>
      </c>
      <c r="D158" s="26" t="s">
        <v>70</v>
      </c>
      <c r="E158" s="26" t="s">
        <v>715</v>
      </c>
      <c r="F158" s="26" t="s">
        <v>716</v>
      </c>
      <c r="G158" s="26" t="s">
        <v>717</v>
      </c>
      <c r="H158" s="26" t="s">
        <v>718</v>
      </c>
      <c r="I158" s="26" t="s">
        <v>719</v>
      </c>
      <c r="J158" s="26" t="s">
        <v>19</v>
      </c>
      <c r="K158" s="1">
        <v>0</v>
      </c>
      <c r="L158" s="1"/>
      <c r="M158" s="27"/>
      <c r="N158" s="27"/>
      <c r="O158" s="27"/>
      <c r="P158" s="27"/>
      <c r="Q158" s="27"/>
      <c r="R158" s="27"/>
      <c r="S158" s="27"/>
      <c r="T158" s="27"/>
      <c r="U158" s="27"/>
      <c r="V158" s="27"/>
      <c r="W158" s="27"/>
    </row>
    <row r="159" spans="1:23">
      <c r="A159" s="26" t="s">
        <v>460</v>
      </c>
      <c r="B159" s="26" t="s">
        <v>702</v>
      </c>
      <c r="C159" s="26" t="s">
        <v>76</v>
      </c>
      <c r="D159" s="26" t="s">
        <v>77</v>
      </c>
      <c r="E159" s="26" t="s">
        <v>720</v>
      </c>
      <c r="F159" s="26" t="s">
        <v>721</v>
      </c>
      <c r="G159" s="26" t="s">
        <v>722</v>
      </c>
      <c r="H159" s="26" t="s">
        <v>723</v>
      </c>
      <c r="I159" s="26" t="s">
        <v>724</v>
      </c>
      <c r="J159" s="26" t="s">
        <v>19</v>
      </c>
      <c r="K159" s="1">
        <v>7</v>
      </c>
      <c r="L159" s="1"/>
      <c r="M159" s="27"/>
      <c r="N159" s="27" t="s">
        <v>1284</v>
      </c>
      <c r="O159" s="27" t="s">
        <v>1284</v>
      </c>
      <c r="P159" s="27"/>
      <c r="Q159" s="27" t="s">
        <v>1284</v>
      </c>
      <c r="R159" s="27"/>
      <c r="S159" s="27" t="s">
        <v>1284</v>
      </c>
      <c r="T159" s="27" t="s">
        <v>1284</v>
      </c>
      <c r="U159" s="27" t="s">
        <v>1284</v>
      </c>
      <c r="V159" s="27" t="s">
        <v>1284</v>
      </c>
      <c r="W159" s="27"/>
    </row>
    <row r="160" spans="1:23">
      <c r="A160" s="26" t="s">
        <v>460</v>
      </c>
      <c r="B160" s="26" t="s">
        <v>702</v>
      </c>
      <c r="C160" s="26" t="s">
        <v>76</v>
      </c>
      <c r="D160" s="26" t="s">
        <v>83</v>
      </c>
      <c r="E160" s="26" t="s">
        <v>15</v>
      </c>
      <c r="F160" s="26" t="s">
        <v>725</v>
      </c>
      <c r="G160" s="26" t="s">
        <v>726</v>
      </c>
      <c r="H160" s="26" t="s">
        <v>723</v>
      </c>
      <c r="I160" s="26" t="s">
        <v>727</v>
      </c>
      <c r="J160" s="26" t="s">
        <v>19</v>
      </c>
      <c r="K160" s="1">
        <v>0</v>
      </c>
      <c r="L160" s="1"/>
      <c r="M160" s="27"/>
      <c r="N160" s="27"/>
      <c r="O160" s="27"/>
      <c r="P160" s="27"/>
      <c r="Q160" s="27"/>
      <c r="R160" s="27"/>
      <c r="S160" s="27"/>
      <c r="T160" s="27"/>
      <c r="U160" s="27"/>
      <c r="V160" s="27"/>
      <c r="W160" s="27"/>
    </row>
    <row r="161" spans="1:23">
      <c r="A161" s="26" t="s">
        <v>460</v>
      </c>
      <c r="B161" s="26" t="s">
        <v>702</v>
      </c>
      <c r="C161" s="26" t="s">
        <v>89</v>
      </c>
      <c r="D161" s="26" t="s">
        <v>90</v>
      </c>
      <c r="E161" s="26" t="s">
        <v>37</v>
      </c>
      <c r="F161" s="26" t="s">
        <v>42</v>
      </c>
      <c r="G161" s="26" t="s">
        <v>728</v>
      </c>
      <c r="H161" s="26" t="s">
        <v>729</v>
      </c>
      <c r="I161" s="26" t="s">
        <v>730</v>
      </c>
      <c r="J161" s="26" t="s">
        <v>19</v>
      </c>
      <c r="K161" s="1">
        <v>5</v>
      </c>
      <c r="L161" s="1"/>
      <c r="M161" s="27" t="s">
        <v>1284</v>
      </c>
      <c r="N161" s="27" t="s">
        <v>1284</v>
      </c>
      <c r="O161" s="27"/>
      <c r="P161" s="27" t="s">
        <v>1284</v>
      </c>
      <c r="Q161" s="27" t="s">
        <v>1284</v>
      </c>
      <c r="R161" s="27"/>
      <c r="S161" s="27"/>
      <c r="T161" s="27" t="s">
        <v>1284</v>
      </c>
      <c r="U161" s="27"/>
      <c r="V161" s="27"/>
      <c r="W161" s="27"/>
    </row>
    <row r="162" spans="1:23">
      <c r="A162" s="26" t="s">
        <v>460</v>
      </c>
      <c r="B162" s="26" t="s">
        <v>702</v>
      </c>
      <c r="C162" s="26" t="s">
        <v>89</v>
      </c>
      <c r="D162" s="26" t="s">
        <v>96</v>
      </c>
      <c r="E162" s="26" t="s">
        <v>715</v>
      </c>
      <c r="F162" s="26" t="s">
        <v>716</v>
      </c>
      <c r="G162" s="26" t="s">
        <v>717</v>
      </c>
      <c r="H162" s="26" t="s">
        <v>718</v>
      </c>
      <c r="I162" s="26" t="s">
        <v>719</v>
      </c>
      <c r="J162" s="26" t="s">
        <v>19</v>
      </c>
      <c r="K162" s="1">
        <v>0</v>
      </c>
      <c r="L162" s="1"/>
      <c r="M162" s="27"/>
      <c r="N162" s="27"/>
      <c r="O162" s="27"/>
      <c r="P162" s="27"/>
      <c r="Q162" s="27"/>
      <c r="R162" s="27"/>
      <c r="S162" s="27"/>
      <c r="T162" s="27"/>
      <c r="U162" s="27"/>
      <c r="V162" s="27"/>
      <c r="W162" s="27"/>
    </row>
    <row r="163" spans="1:23">
      <c r="A163" s="26" t="s">
        <v>460</v>
      </c>
      <c r="B163" s="26" t="s">
        <v>702</v>
      </c>
      <c r="C163" s="26" t="s">
        <v>102</v>
      </c>
      <c r="D163" s="26" t="s">
        <v>103</v>
      </c>
      <c r="E163" s="26" t="s">
        <v>731</v>
      </c>
      <c r="F163" s="26" t="s">
        <v>229</v>
      </c>
      <c r="G163" s="26" t="s">
        <v>732</v>
      </c>
      <c r="H163" s="26" t="s">
        <v>733</v>
      </c>
      <c r="I163" s="26" t="s">
        <v>734</v>
      </c>
      <c r="J163" s="26" t="s">
        <v>19</v>
      </c>
      <c r="K163" s="1">
        <v>6</v>
      </c>
      <c r="L163" s="1"/>
      <c r="M163" s="27"/>
      <c r="N163" s="27"/>
      <c r="O163" s="27" t="s">
        <v>1284</v>
      </c>
      <c r="P163" s="27" t="s">
        <v>1284</v>
      </c>
      <c r="Q163" s="27" t="s">
        <v>1284</v>
      </c>
      <c r="R163" s="27"/>
      <c r="S163" s="27" t="s">
        <v>1284</v>
      </c>
      <c r="T163" s="27" t="s">
        <v>1284</v>
      </c>
      <c r="U163" s="27"/>
      <c r="V163" s="27" t="s">
        <v>1284</v>
      </c>
      <c r="W163" s="27"/>
    </row>
    <row r="164" spans="1:23">
      <c r="A164" s="26" t="s">
        <v>460</v>
      </c>
      <c r="B164" s="26" t="s">
        <v>702</v>
      </c>
      <c r="C164" s="26" t="s">
        <v>102</v>
      </c>
      <c r="D164" s="26" t="s">
        <v>109</v>
      </c>
      <c r="E164" s="26" t="s">
        <v>735</v>
      </c>
      <c r="F164" s="26" t="s">
        <v>736</v>
      </c>
      <c r="G164" s="26" t="s">
        <v>737</v>
      </c>
      <c r="H164" s="26" t="s">
        <v>738</v>
      </c>
      <c r="I164" s="26" t="s">
        <v>739</v>
      </c>
      <c r="J164" s="26" t="s">
        <v>19</v>
      </c>
      <c r="K164" s="1">
        <v>2</v>
      </c>
      <c r="L164" s="1"/>
      <c r="M164" s="27"/>
      <c r="N164" s="27"/>
      <c r="O164" s="27"/>
      <c r="P164" s="27"/>
      <c r="Q164" s="27" t="s">
        <v>1284</v>
      </c>
      <c r="R164" s="27"/>
      <c r="S164" s="27"/>
      <c r="T164" s="27"/>
      <c r="U164" s="27" t="s">
        <v>1284</v>
      </c>
      <c r="V164" s="27"/>
      <c r="W164" s="27"/>
    </row>
    <row r="165" spans="1:23">
      <c r="A165" s="26" t="s">
        <v>460</v>
      </c>
      <c r="B165" s="26" t="s">
        <v>702</v>
      </c>
      <c r="C165" s="26" t="s">
        <v>114</v>
      </c>
      <c r="D165" s="26" t="s">
        <v>115</v>
      </c>
      <c r="E165" s="26" t="s">
        <v>740</v>
      </c>
      <c r="F165" s="26" t="s">
        <v>741</v>
      </c>
      <c r="G165" s="26" t="s">
        <v>742</v>
      </c>
      <c r="H165" s="26" t="s">
        <v>743</v>
      </c>
      <c r="I165" s="26" t="s">
        <v>744</v>
      </c>
      <c r="J165" s="26" t="s">
        <v>19</v>
      </c>
      <c r="K165" s="1">
        <v>1</v>
      </c>
      <c r="L165" s="1"/>
      <c r="M165" s="27"/>
      <c r="N165" s="27"/>
      <c r="O165" s="27"/>
      <c r="P165" s="27"/>
      <c r="Q165" s="27"/>
      <c r="R165" s="27"/>
      <c r="S165" s="27"/>
      <c r="T165" s="27"/>
      <c r="U165" s="27"/>
      <c r="V165" s="27"/>
      <c r="W165" s="27" t="s">
        <v>1284</v>
      </c>
    </row>
    <row r="166" spans="1:23">
      <c r="A166" s="26" t="s">
        <v>460</v>
      </c>
      <c r="B166" s="26" t="s">
        <v>702</v>
      </c>
      <c r="C166" s="26" t="s">
        <v>114</v>
      </c>
      <c r="D166" s="26" t="s">
        <v>121</v>
      </c>
      <c r="E166" s="26" t="s">
        <v>745</v>
      </c>
      <c r="F166" s="26" t="s">
        <v>746</v>
      </c>
      <c r="G166" s="26" t="s">
        <v>747</v>
      </c>
      <c r="H166" s="26" t="s">
        <v>748</v>
      </c>
      <c r="I166" s="26" t="s">
        <v>749</v>
      </c>
      <c r="J166" s="26" t="s">
        <v>19</v>
      </c>
      <c r="K166" s="1">
        <v>9</v>
      </c>
      <c r="L166" s="1"/>
      <c r="M166" s="27" t="s">
        <v>1284</v>
      </c>
      <c r="N166" s="27" t="s">
        <v>1284</v>
      </c>
      <c r="O166" s="27" t="s">
        <v>1284</v>
      </c>
      <c r="P166" s="27" t="s">
        <v>1284</v>
      </c>
      <c r="Q166" s="27"/>
      <c r="R166" s="27" t="s">
        <v>1284</v>
      </c>
      <c r="S166" s="27" t="s">
        <v>1284</v>
      </c>
      <c r="T166" s="27" t="s">
        <v>1284</v>
      </c>
      <c r="U166" s="27" t="s">
        <v>1284</v>
      </c>
      <c r="V166" s="27" t="s">
        <v>1284</v>
      </c>
      <c r="W166" s="27"/>
    </row>
    <row r="167" spans="1:23">
      <c r="A167" s="26" t="s">
        <v>460</v>
      </c>
      <c r="B167" s="26" t="s">
        <v>750</v>
      </c>
      <c r="C167" s="26" t="s">
        <v>52</v>
      </c>
      <c r="D167" s="26" t="s">
        <v>52</v>
      </c>
      <c r="E167" s="26" t="s">
        <v>751</v>
      </c>
      <c r="F167" s="26" t="s">
        <v>258</v>
      </c>
      <c r="G167" s="26" t="s">
        <v>752</v>
      </c>
      <c r="H167" s="26" t="s">
        <v>753</v>
      </c>
      <c r="I167" s="26" t="s">
        <v>754</v>
      </c>
      <c r="J167" s="26" t="s">
        <v>19</v>
      </c>
      <c r="K167" s="1">
        <v>9</v>
      </c>
      <c r="L167" s="1"/>
      <c r="M167" s="27" t="s">
        <v>1284</v>
      </c>
      <c r="N167" s="27"/>
      <c r="O167" s="27" t="s">
        <v>1284</v>
      </c>
      <c r="P167" s="27" t="s">
        <v>1284</v>
      </c>
      <c r="Q167" s="27" t="s">
        <v>1284</v>
      </c>
      <c r="R167" s="27" t="s">
        <v>1284</v>
      </c>
      <c r="S167" s="27" t="s">
        <v>1284</v>
      </c>
      <c r="T167" s="27" t="s">
        <v>1284</v>
      </c>
      <c r="U167" s="27"/>
      <c r="V167" s="27" t="s">
        <v>1284</v>
      </c>
      <c r="W167" s="27" t="s">
        <v>1284</v>
      </c>
    </row>
    <row r="168" spans="1:23">
      <c r="A168" s="26" t="s">
        <v>460</v>
      </c>
      <c r="B168" s="26" t="s">
        <v>750</v>
      </c>
      <c r="C168" s="26" t="s">
        <v>52</v>
      </c>
      <c r="D168" s="26" t="s">
        <v>58</v>
      </c>
      <c r="E168" s="26" t="s">
        <v>755</v>
      </c>
      <c r="F168" s="26" t="s">
        <v>580</v>
      </c>
      <c r="G168" s="26" t="s">
        <v>756</v>
      </c>
      <c r="H168" s="26" t="s">
        <v>757</v>
      </c>
      <c r="I168" s="26" t="s">
        <v>758</v>
      </c>
      <c r="J168" s="26" t="s">
        <v>19</v>
      </c>
      <c r="K168" s="1">
        <v>9</v>
      </c>
      <c r="L168" s="1"/>
      <c r="M168" s="27" t="s">
        <v>1284</v>
      </c>
      <c r="N168" s="27" t="s">
        <v>1284</v>
      </c>
      <c r="O168" s="27" t="s">
        <v>1284</v>
      </c>
      <c r="P168" s="27" t="s">
        <v>1284</v>
      </c>
      <c r="Q168" s="27"/>
      <c r="R168" s="27" t="s">
        <v>1284</v>
      </c>
      <c r="S168" s="27" t="s">
        <v>1284</v>
      </c>
      <c r="T168" s="27" t="s">
        <v>1284</v>
      </c>
      <c r="U168" s="27"/>
      <c r="V168" s="27" t="s">
        <v>1284</v>
      </c>
      <c r="W168" s="27" t="s">
        <v>1284</v>
      </c>
    </row>
    <row r="169" spans="1:23">
      <c r="A169" s="26" t="s">
        <v>460</v>
      </c>
      <c r="B169" s="26" t="s">
        <v>750</v>
      </c>
      <c r="C169" s="26" t="s">
        <v>25</v>
      </c>
      <c r="D169" s="26" t="s">
        <v>64</v>
      </c>
      <c r="E169" s="26" t="s">
        <v>759</v>
      </c>
      <c r="F169" s="26" t="s">
        <v>760</v>
      </c>
      <c r="G169" s="26" t="s">
        <v>761</v>
      </c>
      <c r="H169" s="26" t="s">
        <v>762</v>
      </c>
      <c r="I169" s="26" t="s">
        <v>763</v>
      </c>
      <c r="J169" s="26" t="s">
        <v>19</v>
      </c>
      <c r="K169" s="1">
        <v>7</v>
      </c>
      <c r="L169" s="1"/>
      <c r="M169" s="27" t="s">
        <v>1284</v>
      </c>
      <c r="N169" s="27"/>
      <c r="O169" s="27" t="s">
        <v>1284</v>
      </c>
      <c r="P169" s="27" t="s">
        <v>1284</v>
      </c>
      <c r="Q169" s="27"/>
      <c r="R169" s="27"/>
      <c r="S169" s="27" t="s">
        <v>1284</v>
      </c>
      <c r="T169" s="27" t="s">
        <v>1284</v>
      </c>
      <c r="U169" s="27"/>
      <c r="V169" s="27" t="s">
        <v>1284</v>
      </c>
      <c r="W169" s="27" t="s">
        <v>1284</v>
      </c>
    </row>
    <row r="170" spans="1:23">
      <c r="A170" s="26" t="s">
        <v>460</v>
      </c>
      <c r="B170" s="26" t="s">
        <v>750</v>
      </c>
      <c r="C170" s="26" t="s">
        <v>25</v>
      </c>
      <c r="D170" s="26" t="s">
        <v>70</v>
      </c>
      <c r="E170" s="26" t="s">
        <v>764</v>
      </c>
      <c r="F170" s="26" t="s">
        <v>765</v>
      </c>
      <c r="G170" s="26" t="s">
        <v>766</v>
      </c>
      <c r="H170" s="26" t="s">
        <v>767</v>
      </c>
      <c r="I170" s="26" t="s">
        <v>768</v>
      </c>
      <c r="J170" s="26" t="s">
        <v>19</v>
      </c>
      <c r="K170" s="1">
        <v>7</v>
      </c>
      <c r="L170" s="1"/>
      <c r="M170" s="27" t="s">
        <v>1284</v>
      </c>
      <c r="N170" s="27"/>
      <c r="O170" s="27"/>
      <c r="P170" s="27" t="s">
        <v>1284</v>
      </c>
      <c r="Q170" s="27" t="s">
        <v>1284</v>
      </c>
      <c r="R170" s="27" t="s">
        <v>1284</v>
      </c>
      <c r="S170" s="27"/>
      <c r="T170" s="27" t="s">
        <v>1284</v>
      </c>
      <c r="U170" s="27" t="s">
        <v>1284</v>
      </c>
      <c r="V170" s="27" t="s">
        <v>1284</v>
      </c>
      <c r="W170" s="27"/>
    </row>
    <row r="171" spans="1:23">
      <c r="A171" s="26" t="s">
        <v>460</v>
      </c>
      <c r="B171" s="26" t="s">
        <v>750</v>
      </c>
      <c r="C171" s="26" t="s">
        <v>25</v>
      </c>
      <c r="D171" s="26" t="s">
        <v>70</v>
      </c>
      <c r="E171" s="26" t="s">
        <v>769</v>
      </c>
      <c r="F171" s="26" t="s">
        <v>770</v>
      </c>
      <c r="G171" s="26" t="s">
        <v>771</v>
      </c>
      <c r="H171" s="26" t="s">
        <v>772</v>
      </c>
      <c r="I171" s="26" t="s">
        <v>773</v>
      </c>
      <c r="J171" s="26" t="s">
        <v>19</v>
      </c>
      <c r="K171" s="1">
        <v>2</v>
      </c>
      <c r="L171" s="1"/>
      <c r="M171" s="27"/>
      <c r="N171" s="27"/>
      <c r="O171" s="27"/>
      <c r="P171" s="27"/>
      <c r="Q171" s="27"/>
      <c r="R171" s="27"/>
      <c r="S171" s="27"/>
      <c r="T171" s="27"/>
      <c r="U171" s="27" t="s">
        <v>1284</v>
      </c>
      <c r="V171" s="27" t="s">
        <v>1284</v>
      </c>
      <c r="W171" s="27"/>
    </row>
    <row r="172" spans="1:23">
      <c r="A172" s="26" t="s">
        <v>460</v>
      </c>
      <c r="B172" s="26" t="s">
        <v>750</v>
      </c>
      <c r="C172" s="26" t="s">
        <v>25</v>
      </c>
      <c r="D172" s="26" t="s">
        <v>70</v>
      </c>
      <c r="E172" s="26" t="s">
        <v>774</v>
      </c>
      <c r="F172" s="26" t="s">
        <v>775</v>
      </c>
      <c r="G172" s="26" t="s">
        <v>776</v>
      </c>
      <c r="H172" s="26" t="s">
        <v>777</v>
      </c>
      <c r="I172" s="26" t="s">
        <v>778</v>
      </c>
      <c r="J172" s="26" t="s">
        <v>19</v>
      </c>
      <c r="K172" s="1">
        <v>1</v>
      </c>
      <c r="L172" s="1"/>
      <c r="M172" s="27"/>
      <c r="N172" s="27"/>
      <c r="O172" s="27"/>
      <c r="P172" s="27"/>
      <c r="Q172" s="27"/>
      <c r="R172" s="27"/>
      <c r="S172" s="27"/>
      <c r="T172" s="27"/>
      <c r="U172" s="27" t="s">
        <v>1284</v>
      </c>
      <c r="V172" s="27"/>
      <c r="W172" s="27"/>
    </row>
    <row r="173" spans="1:23">
      <c r="A173" s="26" t="s">
        <v>460</v>
      </c>
      <c r="B173" s="26" t="s">
        <v>750</v>
      </c>
      <c r="C173" s="26" t="s">
        <v>76</v>
      </c>
      <c r="D173" s="26" t="s">
        <v>77</v>
      </c>
      <c r="E173" s="26" t="s">
        <v>779</v>
      </c>
      <c r="F173" s="26" t="s">
        <v>780</v>
      </c>
      <c r="G173" s="26" t="s">
        <v>781</v>
      </c>
      <c r="H173" s="26" t="s">
        <v>782</v>
      </c>
      <c r="I173" s="26" t="s">
        <v>783</v>
      </c>
      <c r="J173" s="26" t="s">
        <v>19</v>
      </c>
      <c r="K173" s="1">
        <v>3</v>
      </c>
      <c r="L173" s="1"/>
      <c r="M173" s="27" t="s">
        <v>1284</v>
      </c>
      <c r="N173" s="27" t="s">
        <v>1284</v>
      </c>
      <c r="O173" s="27"/>
      <c r="P173" s="27" t="s">
        <v>1284</v>
      </c>
      <c r="Q173" s="27"/>
      <c r="R173" s="27"/>
      <c r="S173" s="27"/>
      <c r="T173" s="27"/>
      <c r="U173" s="27"/>
      <c r="V173" s="27"/>
      <c r="W173" s="27"/>
    </row>
    <row r="174" spans="1:23">
      <c r="A174" s="26" t="s">
        <v>460</v>
      </c>
      <c r="B174" s="26" t="s">
        <v>750</v>
      </c>
      <c r="C174" s="26" t="s">
        <v>76</v>
      </c>
      <c r="D174" s="26" t="s">
        <v>83</v>
      </c>
      <c r="E174" s="26" t="s">
        <v>784</v>
      </c>
      <c r="F174" s="26" t="s">
        <v>785</v>
      </c>
      <c r="G174" s="26" t="s">
        <v>786</v>
      </c>
      <c r="H174" s="26" t="s">
        <v>787</v>
      </c>
      <c r="I174" s="26" t="s">
        <v>788</v>
      </c>
      <c r="J174" s="26" t="s">
        <v>19</v>
      </c>
      <c r="K174" s="1">
        <v>3</v>
      </c>
      <c r="L174" s="1"/>
      <c r="M174" s="27"/>
      <c r="N174" s="27"/>
      <c r="O174" s="27"/>
      <c r="P174" s="27"/>
      <c r="Q174" s="27"/>
      <c r="R174" s="27"/>
      <c r="S174" s="27"/>
      <c r="T174" s="27" t="s">
        <v>1284</v>
      </c>
      <c r="U174" s="27"/>
      <c r="V174" s="27" t="s">
        <v>1284</v>
      </c>
      <c r="W174" s="27" t="s">
        <v>1284</v>
      </c>
    </row>
    <row r="175" spans="1:23">
      <c r="A175" s="26" t="s">
        <v>460</v>
      </c>
      <c r="B175" s="26" t="s">
        <v>750</v>
      </c>
      <c r="C175" s="26" t="s">
        <v>89</v>
      </c>
      <c r="D175" s="26" t="s">
        <v>789</v>
      </c>
      <c r="E175" s="26" t="s">
        <v>790</v>
      </c>
      <c r="F175" s="26" t="s">
        <v>791</v>
      </c>
      <c r="G175" s="26" t="s">
        <v>792</v>
      </c>
      <c r="H175" s="26" t="s">
        <v>793</v>
      </c>
      <c r="I175" s="26" t="s">
        <v>794</v>
      </c>
      <c r="J175" s="26" t="s">
        <v>19</v>
      </c>
      <c r="K175" s="1">
        <v>4</v>
      </c>
      <c r="L175" s="1"/>
      <c r="M175" s="27"/>
      <c r="N175" s="27"/>
      <c r="O175" s="27"/>
      <c r="P175" s="27" t="s">
        <v>1284</v>
      </c>
      <c r="Q175" s="27" t="s">
        <v>1284</v>
      </c>
      <c r="R175" s="27"/>
      <c r="S175" s="27"/>
      <c r="T175" s="27"/>
      <c r="U175" s="27"/>
      <c r="V175" s="27" t="s">
        <v>1284</v>
      </c>
      <c r="W175" s="27" t="s">
        <v>1284</v>
      </c>
    </row>
    <row r="176" spans="1:23">
      <c r="A176" s="26" t="s">
        <v>460</v>
      </c>
      <c r="B176" s="26" t="s">
        <v>750</v>
      </c>
      <c r="C176" s="26" t="s">
        <v>89</v>
      </c>
      <c r="D176" s="26" t="s">
        <v>96</v>
      </c>
      <c r="E176" s="26" t="s">
        <v>795</v>
      </c>
      <c r="F176" s="26" t="s">
        <v>229</v>
      </c>
      <c r="G176" s="26" t="s">
        <v>796</v>
      </c>
      <c r="H176" s="26" t="s">
        <v>797</v>
      </c>
      <c r="I176" s="26" t="s">
        <v>798</v>
      </c>
      <c r="J176" s="26" t="s">
        <v>19</v>
      </c>
      <c r="K176" s="1">
        <v>6</v>
      </c>
      <c r="L176" s="1"/>
      <c r="M176" s="27"/>
      <c r="N176" s="27" t="s">
        <v>1284</v>
      </c>
      <c r="O176" s="27" t="s">
        <v>1284</v>
      </c>
      <c r="P176" s="27" t="s">
        <v>1284</v>
      </c>
      <c r="Q176" s="27" t="s">
        <v>1284</v>
      </c>
      <c r="R176" s="27" t="s">
        <v>1284</v>
      </c>
      <c r="S176" s="27" t="s">
        <v>1284</v>
      </c>
      <c r="T176" s="27"/>
      <c r="U176" s="27"/>
      <c r="V176" s="27"/>
      <c r="W176" s="27"/>
    </row>
    <row r="177" spans="1:23">
      <c r="A177" s="26" t="s">
        <v>460</v>
      </c>
      <c r="B177" s="26" t="s">
        <v>750</v>
      </c>
      <c r="C177" s="26" t="s">
        <v>89</v>
      </c>
      <c r="D177" s="26" t="s">
        <v>96</v>
      </c>
      <c r="E177" s="26" t="s">
        <v>799</v>
      </c>
      <c r="F177" s="26" t="s">
        <v>800</v>
      </c>
      <c r="G177" s="26" t="s">
        <v>801</v>
      </c>
      <c r="H177" s="26" t="s">
        <v>802</v>
      </c>
      <c r="I177" s="26" t="s">
        <v>803</v>
      </c>
      <c r="J177" s="26" t="s">
        <v>19</v>
      </c>
      <c r="K177" s="1">
        <v>1</v>
      </c>
      <c r="L177" s="1"/>
      <c r="M177" s="27"/>
      <c r="N177" s="27"/>
      <c r="O177" s="27"/>
      <c r="P177" s="27"/>
      <c r="Q177" s="27"/>
      <c r="R177" s="27"/>
      <c r="S177" s="27"/>
      <c r="T177" s="27"/>
      <c r="U177" s="27"/>
      <c r="V177" s="27" t="s">
        <v>1284</v>
      </c>
      <c r="W177" s="27"/>
    </row>
    <row r="178" spans="1:23">
      <c r="A178" s="26" t="s">
        <v>460</v>
      </c>
      <c r="B178" s="26" t="s">
        <v>750</v>
      </c>
      <c r="C178" s="26" t="s">
        <v>102</v>
      </c>
      <c r="D178" s="26" t="s">
        <v>103</v>
      </c>
      <c r="E178" s="26" t="s">
        <v>589</v>
      </c>
      <c r="F178" s="26" t="s">
        <v>804</v>
      </c>
      <c r="G178" s="26" t="s">
        <v>805</v>
      </c>
      <c r="H178" s="26" t="s">
        <v>806</v>
      </c>
      <c r="I178" s="26" t="s">
        <v>807</v>
      </c>
      <c r="J178" s="26" t="s">
        <v>19</v>
      </c>
      <c r="K178" s="1">
        <v>5</v>
      </c>
      <c r="L178" s="1"/>
      <c r="M178" s="27" t="s">
        <v>1284</v>
      </c>
      <c r="N178" s="27" t="s">
        <v>1284</v>
      </c>
      <c r="O178" s="27"/>
      <c r="P178" s="27"/>
      <c r="Q178" s="27"/>
      <c r="R178" s="27" t="s">
        <v>1284</v>
      </c>
      <c r="S178" s="27"/>
      <c r="T178" s="27"/>
      <c r="U178" s="27" t="s">
        <v>1284</v>
      </c>
      <c r="V178" s="27" t="s">
        <v>1284</v>
      </c>
      <c r="W178" s="27"/>
    </row>
    <row r="179" spans="1:23">
      <c r="A179" s="26" t="s">
        <v>460</v>
      </c>
      <c r="B179" s="26" t="s">
        <v>750</v>
      </c>
      <c r="C179" s="26" t="s">
        <v>102</v>
      </c>
      <c r="D179" s="26" t="s">
        <v>109</v>
      </c>
      <c r="E179" s="26" t="s">
        <v>808</v>
      </c>
      <c r="F179" s="26" t="s">
        <v>314</v>
      </c>
      <c r="G179" s="26" t="s">
        <v>809</v>
      </c>
      <c r="H179" s="26" t="s">
        <v>810</v>
      </c>
      <c r="I179" s="26" t="s">
        <v>811</v>
      </c>
      <c r="J179" s="26" t="s">
        <v>19</v>
      </c>
      <c r="K179" s="1">
        <v>0</v>
      </c>
      <c r="L179" s="1"/>
      <c r="M179" s="27"/>
      <c r="N179" s="27"/>
      <c r="O179" s="27"/>
      <c r="P179" s="27"/>
      <c r="Q179" s="27"/>
      <c r="R179" s="27"/>
      <c r="S179" s="27"/>
      <c r="T179" s="27"/>
      <c r="U179" s="27"/>
      <c r="V179" s="27"/>
      <c r="W179" s="27"/>
    </row>
    <row r="180" spans="1:23">
      <c r="A180" s="26" t="s">
        <v>460</v>
      </c>
      <c r="B180" s="26" t="s">
        <v>750</v>
      </c>
      <c r="C180" s="26" t="s">
        <v>114</v>
      </c>
      <c r="D180" s="26" t="s">
        <v>115</v>
      </c>
      <c r="E180" s="26" t="s">
        <v>812</v>
      </c>
      <c r="F180" s="26" t="s">
        <v>22</v>
      </c>
      <c r="G180" s="26" t="s">
        <v>813</v>
      </c>
      <c r="H180" s="26" t="s">
        <v>814</v>
      </c>
      <c r="I180" s="26" t="s">
        <v>815</v>
      </c>
      <c r="J180" s="26" t="s">
        <v>19</v>
      </c>
      <c r="K180" s="1">
        <v>3</v>
      </c>
      <c r="L180" s="1"/>
      <c r="M180" s="27"/>
      <c r="N180" s="27"/>
      <c r="O180" s="27"/>
      <c r="P180" s="27" t="s">
        <v>1284</v>
      </c>
      <c r="Q180" s="27"/>
      <c r="R180" s="27"/>
      <c r="S180" s="27"/>
      <c r="T180" s="27" t="s">
        <v>1284</v>
      </c>
      <c r="U180" s="27"/>
      <c r="V180" s="27" t="s">
        <v>1284</v>
      </c>
      <c r="W180" s="27"/>
    </row>
    <row r="181" spans="1:23">
      <c r="A181" s="26" t="s">
        <v>460</v>
      </c>
      <c r="B181" s="26" t="s">
        <v>750</v>
      </c>
      <c r="C181" s="26" t="s">
        <v>114</v>
      </c>
      <c r="D181" s="26" t="s">
        <v>121</v>
      </c>
      <c r="E181" s="26" t="s">
        <v>816</v>
      </c>
      <c r="F181" s="26" t="s">
        <v>817</v>
      </c>
      <c r="G181" s="26" t="s">
        <v>818</v>
      </c>
      <c r="H181" s="26" t="s">
        <v>819</v>
      </c>
      <c r="I181" s="26" t="s">
        <v>820</v>
      </c>
      <c r="J181" s="26" t="s">
        <v>19</v>
      </c>
      <c r="K181" s="1">
        <v>0</v>
      </c>
      <c r="L181" s="1"/>
      <c r="M181" s="27"/>
      <c r="N181" s="27"/>
      <c r="O181" s="27"/>
      <c r="P181" s="27"/>
      <c r="Q181" s="27"/>
      <c r="R181" s="27"/>
      <c r="S181" s="27"/>
      <c r="T181" s="27"/>
      <c r="U181" s="27"/>
      <c r="V181" s="27"/>
      <c r="W181" s="27"/>
    </row>
    <row r="182" spans="1:23">
      <c r="A182" s="26" t="s">
        <v>460</v>
      </c>
      <c r="B182" s="26" t="s">
        <v>821</v>
      </c>
      <c r="C182" s="26" t="s">
        <v>52</v>
      </c>
      <c r="D182" s="26" t="s">
        <v>52</v>
      </c>
      <c r="E182" s="26" t="s">
        <v>584</v>
      </c>
      <c r="F182" s="26" t="s">
        <v>822</v>
      </c>
      <c r="G182" s="26" t="s">
        <v>823</v>
      </c>
      <c r="H182" s="26" t="s">
        <v>824</v>
      </c>
      <c r="I182" s="26" t="s">
        <v>825</v>
      </c>
      <c r="J182" s="26" t="s">
        <v>19</v>
      </c>
      <c r="K182" s="1">
        <v>10</v>
      </c>
      <c r="L182" s="1"/>
      <c r="M182" s="27" t="s">
        <v>1284</v>
      </c>
      <c r="N182" s="27" t="s">
        <v>1284</v>
      </c>
      <c r="O182" s="27" t="s">
        <v>1284</v>
      </c>
      <c r="P182" s="27" t="s">
        <v>1284</v>
      </c>
      <c r="Q182" s="27" t="s">
        <v>1284</v>
      </c>
      <c r="R182" s="27"/>
      <c r="S182" s="27" t="s">
        <v>1284</v>
      </c>
      <c r="T182" s="27" t="s">
        <v>1284</v>
      </c>
      <c r="U182" s="27" t="s">
        <v>1284</v>
      </c>
      <c r="V182" s="27" t="s">
        <v>1284</v>
      </c>
      <c r="W182" s="27" t="s">
        <v>1284</v>
      </c>
    </row>
    <row r="183" spans="1:23">
      <c r="A183" s="26" t="s">
        <v>460</v>
      </c>
      <c r="B183" s="26" t="s">
        <v>821</v>
      </c>
      <c r="C183" s="26" t="s">
        <v>52</v>
      </c>
      <c r="D183" s="26" t="s">
        <v>58</v>
      </c>
      <c r="E183" s="26" t="s">
        <v>826</v>
      </c>
      <c r="F183" s="26" t="s">
        <v>827</v>
      </c>
      <c r="G183" s="26" t="s">
        <v>828</v>
      </c>
      <c r="H183" s="26" t="s">
        <v>829</v>
      </c>
      <c r="I183" s="26" t="s">
        <v>830</v>
      </c>
      <c r="J183" s="26" t="s">
        <v>19</v>
      </c>
      <c r="K183" s="1">
        <v>7</v>
      </c>
      <c r="L183" s="1"/>
      <c r="M183" s="27" t="s">
        <v>1284</v>
      </c>
      <c r="N183" s="27" t="s">
        <v>1284</v>
      </c>
      <c r="O183" s="27"/>
      <c r="P183" s="27" t="s">
        <v>1284</v>
      </c>
      <c r="Q183" s="27" t="s">
        <v>1284</v>
      </c>
      <c r="R183" s="27" t="s">
        <v>1284</v>
      </c>
      <c r="S183" s="27"/>
      <c r="T183" s="27" t="s">
        <v>1284</v>
      </c>
      <c r="U183" s="27"/>
      <c r="V183" s="27"/>
      <c r="W183" s="27" t="s">
        <v>1284</v>
      </c>
    </row>
    <row r="184" spans="1:23">
      <c r="A184" s="26" t="s">
        <v>460</v>
      </c>
      <c r="B184" s="26" t="s">
        <v>821</v>
      </c>
      <c r="C184" s="26" t="s">
        <v>25</v>
      </c>
      <c r="D184" s="26" t="s">
        <v>64</v>
      </c>
      <c r="E184" s="26" t="s">
        <v>831</v>
      </c>
      <c r="F184" s="26" t="s">
        <v>832</v>
      </c>
      <c r="G184" s="26" t="s">
        <v>833</v>
      </c>
      <c r="H184" s="26" t="s">
        <v>834</v>
      </c>
      <c r="I184" s="26" t="s">
        <v>835</v>
      </c>
      <c r="J184" s="26" t="s">
        <v>19</v>
      </c>
      <c r="K184" s="1">
        <v>8</v>
      </c>
      <c r="L184" s="1"/>
      <c r="M184" s="27" t="s">
        <v>1284</v>
      </c>
      <c r="N184" s="27"/>
      <c r="O184" s="27" t="s">
        <v>1284</v>
      </c>
      <c r="P184" s="27" t="s">
        <v>1284</v>
      </c>
      <c r="Q184" s="27" t="s">
        <v>1284</v>
      </c>
      <c r="R184" s="27" t="s">
        <v>1284</v>
      </c>
      <c r="S184" s="27" t="s">
        <v>1284</v>
      </c>
      <c r="T184" s="27" t="s">
        <v>1284</v>
      </c>
      <c r="U184" s="27"/>
      <c r="V184" s="27" t="s">
        <v>1284</v>
      </c>
      <c r="W184" s="27"/>
    </row>
    <row r="185" spans="1:23">
      <c r="A185" s="26" t="s">
        <v>460</v>
      </c>
      <c r="B185" s="26" t="s">
        <v>821</v>
      </c>
      <c r="C185" s="26" t="s">
        <v>76</v>
      </c>
      <c r="D185" s="26" t="s">
        <v>77</v>
      </c>
      <c r="E185" s="26" t="s">
        <v>53</v>
      </c>
      <c r="F185" s="26" t="s">
        <v>836</v>
      </c>
      <c r="G185" s="26" t="s">
        <v>837</v>
      </c>
      <c r="H185" s="26" t="s">
        <v>838</v>
      </c>
      <c r="I185" s="26" t="s">
        <v>839</v>
      </c>
      <c r="J185" s="26" t="s">
        <v>19</v>
      </c>
      <c r="K185" s="1">
        <v>4</v>
      </c>
      <c r="L185" s="1"/>
      <c r="M185" s="27"/>
      <c r="N185" s="27" t="s">
        <v>1284</v>
      </c>
      <c r="O185" s="27" t="s">
        <v>1284</v>
      </c>
      <c r="P185" s="27"/>
      <c r="Q185" s="27"/>
      <c r="R185" s="27"/>
      <c r="S185" s="27"/>
      <c r="T185" s="27"/>
      <c r="U185" s="27" t="s">
        <v>1284</v>
      </c>
      <c r="V185" s="27" t="s">
        <v>1284</v>
      </c>
      <c r="W185" s="27"/>
    </row>
    <row r="186" spans="1:23">
      <c r="A186" s="26" t="s">
        <v>460</v>
      </c>
      <c r="B186" s="26" t="s">
        <v>821</v>
      </c>
      <c r="C186" s="26" t="s">
        <v>89</v>
      </c>
      <c r="D186" s="26" t="s">
        <v>90</v>
      </c>
      <c r="E186" s="26" t="s">
        <v>584</v>
      </c>
      <c r="F186" s="26" t="s">
        <v>822</v>
      </c>
      <c r="G186" s="26" t="s">
        <v>823</v>
      </c>
      <c r="H186" s="26" t="s">
        <v>840</v>
      </c>
      <c r="I186" s="26" t="s">
        <v>841</v>
      </c>
      <c r="J186" s="26" t="s">
        <v>19</v>
      </c>
      <c r="K186" s="1">
        <v>10</v>
      </c>
      <c r="L186" s="1"/>
      <c r="M186" s="27" t="s">
        <v>1284</v>
      </c>
      <c r="N186" s="27" t="s">
        <v>1284</v>
      </c>
      <c r="O186" s="27" t="s">
        <v>1284</v>
      </c>
      <c r="P186" s="27" t="s">
        <v>1284</v>
      </c>
      <c r="Q186" s="27" t="s">
        <v>1284</v>
      </c>
      <c r="R186" s="27"/>
      <c r="S186" s="27" t="s">
        <v>1284</v>
      </c>
      <c r="T186" s="27" t="s">
        <v>1284</v>
      </c>
      <c r="U186" s="27" t="s">
        <v>1284</v>
      </c>
      <c r="V186" s="27" t="s">
        <v>1284</v>
      </c>
      <c r="W186" s="27" t="s">
        <v>1284</v>
      </c>
    </row>
    <row r="187" spans="1:23">
      <c r="A187" s="26" t="s">
        <v>460</v>
      </c>
      <c r="B187" s="26" t="s">
        <v>821</v>
      </c>
      <c r="C187" s="26" t="s">
        <v>102</v>
      </c>
      <c r="D187" s="26" t="s">
        <v>103</v>
      </c>
      <c r="E187" s="26" t="s">
        <v>842</v>
      </c>
      <c r="F187" s="26" t="s">
        <v>843</v>
      </c>
      <c r="G187" s="26" t="s">
        <v>844</v>
      </c>
      <c r="H187" s="26" t="s">
        <v>845</v>
      </c>
      <c r="I187" s="26" t="s">
        <v>846</v>
      </c>
      <c r="J187" s="26" t="s">
        <v>19</v>
      </c>
      <c r="K187" s="1">
        <v>8</v>
      </c>
      <c r="L187" s="1"/>
      <c r="M187" s="27" t="s">
        <v>1284</v>
      </c>
      <c r="N187" s="27"/>
      <c r="O187" s="27" t="s">
        <v>1284</v>
      </c>
      <c r="P187" s="27" t="s">
        <v>1284</v>
      </c>
      <c r="Q187" s="27" t="s">
        <v>1284</v>
      </c>
      <c r="R187" s="27"/>
      <c r="S187" s="27" t="s">
        <v>1284</v>
      </c>
      <c r="T187" s="27"/>
      <c r="U187" s="27" t="s">
        <v>1284</v>
      </c>
      <c r="V187" s="27" t="s">
        <v>1284</v>
      </c>
      <c r="W187" s="27" t="s">
        <v>1284</v>
      </c>
    </row>
    <row r="188" spans="1:23">
      <c r="A188" s="26" t="s">
        <v>460</v>
      </c>
      <c r="B188" s="26" t="s">
        <v>821</v>
      </c>
      <c r="C188" s="26" t="s">
        <v>114</v>
      </c>
      <c r="D188" s="26" t="s">
        <v>115</v>
      </c>
      <c r="E188" s="26" t="s">
        <v>847</v>
      </c>
      <c r="F188" s="26" t="s">
        <v>848</v>
      </c>
      <c r="G188" s="26" t="s">
        <v>849</v>
      </c>
      <c r="H188" s="26" t="s">
        <v>850</v>
      </c>
      <c r="I188" s="26" t="s">
        <v>851</v>
      </c>
      <c r="J188" s="26" t="s">
        <v>19</v>
      </c>
      <c r="K188" s="1">
        <v>5</v>
      </c>
      <c r="L188" s="1"/>
      <c r="M188" s="27"/>
      <c r="N188" s="27" t="s">
        <v>1284</v>
      </c>
      <c r="O188" s="27"/>
      <c r="P188" s="27"/>
      <c r="Q188" s="27" t="s">
        <v>1284</v>
      </c>
      <c r="R188" s="27"/>
      <c r="S188" s="27"/>
      <c r="T188" s="27" t="s">
        <v>1284</v>
      </c>
      <c r="U188" s="27" t="s">
        <v>1284</v>
      </c>
      <c r="V188" s="27"/>
      <c r="W188" s="27" t="s">
        <v>1284</v>
      </c>
    </row>
    <row r="189" spans="1:23">
      <c r="A189" s="26" t="s">
        <v>460</v>
      </c>
      <c r="B189" s="26" t="s">
        <v>821</v>
      </c>
      <c r="C189" s="26" t="s">
        <v>114</v>
      </c>
      <c r="D189" s="26" t="s">
        <v>121</v>
      </c>
      <c r="E189" s="26" t="s">
        <v>852</v>
      </c>
      <c r="F189" s="26" t="s">
        <v>157</v>
      </c>
      <c r="G189" s="26" t="s">
        <v>853</v>
      </c>
      <c r="H189" s="26" t="s">
        <v>854</v>
      </c>
      <c r="I189" s="26" t="s">
        <v>855</v>
      </c>
      <c r="J189" s="26" t="s">
        <v>19</v>
      </c>
      <c r="K189" s="1">
        <v>6</v>
      </c>
      <c r="L189" s="1"/>
      <c r="M189" s="27"/>
      <c r="N189" s="27" t="s">
        <v>1284</v>
      </c>
      <c r="O189" s="27"/>
      <c r="P189" s="27" t="s">
        <v>1284</v>
      </c>
      <c r="Q189" s="27" t="s">
        <v>1284</v>
      </c>
      <c r="R189" s="27"/>
      <c r="S189" s="27" t="s">
        <v>1284</v>
      </c>
      <c r="T189" s="27" t="s">
        <v>1284</v>
      </c>
      <c r="U189" s="27" t="s">
        <v>1284</v>
      </c>
      <c r="V189" s="27"/>
      <c r="W189" s="27"/>
    </row>
    <row r="190" spans="1:23">
      <c r="A190" s="26" t="s">
        <v>460</v>
      </c>
      <c r="B190" s="26" t="s">
        <v>856</v>
      </c>
      <c r="C190" s="26" t="s">
        <v>52</v>
      </c>
      <c r="D190" s="26" t="s">
        <v>52</v>
      </c>
      <c r="E190" s="26" t="s">
        <v>857</v>
      </c>
      <c r="F190" s="26" t="s">
        <v>858</v>
      </c>
      <c r="G190" s="26" t="s">
        <v>859</v>
      </c>
      <c r="H190" s="26" t="s">
        <v>860</v>
      </c>
      <c r="I190" s="26" t="s">
        <v>861</v>
      </c>
      <c r="J190" s="26" t="s">
        <v>19</v>
      </c>
      <c r="K190" s="1">
        <v>10</v>
      </c>
      <c r="L190" s="1"/>
      <c r="M190" s="27"/>
      <c r="N190" s="27" t="s">
        <v>1284</v>
      </c>
      <c r="O190" s="27" t="s">
        <v>1284</v>
      </c>
      <c r="P190" s="27" t="s">
        <v>1284</v>
      </c>
      <c r="Q190" s="27" t="s">
        <v>1284</v>
      </c>
      <c r="R190" s="27" t="s">
        <v>1284</v>
      </c>
      <c r="S190" s="27" t="s">
        <v>1284</v>
      </c>
      <c r="T190" s="27" t="s">
        <v>1284</v>
      </c>
      <c r="U190" s="27" t="s">
        <v>1284</v>
      </c>
      <c r="V190" s="27" t="s">
        <v>1284</v>
      </c>
      <c r="W190" s="27" t="s">
        <v>1284</v>
      </c>
    </row>
    <row r="191" spans="1:23">
      <c r="A191" s="26" t="s">
        <v>460</v>
      </c>
      <c r="B191" s="26" t="s">
        <v>856</v>
      </c>
      <c r="C191" s="26" t="s">
        <v>52</v>
      </c>
      <c r="D191" s="26" t="s">
        <v>58</v>
      </c>
      <c r="E191" s="26" t="s">
        <v>862</v>
      </c>
      <c r="F191" s="26" t="s">
        <v>172</v>
      </c>
      <c r="G191" s="26" t="s">
        <v>863</v>
      </c>
      <c r="H191" s="26" t="s">
        <v>864</v>
      </c>
      <c r="I191" s="26" t="s">
        <v>865</v>
      </c>
      <c r="J191" s="26" t="s">
        <v>19</v>
      </c>
      <c r="K191" s="1">
        <v>4</v>
      </c>
      <c r="L191" s="1"/>
      <c r="M191" s="27"/>
      <c r="N191" s="27" t="s">
        <v>1284</v>
      </c>
      <c r="O191" s="27" t="s">
        <v>1284</v>
      </c>
      <c r="P191" s="27"/>
      <c r="Q191" s="27" t="s">
        <v>1284</v>
      </c>
      <c r="R191" s="27"/>
      <c r="S191" s="27"/>
      <c r="T191" s="27"/>
      <c r="U191" s="27"/>
      <c r="V191" s="27"/>
      <c r="W191" s="27" t="s">
        <v>1284</v>
      </c>
    </row>
    <row r="192" spans="1:23">
      <c r="A192" s="26" t="s">
        <v>460</v>
      </c>
      <c r="B192" s="26" t="s">
        <v>856</v>
      </c>
      <c r="C192" s="26" t="s">
        <v>25</v>
      </c>
      <c r="D192" s="26" t="s">
        <v>64</v>
      </c>
      <c r="E192" s="26" t="s">
        <v>866</v>
      </c>
      <c r="F192" s="26" t="s">
        <v>867</v>
      </c>
      <c r="G192" s="26" t="s">
        <v>868</v>
      </c>
      <c r="H192" s="26" t="s">
        <v>869</v>
      </c>
      <c r="I192" s="26" t="s">
        <v>870</v>
      </c>
      <c r="J192" s="26" t="s">
        <v>19</v>
      </c>
      <c r="K192" s="1">
        <v>1</v>
      </c>
      <c r="L192" s="1"/>
      <c r="M192" s="27"/>
      <c r="N192" s="27"/>
      <c r="O192" s="27"/>
      <c r="P192" s="27"/>
      <c r="Q192" s="27"/>
      <c r="R192" s="27"/>
      <c r="S192" s="27"/>
      <c r="T192" s="27"/>
      <c r="U192" s="27" t="s">
        <v>1284</v>
      </c>
      <c r="V192" s="27"/>
      <c r="W192" s="27"/>
    </row>
    <row r="193" spans="1:23">
      <c r="A193" s="26" t="s">
        <v>460</v>
      </c>
      <c r="B193" s="26" t="s">
        <v>856</v>
      </c>
      <c r="C193" s="26" t="s">
        <v>25</v>
      </c>
      <c r="D193" s="26" t="s">
        <v>70</v>
      </c>
      <c r="E193" s="26" t="s">
        <v>116</v>
      </c>
      <c r="F193" s="26" t="s">
        <v>871</v>
      </c>
      <c r="G193" s="26" t="s">
        <v>872</v>
      </c>
      <c r="H193" s="26" t="s">
        <v>873</v>
      </c>
      <c r="I193" s="26" t="s">
        <v>874</v>
      </c>
      <c r="J193" s="26" t="s">
        <v>19</v>
      </c>
      <c r="K193" s="1">
        <v>1</v>
      </c>
      <c r="L193" s="1"/>
      <c r="M193" s="27"/>
      <c r="N193" s="27"/>
      <c r="O193" s="27"/>
      <c r="P193" s="27"/>
      <c r="Q193" s="27"/>
      <c r="R193" s="27"/>
      <c r="S193" s="27"/>
      <c r="T193" s="27"/>
      <c r="U193" s="27"/>
      <c r="V193" s="27"/>
      <c r="W193" s="27" t="s">
        <v>1284</v>
      </c>
    </row>
    <row r="194" spans="1:23">
      <c r="A194" s="26" t="s">
        <v>460</v>
      </c>
      <c r="B194" s="26" t="s">
        <v>856</v>
      </c>
      <c r="C194" s="26" t="s">
        <v>25</v>
      </c>
      <c r="D194" s="26" t="s">
        <v>70</v>
      </c>
      <c r="E194" s="26" t="s">
        <v>875</v>
      </c>
      <c r="F194" s="26" t="s">
        <v>721</v>
      </c>
      <c r="G194" s="26" t="s">
        <v>876</v>
      </c>
      <c r="H194" s="26" t="s">
        <v>877</v>
      </c>
      <c r="I194" s="26" t="s">
        <v>878</v>
      </c>
      <c r="J194" s="26" t="s">
        <v>19</v>
      </c>
      <c r="K194" s="1">
        <v>0</v>
      </c>
      <c r="L194" s="1"/>
      <c r="M194" s="27"/>
      <c r="N194" s="27"/>
      <c r="O194" s="27"/>
      <c r="P194" s="27"/>
      <c r="Q194" s="27"/>
      <c r="R194" s="27"/>
      <c r="S194" s="27"/>
      <c r="T194" s="27"/>
      <c r="U194" s="27"/>
      <c r="V194" s="27"/>
      <c r="W194" s="27"/>
    </row>
    <row r="195" spans="1:23">
      <c r="A195" s="26" t="s">
        <v>460</v>
      </c>
      <c r="B195" s="26" t="s">
        <v>856</v>
      </c>
      <c r="C195" s="26" t="s">
        <v>76</v>
      </c>
      <c r="D195" s="26" t="s">
        <v>77</v>
      </c>
      <c r="E195" s="26" t="s">
        <v>879</v>
      </c>
      <c r="F195" s="26" t="s">
        <v>880</v>
      </c>
      <c r="G195" s="26" t="s">
        <v>881</v>
      </c>
      <c r="H195" s="26" t="s">
        <v>882</v>
      </c>
      <c r="I195" s="26" t="s">
        <v>883</v>
      </c>
      <c r="J195" s="26" t="s">
        <v>19</v>
      </c>
      <c r="K195" s="1">
        <v>3</v>
      </c>
      <c r="L195" s="1"/>
      <c r="M195" s="27"/>
      <c r="N195" s="27"/>
      <c r="O195" s="27"/>
      <c r="P195" s="27"/>
      <c r="Q195" s="27" t="s">
        <v>1284</v>
      </c>
      <c r="R195" s="27"/>
      <c r="S195" s="27"/>
      <c r="T195" s="27" t="s">
        <v>1284</v>
      </c>
      <c r="U195" s="27"/>
      <c r="V195" s="27"/>
      <c r="W195" s="27" t="s">
        <v>1284</v>
      </c>
    </row>
    <row r="196" spans="1:23">
      <c r="A196" s="26" t="s">
        <v>460</v>
      </c>
      <c r="B196" s="26" t="s">
        <v>856</v>
      </c>
      <c r="C196" s="26" t="s">
        <v>76</v>
      </c>
      <c r="D196" s="26" t="s">
        <v>83</v>
      </c>
      <c r="E196" s="26" t="s">
        <v>674</v>
      </c>
      <c r="F196" s="26" t="s">
        <v>884</v>
      </c>
      <c r="G196" s="26" t="s">
        <v>885</v>
      </c>
      <c r="H196" s="26" t="s">
        <v>882</v>
      </c>
      <c r="I196" s="26" t="s">
        <v>886</v>
      </c>
      <c r="J196" s="26" t="s">
        <v>19</v>
      </c>
      <c r="K196" s="1">
        <v>0</v>
      </c>
      <c r="L196" s="1"/>
      <c r="M196" s="27"/>
      <c r="N196" s="27"/>
      <c r="O196" s="27"/>
      <c r="P196" s="27"/>
      <c r="Q196" s="27"/>
      <c r="R196" s="27"/>
      <c r="S196" s="27"/>
      <c r="T196" s="27"/>
      <c r="U196" s="27"/>
      <c r="V196" s="27"/>
      <c r="W196" s="27"/>
    </row>
    <row r="197" spans="1:23">
      <c r="A197" s="26" t="s">
        <v>460</v>
      </c>
      <c r="B197" s="26" t="s">
        <v>856</v>
      </c>
      <c r="C197" s="26" t="s">
        <v>89</v>
      </c>
      <c r="D197" s="26" t="s">
        <v>90</v>
      </c>
      <c r="E197" s="26" t="s">
        <v>887</v>
      </c>
      <c r="F197" s="26" t="s">
        <v>22</v>
      </c>
      <c r="G197" s="26" t="s">
        <v>888</v>
      </c>
      <c r="H197" s="26" t="s">
        <v>889</v>
      </c>
      <c r="I197" s="26" t="s">
        <v>890</v>
      </c>
      <c r="J197" s="26" t="s">
        <v>19</v>
      </c>
      <c r="K197" s="1">
        <v>10</v>
      </c>
      <c r="L197" s="1"/>
      <c r="M197" s="27" t="s">
        <v>1284</v>
      </c>
      <c r="N197" s="27" t="s">
        <v>1284</v>
      </c>
      <c r="O197" s="27" t="s">
        <v>1284</v>
      </c>
      <c r="P197" s="27" t="s">
        <v>1284</v>
      </c>
      <c r="Q197" s="27" t="s">
        <v>1284</v>
      </c>
      <c r="R197" s="27" t="s">
        <v>1284</v>
      </c>
      <c r="S197" s="27" t="s">
        <v>1284</v>
      </c>
      <c r="T197" s="27" t="s">
        <v>1284</v>
      </c>
      <c r="U197" s="27"/>
      <c r="V197" s="27" t="s">
        <v>1284</v>
      </c>
      <c r="W197" s="27" t="s">
        <v>1284</v>
      </c>
    </row>
    <row r="198" spans="1:23">
      <c r="A198" s="26" t="s">
        <v>460</v>
      </c>
      <c r="B198" s="26" t="s">
        <v>856</v>
      </c>
      <c r="C198" s="26" t="s">
        <v>89</v>
      </c>
      <c r="D198" s="26" t="s">
        <v>96</v>
      </c>
      <c r="E198" s="26" t="s">
        <v>891</v>
      </c>
      <c r="F198" s="26" t="s">
        <v>223</v>
      </c>
      <c r="G198" s="26" t="s">
        <v>892</v>
      </c>
      <c r="H198" s="26" t="s">
        <v>893</v>
      </c>
      <c r="I198" s="26" t="s">
        <v>894</v>
      </c>
      <c r="J198" s="26" t="s">
        <v>19</v>
      </c>
      <c r="K198" s="1">
        <v>4</v>
      </c>
      <c r="L198" s="1"/>
      <c r="M198" s="27" t="s">
        <v>1284</v>
      </c>
      <c r="N198" s="27"/>
      <c r="O198" s="27" t="s">
        <v>1284</v>
      </c>
      <c r="P198" s="27" t="s">
        <v>1284</v>
      </c>
      <c r="Q198" s="27"/>
      <c r="R198" s="27" t="s">
        <v>1284</v>
      </c>
      <c r="S198" s="27"/>
      <c r="T198" s="27"/>
      <c r="U198" s="27"/>
      <c r="V198" s="27"/>
      <c r="W198" s="27"/>
    </row>
    <row r="199" spans="1:23">
      <c r="A199" s="26" t="s">
        <v>460</v>
      </c>
      <c r="B199" s="26" t="s">
        <v>856</v>
      </c>
      <c r="C199" s="26" t="s">
        <v>102</v>
      </c>
      <c r="D199" s="26" t="s">
        <v>103</v>
      </c>
      <c r="E199" s="26" t="s">
        <v>895</v>
      </c>
      <c r="F199" s="26" t="s">
        <v>896</v>
      </c>
      <c r="G199" s="26" t="s">
        <v>897</v>
      </c>
      <c r="H199" s="26" t="s">
        <v>898</v>
      </c>
      <c r="I199" s="26" t="s">
        <v>899</v>
      </c>
      <c r="J199" s="26" t="s">
        <v>19</v>
      </c>
      <c r="K199" s="1">
        <v>2</v>
      </c>
      <c r="L199" s="1"/>
      <c r="M199" s="27"/>
      <c r="N199" s="27"/>
      <c r="O199" s="27"/>
      <c r="P199" s="27"/>
      <c r="Q199" s="27"/>
      <c r="R199" s="27"/>
      <c r="S199" s="27" t="s">
        <v>1284</v>
      </c>
      <c r="T199" s="27"/>
      <c r="U199" s="27"/>
      <c r="V199" s="27" t="s">
        <v>1284</v>
      </c>
      <c r="W199" s="27"/>
    </row>
    <row r="200" spans="1:23">
      <c r="A200" s="26" t="s">
        <v>460</v>
      </c>
      <c r="B200" s="26" t="s">
        <v>856</v>
      </c>
      <c r="C200" s="26" t="s">
        <v>102</v>
      </c>
      <c r="D200" s="26" t="s">
        <v>109</v>
      </c>
      <c r="E200" s="26" t="s">
        <v>900</v>
      </c>
      <c r="F200" s="26" t="s">
        <v>901</v>
      </c>
      <c r="G200" s="26" t="s">
        <v>902</v>
      </c>
      <c r="H200" s="26" t="s">
        <v>903</v>
      </c>
      <c r="I200" s="26" t="s">
        <v>904</v>
      </c>
      <c r="J200" s="26" t="s">
        <v>19</v>
      </c>
      <c r="K200" s="1">
        <v>0</v>
      </c>
      <c r="L200" s="1"/>
      <c r="M200" s="27"/>
      <c r="N200" s="27"/>
      <c r="O200" s="27"/>
      <c r="P200" s="27"/>
      <c r="Q200" s="27"/>
      <c r="R200" s="27"/>
      <c r="S200" s="27"/>
      <c r="T200" s="27"/>
      <c r="U200" s="27"/>
      <c r="V200" s="27"/>
      <c r="W200" s="27"/>
    </row>
    <row r="201" spans="1:23">
      <c r="A201" s="26" t="s">
        <v>460</v>
      </c>
      <c r="B201" s="26" t="s">
        <v>856</v>
      </c>
      <c r="C201" s="26" t="s">
        <v>114</v>
      </c>
      <c r="D201" s="26" t="s">
        <v>905</v>
      </c>
      <c r="E201" s="26" t="s">
        <v>906</v>
      </c>
      <c r="F201" s="26" t="s">
        <v>229</v>
      </c>
      <c r="G201" s="26" t="s">
        <v>907</v>
      </c>
      <c r="H201" s="26" t="s">
        <v>908</v>
      </c>
      <c r="I201" s="26" t="s">
        <v>909</v>
      </c>
      <c r="J201" s="26" t="s">
        <v>19</v>
      </c>
      <c r="K201" s="1">
        <v>4</v>
      </c>
      <c r="L201" s="1"/>
      <c r="M201" s="27" t="s">
        <v>1284</v>
      </c>
      <c r="N201" s="27"/>
      <c r="O201" s="27"/>
      <c r="P201" s="27" t="s">
        <v>1284</v>
      </c>
      <c r="Q201" s="27" t="s">
        <v>1284</v>
      </c>
      <c r="R201" s="27" t="s">
        <v>1284</v>
      </c>
      <c r="S201" s="27"/>
      <c r="T201" s="27"/>
      <c r="U201" s="27"/>
      <c r="V201" s="27"/>
      <c r="W201" s="27"/>
    </row>
    <row r="202" spans="1:23">
      <c r="A202" s="26" t="s">
        <v>460</v>
      </c>
      <c r="B202" s="26" t="s">
        <v>856</v>
      </c>
      <c r="C202" s="26" t="s">
        <v>114</v>
      </c>
      <c r="D202" s="26" t="s">
        <v>121</v>
      </c>
      <c r="E202" s="26" t="s">
        <v>910</v>
      </c>
      <c r="F202" s="26" t="s">
        <v>911</v>
      </c>
      <c r="G202" s="26" t="s">
        <v>912</v>
      </c>
      <c r="H202" s="26" t="s">
        <v>913</v>
      </c>
      <c r="I202" s="26" t="s">
        <v>914</v>
      </c>
      <c r="J202" s="26" t="s">
        <v>19</v>
      </c>
      <c r="K202" s="1">
        <v>0</v>
      </c>
      <c r="L202" s="1"/>
      <c r="M202" s="27"/>
      <c r="N202" s="27"/>
      <c r="O202" s="27"/>
      <c r="P202" s="27"/>
      <c r="Q202" s="27"/>
      <c r="R202" s="27"/>
      <c r="S202" s="27"/>
      <c r="T202" s="27"/>
      <c r="U202" s="27"/>
      <c r="V202" s="27"/>
      <c r="W202" s="27"/>
    </row>
    <row r="203" spans="1:23">
      <c r="A203" s="26" t="s">
        <v>915</v>
      </c>
      <c r="B203" s="26" t="s">
        <v>12</v>
      </c>
      <c r="C203" s="26" t="s">
        <v>12</v>
      </c>
      <c r="D203" s="26" t="s">
        <v>13</v>
      </c>
      <c r="E203" s="26" t="s">
        <v>916</v>
      </c>
      <c r="F203" s="26" t="s">
        <v>917</v>
      </c>
      <c r="G203" s="26" t="s">
        <v>918</v>
      </c>
      <c r="H203" s="26" t="s">
        <v>919</v>
      </c>
      <c r="I203" s="26" t="s">
        <v>920</v>
      </c>
      <c r="J203" s="26" t="s">
        <v>19</v>
      </c>
      <c r="K203" s="1">
        <v>7</v>
      </c>
      <c r="L203" s="1"/>
      <c r="M203" s="27"/>
      <c r="N203" s="27"/>
      <c r="O203" s="27"/>
      <c r="P203" s="27"/>
      <c r="Q203" s="27" t="s">
        <v>1284</v>
      </c>
      <c r="R203" s="27" t="s">
        <v>1284</v>
      </c>
      <c r="S203" s="27" t="s">
        <v>1284</v>
      </c>
      <c r="T203" s="27" t="s">
        <v>1284</v>
      </c>
      <c r="U203" s="27" t="s">
        <v>1284</v>
      </c>
      <c r="V203" s="27" t="s">
        <v>1284</v>
      </c>
      <c r="W203" s="27" t="s">
        <v>1284</v>
      </c>
    </row>
    <row r="204" spans="1:23">
      <c r="A204" s="26" t="s">
        <v>915</v>
      </c>
      <c r="B204" s="26" t="s">
        <v>12</v>
      </c>
      <c r="C204" s="26" t="s">
        <v>12</v>
      </c>
      <c r="D204" s="26" t="s">
        <v>20</v>
      </c>
      <c r="E204" s="26" t="s">
        <v>916</v>
      </c>
      <c r="F204" s="26" t="s">
        <v>917</v>
      </c>
      <c r="G204" s="26" t="s">
        <v>918</v>
      </c>
      <c r="H204" s="26" t="s">
        <v>919</v>
      </c>
      <c r="I204" s="26" t="s">
        <v>920</v>
      </c>
      <c r="J204" s="26" t="s">
        <v>19</v>
      </c>
      <c r="K204" s="1">
        <v>7</v>
      </c>
      <c r="L204" s="1"/>
      <c r="M204" s="27"/>
      <c r="N204" s="27"/>
      <c r="O204" s="27"/>
      <c r="P204" s="27"/>
      <c r="Q204" s="27" t="s">
        <v>1284</v>
      </c>
      <c r="R204" s="27" t="s">
        <v>1284</v>
      </c>
      <c r="S204" s="27" t="s">
        <v>1284</v>
      </c>
      <c r="T204" s="27" t="s">
        <v>1284</v>
      </c>
      <c r="U204" s="27" t="s">
        <v>1284</v>
      </c>
      <c r="V204" s="27" t="s">
        <v>1284</v>
      </c>
      <c r="W204" s="27" t="s">
        <v>1284</v>
      </c>
    </row>
    <row r="205" spans="1:23">
      <c r="A205" s="26" t="s">
        <v>915</v>
      </c>
      <c r="B205" s="26" t="s">
        <v>12</v>
      </c>
      <c r="C205" s="26" t="s">
        <v>12</v>
      </c>
      <c r="D205" s="26" t="s">
        <v>25</v>
      </c>
      <c r="E205" s="26" t="s">
        <v>921</v>
      </c>
      <c r="F205" s="26" t="s">
        <v>922</v>
      </c>
      <c r="G205" s="26" t="s">
        <v>923</v>
      </c>
      <c r="H205" s="26" t="s">
        <v>924</v>
      </c>
      <c r="I205" s="26" t="s">
        <v>925</v>
      </c>
      <c r="J205" s="26" t="s">
        <v>19</v>
      </c>
      <c r="K205" s="1">
        <v>2</v>
      </c>
      <c r="L205" s="1"/>
      <c r="M205" s="27"/>
      <c r="N205" s="27"/>
      <c r="O205" s="27"/>
      <c r="P205" s="27"/>
      <c r="Q205" s="27"/>
      <c r="R205" s="27"/>
      <c r="S205" s="27"/>
      <c r="T205" s="27"/>
      <c r="U205" s="27" t="s">
        <v>1284</v>
      </c>
      <c r="V205" s="27" t="s">
        <v>1284</v>
      </c>
      <c r="W205" s="27"/>
    </row>
    <row r="206" spans="1:23">
      <c r="A206" s="26" t="s">
        <v>915</v>
      </c>
      <c r="B206" s="26" t="s">
        <v>12</v>
      </c>
      <c r="C206" s="26" t="s">
        <v>12</v>
      </c>
      <c r="D206" s="26" t="s">
        <v>30</v>
      </c>
      <c r="E206" s="26" t="s">
        <v>926</v>
      </c>
      <c r="F206" s="26" t="s">
        <v>927</v>
      </c>
      <c r="G206" s="26" t="s">
        <v>928</v>
      </c>
      <c r="H206" s="26" t="s">
        <v>929</v>
      </c>
      <c r="I206" s="26" t="s">
        <v>930</v>
      </c>
      <c r="J206" s="26" t="s">
        <v>19</v>
      </c>
      <c r="K206" s="1">
        <v>0</v>
      </c>
      <c r="L206" s="1"/>
      <c r="M206" s="27"/>
      <c r="N206" s="27"/>
      <c r="O206" s="27"/>
      <c r="P206" s="27"/>
      <c r="Q206" s="27"/>
      <c r="R206" s="27"/>
      <c r="S206" s="27"/>
      <c r="T206" s="27"/>
      <c r="U206" s="27"/>
      <c r="V206" s="27"/>
      <c r="W206" s="27"/>
    </row>
    <row r="207" spans="1:23">
      <c r="A207" s="26" t="s">
        <v>915</v>
      </c>
      <c r="B207" s="26" t="s">
        <v>12</v>
      </c>
      <c r="C207" s="26" t="s">
        <v>12</v>
      </c>
      <c r="D207" s="26" t="s">
        <v>76</v>
      </c>
      <c r="E207" s="26" t="s">
        <v>931</v>
      </c>
      <c r="F207" s="26" t="s">
        <v>932</v>
      </c>
      <c r="G207" s="26" t="s">
        <v>933</v>
      </c>
      <c r="H207" s="26" t="s">
        <v>934</v>
      </c>
      <c r="I207" s="26" t="s">
        <v>935</v>
      </c>
      <c r="J207" s="26" t="s">
        <v>19</v>
      </c>
      <c r="K207" s="1">
        <v>5</v>
      </c>
      <c r="L207" s="1"/>
      <c r="M207" s="27"/>
      <c r="N207" s="27"/>
      <c r="O207" s="27" t="s">
        <v>1284</v>
      </c>
      <c r="P207" s="27" t="s">
        <v>1284</v>
      </c>
      <c r="Q207" s="27"/>
      <c r="R207" s="27" t="s">
        <v>1284</v>
      </c>
      <c r="S207" s="27"/>
      <c r="T207" s="27" t="s">
        <v>1284</v>
      </c>
      <c r="U207" s="27"/>
      <c r="V207" s="27"/>
      <c r="W207" s="27" t="s">
        <v>1284</v>
      </c>
    </row>
    <row r="208" spans="1:23">
      <c r="A208" s="26" t="s">
        <v>915</v>
      </c>
      <c r="B208" s="26" t="s">
        <v>12</v>
      </c>
      <c r="C208" s="26" t="s">
        <v>12</v>
      </c>
      <c r="D208" s="26" t="s">
        <v>478</v>
      </c>
      <c r="E208" s="26" t="s">
        <v>936</v>
      </c>
      <c r="F208" s="26" t="s">
        <v>937</v>
      </c>
      <c r="G208" s="26" t="s">
        <v>938</v>
      </c>
      <c r="H208" s="26" t="s">
        <v>939</v>
      </c>
      <c r="I208" s="26" t="s">
        <v>940</v>
      </c>
      <c r="J208" s="26" t="s">
        <v>19</v>
      </c>
      <c r="K208" s="1">
        <v>1</v>
      </c>
      <c r="L208" s="1"/>
      <c r="M208" s="27"/>
      <c r="N208" s="27"/>
      <c r="O208" s="27"/>
      <c r="P208" s="27"/>
      <c r="Q208" s="27"/>
      <c r="R208" s="27"/>
      <c r="S208" s="27"/>
      <c r="T208" s="27"/>
      <c r="U208" s="27"/>
      <c r="V208" s="27" t="s">
        <v>1284</v>
      </c>
      <c r="W208" s="27"/>
    </row>
    <row r="209" spans="1:23">
      <c r="A209" s="26" t="s">
        <v>915</v>
      </c>
      <c r="B209" s="26" t="s">
        <v>12</v>
      </c>
      <c r="C209" s="26" t="s">
        <v>12</v>
      </c>
      <c r="D209" s="26" t="s">
        <v>36</v>
      </c>
      <c r="E209" s="26" t="s">
        <v>941</v>
      </c>
      <c r="F209" s="26" t="s">
        <v>942</v>
      </c>
      <c r="G209" s="26" t="s">
        <v>943</v>
      </c>
      <c r="H209" s="26" t="s">
        <v>944</v>
      </c>
      <c r="I209" s="26" t="s">
        <v>945</v>
      </c>
      <c r="J209" s="26" t="s">
        <v>19</v>
      </c>
      <c r="K209" s="1">
        <v>1</v>
      </c>
      <c r="L209" s="1"/>
      <c r="M209" s="27"/>
      <c r="N209" s="27"/>
      <c r="O209" s="27"/>
      <c r="P209" s="27"/>
      <c r="Q209" s="27"/>
      <c r="R209" s="27"/>
      <c r="S209" s="27"/>
      <c r="T209" s="27"/>
      <c r="U209" s="27"/>
      <c r="V209" s="27"/>
      <c r="W209" s="27" t="s">
        <v>1284</v>
      </c>
    </row>
    <row r="210" spans="1:23">
      <c r="A210" s="26" t="s">
        <v>915</v>
      </c>
      <c r="B210" s="26" t="s">
        <v>12</v>
      </c>
      <c r="C210" s="26" t="s">
        <v>12</v>
      </c>
      <c r="D210" s="26" t="s">
        <v>946</v>
      </c>
      <c r="E210" s="26" t="s">
        <v>947</v>
      </c>
      <c r="F210" s="26" t="s">
        <v>948</v>
      </c>
      <c r="G210" s="26" t="s">
        <v>949</v>
      </c>
      <c r="H210" s="26" t="s">
        <v>950</v>
      </c>
      <c r="I210" s="26" t="s">
        <v>951</v>
      </c>
      <c r="J210" s="26" t="s">
        <v>19</v>
      </c>
      <c r="K210" s="1">
        <v>5</v>
      </c>
      <c r="L210" s="1"/>
      <c r="M210" s="27"/>
      <c r="N210" s="27" t="s">
        <v>1284</v>
      </c>
      <c r="O210" s="27"/>
      <c r="P210" s="27"/>
      <c r="Q210" s="27" t="s">
        <v>1284</v>
      </c>
      <c r="R210" s="27" t="s">
        <v>1284</v>
      </c>
      <c r="S210" s="27" t="s">
        <v>1284</v>
      </c>
      <c r="T210" s="27"/>
      <c r="U210" s="27"/>
      <c r="V210" s="27" t="s">
        <v>1284</v>
      </c>
      <c r="W210" s="27"/>
    </row>
    <row r="211" spans="1:23">
      <c r="A211" s="26" t="s">
        <v>915</v>
      </c>
      <c r="B211" s="26" t="s">
        <v>12</v>
      </c>
      <c r="C211" s="26" t="s">
        <v>12</v>
      </c>
      <c r="D211" s="26" t="s">
        <v>952</v>
      </c>
      <c r="E211" s="26" t="s">
        <v>953</v>
      </c>
      <c r="F211" s="26" t="s">
        <v>954</v>
      </c>
      <c r="G211" s="26" t="s">
        <v>955</v>
      </c>
      <c r="H211" s="26" t="s">
        <v>956</v>
      </c>
      <c r="I211" s="26" t="s">
        <v>957</v>
      </c>
      <c r="J211" s="26" t="s">
        <v>19</v>
      </c>
      <c r="K211" s="1">
        <v>0</v>
      </c>
      <c r="L211" s="1"/>
      <c r="M211" s="27"/>
      <c r="N211" s="27"/>
      <c r="O211" s="27"/>
      <c r="P211" s="27"/>
      <c r="Q211" s="27"/>
      <c r="R211" s="27"/>
      <c r="S211" s="27"/>
      <c r="T211" s="27"/>
      <c r="U211" s="27"/>
      <c r="V211" s="27"/>
      <c r="W211" s="27"/>
    </row>
    <row r="212" spans="1:23">
      <c r="A212" s="26" t="s">
        <v>915</v>
      </c>
      <c r="B212" s="26" t="s">
        <v>958</v>
      </c>
      <c r="C212" s="26" t="s">
        <v>52</v>
      </c>
      <c r="D212" s="26" t="s">
        <v>52</v>
      </c>
      <c r="E212" s="26" t="s">
        <v>959</v>
      </c>
      <c r="F212" s="26" t="s">
        <v>960</v>
      </c>
      <c r="G212" s="26" t="s">
        <v>961</v>
      </c>
      <c r="H212" s="26" t="s">
        <v>962</v>
      </c>
      <c r="I212" s="26" t="s">
        <v>963</v>
      </c>
      <c r="J212" s="26" t="s">
        <v>19</v>
      </c>
      <c r="K212" s="1">
        <v>3</v>
      </c>
      <c r="L212" s="1"/>
      <c r="M212" s="27"/>
      <c r="N212" s="27"/>
      <c r="O212" s="27" t="s">
        <v>1284</v>
      </c>
      <c r="P212" s="27"/>
      <c r="Q212" s="27" t="s">
        <v>1284</v>
      </c>
      <c r="R212" s="27"/>
      <c r="S212" s="27"/>
      <c r="T212" s="27"/>
      <c r="U212" s="27"/>
      <c r="V212" s="27" t="s">
        <v>1284</v>
      </c>
      <c r="W212" s="27"/>
    </row>
    <row r="213" spans="1:23">
      <c r="A213" s="26" t="s">
        <v>915</v>
      </c>
      <c r="B213" s="26" t="s">
        <v>958</v>
      </c>
      <c r="C213" s="26" t="s">
        <v>52</v>
      </c>
      <c r="D213" s="26" t="s">
        <v>58</v>
      </c>
      <c r="E213" s="26" t="s">
        <v>964</v>
      </c>
      <c r="F213" s="26" t="s">
        <v>22</v>
      </c>
      <c r="G213" s="26" t="s">
        <v>965</v>
      </c>
      <c r="H213" s="26" t="s">
        <v>966</v>
      </c>
      <c r="I213" s="26" t="s">
        <v>967</v>
      </c>
      <c r="J213" s="26" t="s">
        <v>19</v>
      </c>
      <c r="K213" s="1">
        <v>10</v>
      </c>
      <c r="L213" s="1"/>
      <c r="M213" s="27" t="s">
        <v>1284</v>
      </c>
      <c r="N213" s="27" t="s">
        <v>1284</v>
      </c>
      <c r="O213" s="27" t="s">
        <v>1284</v>
      </c>
      <c r="P213" s="27" t="s">
        <v>1284</v>
      </c>
      <c r="Q213" s="27" t="s">
        <v>1284</v>
      </c>
      <c r="R213" s="27" t="s">
        <v>1284</v>
      </c>
      <c r="S213" s="27" t="s">
        <v>1284</v>
      </c>
      <c r="T213" s="27" t="s">
        <v>1284</v>
      </c>
      <c r="U213" s="27" t="s">
        <v>1284</v>
      </c>
      <c r="V213" s="27"/>
      <c r="W213" s="27" t="s">
        <v>1284</v>
      </c>
    </row>
    <row r="214" spans="1:23">
      <c r="A214" s="26" t="s">
        <v>915</v>
      </c>
      <c r="B214" s="26" t="s">
        <v>958</v>
      </c>
      <c r="C214" s="26" t="s">
        <v>25</v>
      </c>
      <c r="D214" s="26" t="s">
        <v>64</v>
      </c>
      <c r="E214" s="26" t="s">
        <v>968</v>
      </c>
      <c r="F214" s="26" t="s">
        <v>969</v>
      </c>
      <c r="G214" s="26" t="s">
        <v>970</v>
      </c>
      <c r="H214" s="26" t="s">
        <v>971</v>
      </c>
      <c r="I214" s="26" t="s">
        <v>972</v>
      </c>
      <c r="J214" s="26" t="s">
        <v>19</v>
      </c>
      <c r="K214" s="1">
        <v>8</v>
      </c>
      <c r="L214" s="1"/>
      <c r="M214" s="27"/>
      <c r="N214" s="27" t="s">
        <v>1284</v>
      </c>
      <c r="O214" s="27"/>
      <c r="P214" s="27" t="s">
        <v>1284</v>
      </c>
      <c r="Q214" s="27" t="s">
        <v>1284</v>
      </c>
      <c r="R214" s="27"/>
      <c r="S214" s="27" t="s">
        <v>1284</v>
      </c>
      <c r="T214" s="27" t="s">
        <v>1284</v>
      </c>
      <c r="U214" s="27" t="s">
        <v>1284</v>
      </c>
      <c r="V214" s="27" t="s">
        <v>1284</v>
      </c>
      <c r="W214" s="27" t="s">
        <v>1284</v>
      </c>
    </row>
    <row r="215" spans="1:23">
      <c r="A215" s="26" t="s">
        <v>915</v>
      </c>
      <c r="B215" s="26" t="s">
        <v>958</v>
      </c>
      <c r="C215" s="26" t="s">
        <v>25</v>
      </c>
      <c r="D215" s="26" t="s">
        <v>70</v>
      </c>
      <c r="E215" s="26" t="s">
        <v>973</v>
      </c>
      <c r="F215" s="26" t="s">
        <v>974</v>
      </c>
      <c r="G215" s="26" t="s">
        <v>975</v>
      </c>
      <c r="H215" s="26" t="s">
        <v>976</v>
      </c>
      <c r="I215" s="26" t="s">
        <v>977</v>
      </c>
      <c r="J215" s="26" t="s">
        <v>19</v>
      </c>
      <c r="K215" s="1">
        <v>4</v>
      </c>
      <c r="L215" s="1"/>
      <c r="M215" s="27"/>
      <c r="N215" s="27"/>
      <c r="O215" s="27"/>
      <c r="P215" s="27" t="s">
        <v>1284</v>
      </c>
      <c r="Q215" s="27" t="s">
        <v>1284</v>
      </c>
      <c r="R215" s="27"/>
      <c r="S215" s="27" t="s">
        <v>1284</v>
      </c>
      <c r="T215" s="27" t="s">
        <v>1284</v>
      </c>
      <c r="U215" s="27"/>
      <c r="V215" s="27"/>
      <c r="W215" s="27"/>
    </row>
    <row r="216" spans="1:23">
      <c r="A216" s="26" t="s">
        <v>915</v>
      </c>
      <c r="B216" s="26" t="s">
        <v>958</v>
      </c>
      <c r="C216" s="26" t="s">
        <v>76</v>
      </c>
      <c r="D216" s="26" t="s">
        <v>77</v>
      </c>
      <c r="E216" s="26" t="s">
        <v>978</v>
      </c>
      <c r="F216" s="26" t="s">
        <v>148</v>
      </c>
      <c r="G216" s="26" t="s">
        <v>979</v>
      </c>
      <c r="H216" s="26" t="s">
        <v>980</v>
      </c>
      <c r="I216" s="26" t="s">
        <v>981</v>
      </c>
      <c r="J216" s="26" t="s">
        <v>19</v>
      </c>
      <c r="K216" s="1">
        <v>0</v>
      </c>
      <c r="L216" s="1"/>
      <c r="M216" s="27"/>
      <c r="N216" s="27"/>
      <c r="O216" s="27"/>
      <c r="P216" s="27"/>
      <c r="Q216" s="27"/>
      <c r="R216" s="27"/>
      <c r="S216" s="27"/>
      <c r="T216" s="27"/>
      <c r="U216" s="27"/>
      <c r="V216" s="27"/>
      <c r="W216" s="27"/>
    </row>
    <row r="217" spans="1:23">
      <c r="A217" s="26" t="s">
        <v>915</v>
      </c>
      <c r="B217" s="26" t="s">
        <v>958</v>
      </c>
      <c r="C217" s="26" t="s">
        <v>76</v>
      </c>
      <c r="D217" s="26" t="s">
        <v>83</v>
      </c>
      <c r="E217" s="26" t="s">
        <v>982</v>
      </c>
      <c r="F217" s="26" t="s">
        <v>911</v>
      </c>
      <c r="G217" s="26" t="s">
        <v>983</v>
      </c>
      <c r="H217" s="26" t="s">
        <v>984</v>
      </c>
      <c r="I217" s="26" t="s">
        <v>985</v>
      </c>
      <c r="J217" s="26" t="s">
        <v>19</v>
      </c>
      <c r="K217" s="1">
        <v>6</v>
      </c>
      <c r="L217" s="1"/>
      <c r="M217" s="27" t="s">
        <v>1284</v>
      </c>
      <c r="N217" s="27" t="s">
        <v>1284</v>
      </c>
      <c r="O217" s="27" t="s">
        <v>1284</v>
      </c>
      <c r="P217" s="27" t="s">
        <v>1284</v>
      </c>
      <c r="Q217" s="27" t="s">
        <v>1284</v>
      </c>
      <c r="R217" s="27"/>
      <c r="S217" s="27"/>
      <c r="T217" s="27"/>
      <c r="U217" s="27"/>
      <c r="V217" s="27"/>
      <c r="W217" s="27" t="s">
        <v>1284</v>
      </c>
    </row>
    <row r="218" spans="1:23">
      <c r="A218" s="26" t="s">
        <v>915</v>
      </c>
      <c r="B218" s="26" t="s">
        <v>958</v>
      </c>
      <c r="C218" s="26" t="s">
        <v>89</v>
      </c>
      <c r="D218" s="26" t="s">
        <v>90</v>
      </c>
      <c r="E218" s="26" t="s">
        <v>986</v>
      </c>
      <c r="F218" s="26" t="s">
        <v>987</v>
      </c>
      <c r="G218" s="26" t="s">
        <v>988</v>
      </c>
      <c r="H218" s="26" t="s">
        <v>989</v>
      </c>
      <c r="I218" s="26" t="s">
        <v>990</v>
      </c>
      <c r="J218" s="26" t="s">
        <v>19</v>
      </c>
      <c r="K218" s="1">
        <v>10</v>
      </c>
      <c r="L218" s="1"/>
      <c r="M218" s="27" t="s">
        <v>1284</v>
      </c>
      <c r="N218" s="27" t="s">
        <v>1284</v>
      </c>
      <c r="O218" s="27" t="s">
        <v>1284</v>
      </c>
      <c r="P218" s="27" t="s">
        <v>1284</v>
      </c>
      <c r="Q218" s="27" t="s">
        <v>1284</v>
      </c>
      <c r="R218" s="27" t="s">
        <v>1284</v>
      </c>
      <c r="S218" s="27" t="s">
        <v>1284</v>
      </c>
      <c r="T218" s="27" t="s">
        <v>1284</v>
      </c>
      <c r="U218" s="27" t="s">
        <v>1284</v>
      </c>
      <c r="V218" s="27"/>
      <c r="W218" s="27" t="s">
        <v>1284</v>
      </c>
    </row>
    <row r="219" spans="1:23">
      <c r="A219" s="26" t="s">
        <v>915</v>
      </c>
      <c r="B219" s="26" t="s">
        <v>958</v>
      </c>
      <c r="C219" s="26" t="s">
        <v>89</v>
      </c>
      <c r="D219" s="26" t="s">
        <v>96</v>
      </c>
      <c r="E219" s="26" t="s">
        <v>991</v>
      </c>
      <c r="F219" s="26" t="s">
        <v>123</v>
      </c>
      <c r="G219" s="26" t="s">
        <v>992</v>
      </c>
      <c r="H219" s="26" t="s">
        <v>993</v>
      </c>
      <c r="I219" s="26" t="s">
        <v>994</v>
      </c>
      <c r="J219" s="26" t="s">
        <v>19</v>
      </c>
      <c r="K219" s="1">
        <v>2</v>
      </c>
      <c r="L219" s="1"/>
      <c r="M219" s="27"/>
      <c r="N219" s="27"/>
      <c r="O219" s="27"/>
      <c r="P219" s="27" t="s">
        <v>1284</v>
      </c>
      <c r="Q219" s="27"/>
      <c r="R219" s="27"/>
      <c r="S219" s="27" t="s">
        <v>1284</v>
      </c>
      <c r="T219" s="27"/>
      <c r="U219" s="27"/>
      <c r="V219" s="27"/>
      <c r="W219" s="27"/>
    </row>
    <row r="220" spans="1:23">
      <c r="A220" s="26" t="s">
        <v>915</v>
      </c>
      <c r="B220" s="26" t="s">
        <v>958</v>
      </c>
      <c r="C220" s="26" t="s">
        <v>102</v>
      </c>
      <c r="D220" s="26" t="s">
        <v>103</v>
      </c>
      <c r="E220" s="26" t="s">
        <v>964</v>
      </c>
      <c r="F220" s="26" t="s">
        <v>22</v>
      </c>
      <c r="G220" s="26" t="s">
        <v>965</v>
      </c>
      <c r="H220" s="26" t="s">
        <v>966</v>
      </c>
      <c r="I220" s="26" t="s">
        <v>967</v>
      </c>
      <c r="J220" s="26" t="s">
        <v>19</v>
      </c>
      <c r="K220" s="1">
        <v>10</v>
      </c>
      <c r="L220" s="1"/>
      <c r="M220" s="27" t="s">
        <v>1284</v>
      </c>
      <c r="N220" s="27" t="s">
        <v>1284</v>
      </c>
      <c r="O220" s="27" t="s">
        <v>1284</v>
      </c>
      <c r="P220" s="27" t="s">
        <v>1284</v>
      </c>
      <c r="Q220" s="27" t="s">
        <v>1284</v>
      </c>
      <c r="R220" s="27" t="s">
        <v>1284</v>
      </c>
      <c r="S220" s="27" t="s">
        <v>1284</v>
      </c>
      <c r="T220" s="27" t="s">
        <v>1284</v>
      </c>
      <c r="U220" s="27" t="s">
        <v>1284</v>
      </c>
      <c r="V220" s="27"/>
      <c r="W220" s="27" t="s">
        <v>1284</v>
      </c>
    </row>
    <row r="221" spans="1:23">
      <c r="A221" s="26" t="s">
        <v>915</v>
      </c>
      <c r="B221" s="26" t="s">
        <v>958</v>
      </c>
      <c r="C221" s="26" t="s">
        <v>102</v>
      </c>
      <c r="D221" s="26" t="s">
        <v>109</v>
      </c>
      <c r="E221" s="26" t="s">
        <v>995</v>
      </c>
      <c r="F221" s="26" t="s">
        <v>996</v>
      </c>
      <c r="G221" s="26" t="s">
        <v>997</v>
      </c>
      <c r="H221" s="26" t="s">
        <v>998</v>
      </c>
      <c r="I221" s="26" t="s">
        <v>999</v>
      </c>
      <c r="J221" s="26" t="s">
        <v>19</v>
      </c>
      <c r="K221" s="1">
        <v>7</v>
      </c>
      <c r="L221" s="1"/>
      <c r="M221" s="27" t="s">
        <v>1284</v>
      </c>
      <c r="N221" s="27"/>
      <c r="O221" s="27" t="s">
        <v>1284</v>
      </c>
      <c r="P221" s="27" t="s">
        <v>1284</v>
      </c>
      <c r="Q221" s="27" t="s">
        <v>1284</v>
      </c>
      <c r="R221" s="27" t="s">
        <v>1284</v>
      </c>
      <c r="S221" s="27"/>
      <c r="T221" s="27" t="s">
        <v>1284</v>
      </c>
      <c r="U221" s="27"/>
      <c r="V221" s="27" t="s">
        <v>1284</v>
      </c>
      <c r="W221" s="27"/>
    </row>
    <row r="222" spans="1:23">
      <c r="A222" s="26" t="s">
        <v>915</v>
      </c>
      <c r="B222" s="26" t="s">
        <v>958</v>
      </c>
      <c r="C222" s="26" t="s">
        <v>114</v>
      </c>
      <c r="D222" s="26" t="s">
        <v>905</v>
      </c>
      <c r="E222" s="26" t="s">
        <v>1000</v>
      </c>
      <c r="F222" s="26" t="s">
        <v>1001</v>
      </c>
      <c r="G222" s="26" t="s">
        <v>1002</v>
      </c>
      <c r="H222" s="26" t="s">
        <v>1003</v>
      </c>
      <c r="I222" s="26" t="s">
        <v>1004</v>
      </c>
      <c r="J222" s="26" t="s">
        <v>19</v>
      </c>
      <c r="K222" s="1">
        <v>6</v>
      </c>
      <c r="L222" s="1"/>
      <c r="M222" s="27" t="s">
        <v>1284</v>
      </c>
      <c r="N222" s="27"/>
      <c r="O222" s="27" t="s">
        <v>1284</v>
      </c>
      <c r="P222" s="27" t="s">
        <v>1284</v>
      </c>
      <c r="Q222" s="27"/>
      <c r="R222" s="27"/>
      <c r="S222" s="27" t="s">
        <v>1284</v>
      </c>
      <c r="T222" s="27"/>
      <c r="U222" s="27" t="s">
        <v>1284</v>
      </c>
      <c r="V222" s="27" t="s">
        <v>1284</v>
      </c>
      <c r="W222" s="27"/>
    </row>
    <row r="223" spans="1:23">
      <c r="A223" s="26" t="s">
        <v>915</v>
      </c>
      <c r="B223" s="26" t="s">
        <v>958</v>
      </c>
      <c r="C223" s="26" t="s">
        <v>114</v>
      </c>
      <c r="D223" s="26" t="s">
        <v>121</v>
      </c>
      <c r="E223" s="26" t="s">
        <v>1005</v>
      </c>
      <c r="F223" s="26" t="s">
        <v>1006</v>
      </c>
      <c r="G223" s="26" t="s">
        <v>1007</v>
      </c>
      <c r="H223" s="26" t="s">
        <v>1008</v>
      </c>
      <c r="I223" s="26" t="s">
        <v>1009</v>
      </c>
      <c r="J223" s="26" t="s">
        <v>19</v>
      </c>
      <c r="K223" s="1">
        <v>5</v>
      </c>
      <c r="L223" s="1"/>
      <c r="M223" s="27"/>
      <c r="N223" s="27"/>
      <c r="O223" s="27"/>
      <c r="P223" s="27" t="s">
        <v>1284</v>
      </c>
      <c r="Q223" s="27" t="s">
        <v>1284</v>
      </c>
      <c r="R223" s="27" t="s">
        <v>1284</v>
      </c>
      <c r="S223" s="27" t="s">
        <v>1284</v>
      </c>
      <c r="T223" s="27" t="s">
        <v>1284</v>
      </c>
      <c r="U223" s="27"/>
      <c r="V223" s="27"/>
      <c r="W223" s="27"/>
    </row>
    <row r="224" spans="1:23">
      <c r="A224" s="26" t="s">
        <v>1010</v>
      </c>
      <c r="B224" s="26" t="s">
        <v>12</v>
      </c>
      <c r="C224" s="26" t="s">
        <v>12</v>
      </c>
      <c r="D224" s="26" t="s">
        <v>20</v>
      </c>
      <c r="E224" s="26" t="s">
        <v>1011</v>
      </c>
      <c r="F224" s="26" t="s">
        <v>172</v>
      </c>
      <c r="G224" s="26" t="s">
        <v>1012</v>
      </c>
      <c r="H224" s="26" t="s">
        <v>1013</v>
      </c>
      <c r="I224" s="26" t="s">
        <v>1014</v>
      </c>
      <c r="J224" s="26" t="s">
        <v>19</v>
      </c>
      <c r="K224" s="1">
        <v>5</v>
      </c>
      <c r="L224" s="1"/>
      <c r="M224" s="27"/>
      <c r="N224" s="27"/>
      <c r="O224" s="27" t="s">
        <v>1284</v>
      </c>
      <c r="P224" s="27" t="s">
        <v>1284</v>
      </c>
      <c r="Q224" s="27" t="s">
        <v>1284</v>
      </c>
      <c r="R224" s="27"/>
      <c r="S224" s="27"/>
      <c r="T224" s="27" t="s">
        <v>1284</v>
      </c>
      <c r="U224" s="27" t="s">
        <v>1284</v>
      </c>
      <c r="V224" s="27"/>
      <c r="W224" s="27"/>
    </row>
    <row r="225" spans="1:23">
      <c r="A225" s="26" t="s">
        <v>1010</v>
      </c>
      <c r="B225" s="26" t="s">
        <v>12</v>
      </c>
      <c r="C225" s="26" t="s">
        <v>12</v>
      </c>
      <c r="D225" s="26" t="s">
        <v>25</v>
      </c>
      <c r="E225" s="26" t="s">
        <v>1015</v>
      </c>
      <c r="F225" s="26" t="s">
        <v>960</v>
      </c>
      <c r="G225" s="26" t="s">
        <v>1016</v>
      </c>
      <c r="H225" s="26" t="s">
        <v>1017</v>
      </c>
      <c r="I225" s="26" t="s">
        <v>1018</v>
      </c>
      <c r="J225" s="26" t="s">
        <v>19</v>
      </c>
      <c r="K225" s="1">
        <v>2</v>
      </c>
      <c r="L225" s="1"/>
      <c r="M225" s="27"/>
      <c r="N225" s="27"/>
      <c r="O225" s="27"/>
      <c r="P225" s="27"/>
      <c r="Q225" s="27"/>
      <c r="R225" s="27"/>
      <c r="S225" s="27"/>
      <c r="T225" s="27" t="s">
        <v>1284</v>
      </c>
      <c r="U225" s="27"/>
      <c r="V225" s="27"/>
      <c r="W225" s="27" t="s">
        <v>1284</v>
      </c>
    </row>
    <row r="226" spans="1:23">
      <c r="A226" s="26" t="s">
        <v>1010</v>
      </c>
      <c r="B226" s="26" t="s">
        <v>12</v>
      </c>
      <c r="C226" s="26" t="s">
        <v>12</v>
      </c>
      <c r="D226" s="26" t="s">
        <v>30</v>
      </c>
      <c r="E226" s="26" t="s">
        <v>1019</v>
      </c>
      <c r="F226" s="26" t="s">
        <v>22</v>
      </c>
      <c r="G226" s="26" t="s">
        <v>1020</v>
      </c>
      <c r="H226" s="26" t="s">
        <v>1021</v>
      </c>
      <c r="I226" s="26" t="s">
        <v>1022</v>
      </c>
      <c r="J226" s="26" t="s">
        <v>19</v>
      </c>
      <c r="K226" s="1">
        <v>0</v>
      </c>
      <c r="L226" s="1"/>
      <c r="M226" s="27"/>
      <c r="N226" s="27"/>
      <c r="O226" s="27"/>
      <c r="P226" s="27"/>
      <c r="Q226" s="27"/>
      <c r="R226" s="27"/>
      <c r="S226" s="27"/>
      <c r="T226" s="27"/>
      <c r="U226" s="27"/>
      <c r="V226" s="27"/>
      <c r="W226" s="27"/>
    </row>
    <row r="227" spans="1:23">
      <c r="A227" s="26" t="s">
        <v>1010</v>
      </c>
      <c r="B227" s="26" t="s">
        <v>12</v>
      </c>
      <c r="C227" s="26" t="s">
        <v>12</v>
      </c>
      <c r="D227" s="26" t="s">
        <v>478</v>
      </c>
      <c r="E227" s="26" t="s">
        <v>1023</v>
      </c>
      <c r="F227" s="26" t="s">
        <v>367</v>
      </c>
      <c r="G227" s="26" t="s">
        <v>1024</v>
      </c>
      <c r="H227" s="26" t="s">
        <v>1025</v>
      </c>
      <c r="I227" s="26" t="s">
        <v>1026</v>
      </c>
      <c r="J227" s="26" t="s">
        <v>19</v>
      </c>
      <c r="K227" s="1">
        <v>0</v>
      </c>
      <c r="L227" s="1"/>
      <c r="M227" s="27"/>
      <c r="N227" s="27"/>
      <c r="O227" s="27"/>
      <c r="P227" s="27"/>
      <c r="Q227" s="27"/>
      <c r="R227" s="27"/>
      <c r="S227" s="27"/>
      <c r="T227" s="27"/>
      <c r="U227" s="27"/>
      <c r="V227" s="27"/>
      <c r="W227" s="27"/>
    </row>
    <row r="228" spans="1:23">
      <c r="A228" s="26" t="s">
        <v>1010</v>
      </c>
      <c r="B228" s="26" t="s">
        <v>12</v>
      </c>
      <c r="C228" s="26" t="s">
        <v>12</v>
      </c>
      <c r="D228" s="26" t="s">
        <v>36</v>
      </c>
      <c r="E228" s="26" t="s">
        <v>1027</v>
      </c>
      <c r="F228" s="26" t="s">
        <v>1028</v>
      </c>
      <c r="G228" s="26" t="s">
        <v>1029</v>
      </c>
      <c r="H228" s="26" t="s">
        <v>1030</v>
      </c>
      <c r="I228" s="26" t="s">
        <v>1031</v>
      </c>
      <c r="J228" s="26" t="s">
        <v>19</v>
      </c>
      <c r="K228" s="1">
        <v>6</v>
      </c>
      <c r="L228" s="1"/>
      <c r="M228" s="27" t="s">
        <v>1284</v>
      </c>
      <c r="N228" s="27"/>
      <c r="O228" s="27"/>
      <c r="P228" s="27" t="s">
        <v>1284</v>
      </c>
      <c r="Q228" s="27" t="s">
        <v>1284</v>
      </c>
      <c r="R228" s="27"/>
      <c r="S228" s="27"/>
      <c r="T228" s="27"/>
      <c r="U228" s="27" t="s">
        <v>1284</v>
      </c>
      <c r="V228" s="27" t="s">
        <v>1284</v>
      </c>
      <c r="W228" s="27" t="s">
        <v>1284</v>
      </c>
    </row>
    <row r="229" spans="1:23">
      <c r="A229" s="26" t="s">
        <v>1010</v>
      </c>
      <c r="B229" s="26" t="s">
        <v>12</v>
      </c>
      <c r="C229" s="26" t="s">
        <v>12</v>
      </c>
      <c r="D229" s="26" t="s">
        <v>40</v>
      </c>
      <c r="E229" s="26" t="s">
        <v>1032</v>
      </c>
      <c r="F229" s="26" t="s">
        <v>1033</v>
      </c>
      <c r="G229" s="26" t="s">
        <v>1034</v>
      </c>
      <c r="H229" s="26" t="s">
        <v>1035</v>
      </c>
      <c r="I229" s="26" t="s">
        <v>1036</v>
      </c>
      <c r="J229" s="26" t="s">
        <v>19</v>
      </c>
      <c r="K229" s="1">
        <v>0</v>
      </c>
      <c r="L229" s="1"/>
      <c r="M229" s="27"/>
      <c r="N229" s="27"/>
      <c r="O229" s="27"/>
      <c r="P229" s="27"/>
      <c r="Q229" s="27"/>
      <c r="R229" s="27"/>
      <c r="S229" s="27"/>
      <c r="T229" s="27"/>
      <c r="U229" s="27"/>
      <c r="V229" s="27"/>
      <c r="W229" s="27"/>
    </row>
    <row r="230" spans="1:23">
      <c r="A230" s="26" t="s">
        <v>1010</v>
      </c>
      <c r="B230" s="26" t="s">
        <v>1037</v>
      </c>
      <c r="C230" s="26" t="s">
        <v>52</v>
      </c>
      <c r="D230" s="26" t="s">
        <v>52</v>
      </c>
      <c r="E230" s="26" t="s">
        <v>1038</v>
      </c>
      <c r="F230" s="26" t="s">
        <v>392</v>
      </c>
      <c r="G230" s="26" t="s">
        <v>1039</v>
      </c>
      <c r="H230" s="26" t="s">
        <v>1040</v>
      </c>
      <c r="I230" s="26" t="s">
        <v>1041</v>
      </c>
      <c r="J230" s="26" t="s">
        <v>19</v>
      </c>
      <c r="K230" s="1">
        <v>10</v>
      </c>
      <c r="L230" s="1"/>
      <c r="M230" s="27" t="s">
        <v>1284</v>
      </c>
      <c r="N230" s="27" t="s">
        <v>1284</v>
      </c>
      <c r="O230" s="27"/>
      <c r="P230" s="27" t="s">
        <v>1284</v>
      </c>
      <c r="Q230" s="27" t="s">
        <v>1284</v>
      </c>
      <c r="R230" s="27" t="s">
        <v>1284</v>
      </c>
      <c r="S230" s="27" t="s">
        <v>1284</v>
      </c>
      <c r="T230" s="27" t="s">
        <v>1284</v>
      </c>
      <c r="U230" s="27" t="s">
        <v>1284</v>
      </c>
      <c r="V230" s="27" t="s">
        <v>1284</v>
      </c>
      <c r="W230" s="27" t="s">
        <v>1284</v>
      </c>
    </row>
    <row r="231" spans="1:23">
      <c r="A231" s="26" t="s">
        <v>1010</v>
      </c>
      <c r="B231" s="26" t="s">
        <v>1037</v>
      </c>
      <c r="C231" s="26" t="s">
        <v>52</v>
      </c>
      <c r="D231" s="26" t="s">
        <v>58</v>
      </c>
      <c r="E231" s="26" t="s">
        <v>1042</v>
      </c>
      <c r="F231" s="26" t="s">
        <v>1043</v>
      </c>
      <c r="G231" s="26" t="s">
        <v>1044</v>
      </c>
      <c r="H231" s="26" t="s">
        <v>1045</v>
      </c>
      <c r="I231" s="26" t="s">
        <v>1046</v>
      </c>
      <c r="J231" s="26" t="s">
        <v>19</v>
      </c>
      <c r="K231" s="1">
        <v>1</v>
      </c>
      <c r="L231" s="1"/>
      <c r="M231" s="27"/>
      <c r="N231" s="27"/>
      <c r="O231" s="27"/>
      <c r="P231" s="27"/>
      <c r="Q231" s="27" t="s">
        <v>1284</v>
      </c>
      <c r="R231" s="27"/>
      <c r="S231" s="27"/>
      <c r="T231" s="27"/>
      <c r="U231" s="27"/>
      <c r="V231" s="27"/>
      <c r="W231" s="27"/>
    </row>
    <row r="232" spans="1:23">
      <c r="A232" s="26" t="s">
        <v>1010</v>
      </c>
      <c r="B232" s="26" t="s">
        <v>1037</v>
      </c>
      <c r="C232" s="26" t="s">
        <v>25</v>
      </c>
      <c r="D232" s="26" t="s">
        <v>64</v>
      </c>
      <c r="E232" s="26" t="s">
        <v>1047</v>
      </c>
      <c r="F232" s="26" t="s">
        <v>1048</v>
      </c>
      <c r="G232" s="26" t="s">
        <v>1049</v>
      </c>
      <c r="H232" s="26" t="s">
        <v>1050</v>
      </c>
      <c r="I232" s="26" t="s">
        <v>1051</v>
      </c>
      <c r="J232" s="26" t="s">
        <v>19</v>
      </c>
      <c r="K232" s="1">
        <v>10</v>
      </c>
      <c r="L232" s="1"/>
      <c r="M232" s="27" t="s">
        <v>1284</v>
      </c>
      <c r="N232" s="27" t="s">
        <v>1284</v>
      </c>
      <c r="O232" s="27" t="s">
        <v>1284</v>
      </c>
      <c r="P232" s="27" t="s">
        <v>1284</v>
      </c>
      <c r="Q232" s="27" t="s">
        <v>1284</v>
      </c>
      <c r="R232" s="27" t="s">
        <v>1284</v>
      </c>
      <c r="S232" s="27" t="s">
        <v>1284</v>
      </c>
      <c r="T232" s="27" t="s">
        <v>1284</v>
      </c>
      <c r="U232" s="27"/>
      <c r="V232" s="27" t="s">
        <v>1284</v>
      </c>
      <c r="W232" s="27" t="s">
        <v>1284</v>
      </c>
    </row>
    <row r="233" spans="1:23">
      <c r="A233" s="26" t="s">
        <v>1010</v>
      </c>
      <c r="B233" s="26" t="s">
        <v>1037</v>
      </c>
      <c r="C233" s="26" t="s">
        <v>25</v>
      </c>
      <c r="D233" s="26" t="s">
        <v>70</v>
      </c>
      <c r="E233" s="26" t="s">
        <v>1052</v>
      </c>
      <c r="F233" s="26" t="s">
        <v>1053</v>
      </c>
      <c r="G233" s="26" t="s">
        <v>1054</v>
      </c>
      <c r="H233" s="26" t="s">
        <v>1055</v>
      </c>
      <c r="I233" s="26" t="s">
        <v>1056</v>
      </c>
      <c r="J233" s="26" t="s">
        <v>19</v>
      </c>
      <c r="K233" s="1">
        <v>0</v>
      </c>
      <c r="L233" s="1"/>
      <c r="M233" s="27"/>
      <c r="N233" s="27"/>
      <c r="O233" s="27"/>
      <c r="P233" s="27"/>
      <c r="Q233" s="27"/>
      <c r="R233" s="27"/>
      <c r="S233" s="27"/>
      <c r="T233" s="27"/>
      <c r="U233" s="27"/>
      <c r="V233" s="27"/>
      <c r="W233" s="27"/>
    </row>
    <row r="234" spans="1:23">
      <c r="A234" s="26" t="s">
        <v>1010</v>
      </c>
      <c r="B234" s="26" t="s">
        <v>1037</v>
      </c>
      <c r="C234" s="26" t="s">
        <v>25</v>
      </c>
      <c r="D234" s="26" t="s">
        <v>70</v>
      </c>
      <c r="E234" s="26" t="s">
        <v>1057</v>
      </c>
      <c r="F234" s="26" t="s">
        <v>1058</v>
      </c>
      <c r="G234" s="26" t="s">
        <v>1059</v>
      </c>
      <c r="H234" s="26" t="s">
        <v>1060</v>
      </c>
      <c r="I234" s="26" t="s">
        <v>1061</v>
      </c>
      <c r="J234" s="26" t="s">
        <v>19</v>
      </c>
      <c r="K234" s="1">
        <v>6</v>
      </c>
      <c r="L234" s="1"/>
      <c r="M234" s="27"/>
      <c r="N234" s="27" t="s">
        <v>1284</v>
      </c>
      <c r="O234" s="27" t="s">
        <v>1284</v>
      </c>
      <c r="P234" s="27"/>
      <c r="Q234" s="27"/>
      <c r="R234" s="27" t="s">
        <v>1284</v>
      </c>
      <c r="S234" s="27" t="s">
        <v>1284</v>
      </c>
      <c r="T234" s="27"/>
      <c r="U234" s="27"/>
      <c r="V234" s="27" t="s">
        <v>1284</v>
      </c>
      <c r="W234" s="27" t="s">
        <v>1284</v>
      </c>
    </row>
    <row r="235" spans="1:23">
      <c r="A235" s="26" t="s">
        <v>1010</v>
      </c>
      <c r="B235" s="26" t="s">
        <v>1037</v>
      </c>
      <c r="C235" s="26" t="s">
        <v>76</v>
      </c>
      <c r="D235" s="26" t="s">
        <v>77</v>
      </c>
      <c r="E235" s="26" t="s">
        <v>1062</v>
      </c>
      <c r="F235" s="26" t="s">
        <v>969</v>
      </c>
      <c r="G235" s="26" t="s">
        <v>1063</v>
      </c>
      <c r="H235" s="26" t="s">
        <v>1064</v>
      </c>
      <c r="I235" s="26" t="s">
        <v>1065</v>
      </c>
      <c r="J235" s="26" t="s">
        <v>19</v>
      </c>
      <c r="K235" s="1">
        <v>6</v>
      </c>
      <c r="L235" s="1"/>
      <c r="M235" s="27"/>
      <c r="N235" s="27" t="s">
        <v>1284</v>
      </c>
      <c r="O235" s="27"/>
      <c r="P235" s="27" t="s">
        <v>1284</v>
      </c>
      <c r="Q235" s="27" t="s">
        <v>1284</v>
      </c>
      <c r="R235" s="27" t="s">
        <v>1284</v>
      </c>
      <c r="S235" s="27" t="s">
        <v>1284</v>
      </c>
      <c r="T235" s="27"/>
      <c r="U235" s="27"/>
      <c r="V235" s="27"/>
      <c r="W235" s="27" t="s">
        <v>1284</v>
      </c>
    </row>
    <row r="236" spans="1:23">
      <c r="A236" s="26" t="s">
        <v>1010</v>
      </c>
      <c r="B236" s="26" t="s">
        <v>1037</v>
      </c>
      <c r="C236" s="26" t="s">
        <v>76</v>
      </c>
      <c r="D236" s="26" t="s">
        <v>83</v>
      </c>
      <c r="E236" s="26" t="s">
        <v>982</v>
      </c>
      <c r="F236" s="26" t="s">
        <v>1066</v>
      </c>
      <c r="G236" s="26" t="s">
        <v>1067</v>
      </c>
      <c r="H236" s="26" t="s">
        <v>1068</v>
      </c>
      <c r="I236" s="26" t="s">
        <v>1069</v>
      </c>
      <c r="J236" s="26" t="s">
        <v>19</v>
      </c>
      <c r="K236" s="1">
        <v>1</v>
      </c>
      <c r="L236" s="1"/>
      <c r="M236" s="27"/>
      <c r="N236" s="27"/>
      <c r="O236" s="27"/>
      <c r="P236" s="27"/>
      <c r="Q236" s="27"/>
      <c r="R236" s="27"/>
      <c r="S236" s="27"/>
      <c r="T236" s="27"/>
      <c r="U236" s="27"/>
      <c r="V236" s="27" t="s">
        <v>1284</v>
      </c>
      <c r="W236" s="27"/>
    </row>
    <row r="237" spans="1:23">
      <c r="A237" s="26" t="s">
        <v>1010</v>
      </c>
      <c r="B237" s="26" t="s">
        <v>1037</v>
      </c>
      <c r="C237" s="26" t="s">
        <v>89</v>
      </c>
      <c r="D237" s="26" t="s">
        <v>90</v>
      </c>
      <c r="E237" s="26" t="s">
        <v>1070</v>
      </c>
      <c r="F237" s="26" t="s">
        <v>1071</v>
      </c>
      <c r="G237" s="26" t="s">
        <v>1072</v>
      </c>
      <c r="H237" s="26" t="s">
        <v>1073</v>
      </c>
      <c r="I237" s="26" t="s">
        <v>1074</v>
      </c>
      <c r="J237" s="26" t="s">
        <v>19</v>
      </c>
      <c r="K237" s="1">
        <v>3</v>
      </c>
      <c r="L237" s="1"/>
      <c r="M237" s="27"/>
      <c r="N237" s="27" t="s">
        <v>1284</v>
      </c>
      <c r="O237" s="27"/>
      <c r="P237" s="27"/>
      <c r="Q237" s="27"/>
      <c r="R237" s="27"/>
      <c r="S237" s="27"/>
      <c r="T237" s="27" t="s">
        <v>1284</v>
      </c>
      <c r="U237" s="27"/>
      <c r="V237" s="27"/>
      <c r="W237" s="27" t="s">
        <v>1284</v>
      </c>
    </row>
    <row r="238" spans="1:23">
      <c r="A238" s="26" t="s">
        <v>1010</v>
      </c>
      <c r="B238" s="26" t="s">
        <v>1037</v>
      </c>
      <c r="C238" s="26" t="s">
        <v>89</v>
      </c>
      <c r="D238" s="26" t="s">
        <v>96</v>
      </c>
      <c r="E238" s="26" t="s">
        <v>387</v>
      </c>
      <c r="F238" s="26" t="s">
        <v>948</v>
      </c>
      <c r="G238" s="26" t="s">
        <v>1075</v>
      </c>
      <c r="H238" s="26" t="s">
        <v>1076</v>
      </c>
      <c r="I238" s="26" t="s">
        <v>1077</v>
      </c>
      <c r="J238" s="26" t="s">
        <v>19</v>
      </c>
      <c r="K238" s="1">
        <v>2</v>
      </c>
      <c r="L238" s="1"/>
      <c r="M238" s="27"/>
      <c r="N238" s="27"/>
      <c r="O238" s="27"/>
      <c r="P238" s="27"/>
      <c r="Q238" s="27"/>
      <c r="R238" s="27"/>
      <c r="S238" s="27" t="s">
        <v>1284</v>
      </c>
      <c r="T238" s="27"/>
      <c r="U238" s="27"/>
      <c r="V238" s="27" t="s">
        <v>1284</v>
      </c>
      <c r="W238" s="27"/>
    </row>
    <row r="239" spans="1:23">
      <c r="A239" s="26" t="s">
        <v>1010</v>
      </c>
      <c r="B239" s="26" t="s">
        <v>1037</v>
      </c>
      <c r="C239" s="26" t="s">
        <v>89</v>
      </c>
      <c r="D239" s="26" t="s">
        <v>70</v>
      </c>
      <c r="E239" s="26" t="s">
        <v>1078</v>
      </c>
      <c r="F239" s="26" t="s">
        <v>1079</v>
      </c>
      <c r="G239" s="26" t="s">
        <v>1080</v>
      </c>
      <c r="H239" s="26" t="s">
        <v>1081</v>
      </c>
      <c r="I239" s="26" t="s">
        <v>1082</v>
      </c>
      <c r="J239" s="26" t="s">
        <v>19</v>
      </c>
      <c r="K239" s="1">
        <v>4</v>
      </c>
      <c r="L239" s="1"/>
      <c r="M239" s="27"/>
      <c r="N239" s="27"/>
      <c r="O239" s="27"/>
      <c r="P239" s="27"/>
      <c r="Q239" s="27"/>
      <c r="R239" s="27" t="s">
        <v>1284</v>
      </c>
      <c r="S239" s="27" t="s">
        <v>1284</v>
      </c>
      <c r="T239" s="27"/>
      <c r="U239" s="27"/>
      <c r="V239" s="27" t="s">
        <v>1284</v>
      </c>
      <c r="W239" s="27" t="s">
        <v>1284</v>
      </c>
    </row>
    <row r="240" spans="1:23">
      <c r="A240" s="26" t="s">
        <v>1010</v>
      </c>
      <c r="B240" s="26" t="s">
        <v>1037</v>
      </c>
      <c r="C240" s="26" t="s">
        <v>102</v>
      </c>
      <c r="D240" s="26" t="s">
        <v>103</v>
      </c>
      <c r="E240" s="26" t="s">
        <v>1083</v>
      </c>
      <c r="F240" s="26" t="s">
        <v>42</v>
      </c>
      <c r="G240" s="26" t="s">
        <v>1084</v>
      </c>
      <c r="H240" s="26" t="s">
        <v>1085</v>
      </c>
      <c r="I240" s="26" t="s">
        <v>1086</v>
      </c>
      <c r="J240" s="26" t="s">
        <v>19</v>
      </c>
      <c r="K240" s="1">
        <v>6</v>
      </c>
      <c r="L240" s="1"/>
      <c r="M240" s="27" t="s">
        <v>1284</v>
      </c>
      <c r="N240" s="27" t="s">
        <v>1284</v>
      </c>
      <c r="O240" s="27" t="s">
        <v>1284</v>
      </c>
      <c r="P240" s="27" t="s">
        <v>1284</v>
      </c>
      <c r="Q240" s="27" t="s">
        <v>1284</v>
      </c>
      <c r="R240" s="27" t="s">
        <v>1284</v>
      </c>
      <c r="S240" s="27"/>
      <c r="T240" s="27"/>
      <c r="U240" s="27"/>
      <c r="V240" s="27"/>
      <c r="W240" s="27"/>
    </row>
    <row r="241" spans="1:23">
      <c r="A241" s="26" t="s">
        <v>1010</v>
      </c>
      <c r="B241" s="26" t="s">
        <v>1037</v>
      </c>
      <c r="C241" s="26" t="s">
        <v>102</v>
      </c>
      <c r="D241" s="26" t="s">
        <v>109</v>
      </c>
      <c r="E241" s="26" t="s">
        <v>1038</v>
      </c>
      <c r="F241" s="26" t="s">
        <v>392</v>
      </c>
      <c r="G241" s="26" t="s">
        <v>1039</v>
      </c>
      <c r="H241" s="26" t="s">
        <v>1040</v>
      </c>
      <c r="I241" s="26" t="s">
        <v>1041</v>
      </c>
      <c r="J241" s="26" t="s">
        <v>19</v>
      </c>
      <c r="K241" s="1">
        <v>10</v>
      </c>
      <c r="L241" s="1"/>
      <c r="M241" s="27" t="s">
        <v>1284</v>
      </c>
      <c r="N241" s="27" t="s">
        <v>1284</v>
      </c>
      <c r="O241" s="27"/>
      <c r="P241" s="27" t="s">
        <v>1284</v>
      </c>
      <c r="Q241" s="27" t="s">
        <v>1284</v>
      </c>
      <c r="R241" s="27" t="s">
        <v>1284</v>
      </c>
      <c r="S241" s="27" t="s">
        <v>1284</v>
      </c>
      <c r="T241" s="27" t="s">
        <v>1284</v>
      </c>
      <c r="U241" s="27" t="s">
        <v>1284</v>
      </c>
      <c r="V241" s="27" t="s">
        <v>1284</v>
      </c>
      <c r="W241" s="27" t="s">
        <v>1284</v>
      </c>
    </row>
    <row r="242" spans="1:23">
      <c r="A242" s="26" t="s">
        <v>1010</v>
      </c>
      <c r="B242" s="26" t="s">
        <v>1037</v>
      </c>
      <c r="C242" s="26" t="s">
        <v>114</v>
      </c>
      <c r="D242" s="26" t="s">
        <v>905</v>
      </c>
      <c r="E242" s="26" t="s">
        <v>1087</v>
      </c>
      <c r="F242" s="26" t="s">
        <v>1088</v>
      </c>
      <c r="G242" s="26" t="s">
        <v>1089</v>
      </c>
      <c r="H242" s="26" t="s">
        <v>1090</v>
      </c>
      <c r="I242" s="26" t="s">
        <v>1091</v>
      </c>
      <c r="J242" s="26" t="s">
        <v>19</v>
      </c>
      <c r="K242" s="1">
        <v>0</v>
      </c>
      <c r="L242" s="1"/>
      <c r="M242" s="27"/>
      <c r="N242" s="27"/>
      <c r="O242" s="27"/>
      <c r="P242" s="27"/>
      <c r="Q242" s="27"/>
      <c r="R242" s="27"/>
      <c r="S242" s="27"/>
      <c r="T242" s="27"/>
      <c r="U242" s="27"/>
      <c r="V242" s="27"/>
      <c r="W242" s="27"/>
    </row>
    <row r="243" spans="1:23">
      <c r="A243" s="26" t="s">
        <v>1010</v>
      </c>
      <c r="B243" s="26" t="s">
        <v>1037</v>
      </c>
      <c r="C243" s="26" t="s">
        <v>114</v>
      </c>
      <c r="D243" s="26" t="s">
        <v>121</v>
      </c>
      <c r="E243" s="26" t="s">
        <v>1092</v>
      </c>
      <c r="F243" s="26" t="s">
        <v>1093</v>
      </c>
      <c r="G243" s="26" t="s">
        <v>1094</v>
      </c>
      <c r="H243" s="26" t="s">
        <v>1095</v>
      </c>
      <c r="I243" s="26" t="s">
        <v>1096</v>
      </c>
      <c r="J243" s="26" t="s">
        <v>19</v>
      </c>
      <c r="K243" s="1">
        <v>0</v>
      </c>
      <c r="L243" s="1"/>
      <c r="M243" s="27"/>
      <c r="N243" s="27"/>
      <c r="O243" s="27"/>
      <c r="P243" s="27"/>
      <c r="Q243" s="27"/>
      <c r="R243" s="27"/>
      <c r="S243" s="27"/>
      <c r="T243" s="27"/>
      <c r="U243" s="27"/>
      <c r="V243" s="27"/>
      <c r="W243" s="27"/>
    </row>
    <row r="244" spans="1:23">
      <c r="A244" s="26" t="s">
        <v>11</v>
      </c>
      <c r="B244" s="26" t="s">
        <v>12</v>
      </c>
      <c r="C244" s="26" t="s">
        <v>12</v>
      </c>
      <c r="D244" s="26" t="s">
        <v>25</v>
      </c>
      <c r="E244" s="26" t="s">
        <v>1097</v>
      </c>
      <c r="F244" s="26" t="s">
        <v>1098</v>
      </c>
      <c r="G244" s="26" t="s">
        <v>1099</v>
      </c>
      <c r="H244" s="26" t="s">
        <v>17</v>
      </c>
      <c r="I244" s="26" t="s">
        <v>1100</v>
      </c>
      <c r="J244" s="26" t="s">
        <v>19</v>
      </c>
      <c r="K244" s="1">
        <v>7</v>
      </c>
      <c r="L244" s="1"/>
      <c r="M244" s="27"/>
      <c r="N244" s="27"/>
      <c r="O244" s="27" t="s">
        <v>1284</v>
      </c>
      <c r="P244" s="27" t="s">
        <v>1284</v>
      </c>
      <c r="Q244" s="27" t="s">
        <v>1284</v>
      </c>
      <c r="R244" s="27" t="s">
        <v>1284</v>
      </c>
      <c r="S244" s="27"/>
      <c r="T244" s="27" t="s">
        <v>1284</v>
      </c>
      <c r="U244" s="27"/>
      <c r="V244" s="27" t="s">
        <v>1284</v>
      </c>
      <c r="W244" s="27" t="s">
        <v>1284</v>
      </c>
    </row>
    <row r="245" spans="1:23">
      <c r="A245" s="26" t="s">
        <v>460</v>
      </c>
      <c r="B245" s="26" t="s">
        <v>702</v>
      </c>
      <c r="C245" s="26" t="s">
        <v>102</v>
      </c>
      <c r="D245" s="26" t="s">
        <v>109</v>
      </c>
      <c r="E245" s="26" t="s">
        <v>1101</v>
      </c>
      <c r="F245" s="26" t="s">
        <v>1102</v>
      </c>
      <c r="G245" s="26" t="s">
        <v>1103</v>
      </c>
      <c r="H245" s="26" t="s">
        <v>1104</v>
      </c>
      <c r="I245" s="26" t="s">
        <v>1105</v>
      </c>
      <c r="J245" s="26" t="s">
        <v>19</v>
      </c>
      <c r="K245" s="1">
        <v>8</v>
      </c>
      <c r="L245" s="1"/>
      <c r="M245" s="27" t="s">
        <v>1284</v>
      </c>
      <c r="N245" s="27" t="s">
        <v>1284</v>
      </c>
      <c r="O245" s="27"/>
      <c r="P245" s="27"/>
      <c r="Q245" s="27" t="s">
        <v>1284</v>
      </c>
      <c r="R245" s="27"/>
      <c r="S245" s="27" t="s">
        <v>1284</v>
      </c>
      <c r="T245" s="27" t="s">
        <v>1284</v>
      </c>
      <c r="U245" s="27" t="s">
        <v>1284</v>
      </c>
      <c r="V245" s="27" t="s">
        <v>1290</v>
      </c>
      <c r="W245" s="27" t="s">
        <v>1290</v>
      </c>
    </row>
    <row r="246" spans="1:23">
      <c r="A246" s="26" t="s">
        <v>460</v>
      </c>
      <c r="B246" s="26" t="s">
        <v>821</v>
      </c>
      <c r="C246" s="26" t="s">
        <v>102</v>
      </c>
      <c r="D246" s="26" t="s">
        <v>109</v>
      </c>
      <c r="E246" s="26" t="s">
        <v>1106</v>
      </c>
      <c r="F246" s="26" t="s">
        <v>271</v>
      </c>
      <c r="G246" s="26" t="s">
        <v>1107</v>
      </c>
      <c r="H246" s="26" t="s">
        <v>1291</v>
      </c>
      <c r="I246" s="26" t="s">
        <v>1108</v>
      </c>
      <c r="J246" s="26" t="s">
        <v>19</v>
      </c>
      <c r="K246" s="1">
        <v>4</v>
      </c>
      <c r="L246" s="1"/>
      <c r="M246" s="27"/>
      <c r="N246" s="27"/>
      <c r="O246" s="27"/>
      <c r="P246" s="27" t="s">
        <v>1284</v>
      </c>
      <c r="Q246" s="27"/>
      <c r="R246" s="27" t="s">
        <v>1284</v>
      </c>
      <c r="S246" s="27"/>
      <c r="T246" s="27"/>
      <c r="U246" s="27"/>
      <c r="V246" s="27" t="s">
        <v>1284</v>
      </c>
      <c r="W246" s="27" t="s">
        <v>1290</v>
      </c>
    </row>
    <row r="247" spans="1:23">
      <c r="A247" s="26" t="s">
        <v>460</v>
      </c>
      <c r="B247" s="26" t="s">
        <v>821</v>
      </c>
      <c r="C247" s="26" t="s">
        <v>25</v>
      </c>
      <c r="D247" s="26" t="s">
        <v>70</v>
      </c>
      <c r="E247" s="26" t="s">
        <v>1109</v>
      </c>
      <c r="F247" s="26" t="s">
        <v>1110</v>
      </c>
      <c r="G247" s="26" t="s">
        <v>1111</v>
      </c>
      <c r="H247" s="26" t="s">
        <v>1112</v>
      </c>
      <c r="I247" s="26" t="s">
        <v>1113</v>
      </c>
      <c r="J247" s="26" t="s">
        <v>19</v>
      </c>
      <c r="K247" s="1">
        <v>9</v>
      </c>
      <c r="L247" s="1"/>
      <c r="M247" s="27" t="s">
        <v>1284</v>
      </c>
      <c r="N247" s="27" t="s">
        <v>1284</v>
      </c>
      <c r="O247" s="27"/>
      <c r="P247" s="27" t="s">
        <v>1284</v>
      </c>
      <c r="Q247" s="27"/>
      <c r="R247" s="27" t="s">
        <v>1284</v>
      </c>
      <c r="S247" s="27" t="s">
        <v>1284</v>
      </c>
      <c r="T247" s="27" t="s">
        <v>1284</v>
      </c>
      <c r="U247" s="27" t="s">
        <v>1284</v>
      </c>
      <c r="V247" s="27" t="s">
        <v>1284</v>
      </c>
      <c r="W247" s="27" t="s">
        <v>1284</v>
      </c>
    </row>
    <row r="248" spans="1:23">
      <c r="A248" s="26" t="s">
        <v>460</v>
      </c>
      <c r="B248" s="26" t="s">
        <v>821</v>
      </c>
      <c r="C248" s="26" t="s">
        <v>102</v>
      </c>
      <c r="D248" s="26" t="s">
        <v>109</v>
      </c>
      <c r="E248" s="26" t="s">
        <v>1114</v>
      </c>
      <c r="F248" s="26" t="s">
        <v>363</v>
      </c>
      <c r="G248" s="26" t="s">
        <v>1115</v>
      </c>
      <c r="H248" s="26" t="s">
        <v>1116</v>
      </c>
      <c r="I248" s="26" t="s">
        <v>1117</v>
      </c>
      <c r="J248" s="26" t="s">
        <v>19</v>
      </c>
      <c r="K248" s="1">
        <v>6</v>
      </c>
      <c r="L248" s="1"/>
      <c r="M248" s="27"/>
      <c r="N248" s="27"/>
      <c r="O248" s="27" t="s">
        <v>1284</v>
      </c>
      <c r="P248" s="27"/>
      <c r="Q248" s="27"/>
      <c r="R248" s="27" t="s">
        <v>1284</v>
      </c>
      <c r="S248" s="27" t="s">
        <v>1284</v>
      </c>
      <c r="T248" s="27"/>
      <c r="U248" s="27" t="s">
        <v>1284</v>
      </c>
      <c r="V248" s="27" t="s">
        <v>1284</v>
      </c>
      <c r="W248" s="27" t="s">
        <v>1284</v>
      </c>
    </row>
    <row r="249" spans="1:23">
      <c r="A249" s="26" t="s">
        <v>11</v>
      </c>
      <c r="B249" s="26" t="s">
        <v>186</v>
      </c>
      <c r="C249" s="26" t="s">
        <v>102</v>
      </c>
      <c r="D249" s="26" t="s">
        <v>109</v>
      </c>
      <c r="E249" s="26" t="s">
        <v>1119</v>
      </c>
      <c r="F249" s="26" t="s">
        <v>1120</v>
      </c>
      <c r="G249" s="26" t="s">
        <v>1121</v>
      </c>
      <c r="H249" s="26" t="s">
        <v>1122</v>
      </c>
      <c r="I249" s="26" t="s">
        <v>1123</v>
      </c>
      <c r="J249" s="26" t="s">
        <v>19</v>
      </c>
      <c r="K249" s="1">
        <v>1</v>
      </c>
      <c r="L249" s="1"/>
      <c r="M249" s="27"/>
      <c r="N249" s="27"/>
      <c r="O249" s="27" t="s">
        <v>1284</v>
      </c>
      <c r="P249" s="27"/>
      <c r="Q249" s="27"/>
      <c r="R249" s="27"/>
      <c r="S249" s="27"/>
      <c r="T249" s="27"/>
      <c r="U249" s="27"/>
      <c r="V249" s="27"/>
      <c r="W249" s="27"/>
    </row>
    <row r="250" spans="1:23">
      <c r="A250" s="26" t="s">
        <v>11</v>
      </c>
      <c r="B250" s="26" t="s">
        <v>186</v>
      </c>
      <c r="C250" s="26" t="s">
        <v>102</v>
      </c>
      <c r="D250" s="26" t="s">
        <v>109</v>
      </c>
      <c r="E250" s="26" t="s">
        <v>1124</v>
      </c>
      <c r="F250" s="26" t="s">
        <v>1125</v>
      </c>
      <c r="G250" s="26" t="s">
        <v>1126</v>
      </c>
      <c r="H250" s="26" t="s">
        <v>1127</v>
      </c>
      <c r="I250" s="26" t="s">
        <v>1128</v>
      </c>
      <c r="J250" s="26" t="s">
        <v>19</v>
      </c>
      <c r="K250" s="1">
        <v>5</v>
      </c>
      <c r="L250" s="1"/>
      <c r="M250" s="27" t="s">
        <v>1284</v>
      </c>
      <c r="N250" s="27" t="s">
        <v>1284</v>
      </c>
      <c r="O250" s="27" t="s">
        <v>1284</v>
      </c>
      <c r="P250" s="27" t="s">
        <v>1284</v>
      </c>
      <c r="Q250" s="27" t="s">
        <v>1284</v>
      </c>
      <c r="R250" s="27"/>
      <c r="S250" s="27"/>
      <c r="T250" s="27"/>
      <c r="U250" s="27"/>
      <c r="V250" s="27"/>
      <c r="W250" s="27"/>
    </row>
    <row r="251" spans="1:23">
      <c r="A251" s="26" t="s">
        <v>460</v>
      </c>
      <c r="B251" s="26" t="s">
        <v>656</v>
      </c>
      <c r="C251" s="26" t="s">
        <v>76</v>
      </c>
      <c r="D251" s="26" t="s">
        <v>77</v>
      </c>
      <c r="E251" s="26" t="s">
        <v>1129</v>
      </c>
      <c r="F251" s="26" t="s">
        <v>1130</v>
      </c>
      <c r="G251" s="26" t="s">
        <v>1131</v>
      </c>
      <c r="H251" s="26" t="s">
        <v>1132</v>
      </c>
      <c r="I251" s="26" t="s">
        <v>1133</v>
      </c>
      <c r="J251" s="26" t="s">
        <v>19</v>
      </c>
      <c r="K251" s="1">
        <v>3</v>
      </c>
      <c r="L251" s="1"/>
      <c r="M251" s="27" t="s">
        <v>1284</v>
      </c>
      <c r="N251" s="27" t="s">
        <v>1284</v>
      </c>
      <c r="O251" s="27" t="s">
        <v>1284</v>
      </c>
      <c r="P251" s="27"/>
      <c r="Q251" s="27"/>
      <c r="R251" s="27"/>
      <c r="S251" s="27"/>
      <c r="T251" s="27"/>
      <c r="U251" s="27"/>
      <c r="V251" s="27"/>
      <c r="W251" s="27"/>
    </row>
    <row r="252" spans="1:23">
      <c r="A252" s="26" t="s">
        <v>460</v>
      </c>
      <c r="B252" s="26" t="s">
        <v>821</v>
      </c>
      <c r="C252" s="26" t="s">
        <v>76</v>
      </c>
      <c r="D252" s="26" t="s">
        <v>83</v>
      </c>
      <c r="E252" s="26" t="s">
        <v>1134</v>
      </c>
      <c r="F252" s="26" t="s">
        <v>1135</v>
      </c>
      <c r="G252" s="26" t="s">
        <v>1136</v>
      </c>
      <c r="H252" s="26" t="s">
        <v>1137</v>
      </c>
      <c r="I252" s="26" t="s">
        <v>1138</v>
      </c>
      <c r="J252" s="26" t="s">
        <v>19</v>
      </c>
      <c r="K252" s="1">
        <v>1</v>
      </c>
      <c r="L252" s="1"/>
      <c r="M252" s="27"/>
      <c r="N252" s="27" t="s">
        <v>1284</v>
      </c>
      <c r="O252" s="27"/>
      <c r="P252" s="27"/>
      <c r="Q252" s="27"/>
      <c r="R252" s="27"/>
      <c r="S252" s="27"/>
      <c r="T252" s="27"/>
      <c r="U252" s="27"/>
      <c r="V252" s="27"/>
      <c r="W252" s="27"/>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10</vt:i4>
      </vt:variant>
    </vt:vector>
  </HeadingPairs>
  <TitlesOfParts>
    <vt:vector size="25" baseType="lpstr">
      <vt:lpstr>Full Report</vt:lpstr>
      <vt:lpstr>FC Attendance Percentage</vt:lpstr>
      <vt:lpstr>Data Mapping Report</vt:lpstr>
      <vt:lpstr>Bimodal Distribution</vt:lpstr>
      <vt:lpstr>F.C. Trend Analysis</vt:lpstr>
      <vt:lpstr>Multiple Site Attendance Graph</vt:lpstr>
      <vt:lpstr>Whiteboard</vt:lpstr>
      <vt:lpstr>Raw Data</vt:lpstr>
      <vt:lpstr>Single Site Attendance Graph </vt:lpstr>
      <vt:lpstr>DataCleansingData</vt:lpstr>
      <vt:lpstr>DataMappingReport</vt:lpstr>
      <vt:lpstr>User Provisioning</vt:lpstr>
      <vt:lpstr>Wave 2 Site Action Tracker</vt:lpstr>
      <vt:lpstr>Wave 2 Attend. Data (Long)</vt:lpstr>
      <vt:lpstr>Wave 2 Attend. Data (Wide)</vt:lpstr>
      <vt:lpstr>DataMappingReport!__bookmark_1</vt:lpstr>
      <vt:lpstr>DataMappingReport!__bookmark_2</vt:lpstr>
      <vt:lpstr>DataMappingReport!__bookmark_3</vt:lpstr>
      <vt:lpstr>DataMappingReport!__bookmark_4</vt:lpstr>
      <vt:lpstr>DataMappingReport!__bookmark_5</vt:lpstr>
      <vt:lpstr>DataMappingReport!__bookmark_6</vt:lpstr>
      <vt:lpstr>DataMappingReport!__bookmark_7</vt:lpstr>
      <vt:lpstr>DataMappingReport!__bookmark_8</vt:lpstr>
      <vt:lpstr>DataMappingReport!__bookmark_9</vt:lpstr>
      <vt:lpstr>DataCleansingData!Print_Titles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Skonecki, Aaron M. (BAH)</dc:creator>
  <cp:lastModifiedBy>Department of Veterans Affairs</cp:lastModifiedBy>
  <dcterms:created xsi:type="dcterms:W3CDTF">2017-04-28T20:05:12Z</dcterms:created>
  <dcterms:modified xsi:type="dcterms:W3CDTF">2017-05-10T14:59:28Z</dcterms:modified>
</cp:coreProperties>
</file>