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51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53.xml"/>
  <Override ContentType="application/vnd.openxmlformats-officedocument.drawingml.chart+xml" PartName="/xl/charts/chart52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54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76 - Aces High" sheetId="2" r:id="rId5"/>
    <sheet state="visible" name="178 - The 2nd Law Enforcers" sheetId="3" r:id="rId6"/>
    <sheet state="visible" name="230 - Gaelhawks" sheetId="4" r:id="rId7"/>
    <sheet state="visible" name="3555 - Aluminati" sheetId="5" r:id="rId8"/>
    <sheet state="visible" name="4558 - Jagernauts" sheetId="6" r:id="rId9"/>
  </sheets>
  <definedNames/>
  <calcPr/>
</workbook>
</file>

<file path=xl/sharedStrings.xml><?xml version="1.0" encoding="utf-8"?>
<sst xmlns="http://schemas.openxmlformats.org/spreadsheetml/2006/main" count="235" uniqueCount="42">
  <si>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</si>
  <si>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</si>
  <si>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</si>
  <si>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</si>
  <si>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</si>
  <si>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</si>
  <si>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</si>
  <si>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</si>
  <si>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Endgame location</t>
  </si>
  <si>
    <t>Robot broke</t>
  </si>
  <si>
    <t>Panel delivery cycle time</t>
  </si>
  <si>
    <t>Cargo delivery cycle time</t>
  </si>
  <si>
    <t>Average</t>
  </si>
  <si>
    <t>Median</t>
  </si>
  <si>
    <t>Max</t>
  </si>
  <si>
    <t>176 - Aces High</t>
  </si>
  <si>
    <t>178 - The 2nd Law Enforcers</t>
  </si>
  <si>
    <t>230 - Gaelhawks</t>
  </si>
  <si>
    <t>3555 - Aluminati</t>
  </si>
  <si>
    <t>4558 - Jagernauts</t>
  </si>
  <si>
    <t>Qualifier 12</t>
  </si>
  <si>
    <t>Scout info</t>
  </si>
  <si>
    <t>Name</t>
  </si>
  <si>
    <t>Alyssa</t>
  </si>
  <si>
    <t>Sandstorm</t>
  </si>
  <si>
    <t>Unknown</t>
  </si>
  <si>
    <t>Teleop</t>
  </si>
  <si>
    <t>HAB Level 2</t>
  </si>
  <si>
    <t>Post-game</t>
  </si>
  <si>
    <t>Other</t>
  </si>
  <si>
    <t>Qualifier 1</t>
  </si>
  <si>
    <t>Qualifier 7</t>
  </si>
  <si>
    <t>HAB Level 1</t>
  </si>
  <si>
    <t>HAB Level 3</t>
  </si>
  <si>
    <t>Uhhhh</t>
  </si>
  <si>
    <t>Qualifier 2</t>
  </si>
  <si>
    <t>Qualifier 3</t>
  </si>
  <si>
    <t>God bot</t>
  </si>
  <si>
    <t>Qualifier 8</t>
  </si>
  <si>
    <t>Qualifier 20</t>
  </si>
  <si>
    <t>Not on HAB</t>
  </si>
  <si>
    <t>Potato in the middle of the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</si>
</sst>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2" fillId="0" fontId="0" numFmtId="10" xfId="0" applyAlignment="1" applyBorder="1" applyFont="1" applyNumberForma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2" fillId="0" fontId="0" numFmtId="164" xfId="0" applyAlignment="1" applyBorder="1" applyFont="1" applyNumberFormat="1">
      <alignment shrinkToFit="0" vertical="bottom" wrapText="0"/>
    </xf>
    <xf borderId="0" fillId="0" fontId="0" numFmtId="164" xfId="0" applyFont="1" applyNumberFormat="1"/>
    <xf borderId="3" fillId="0" fontId="0" numFmtId="164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left" shrinkToFit="0" vertical="center" wrapText="1"/>
    </xf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93835075"/>
        <c:axId val="1619321765"/>
      </c:scatterChart>
      <c:valAx>
        <c:axId val="493835075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619321765"/>
      </c:valAx>
      <c:valAx>
        <c:axId val="1619321765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49383507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898271"/>
        <c:axId val="1333971306"/>
      </c:scatterChart>
      <c:valAx>
        <c:axId val="190889827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33971306"/>
      </c:valAx>
      <c:valAx>
        <c:axId val="133397130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889827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15728"/>
        <c:axId val="202136160"/>
      </c:scatterChart>
      <c:valAx>
        <c:axId val="2781572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136160"/>
      </c:valAx>
      <c:valAx>
        <c:axId val="20213616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81572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7817"/>
        <c:axId val="608848787"/>
      </c:scatterChart>
      <c:valAx>
        <c:axId val="108248781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8848787"/>
      </c:valAx>
      <c:valAx>
        <c:axId val="6088487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248781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718"/>
        <c:axId val="1726984591"/>
      </c:scatterChart>
      <c:valAx>
        <c:axId val="594771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6984591"/>
      </c:valAx>
      <c:valAx>
        <c:axId val="172698459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4771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253599"/>
        <c:axId val="899768982"/>
      </c:scatterChart>
      <c:valAx>
        <c:axId val="79725359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99768982"/>
      </c:valAx>
      <c:valAx>
        <c:axId val="8997689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725359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200660"/>
        <c:axId val="1406741708"/>
      </c:scatterChart>
      <c:valAx>
        <c:axId val="17582006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6741708"/>
      </c:valAx>
      <c:valAx>
        <c:axId val="14067417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582006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84720"/>
        <c:axId val="1808016391"/>
      </c:scatterChart>
      <c:valAx>
        <c:axId val="21108472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8016391"/>
      </c:valAx>
      <c:valAx>
        <c:axId val="180801639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08472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036385"/>
        <c:axId val="565548738"/>
      </c:scatterChart>
      <c:valAx>
        <c:axId val="141103638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5548738"/>
      </c:valAx>
      <c:valAx>
        <c:axId val="56554873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10363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18872"/>
        <c:axId val="405423719"/>
      </c:scatterChart>
      <c:valAx>
        <c:axId val="18651887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5423719"/>
      </c:valAx>
      <c:valAx>
        <c:axId val="40542371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651887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861146"/>
        <c:axId val="1402872120"/>
      </c:scatterChart>
      <c:valAx>
        <c:axId val="192586114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2872120"/>
      </c:valAx>
      <c:valAx>
        <c:axId val="140287212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58611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35006"/>
        <c:axId val="1803108779"/>
      </c:scatterChart>
      <c:valAx>
        <c:axId val="44633500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3108779"/>
      </c:valAx>
      <c:valAx>
        <c:axId val="18031087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63350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10454"/>
        <c:axId val="513114947"/>
      </c:scatterChart>
      <c:valAx>
        <c:axId val="122251045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3114947"/>
      </c:valAx>
      <c:valAx>
        <c:axId val="51311494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251045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472780"/>
        <c:axId val="427179960"/>
      </c:scatterChart>
      <c:valAx>
        <c:axId val="58347278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7179960"/>
      </c:valAx>
      <c:valAx>
        <c:axId val="42717996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347278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041261"/>
        <c:axId val="1468112923"/>
      </c:scatterChart>
      <c:valAx>
        <c:axId val="98804126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8112923"/>
      </c:valAx>
      <c:valAx>
        <c:axId val="146811292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804126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763"/>
        <c:axId val="793418978"/>
      </c:scatterChart>
      <c:valAx>
        <c:axId val="137076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3418978"/>
      </c:valAx>
      <c:valAx>
        <c:axId val="79341897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076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895233"/>
        <c:axId val="1740249568"/>
      </c:scatterChart>
      <c:valAx>
        <c:axId val="147489523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0249568"/>
      </c:valAx>
      <c:valAx>
        <c:axId val="174024956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489523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568867"/>
        <c:axId val="1312016278"/>
      </c:scatterChart>
      <c:valAx>
        <c:axId val="142056886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2016278"/>
      </c:valAx>
      <c:valAx>
        <c:axId val="131201627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056886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42679"/>
        <c:axId val="448460108"/>
      </c:scatterChart>
      <c:valAx>
        <c:axId val="213344267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8460108"/>
      </c:valAx>
      <c:valAx>
        <c:axId val="4484601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344267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20083"/>
        <c:axId val="381941695"/>
      </c:scatterChart>
      <c:valAx>
        <c:axId val="18292008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1941695"/>
      </c:valAx>
      <c:valAx>
        <c:axId val="38194169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9200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553651"/>
        <c:axId val="30337238"/>
      </c:scatterChart>
      <c:valAx>
        <c:axId val="128855365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337238"/>
      </c:valAx>
      <c:valAx>
        <c:axId val="3033723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8855365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094473"/>
        <c:axId val="210974347"/>
      </c:scatterChart>
      <c:valAx>
        <c:axId val="143609447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974347"/>
      </c:valAx>
      <c:valAx>
        <c:axId val="21097434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609447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715673"/>
        <c:axId val="1540096009"/>
      </c:scatterChart>
      <c:valAx>
        <c:axId val="105071567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0096009"/>
      </c:valAx>
      <c:valAx>
        <c:axId val="15400960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071567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495368"/>
        <c:axId val="1528872776"/>
      </c:scatterChart>
      <c:valAx>
        <c:axId val="113049536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8872776"/>
      </c:valAx>
      <c:valAx>
        <c:axId val="152887277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049536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738653"/>
        <c:axId val="733677049"/>
      </c:scatterChart>
      <c:valAx>
        <c:axId val="75073865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3677049"/>
      </c:valAx>
      <c:valAx>
        <c:axId val="73367704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073865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842261"/>
        <c:axId val="336196898"/>
      </c:scatterChart>
      <c:valAx>
        <c:axId val="73284226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6196898"/>
      </c:valAx>
      <c:valAx>
        <c:axId val="33619689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284226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37182"/>
        <c:axId val="1247332625"/>
      </c:scatterChart>
      <c:valAx>
        <c:axId val="26103718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7332625"/>
      </c:valAx>
      <c:valAx>
        <c:axId val="124733262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10371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913867"/>
        <c:axId val="1805843812"/>
      </c:scatterChart>
      <c:valAx>
        <c:axId val="152091386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5843812"/>
      </c:valAx>
      <c:valAx>
        <c:axId val="18058438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091386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659510"/>
        <c:axId val="434653773"/>
      </c:scatterChart>
      <c:valAx>
        <c:axId val="90565951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4653773"/>
      </c:valAx>
      <c:valAx>
        <c:axId val="43465377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565951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18845"/>
        <c:axId val="221255395"/>
      </c:scatterChart>
      <c:valAx>
        <c:axId val="2094188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1255395"/>
      </c:valAx>
      <c:valAx>
        <c:axId val="22125539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4188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835488"/>
        <c:axId val="2097843388"/>
      </c:scatterChart>
      <c:valAx>
        <c:axId val="48783548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7843388"/>
      </c:valAx>
      <c:valAx>
        <c:axId val="20978433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783548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335216"/>
        <c:axId val="1527119774"/>
      </c:scatterChart>
      <c:valAx>
        <c:axId val="166433521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7119774"/>
      </c:valAx>
      <c:valAx>
        <c:axId val="152711977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433521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25939"/>
        <c:axId val="169931336"/>
      </c:scatterChart>
      <c:valAx>
        <c:axId val="155042593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931336"/>
      </c:valAx>
      <c:valAx>
        <c:axId val="16993133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042593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492995"/>
        <c:axId val="278010366"/>
      </c:scatterChart>
      <c:valAx>
        <c:axId val="73649299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8010366"/>
      </c:valAx>
      <c:valAx>
        <c:axId val="27801036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649299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54612"/>
        <c:axId val="644885253"/>
      </c:scatterChart>
      <c:valAx>
        <c:axId val="165305461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4885253"/>
      </c:valAx>
      <c:valAx>
        <c:axId val="64488525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305461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815606"/>
        <c:axId val="1840128782"/>
      </c:scatterChart>
      <c:valAx>
        <c:axId val="174081560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40128782"/>
      </c:valAx>
      <c:valAx>
        <c:axId val="18401287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08156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48036"/>
        <c:axId val="2003762066"/>
      </c:scatterChart>
      <c:valAx>
        <c:axId val="4795480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3762066"/>
      </c:valAx>
      <c:valAx>
        <c:axId val="200376206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95480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79634"/>
        <c:axId val="103506683"/>
      </c:scatterChart>
      <c:valAx>
        <c:axId val="94027963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506683"/>
      </c:valAx>
      <c:valAx>
        <c:axId val="10350668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027963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059783"/>
        <c:axId val="895424121"/>
      </c:scatterChart>
      <c:valAx>
        <c:axId val="74705978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95424121"/>
      </c:valAx>
      <c:valAx>
        <c:axId val="89542412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70597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72809229"/>
        <c:axId val="127701614"/>
      </c:scatterChart>
      <c:valAx>
        <c:axId val="1872809229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27701614"/>
      </c:valAx>
      <c:valAx>
        <c:axId val="127701614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87280922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58345"/>
        <c:axId val="695546085"/>
      </c:scatterChart>
      <c:valAx>
        <c:axId val="5758583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5546085"/>
      </c:valAx>
      <c:valAx>
        <c:axId val="69554608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58583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204784"/>
        <c:axId val="804287185"/>
      </c:scatterChart>
      <c:valAx>
        <c:axId val="78620478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4287185"/>
      </c:valAx>
      <c:valAx>
        <c:axId val="80428718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620478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669341"/>
        <c:axId val="277199466"/>
      </c:scatterChart>
      <c:valAx>
        <c:axId val="144666934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 delivery cycle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7199466"/>
      </c:valAx>
      <c:valAx>
        <c:axId val="27719946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666934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005964"/>
        <c:axId val="1678827699"/>
      </c:scatterChart>
      <c:valAx>
        <c:axId val="157600596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8827699"/>
      </c:valAx>
      <c:valAx>
        <c:axId val="167882769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600596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269927"/>
        <c:axId val="753128327"/>
      </c:scatterChart>
      <c:valAx>
        <c:axId val="152026992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3128327"/>
      </c:valAx>
      <c:valAx>
        <c:axId val="75312832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026992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Overview!$AU$3</c:f>
            </c:numRef>
          </c:xVal>
          <c:yVal>
            <c:numRef>
              <c:f>Overview!$AU$4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Overview!$AU$3</c:f>
            </c:numRef>
          </c:xVal>
          <c:yVal>
            <c:numRef>
              <c:f>Overview!$AU$5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751188"/>
        <c:axId val="1972630328"/>
      </c:scatterChart>
      <c:valAx>
        <c:axId val="98075118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delivery cycle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2630328"/>
      </c:valAx>
      <c:valAx>
        <c:axId val="19726303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075118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333482"/>
        <c:axId val="890658293"/>
      </c:scatterChart>
      <c:valAx>
        <c:axId val="95333348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90658293"/>
      </c:valAx>
      <c:valAx>
        <c:axId val="89065829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33334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Overview!$AW$3</c:f>
            </c:numRef>
          </c:xVal>
          <c:yVal>
            <c:numRef>
              <c:f>Overview!$AW$4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Overview!$AW$3</c:f>
            </c:numRef>
          </c:xVal>
          <c:yVal>
            <c:numRef>
              <c:f>Overview!$AW$5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073896"/>
        <c:axId val="752796325"/>
      </c:scatterChart>
      <c:valAx>
        <c:axId val="127407389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2796325"/>
      </c:valAx>
      <c:valAx>
        <c:axId val="75279632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407389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Enforcers'!$B$12:$C$12</c:f>
            </c:numRef>
          </c:val>
          <c:smooth val="0"/>
        </c:ser>
        <c:axId val="672226425"/>
        <c:axId val="252199192"/>
      </c:lineChart>
      <c:catAx>
        <c:axId val="672226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2199192"/>
      </c:catAx>
      <c:valAx>
        <c:axId val="25219919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222642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Enforcers'!$B$21:$C$21</c:f>
            </c:numRef>
          </c:val>
          <c:smooth val="0"/>
        </c:ser>
        <c:axId val="1538298732"/>
        <c:axId val="601114209"/>
      </c:lineChart>
      <c:catAx>
        <c:axId val="1538298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1114209"/>
      </c:catAx>
      <c:valAx>
        <c:axId val="6011142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829873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Gaelhawks'!$B$12:$C$12</c:f>
            </c:numRef>
          </c:val>
          <c:smooth val="0"/>
        </c:ser>
        <c:axId val="1172032059"/>
        <c:axId val="1695621304"/>
      </c:lineChart>
      <c:catAx>
        <c:axId val="1172032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5621304"/>
      </c:catAx>
      <c:valAx>
        <c:axId val="169562130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203205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'230 - Gaelhawks'!$B$1:$C$1</c:f>
            </c:strRef>
          </c:cat>
          <c:val>
            <c:numRef>
              <c:f>'230 - Gaelhawks'!$B$21:$C$21</c:f>
            </c:numRef>
          </c:val>
          <c:smooth val="0"/>
        </c:ser>
        <c:axId val="1622027221"/>
        <c:axId val="768918487"/>
      </c:lineChart>
      <c:catAx>
        <c:axId val="1622027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8918487"/>
      </c:catAx>
      <c:valAx>
        <c:axId val="7689184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202722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Aluminati'!$B$12:$C$12</c:f>
            </c:numRef>
          </c:val>
          <c:smooth val="0"/>
        </c:ser>
        <c:axId val="1802293136"/>
        <c:axId val="1828518527"/>
      </c:lineChart>
      <c:catAx>
        <c:axId val="180229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8518527"/>
      </c:catAx>
      <c:valAx>
        <c:axId val="182851852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229313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'3555 - Aluminati'!$B$1:$C$1</c:f>
            </c:strRef>
          </c:cat>
          <c:val>
            <c:numRef>
              <c:f>'3555 - Aluminati'!$B$20:$C$20</c:f>
            </c:numRef>
          </c:val>
          <c:smooth val="0"/>
        </c:ser>
        <c:axId val="2138170429"/>
        <c:axId val="1568434346"/>
      </c:lineChart>
      <c:catAx>
        <c:axId val="2138170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8434346"/>
      </c:catAx>
      <c:valAx>
        <c:axId val="156843434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817042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46" Type="http://schemas.openxmlformats.org/officeDocument/2006/relationships/chart" Target="../charts/chart46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48" Type="http://schemas.openxmlformats.org/officeDocument/2006/relationships/chart" Target="../charts/chart48.xml"/><Relationship Id="rId43" Type="http://schemas.openxmlformats.org/officeDocument/2006/relationships/chart" Target="../charts/chart43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44" Type="http://schemas.openxmlformats.org/officeDocument/2006/relationships/chart" Target="../charts/chart44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45" Type="http://schemas.openxmlformats.org/officeDocument/2006/relationships/chart" Target="../charts/chart45.xml"/><Relationship Id="rId6" Type="http://schemas.openxmlformats.org/officeDocument/2006/relationships/chart" Target="../charts/chart6.xml"/><Relationship Id="rId47" Type="http://schemas.openxmlformats.org/officeDocument/2006/relationships/chart" Target="../charts/chart47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3.xml"/><Relationship Id="rId2" Type="http://schemas.openxmlformats.org/officeDocument/2006/relationships/chart" Target="../charts/chart5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43</xdr:col>
      <xdr:colOff>0</xdr:colOff>
      <xdr:row>9</xdr:row>
      <xdr:rowOff>0</xdr:rowOff>
    </xdr:from>
    <xdr:ext cx="1952625" cy="10401300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44</xdr:col>
      <xdr:colOff>0</xdr:colOff>
      <xdr:row>9</xdr:row>
      <xdr:rowOff>0</xdr:rowOff>
    </xdr:from>
    <xdr:ext cx="1952625" cy="10401300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  <xdr:oneCellAnchor>
    <xdr:from>
      <xdr:col>45</xdr:col>
      <xdr:colOff>0</xdr:colOff>
      <xdr:row>9</xdr:row>
      <xdr:rowOff>0</xdr:rowOff>
    </xdr:from>
    <xdr:ext cx="1952625" cy="106013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5"/>
        </a:graphicData>
      </a:graphic>
    </xdr:graphicFrame>
    <xdr:clientData fLocksWithSheet="0"/>
  </xdr:oneCellAnchor>
  <xdr:oneCellAnchor>
    <xdr:from>
      <xdr:col>46</xdr:col>
      <xdr:colOff>0</xdr:colOff>
      <xdr:row>9</xdr:row>
      <xdr:rowOff>0</xdr:rowOff>
    </xdr:from>
    <xdr:ext cx="1952625" cy="106013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6"/>
        </a:graphicData>
      </a:graphic>
    </xdr:graphicFrame>
    <xdr:clientData fLocksWithSheet="0"/>
  </xdr:oneCellAnchor>
  <xdr:oneCellAnchor>
    <xdr:from>
      <xdr:col>47</xdr:col>
      <xdr:colOff>0</xdr:colOff>
      <xdr:row>9</xdr:row>
      <xdr:rowOff>0</xdr:rowOff>
    </xdr:from>
    <xdr:ext cx="1952625" cy="10801350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7"/>
        </a:graphicData>
      </a:graphic>
    </xdr:graphicFrame>
    <xdr:clientData fLocksWithSheet="0"/>
  </xdr:oneCellAnchor>
  <xdr:oneCellAnchor>
    <xdr:from>
      <xdr:col>48</xdr:col>
      <xdr:colOff>0</xdr:colOff>
      <xdr:row>9</xdr:row>
      <xdr:rowOff>0</xdr:rowOff>
    </xdr:from>
    <xdr:ext cx="1952625" cy="10801350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8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51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2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53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4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49" width="29.29"/>
    <col customWidth="1" min="50" max="50" width="8.71"/>
  </cols>
  <sheetData>
    <row r="1">
      <c r="B1" s="1" t="s">
        <v>0</v>
      </c>
      <c r="C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  <c r="T1" s="1" t="s">
        <v>7</v>
      </c>
      <c r="W1" s="1" t="s">
        <v>2</v>
      </c>
      <c r="Z1" s="1" t="s">
        <v>3</v>
      </c>
      <c r="AC1" s="1" t="s">
        <v>4</v>
      </c>
      <c r="AF1" s="1" t="s">
        <v>5</v>
      </c>
      <c r="AI1" s="1" t="s">
        <v>6</v>
      </c>
      <c r="AL1" s="1" t="s">
        <v>7</v>
      </c>
      <c r="AO1" s="1" t="s">
        <v>8</v>
      </c>
      <c r="AP1" s="1" t="s">
        <v>9</v>
      </c>
      <c r="AR1" s="1" t="s">
        <v>10</v>
      </c>
      <c r="AU1" s="1" t="s">
        <v>11</v>
      </c>
    </row>
    <row r="2">
      <c r="B2" s="2" t="s">
        <v>12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  <c r="AI2" s="2" t="s">
        <v>12</v>
      </c>
      <c r="AJ2" s="2" t="s">
        <v>13</v>
      </c>
      <c r="AK2" s="2" t="s">
        <v>14</v>
      </c>
      <c r="AL2" s="2" t="s">
        <v>12</v>
      </c>
      <c r="AM2" s="2" t="s">
        <v>13</v>
      </c>
      <c r="AN2" s="2" t="s">
        <v>14</v>
      </c>
      <c r="AO2" s="2" t="s">
        <v>12</v>
      </c>
      <c r="AP2" s="2" t="s">
        <v>12</v>
      </c>
      <c r="AQ2" s="2" t="s">
        <v>13</v>
      </c>
      <c r="AR2" s="2" t="s">
        <v>12</v>
      </c>
      <c r="AS2" s="2" t="s">
        <v>13</v>
      </c>
      <c r="AT2" s="2" t="s">
        <v>14</v>
      </c>
      <c r="AU2" s="2" t="s">
        <v>12</v>
      </c>
      <c r="AV2" s="2" t="s">
        <v>13</v>
      </c>
      <c r="AW2" s="2" t="s">
        <v>14</v>
      </c>
    </row>
    <row r="3">
      <c r="A3" s="3" t="s">
        <v>15</v>
      </c>
      <c r="B3" s="4" t="str">
        <f>IF(OR('176 - Aces High'!B5 = TRUE, '176 - Aces High'!B5 = FALSE), IF('176 - Aces High'!B5 = TRUE, 1, 0), '176 - Aces High'!B5)</f>
        <v>Unknown</v>
      </c>
      <c r="C3" s="5" t="str">
        <f>IF(OR('176 - Aces High'!B6 = TRUE, '176 - Aces High'!B6 = FALSE), IF('176 - Aces High'!B6 = TRUE, 1, 0), '176 - Aces High'!B6)</f>
        <v>100.00%</v>
      </c>
      <c r="D3" s="6" t="str">
        <f>NA()</f>
        <v>#N/A</v>
      </c>
      <c r="E3" s="7" t="str">
        <f>IF(OR('176 - Aces High'!B7 = TRUE, '176 - Aces High'!B7 = FALSE), IF('176 - Aces High'!B7 = TRUE, 1, 0), '176 - Aces High'!B7)</f>
        <v>1.00</v>
      </c>
      <c r="F3" t="str">
        <f t="shared" ref="F3:G3" si="1">NA()</f>
        <v>#N/A</v>
      </c>
      <c r="G3" s="6" t="str">
        <f t="shared" si="1"/>
        <v>#N/A</v>
      </c>
      <c r="H3" s="7" t="str">
        <f>IF(OR('176 - Aces High'!B8 = TRUE, '176 - Aces High'!B8 = FALSE), IF('176 - Aces High'!B8 = TRUE, 1, 0), '176 - Aces High'!B8)</f>
        <v>0.00</v>
      </c>
      <c r="I3" t="str">
        <f t="shared" ref="I3:J3" si="2">NA()</f>
        <v>#N/A</v>
      </c>
      <c r="J3" s="6" t="str">
        <f t="shared" si="2"/>
        <v>#N/A</v>
      </c>
      <c r="K3" s="7" t="str">
        <f>IF(OR('176 - Aces High'!B9 = TRUE, '176 - Aces High'!B9 = FALSE), IF('176 - Aces High'!B9 = TRUE, 1, 0), '176 - Aces High'!B9)</f>
        <v>0.00</v>
      </c>
      <c r="L3" t="str">
        <f t="shared" ref="L3:M3" si="3">NA()</f>
        <v>#N/A</v>
      </c>
      <c r="M3" s="6" t="str">
        <f t="shared" si="3"/>
        <v>#N/A</v>
      </c>
      <c r="N3" s="7" t="str">
        <f>IF(OR('176 - Aces High'!B10 = TRUE, '176 - Aces High'!B10 = FALSE), IF('176 - Aces High'!B10 = TRUE, 1, 0), '176 - Aces High'!B10)</f>
        <v>0.00</v>
      </c>
      <c r="O3" t="str">
        <f t="shared" ref="O3:P3" si="4">NA()</f>
        <v>#N/A</v>
      </c>
      <c r="P3" s="6" t="str">
        <f t="shared" si="4"/>
        <v>#N/A</v>
      </c>
      <c r="Q3" s="7" t="str">
        <f>IF(OR('176 - Aces High'!B11 = TRUE, '176 - Aces High'!B11 = FALSE), IF('176 - Aces High'!B11 = TRUE, 1, 0), '176 - Aces High'!B11)</f>
        <v>4.00</v>
      </c>
      <c r="R3" t="str">
        <f t="shared" ref="R3:S3" si="5">NA()</f>
        <v>#N/A</v>
      </c>
      <c r="S3" s="6" t="str">
        <f t="shared" si="5"/>
        <v>#N/A</v>
      </c>
      <c r="T3" s="7" t="str">
        <f>IF(OR('176 - Aces High'!B12 = TRUE, '176 - Aces High'!B12 = FALSE), IF('176 - Aces High'!B12 = TRUE, 1, 0), '176 - Aces High'!B12)</f>
        <v>5.00</v>
      </c>
      <c r="U3" t="str">
        <f t="shared" ref="U3:V3" si="6">NA()</f>
        <v>#N/A</v>
      </c>
      <c r="V3" s="6" t="str">
        <f t="shared" si="6"/>
        <v>#N/A</v>
      </c>
      <c r="W3" s="7" t="str">
        <f>IF(OR('176 - Aces High'!B14 = TRUE, '176 - Aces High'!B14 = FALSE), IF('176 - Aces High'!B14 = TRUE, 1, 0), '176 - Aces High'!B14)</f>
        <v>1.00</v>
      </c>
      <c r="X3" t="str">
        <f t="shared" ref="X3:Y3" si="7">NA()</f>
        <v>#N/A</v>
      </c>
      <c r="Y3" s="6" t="str">
        <f t="shared" si="7"/>
        <v>#N/A</v>
      </c>
      <c r="Z3" s="7" t="str">
        <f>IF(OR('176 - Aces High'!B15 = TRUE, '176 - Aces High'!B15 = FALSE), IF('176 - Aces High'!B15 = TRUE, 1, 0), '176 - Aces High'!B15)</f>
        <v>1.00</v>
      </c>
      <c r="AA3" t="str">
        <f t="shared" ref="AA3:AB3" si="8">NA()</f>
        <v>#N/A</v>
      </c>
      <c r="AB3" s="6" t="str">
        <f t="shared" si="8"/>
        <v>#N/A</v>
      </c>
      <c r="AC3" s="7" t="str">
        <f>IF(OR('176 - Aces High'!B16 = TRUE, '176 - Aces High'!B16 = FALSE), IF('176 - Aces High'!B16 = TRUE, 1, 0), '176 - Aces High'!B16)</f>
        <v>0.00</v>
      </c>
      <c r="AD3" t="str">
        <f t="shared" ref="AD3:AE3" si="9">NA()</f>
        <v>#N/A</v>
      </c>
      <c r="AE3" s="6" t="str">
        <f t="shared" si="9"/>
        <v>#N/A</v>
      </c>
      <c r="AF3" s="7" t="str">
        <f>IF(OR('176 - Aces High'!B17 = TRUE, '176 - Aces High'!B17 = FALSE), IF('176 - Aces High'!B17 = TRUE, 1, 0), '176 - Aces High'!B17)</f>
        <v>7.00</v>
      </c>
      <c r="AG3" t="str">
        <f t="shared" ref="AG3:AH3" si="10">NA()</f>
        <v>#N/A</v>
      </c>
      <c r="AH3" s="6" t="str">
        <f t="shared" si="10"/>
        <v>#N/A</v>
      </c>
      <c r="AI3" s="7" t="str">
        <f>IF(OR('176 - Aces High'!B18 = TRUE, '176 - Aces High'!B18 = FALSE), IF('176 - Aces High'!B18 = TRUE, 1, 0), '176 - Aces High'!B18)</f>
        <v>6.00</v>
      </c>
      <c r="AJ3" t="str">
        <f t="shared" ref="AJ3:AK3" si="11">NA()</f>
        <v>#N/A</v>
      </c>
      <c r="AK3" s="6" t="str">
        <f t="shared" si="11"/>
        <v>#N/A</v>
      </c>
      <c r="AL3" s="7" t="str">
        <f>IF(OR('176 - Aces High'!B19 = TRUE, '176 - Aces High'!B19 = FALSE), IF('176 - Aces High'!B19 = TRUE, 1, 0), '176 - Aces High'!B19)</f>
        <v>6.00</v>
      </c>
      <c r="AM3" t="str">
        <f t="shared" ref="AM3:AN3" si="12">NA()</f>
        <v>#N/A</v>
      </c>
      <c r="AN3" s="6" t="str">
        <f t="shared" si="12"/>
        <v>#N/A</v>
      </c>
      <c r="AO3" s="4" t="str">
        <f>IF(OR('176 - Aces High'!B22 = TRUE, '176 - Aces High'!B22 = FALSE), IF('176 - Aces High'!B22 = TRUE, 1, 0), '176 - Aces High'!B22)</f>
        <v>HAB Level 2</v>
      </c>
      <c r="AP3" s="5" t="str">
        <f>IF(OR('176 - Aces High'!B24 = TRUE, '176 - Aces High'!B24 = FALSE), IF('176 - Aces High'!B24 = TRUE, 1, 0), '176 - Aces High'!B24)</f>
        <v>0.00%</v>
      </c>
      <c r="AQ3" s="6" t="str">
        <f>NA()</f>
        <v>#N/A</v>
      </c>
      <c r="AR3" s="8"/>
      <c r="AT3" s="6"/>
    </row>
    <row r="4">
      <c r="A4" s="3" t="s">
        <v>16</v>
      </c>
      <c r="B4" s="4" t="str">
        <f>IF(OR('178 - The 2nd Law Enforcers'!D5 = TRUE, '178 - The 2nd Law Enforcers'!D5 = FALSE), IF('178 - The 2nd Law Enforcers'!D5 = TRUE, 1, 0), '178 - The 2nd Law Enforcers'!D5)</f>
        <v>HAB Level 1</v>
      </c>
      <c r="C4" s="5" t="str">
        <f>IF(OR('178 - The 2nd Law Enforcers'!D6 = TRUE, '178 - The 2nd Law Enforcers'!D6 = FALSE), IF('178 - The 2nd Law Enforcers'!D6 = TRUE, 1, 0), '178 - The 2nd Law Enforcers'!D6)</f>
        <v>100.00%</v>
      </c>
      <c r="D4" s="6" t="str">
        <f>IF(OR('178 - The 2nd Law Enforcers'!E6 = TRUE, '178 - The 2nd Law Enforcers'!E6 = FALSE), IF('178 - The 2nd Law Enforcers'!E6 = TRUE, 1, 0), '178 - The 2nd Law Enforcers'!E6)</f>
        <v>1</v>
      </c>
      <c r="E4" s="7" t="str">
        <f>IF(OR('178 - The 2nd Law Enforcers'!D7 = TRUE, '178 - The 2nd Law Enforcers'!D7 = FALSE), IF('178 - The 2nd Law Enforcers'!D7 = TRUE, 1, 0), '178 - The 2nd Law Enforcers'!D7)</f>
        <v>2.00</v>
      </c>
      <c r="F4" s="9" t="str">
        <f>IF(OR('178 - The 2nd Law Enforcers'!E7 = TRUE, '178 - The 2nd Law Enforcers'!E7 = FALSE), IF('178 - The 2nd Law Enforcers'!E7 = TRUE, 1, 0), '178 - The 2nd Law Enforcers'!E7)</f>
        <v>2.00</v>
      </c>
      <c r="G4" s="10" t="str">
        <f>IF(OR('178 - The 2nd Law Enforcers'!F7 = TRUE, '178 - The 2nd Law Enforcers'!F7 = FALSE), IF('178 - The 2nd Law Enforcers'!F7 = TRUE, 1, 0), '178 - The 2nd Law Enforcers'!F7)</f>
        <v>3.00</v>
      </c>
      <c r="H4" s="7" t="str">
        <f>IF(OR('178 - The 2nd Law Enforcers'!D8 = TRUE, '178 - The 2nd Law Enforcers'!D8 = FALSE), IF('178 - The 2nd Law Enforcers'!D8 = TRUE, 1, 0), '178 - The 2nd Law Enforcers'!D8)</f>
        <v>1.00</v>
      </c>
      <c r="I4" s="9" t="str">
        <f>IF(OR('178 - The 2nd Law Enforcers'!E8 = TRUE, '178 - The 2nd Law Enforcers'!E8 = FALSE), IF('178 - The 2nd Law Enforcers'!E8 = TRUE, 1, 0), '178 - The 2nd Law Enforcers'!E8)</f>
        <v>1.00</v>
      </c>
      <c r="J4" s="10" t="str">
        <f>IF(OR('178 - The 2nd Law Enforcers'!F8 = TRUE, '178 - The 2nd Law Enforcers'!F8 = FALSE), IF('178 - The 2nd Law Enforcers'!F8 = TRUE, 1, 0), '178 - The 2nd Law Enforcers'!F8)</f>
        <v>1.00</v>
      </c>
      <c r="K4" s="7" t="str">
        <f>IF(OR('178 - The 2nd Law Enforcers'!D9 = TRUE, '178 - The 2nd Law Enforcers'!D9 = FALSE), IF('178 - The 2nd Law Enforcers'!D9 = TRUE, 1, 0), '178 - The 2nd Law Enforcers'!D9)</f>
        <v>1.00</v>
      </c>
      <c r="L4" s="9" t="str">
        <f>IF(OR('178 - The 2nd Law Enforcers'!E9 = TRUE, '178 - The 2nd Law Enforcers'!E9 = FALSE), IF('178 - The 2nd Law Enforcers'!E9 = TRUE, 1, 0), '178 - The 2nd Law Enforcers'!E9)</f>
        <v>1.00</v>
      </c>
      <c r="M4" s="10" t="str">
        <f>IF(OR('178 - The 2nd Law Enforcers'!F9 = TRUE, '178 - The 2nd Law Enforcers'!F9 = FALSE), IF('178 - The 2nd Law Enforcers'!F9 = TRUE, 1, 0), '178 - The 2nd Law Enforcers'!F9)</f>
        <v>1.00</v>
      </c>
      <c r="N4" s="7" t="str">
        <f>IF(OR('178 - The 2nd Law Enforcers'!D10 = TRUE, '178 - The 2nd Law Enforcers'!D10 = FALSE), IF('178 - The 2nd Law Enforcers'!D10 = TRUE, 1, 0), '178 - The 2nd Law Enforcers'!D10)</f>
        <v>0.50</v>
      </c>
      <c r="O4" s="9" t="str">
        <f>IF(OR('178 - The 2nd Law Enforcers'!E10 = TRUE, '178 - The 2nd Law Enforcers'!E10 = FALSE), IF('178 - The 2nd Law Enforcers'!E10 = TRUE, 1, 0), '178 - The 2nd Law Enforcers'!E10)</f>
        <v>0.50</v>
      </c>
      <c r="P4" s="10" t="str">
        <f>IF(OR('178 - The 2nd Law Enforcers'!F10 = TRUE, '178 - The 2nd Law Enforcers'!F10 = FALSE), IF('178 - The 2nd Law Enforcers'!F10 = TRUE, 1, 0), '178 - The 2nd Law Enforcers'!F10)</f>
        <v>1.00</v>
      </c>
      <c r="Q4" s="7" t="str">
        <f>IF(OR('178 - The 2nd Law Enforcers'!D11 = TRUE, '178 - The 2nd Law Enforcers'!D11 = FALSE), IF('178 - The 2nd Law Enforcers'!D11 = TRUE, 1, 0), '178 - The 2nd Law Enforcers'!D11)</f>
        <v>0.00</v>
      </c>
      <c r="R4" s="9" t="str">
        <f>IF(OR('178 - The 2nd Law Enforcers'!E11 = TRUE, '178 - The 2nd Law Enforcers'!E11 = FALSE), IF('178 - The 2nd Law Enforcers'!E11 = TRUE, 1, 0), '178 - The 2nd Law Enforcers'!E11)</f>
        <v>0.00</v>
      </c>
      <c r="S4" s="10" t="str">
        <f>IF(OR('178 - The 2nd Law Enforcers'!F11 = TRUE, '178 - The 2nd Law Enforcers'!F11 = FALSE), IF('178 - The 2nd Law Enforcers'!F11 = TRUE, 1, 0), '178 - The 2nd Law Enforcers'!F11)</f>
        <v>0.00</v>
      </c>
      <c r="T4" s="7" t="str">
        <f>IF(OR('178 - The 2nd Law Enforcers'!D12 = TRUE, '178 - The 2nd Law Enforcers'!D12 = FALSE), IF('178 - The 2nd Law Enforcers'!D12 = TRUE, 1, 0), '178 - The 2nd Law Enforcers'!D12)</f>
        <v>0.00</v>
      </c>
      <c r="U4" s="9" t="str">
        <f>IF(OR('178 - The 2nd Law Enforcers'!E12 = TRUE, '178 - The 2nd Law Enforcers'!E12 = FALSE), IF('178 - The 2nd Law Enforcers'!E12 = TRUE, 1, 0), '178 - The 2nd Law Enforcers'!E12)</f>
        <v>0.00</v>
      </c>
      <c r="V4" s="10" t="str">
        <f>IF(OR('178 - The 2nd Law Enforcers'!F12 = TRUE, '178 - The 2nd Law Enforcers'!F12 = FALSE), IF('178 - The 2nd Law Enforcers'!F12 = TRUE, 1, 0), '178 - The 2nd Law Enforcers'!F12)</f>
        <v>0.00</v>
      </c>
      <c r="W4" s="7" t="str">
        <f>IF(OR('178 - The 2nd Law Enforcers'!D14 = TRUE, '178 - The 2nd Law Enforcers'!D14 = FALSE), IF('178 - The 2nd Law Enforcers'!D14 = TRUE, 1, 0), '178 - The 2nd Law Enforcers'!D14)</f>
        <v>1.00</v>
      </c>
      <c r="X4" s="9" t="str">
        <f>IF(OR('178 - The 2nd Law Enforcers'!E14 = TRUE, '178 - The 2nd Law Enforcers'!E14 = FALSE), IF('178 - The 2nd Law Enforcers'!E14 = TRUE, 1, 0), '178 - The 2nd Law Enforcers'!E14)</f>
        <v>1.00</v>
      </c>
      <c r="Y4" s="10" t="str">
        <f>IF(OR('178 - The 2nd Law Enforcers'!F14 = TRUE, '178 - The 2nd Law Enforcers'!F14 = FALSE), IF('178 - The 2nd Law Enforcers'!F14 = TRUE, 1, 0), '178 - The 2nd Law Enforcers'!F14)</f>
        <v>1.00</v>
      </c>
      <c r="Z4" s="7" t="str">
        <f>IF(OR('178 - The 2nd Law Enforcers'!D15 = TRUE, '178 - The 2nd Law Enforcers'!D15 = FALSE), IF('178 - The 2nd Law Enforcers'!D15 = TRUE, 1, 0), '178 - The 2nd Law Enforcers'!D15)</f>
        <v>2.50</v>
      </c>
      <c r="AA4" s="9" t="str">
        <f>IF(OR('178 - The 2nd Law Enforcers'!E15 = TRUE, '178 - The 2nd Law Enforcers'!E15 = FALSE), IF('178 - The 2nd Law Enforcers'!E15 = TRUE, 1, 0), '178 - The 2nd Law Enforcers'!E15)</f>
        <v>2.50</v>
      </c>
      <c r="AB4" s="10" t="str">
        <f>IF(OR('178 - The 2nd Law Enforcers'!F15 = TRUE, '178 - The 2nd Law Enforcers'!F15 = FALSE), IF('178 - The 2nd Law Enforcers'!F15 = TRUE, 1, 0), '178 - The 2nd Law Enforcers'!F15)</f>
        <v>3.00</v>
      </c>
      <c r="AC4" s="7" t="str">
        <f>IF(OR('178 - The 2nd Law Enforcers'!D16 = TRUE, '178 - The 2nd Law Enforcers'!D16 = FALSE), IF('178 - The 2nd Law Enforcers'!D16 = TRUE, 1, 0), '178 - The 2nd Law Enforcers'!D16)</f>
        <v>2.50</v>
      </c>
      <c r="AD4" s="9" t="str">
        <f>IF(OR('178 - The 2nd Law Enforcers'!E16 = TRUE, '178 - The 2nd Law Enforcers'!E16 = FALSE), IF('178 - The 2nd Law Enforcers'!E16 = TRUE, 1, 0), '178 - The 2nd Law Enforcers'!E16)</f>
        <v>2.50</v>
      </c>
      <c r="AE4" s="10" t="str">
        <f>IF(OR('178 - The 2nd Law Enforcers'!F16 = TRUE, '178 - The 2nd Law Enforcers'!F16 = FALSE), IF('178 - The 2nd Law Enforcers'!F16 = TRUE, 1, 0), '178 - The 2nd Law Enforcers'!F16)</f>
        <v>3.00</v>
      </c>
      <c r="AF4" s="7" t="str">
        <f>IF(OR('178 - The 2nd Law Enforcers'!D17 = TRUE, '178 - The 2nd Law Enforcers'!D17 = FALSE), IF('178 - The 2nd Law Enforcers'!D17 = TRUE, 1, 0), '178 - The 2nd Law Enforcers'!D17)</f>
        <v>2.50</v>
      </c>
      <c r="AG4" s="9" t="str">
        <f>IF(OR('178 - The 2nd Law Enforcers'!E17 = TRUE, '178 - The 2nd Law Enforcers'!E17 = FALSE), IF('178 - The 2nd Law Enforcers'!E17 = TRUE, 1, 0), '178 - The 2nd Law Enforcers'!E17)</f>
        <v>2.50</v>
      </c>
      <c r="AH4" s="10" t="str">
        <f>IF(OR('178 - The 2nd Law Enforcers'!F17 = TRUE, '178 - The 2nd Law Enforcers'!F17 = FALSE), IF('178 - The 2nd Law Enforcers'!F17 = TRUE, 1, 0), '178 - The 2nd Law Enforcers'!F17)</f>
        <v>4.00</v>
      </c>
      <c r="AI4" s="7" t="str">
        <f>IF(OR('178 - The 2nd Law Enforcers'!D18 = TRUE, '178 - The 2nd Law Enforcers'!D18 = FALSE), IF('178 - The 2nd Law Enforcers'!D18 = TRUE, 1, 0), '178 - The 2nd Law Enforcers'!D18)</f>
        <v>1.50</v>
      </c>
      <c r="AJ4" s="9" t="str">
        <f>IF(OR('178 - The 2nd Law Enforcers'!E18 = TRUE, '178 - The 2nd Law Enforcers'!E18 = FALSE), IF('178 - The 2nd Law Enforcers'!E18 = TRUE, 1, 0), '178 - The 2nd Law Enforcers'!E18)</f>
        <v>1.50</v>
      </c>
      <c r="AK4" s="10" t="str">
        <f>IF(OR('178 - The 2nd Law Enforcers'!F18 = TRUE, '178 - The 2nd Law Enforcers'!F18 = FALSE), IF('178 - The 2nd Law Enforcers'!F18 = TRUE, 1, 0), '178 - The 2nd Law Enforcers'!F18)</f>
        <v>2.00</v>
      </c>
      <c r="AL4" s="7" t="str">
        <f>IF(OR('178 - The 2nd Law Enforcers'!D19 = TRUE, '178 - The 2nd Law Enforcers'!D19 = FALSE), IF('178 - The 2nd Law Enforcers'!D19 = TRUE, 1, 0), '178 - The 2nd Law Enforcers'!D19)</f>
        <v>0.50</v>
      </c>
      <c r="AM4" s="9" t="str">
        <f>IF(OR('178 - The 2nd Law Enforcers'!E19 = TRUE, '178 - The 2nd Law Enforcers'!E19 = FALSE), IF('178 - The 2nd Law Enforcers'!E19 = TRUE, 1, 0), '178 - The 2nd Law Enforcers'!E19)</f>
        <v>0.50</v>
      </c>
      <c r="AN4" s="10" t="str">
        <f>IF(OR('178 - The 2nd Law Enforcers'!F19 = TRUE, '178 - The 2nd Law Enforcers'!F19 = FALSE), IF('178 - The 2nd Law Enforcers'!F19 = TRUE, 1, 0), '178 - The 2nd Law Enforcers'!F19)</f>
        <v>1.00</v>
      </c>
      <c r="AO4" s="4" t="str">
        <f>IF(OR('178 - The 2nd Law Enforcers'!D22 = TRUE, '178 - The 2nd Law Enforcers'!D22 = FALSE), IF('178 - The 2nd Law Enforcers'!D22 = TRUE, 1, 0), '178 - The 2nd Law Enforcers'!D22)</f>
        <v>HAB Level 3</v>
      </c>
      <c r="AP4" s="5" t="str">
        <f>IF(OR('178 - The 2nd Law Enforcers'!D24 = TRUE, '178 - The 2nd Law Enforcers'!D24 = FALSE), IF('178 - The 2nd Law Enforcers'!D24 = TRUE, 1, 0), '178 - The 2nd Law Enforcers'!D24)</f>
        <v>0.00%</v>
      </c>
      <c r="AQ4" s="6" t="str">
        <f>IF(OR('178 - The 2nd Law Enforcers'!E24 = TRUE, '178 - The 2nd Law Enforcers'!E24 = FALSE), IF('178 - The 2nd Law Enforcers'!E24 = TRUE, 1, 0), '178 - The 2nd Law Enforcers'!E24)</f>
        <v>0</v>
      </c>
      <c r="AR4" s="11" t="str">
        <f>IF(OR('178 - The 2nd Law Enforcers'!D20 = TRUE, '178 - The 2nd Law Enforcers'!D20 = FALSE), IF('178 - The 2nd Law Enforcers'!D20 = TRUE, 1, 0), '178 - The 2nd Law Enforcers'!D20)</f>
        <v>6s</v>
      </c>
      <c r="AS4" s="12" t="str">
        <f>IF(OR('178 - The 2nd Law Enforcers'!E20 = TRUE, '178 - The 2nd Law Enforcers'!E20 = FALSE), IF('178 - The 2nd Law Enforcers'!E20 = TRUE, 1, 0), '178 - The 2nd Law Enforcers'!E20)</f>
        <v>6s</v>
      </c>
      <c r="AT4" s="13" t="str">
        <f>IF(OR('178 - The 2nd Law Enforcers'!F20 = TRUE, '178 - The 2nd Law Enforcers'!F20 = FALSE), IF('178 - The 2nd Law Enforcers'!F20 = TRUE, 1, 0), '178 - The 2nd Law Enforcers'!F20)</f>
        <v>6s</v>
      </c>
      <c r="AU4" s="12" t="str">
        <f>IF(OR('178 - The 2nd Law Enforcers'!D21 = TRUE, '178 - The 2nd Law Enforcers'!D21 = FALSE), IF('178 - The 2nd Law Enforcers'!D21 = TRUE, 1, 0), '178 - The 2nd Law Enforcers'!D21)</f>
        <v>5s</v>
      </c>
      <c r="AV4" s="12" t="str">
        <f>IF(OR('178 - The 2nd Law Enforcers'!E21 = TRUE, '178 - The 2nd Law Enforcers'!E21 = FALSE), IF('178 - The 2nd Law Enforcers'!E21 = TRUE, 1, 0), '178 - The 2nd Law Enforcers'!E21)</f>
        <v>5s</v>
      </c>
      <c r="AW4" s="12" t="str">
        <f>IF(OR('178 - The 2nd Law Enforcers'!F21 = TRUE, '178 - The 2nd Law Enforcers'!F21 = FALSE), IF('178 - The 2nd Law Enforcers'!F21 = TRUE, 1, 0), '178 - The 2nd Law Enforcers'!F21)</f>
        <v>5s</v>
      </c>
    </row>
    <row r="5">
      <c r="A5" s="3" t="s">
        <v>17</v>
      </c>
      <c r="B5" s="4" t="str">
        <f>IF(OR('230 - Gaelhawks'!D5 = TRUE, '230 - Gaelhawks'!D5 = FALSE), IF('230 - Gaelhawks'!D5 = TRUE, 1, 0), '230 - Gaelhawks'!D5)</f>
        <v>HAB Level 1</v>
      </c>
      <c r="C5" s="5" t="str">
        <f>IF(OR('230 - Gaelhawks'!D6 = TRUE, '230 - Gaelhawks'!D6 = FALSE), IF('230 - Gaelhawks'!D6 = TRUE, 1, 0), '230 - Gaelhawks'!D6)</f>
        <v>100.00%</v>
      </c>
      <c r="D5" s="6" t="str">
        <f>IF(OR('230 - Gaelhawks'!E6 = TRUE, '230 - Gaelhawks'!E6 = FALSE), IF('230 - Gaelhawks'!E6 = TRUE, 1, 0), '230 - Gaelhawks'!E6)</f>
        <v>1</v>
      </c>
      <c r="E5" s="7" t="str">
        <f>IF(OR('230 - Gaelhawks'!D7 = TRUE, '230 - Gaelhawks'!D7 = FALSE), IF('230 - Gaelhawks'!D7 = TRUE, 1, 0), '230 - Gaelhawks'!D7)</f>
        <v>0.00</v>
      </c>
      <c r="F5" s="9" t="str">
        <f>IF(OR('230 - Gaelhawks'!E7 = TRUE, '230 - Gaelhawks'!E7 = FALSE), IF('230 - Gaelhawks'!E7 = TRUE, 1, 0), '230 - Gaelhawks'!E7)</f>
        <v>0.00</v>
      </c>
      <c r="G5" s="10" t="str">
        <f>IF(OR('230 - Gaelhawks'!F7 = TRUE, '230 - Gaelhawks'!F7 = FALSE), IF('230 - Gaelhawks'!F7 = TRUE, 1, 0), '230 - Gaelhawks'!F7)</f>
        <v>0.00</v>
      </c>
      <c r="H5" s="7" t="str">
        <f>IF(OR('230 - Gaelhawks'!D8 = TRUE, '230 - Gaelhawks'!D8 = FALSE), IF('230 - Gaelhawks'!D8 = TRUE, 1, 0), '230 - Gaelhawks'!D8)</f>
        <v>1.00</v>
      </c>
      <c r="I5" s="9" t="str">
        <f>IF(OR('230 - Gaelhawks'!E8 = TRUE, '230 - Gaelhawks'!E8 = FALSE), IF('230 - Gaelhawks'!E8 = TRUE, 1, 0), '230 - Gaelhawks'!E8)</f>
        <v>1.00</v>
      </c>
      <c r="J5" s="10" t="str">
        <f>IF(OR('230 - Gaelhawks'!F8 = TRUE, '230 - Gaelhawks'!F8 = FALSE), IF('230 - Gaelhawks'!F8 = TRUE, 1, 0), '230 - Gaelhawks'!F8)</f>
        <v>1.00</v>
      </c>
      <c r="K5" s="7" t="str">
        <f>IF(OR('230 - Gaelhawks'!D9 = TRUE, '230 - Gaelhawks'!D9 = FALSE), IF('230 - Gaelhawks'!D9 = TRUE, 1, 0), '230 - Gaelhawks'!D9)</f>
        <v>1.00</v>
      </c>
      <c r="L5" s="9" t="str">
        <f>IF(OR('230 - Gaelhawks'!E9 = TRUE, '230 - Gaelhawks'!E9 = FALSE), IF('230 - Gaelhawks'!E9 = TRUE, 1, 0), '230 - Gaelhawks'!E9)</f>
        <v>1.00</v>
      </c>
      <c r="M5" s="10" t="str">
        <f>IF(OR('230 - Gaelhawks'!F9 = TRUE, '230 - Gaelhawks'!F9 = FALSE), IF('230 - Gaelhawks'!F9 = TRUE, 1, 0), '230 - Gaelhawks'!F9)</f>
        <v>2.00</v>
      </c>
      <c r="N5" s="7" t="str">
        <f>IF(OR('230 - Gaelhawks'!D10 = TRUE, '230 - Gaelhawks'!D10 = FALSE), IF('230 - Gaelhawks'!D10 = TRUE, 1, 0), '230 - Gaelhawks'!D10)</f>
        <v>0.00</v>
      </c>
      <c r="O5" s="9" t="str">
        <f>IF(OR('230 - Gaelhawks'!E10 = TRUE, '230 - Gaelhawks'!E10 = FALSE), IF('230 - Gaelhawks'!E10 = TRUE, 1, 0), '230 - Gaelhawks'!E10)</f>
        <v>0.00</v>
      </c>
      <c r="P5" s="10" t="str">
        <f>IF(OR('230 - Gaelhawks'!F10 = TRUE, '230 - Gaelhawks'!F10 = FALSE), IF('230 - Gaelhawks'!F10 = TRUE, 1, 0), '230 - Gaelhawks'!F10)</f>
        <v>0.00</v>
      </c>
      <c r="Q5" s="7" t="str">
        <f>IF(OR('230 - Gaelhawks'!D11 = TRUE, '230 - Gaelhawks'!D11 = FALSE), IF('230 - Gaelhawks'!D11 = TRUE, 1, 0), '230 - Gaelhawks'!D11)</f>
        <v>0.50</v>
      </c>
      <c r="R5" s="9" t="str">
        <f>IF(OR('230 - Gaelhawks'!E11 = TRUE, '230 - Gaelhawks'!E11 = FALSE), IF('230 - Gaelhawks'!E11 = TRUE, 1, 0), '230 - Gaelhawks'!E11)</f>
        <v>0.50</v>
      </c>
      <c r="S5" s="10" t="str">
        <f>IF(OR('230 - Gaelhawks'!F11 = TRUE, '230 - Gaelhawks'!F11 = FALSE), IF('230 - Gaelhawks'!F11 = TRUE, 1, 0), '230 - Gaelhawks'!F11)</f>
        <v>1.00</v>
      </c>
      <c r="T5" s="7" t="str">
        <f>IF(OR('230 - Gaelhawks'!D12 = TRUE, '230 - Gaelhawks'!D12 = FALSE), IF('230 - Gaelhawks'!D12 = TRUE, 1, 0), '230 - Gaelhawks'!D12)</f>
        <v>0.00</v>
      </c>
      <c r="U5" s="9" t="str">
        <f>IF(OR('230 - Gaelhawks'!E12 = TRUE, '230 - Gaelhawks'!E12 = FALSE), IF('230 - Gaelhawks'!E12 = TRUE, 1, 0), '230 - Gaelhawks'!E12)</f>
        <v>0.00</v>
      </c>
      <c r="V5" s="10" t="str">
        <f>IF(OR('230 - Gaelhawks'!F12 = TRUE, '230 - Gaelhawks'!F12 = FALSE), IF('230 - Gaelhawks'!F12 = TRUE, 1, 0), '230 - Gaelhawks'!F12)</f>
        <v>0.00</v>
      </c>
      <c r="W5" s="7" t="str">
        <f>IF(OR('230 - Gaelhawks'!D14 = TRUE, '230 - Gaelhawks'!D14 = FALSE), IF('230 - Gaelhawks'!D14 = TRUE, 1, 0), '230 - Gaelhawks'!D14)</f>
        <v>1.50</v>
      </c>
      <c r="X5" s="9" t="str">
        <f>IF(OR('230 - Gaelhawks'!E14 = TRUE, '230 - Gaelhawks'!E14 = FALSE), IF('230 - Gaelhawks'!E14 = TRUE, 1, 0), '230 - Gaelhawks'!E14)</f>
        <v>1.50</v>
      </c>
      <c r="Y5" s="10" t="str">
        <f>IF(OR('230 - Gaelhawks'!F14 = TRUE, '230 - Gaelhawks'!F14 = FALSE), IF('230 - Gaelhawks'!F14 = TRUE, 1, 0), '230 - Gaelhawks'!F14)</f>
        <v>2.00</v>
      </c>
      <c r="Z5" s="7" t="str">
        <f>IF(OR('230 - Gaelhawks'!D15 = TRUE, '230 - Gaelhawks'!D15 = FALSE), IF('230 - Gaelhawks'!D15 = TRUE, 1, 0), '230 - Gaelhawks'!D15)</f>
        <v>2.50</v>
      </c>
      <c r="AA5" s="9" t="str">
        <f>IF(OR('230 - Gaelhawks'!E15 = TRUE, '230 - Gaelhawks'!E15 = FALSE), IF('230 - Gaelhawks'!E15 = TRUE, 1, 0), '230 - Gaelhawks'!E15)</f>
        <v>2.50</v>
      </c>
      <c r="AB5" s="10" t="str">
        <f>IF(OR('230 - Gaelhawks'!F15 = TRUE, '230 - Gaelhawks'!F15 = FALSE), IF('230 - Gaelhawks'!F15 = TRUE, 1, 0), '230 - Gaelhawks'!F15)</f>
        <v>4.00</v>
      </c>
      <c r="AC5" s="7" t="str">
        <f>IF(OR('230 - Gaelhawks'!D16 = TRUE, '230 - Gaelhawks'!D16 = FALSE), IF('230 - Gaelhawks'!D16 = TRUE, 1, 0), '230 - Gaelhawks'!D16)</f>
        <v>2.50</v>
      </c>
      <c r="AD5" s="9" t="str">
        <f>IF(OR('230 - Gaelhawks'!E16 = TRUE, '230 - Gaelhawks'!E16 = FALSE), IF('230 - Gaelhawks'!E16 = TRUE, 1, 0), '230 - Gaelhawks'!E16)</f>
        <v>2.50</v>
      </c>
      <c r="AE5" s="10" t="str">
        <f>IF(OR('230 - Gaelhawks'!F16 = TRUE, '230 - Gaelhawks'!F16 = FALSE), IF('230 - Gaelhawks'!F16 = TRUE, 1, 0), '230 - Gaelhawks'!F16)</f>
        <v>4.00</v>
      </c>
      <c r="AF5" s="7" t="str">
        <f>IF(OR('230 - Gaelhawks'!D17 = TRUE, '230 - Gaelhawks'!D17 = FALSE), IF('230 - Gaelhawks'!D17 = TRUE, 1, 0), '230 - Gaelhawks'!D17)</f>
        <v>3.00</v>
      </c>
      <c r="AG5" s="9" t="str">
        <f>IF(OR('230 - Gaelhawks'!E17 = TRUE, '230 - Gaelhawks'!E17 = FALSE), IF('230 - Gaelhawks'!E17 = TRUE, 1, 0), '230 - Gaelhawks'!E17)</f>
        <v>3.00</v>
      </c>
      <c r="AH5" s="10" t="str">
        <f>IF(OR('230 - Gaelhawks'!F17 = TRUE, '230 - Gaelhawks'!F17 = FALSE), IF('230 - Gaelhawks'!F17 = TRUE, 1, 0), '230 - Gaelhawks'!F17)</f>
        <v>4.00</v>
      </c>
      <c r="AI5" s="7" t="str">
        <f>IF(OR('230 - Gaelhawks'!D18 = TRUE, '230 - Gaelhawks'!D18 = FALSE), IF('230 - Gaelhawks'!D18 = TRUE, 1, 0), '230 - Gaelhawks'!D18)</f>
        <v>2.00</v>
      </c>
      <c r="AJ5" s="9" t="str">
        <f>IF(OR('230 - Gaelhawks'!E18 = TRUE, '230 - Gaelhawks'!E18 = FALSE), IF('230 - Gaelhawks'!E18 = TRUE, 1, 0), '230 - Gaelhawks'!E18)</f>
        <v>2.00</v>
      </c>
      <c r="AK5" s="10" t="str">
        <f>IF(OR('230 - Gaelhawks'!F18 = TRUE, '230 - Gaelhawks'!F18 = FALSE), IF('230 - Gaelhawks'!F18 = TRUE, 1, 0), '230 - Gaelhawks'!F18)</f>
        <v>3.00</v>
      </c>
      <c r="AL5" s="7" t="str">
        <f>IF(OR('230 - Gaelhawks'!D19 = TRUE, '230 - Gaelhawks'!D19 = FALSE), IF('230 - Gaelhawks'!D19 = TRUE, 1, 0), '230 - Gaelhawks'!D19)</f>
        <v>1.00</v>
      </c>
      <c r="AM5" s="9" t="str">
        <f>IF(OR('230 - Gaelhawks'!E19 = TRUE, '230 - Gaelhawks'!E19 = FALSE), IF('230 - Gaelhawks'!E19 = TRUE, 1, 0), '230 - Gaelhawks'!E19)</f>
        <v>1.00</v>
      </c>
      <c r="AN5" s="10" t="str">
        <f>IF(OR('230 - Gaelhawks'!F19 = TRUE, '230 - Gaelhawks'!F19 = FALSE), IF('230 - Gaelhawks'!F19 = TRUE, 1, 0), '230 - Gaelhawks'!F19)</f>
        <v>1.00</v>
      </c>
      <c r="AO5" s="4" t="str">
        <f>IF(OR('230 - Gaelhawks'!D22 = TRUE, '230 - Gaelhawks'!D22 = FALSE), IF('230 - Gaelhawks'!D22 = TRUE, 1, 0), '230 - Gaelhawks'!D22)</f>
        <v>HAB Level 3</v>
      </c>
      <c r="AP5" s="5" t="str">
        <f>IF(OR('230 - Gaelhawks'!D24 = TRUE, '230 - Gaelhawks'!D24 = FALSE), IF('230 - Gaelhawks'!D24 = TRUE, 1, 0), '230 - Gaelhawks'!D24)</f>
        <v>50.00%</v>
      </c>
      <c r="AQ5" s="6" t="str">
        <f>IF(OR('230 - Gaelhawks'!E24 = TRUE, '230 - Gaelhawks'!E24 = FALSE), IF('230 - Gaelhawks'!E24 = TRUE, 1, 0), '230 - Gaelhawks'!E24)</f>
        <v>INDETERMINATE</v>
      </c>
      <c r="AR5" s="11" t="str">
        <f>IF(OR('230 - Gaelhawks'!D20 = TRUE, '230 - Gaelhawks'!D20 = FALSE), IF('230 - Gaelhawks'!D20 = TRUE, 1, 0), '230 - Gaelhawks'!D20)</f>
        <v>2s</v>
      </c>
      <c r="AS5" s="12" t="str">
        <f>IF(OR('230 - Gaelhawks'!E20 = TRUE, '230 - Gaelhawks'!E20 = FALSE), IF('230 - Gaelhawks'!E20 = TRUE, 1, 0), '230 - Gaelhawks'!E20)</f>
        <v>2s</v>
      </c>
      <c r="AT5" s="13" t="str">
        <f>IF(OR('230 - Gaelhawks'!F20 = TRUE, '230 - Gaelhawks'!F20 = FALSE), IF('230 - Gaelhawks'!F20 = TRUE, 1, 0), '230 - Gaelhawks'!F20)</f>
        <v>2s</v>
      </c>
      <c r="AU5" s="12" t="str">
        <f>IF(OR('230 - Gaelhawks'!D21 = TRUE, '230 - Gaelhawks'!D21 = FALSE), IF('230 - Gaelhawks'!D21 = TRUE, 1, 0), '230 - Gaelhawks'!D21)</f>
        <v>2s</v>
      </c>
      <c r="AV5" s="12" t="str">
        <f>IF(OR('230 - Gaelhawks'!E21 = TRUE, '230 - Gaelhawks'!E21 = FALSE), IF('230 - Gaelhawks'!E21 = TRUE, 1, 0), '230 - Gaelhawks'!E21)</f>
        <v>2s</v>
      </c>
      <c r="AW5" s="12" t="str">
        <f>IF(OR('230 - Gaelhawks'!F21 = TRUE, '230 - Gaelhawks'!F21 = FALSE), IF('230 - Gaelhawks'!F21 = TRUE, 1, 0), '230 - Gaelhawks'!F21)</f>
        <v>2s</v>
      </c>
    </row>
    <row r="6">
      <c r="A6" s="3" t="s">
        <v>18</v>
      </c>
      <c r="B6" s="4" t="str">
        <f>IF(OR('3555 - Aluminati'!D5 = TRUE, '3555 - Aluminati'!D5 = FALSE), IF('3555 - Aluminati'!D5 = TRUE, 1, 0), '3555 - Aluminati'!D5)</f>
        <v>HAB Level 1</v>
      </c>
      <c r="C6" s="5" t="str">
        <f>IF(OR('3555 - Aluminati'!D6 = TRUE, '3555 - Aluminati'!D6 = FALSE), IF('3555 - Aluminati'!D6 = TRUE, 1, 0), '3555 - Aluminati'!D6)</f>
        <v>50.00%</v>
      </c>
      <c r="D6" s="6" t="str">
        <f>IF(OR('3555 - Aluminati'!E6 = TRUE, '3555 - Aluminati'!E6 = FALSE), IF('3555 - Aluminati'!E6 = TRUE, 1, 0), '3555 - Aluminati'!E6)</f>
        <v>INDETERMINATE</v>
      </c>
      <c r="E6" s="7" t="str">
        <f>IF(OR('3555 - Aluminati'!D7 = TRUE, '3555 - Aluminati'!D7 = FALSE), IF('3555 - Aluminati'!D7 = TRUE, 1, 0), '3555 - Aluminati'!D7)</f>
        <v>1.00</v>
      </c>
      <c r="F6" s="9" t="str">
        <f>IF(OR('3555 - Aluminati'!E7 = TRUE, '3555 - Aluminati'!E7 = FALSE), IF('3555 - Aluminati'!E7 = TRUE, 1, 0), '3555 - Aluminati'!E7)</f>
        <v>1.00</v>
      </c>
      <c r="G6" s="10" t="str">
        <f>IF(OR('3555 - Aluminati'!F7 = TRUE, '3555 - Aluminati'!F7 = FALSE), IF('3555 - Aluminati'!F7 = TRUE, 1, 0), '3555 - Aluminati'!F7)</f>
        <v>2.00</v>
      </c>
      <c r="H6" s="7" t="str">
        <f>IF(OR('3555 - Aluminati'!D8 = TRUE, '3555 - Aluminati'!D8 = FALSE), IF('3555 - Aluminati'!D8 = TRUE, 1, 0), '3555 - Aluminati'!D8)</f>
        <v>1.00</v>
      </c>
      <c r="I6" s="9" t="str">
        <f>IF(OR('3555 - Aluminati'!E8 = TRUE, '3555 - Aluminati'!E8 = FALSE), IF('3555 - Aluminati'!E8 = TRUE, 1, 0), '3555 - Aluminati'!E8)</f>
        <v>1.00</v>
      </c>
      <c r="J6" s="10" t="str">
        <f>IF(OR('3555 - Aluminati'!F8 = TRUE, '3555 - Aluminati'!F8 = FALSE), IF('3555 - Aluminati'!F8 = TRUE, 1, 0), '3555 - Aluminati'!F8)</f>
        <v>2.00</v>
      </c>
      <c r="K6" s="7" t="str">
        <f>IF(OR('3555 - Aluminati'!D9 = TRUE, '3555 - Aluminati'!D9 = FALSE), IF('3555 - Aluminati'!D9 = TRUE, 1, 0), '3555 - Aluminati'!D9)</f>
        <v>1.00</v>
      </c>
      <c r="L6" s="9" t="str">
        <f>IF(OR('3555 - Aluminati'!E9 = TRUE, '3555 - Aluminati'!E9 = FALSE), IF('3555 - Aluminati'!E9 = TRUE, 1, 0), '3555 - Aluminati'!E9)</f>
        <v>1.00</v>
      </c>
      <c r="M6" s="10" t="str">
        <f>IF(OR('3555 - Aluminati'!F9 = TRUE, '3555 - Aluminati'!F9 = FALSE), IF('3555 - Aluminati'!F9 = TRUE, 1, 0), '3555 - Aluminati'!F9)</f>
        <v>2.00</v>
      </c>
      <c r="N6" s="7" t="str">
        <f>IF(OR('3555 - Aluminati'!D10 = TRUE, '3555 - Aluminati'!D10 = FALSE), IF('3555 - Aluminati'!D10 = TRUE, 1, 0), '3555 - Aluminati'!D10)</f>
        <v>0.50</v>
      </c>
      <c r="O6" s="9" t="str">
        <f>IF(OR('3555 - Aluminati'!E10 = TRUE, '3555 - Aluminati'!E10 = FALSE), IF('3555 - Aluminati'!E10 = TRUE, 1, 0), '3555 - Aluminati'!E10)</f>
        <v>0.50</v>
      </c>
      <c r="P6" s="10" t="str">
        <f>IF(OR('3555 - Aluminati'!F10 = TRUE, '3555 - Aluminati'!F10 = FALSE), IF('3555 - Aluminati'!F10 = TRUE, 1, 0), '3555 - Aluminati'!F10)</f>
        <v>1.00</v>
      </c>
      <c r="Q6" s="7" t="str">
        <f>IF(OR('3555 - Aluminati'!D11 = TRUE, '3555 - Aluminati'!D11 = FALSE), IF('3555 - Aluminati'!D11 = TRUE, 1, 0), '3555 - Aluminati'!D11)</f>
        <v>0.50</v>
      </c>
      <c r="R6" s="9" t="str">
        <f>IF(OR('3555 - Aluminati'!E11 = TRUE, '3555 - Aluminati'!E11 = FALSE), IF('3555 - Aluminati'!E11 = TRUE, 1, 0), '3555 - Aluminati'!E11)</f>
        <v>0.50</v>
      </c>
      <c r="S6" s="10" t="str">
        <f>IF(OR('3555 - Aluminati'!F11 = TRUE, '3555 - Aluminati'!F11 = FALSE), IF('3555 - Aluminati'!F11 = TRUE, 1, 0), '3555 - Aluminati'!F11)</f>
        <v>1.00</v>
      </c>
      <c r="T6" s="7" t="str">
        <f>IF(OR('3555 - Aluminati'!D12 = TRUE, '3555 - Aluminati'!D12 = FALSE), IF('3555 - Aluminati'!D12 = TRUE, 1, 0), '3555 - Aluminati'!D12)</f>
        <v>0.00</v>
      </c>
      <c r="U6" s="9" t="str">
        <f>IF(OR('3555 - Aluminati'!E12 = TRUE, '3555 - Aluminati'!E12 = FALSE), IF('3555 - Aluminati'!E12 = TRUE, 1, 0), '3555 - Aluminati'!E12)</f>
        <v>0.00</v>
      </c>
      <c r="V6" s="10" t="str">
        <f>IF(OR('3555 - Aluminati'!F12 = TRUE, '3555 - Aluminati'!F12 = FALSE), IF('3555 - Aluminati'!F12 = TRUE, 1, 0), '3555 - Aluminati'!F12)</f>
        <v>0.00</v>
      </c>
      <c r="W6" s="7" t="str">
        <f>IF(OR('3555 - Aluminati'!D14 = TRUE, '3555 - Aluminati'!D14 = FALSE), IF('3555 - Aluminati'!D14 = TRUE, 1, 0), '3555 - Aluminati'!D14)</f>
        <v>2.00</v>
      </c>
      <c r="X6" s="9" t="str">
        <f>IF(OR('3555 - Aluminati'!E14 = TRUE, '3555 - Aluminati'!E14 = FALSE), IF('3555 - Aluminati'!E14 = TRUE, 1, 0), '3555 - Aluminati'!E14)</f>
        <v>2.00</v>
      </c>
      <c r="Y6" s="10" t="str">
        <f>IF(OR('3555 - Aluminati'!F14 = TRUE, '3555 - Aluminati'!F14 = FALSE), IF('3555 - Aluminati'!F14 = TRUE, 1, 0), '3555 - Aluminati'!F14)</f>
        <v>4.00</v>
      </c>
      <c r="Z6" s="7" t="str">
        <f>IF(OR('3555 - Aluminati'!D15 = TRUE, '3555 - Aluminati'!D15 = FALSE), IF('3555 - Aluminati'!D15 = TRUE, 1, 0), '3555 - Aluminati'!D15)</f>
        <v>2.50</v>
      </c>
      <c r="AA6" s="9" t="str">
        <f>IF(OR('3555 - Aluminati'!E15 = TRUE, '3555 - Aluminati'!E15 = FALSE), IF('3555 - Aluminati'!E15 = TRUE, 1, 0), '3555 - Aluminati'!E15)</f>
        <v>2.50</v>
      </c>
      <c r="AB6" s="10" t="str">
        <f>IF(OR('3555 - Aluminati'!F15 = TRUE, '3555 - Aluminati'!F15 = FALSE), IF('3555 - Aluminati'!F15 = TRUE, 1, 0), '3555 - Aluminati'!F15)</f>
        <v>4.00</v>
      </c>
      <c r="AC6" s="7" t="str">
        <f>IF(OR('3555 - Aluminati'!D16 = TRUE, '3555 - Aluminati'!D16 = FALSE), IF('3555 - Aluminati'!D16 = TRUE, 1, 0), '3555 - Aluminati'!D16)</f>
        <v>3.50</v>
      </c>
      <c r="AD6" s="9" t="str">
        <f>IF(OR('3555 - Aluminati'!E16 = TRUE, '3555 - Aluminati'!E16 = FALSE), IF('3555 - Aluminati'!E16 = TRUE, 1, 0), '3555 - Aluminati'!E16)</f>
        <v>3.50</v>
      </c>
      <c r="AE6" s="10" t="str">
        <f>IF(OR('3555 - Aluminati'!F16 = TRUE, '3555 - Aluminati'!F16 = FALSE), IF('3555 - Aluminati'!F16 = TRUE, 1, 0), '3555 - Aluminati'!F16)</f>
        <v>5.00</v>
      </c>
      <c r="AF6" s="7" t="str">
        <f>IF(OR('3555 - Aluminati'!D17 = TRUE, '3555 - Aluminati'!D17 = FALSE), IF('3555 - Aluminati'!D17 = TRUE, 1, 0), '3555 - Aluminati'!D17)</f>
        <v>1.50</v>
      </c>
      <c r="AG6" s="9" t="str">
        <f>IF(OR('3555 - Aluminati'!E17 = TRUE, '3555 - Aluminati'!E17 = FALSE), IF('3555 - Aluminati'!E17 = TRUE, 1, 0), '3555 - Aluminati'!E17)</f>
        <v>1.50</v>
      </c>
      <c r="AH6" s="10" t="str">
        <f>IF(OR('3555 - Aluminati'!F17 = TRUE, '3555 - Aluminati'!F17 = FALSE), IF('3555 - Aluminati'!F17 = TRUE, 1, 0), '3555 - Aluminati'!F17)</f>
        <v>3.00</v>
      </c>
      <c r="AI6" s="7" t="str">
        <f>IF(OR('3555 - Aluminati'!D18 = TRUE, '3555 - Aluminati'!D18 = FALSE), IF('3555 - Aluminati'!D18 = TRUE, 1, 0), '3555 - Aluminati'!D18)</f>
        <v>1.50</v>
      </c>
      <c r="AJ6" s="9" t="str">
        <f>IF(OR('3555 - Aluminati'!E18 = TRUE, '3555 - Aluminati'!E18 = FALSE), IF('3555 - Aluminati'!E18 = TRUE, 1, 0), '3555 - Aluminati'!E18)</f>
        <v>1.50</v>
      </c>
      <c r="AK6" s="10" t="str">
        <f>IF(OR('3555 - Aluminati'!F18 = TRUE, '3555 - Aluminati'!F18 = FALSE), IF('3555 - Aluminati'!F18 = TRUE, 1, 0), '3555 - Aluminati'!F18)</f>
        <v>3.00</v>
      </c>
      <c r="AL6" s="7" t="str">
        <f>IF(OR('3555 - Aluminati'!D19 = TRUE, '3555 - Aluminati'!D19 = FALSE), IF('3555 - Aluminati'!D19 = TRUE, 1, 0), '3555 - Aluminati'!D19)</f>
        <v>0.50</v>
      </c>
      <c r="AM6" s="9" t="str">
        <f>IF(OR('3555 - Aluminati'!E19 = TRUE, '3555 - Aluminati'!E19 = FALSE), IF('3555 - Aluminati'!E19 = TRUE, 1, 0), '3555 - Aluminati'!E19)</f>
        <v>0.50</v>
      </c>
      <c r="AN6" s="10" t="str">
        <f>IF(OR('3555 - Aluminati'!F19 = TRUE, '3555 - Aluminati'!F19 = FALSE), IF('3555 - Aluminati'!F19 = TRUE, 1, 0), '3555 - Aluminati'!F19)</f>
        <v>1.00</v>
      </c>
      <c r="AO6" s="4" t="str">
        <f>IF(OR('3555 - Aluminati'!D22 = TRUE, '3555 - Aluminati'!D22 = FALSE), IF('3555 - Aluminati'!D22 = TRUE, 1, 0), '3555 - Aluminati'!D22)</f>
        <v>Not on HAB</v>
      </c>
      <c r="AP6" s="5" t="str">
        <f>IF(OR('3555 - Aluminati'!D24 = TRUE, '3555 - Aluminati'!D24 = FALSE), IF('3555 - Aluminati'!D24 = TRUE, 1, 0), '3555 - Aluminati'!D24)</f>
        <v>100.00%</v>
      </c>
      <c r="AQ6" s="6" t="str">
        <f>IF(OR('3555 - Aluminati'!E24 = TRUE, '3555 - Aluminati'!E24 = FALSE), IF('3555 - Aluminati'!E24 = TRUE, 1, 0), '3555 - Aluminati'!E24)</f>
        <v>1</v>
      </c>
      <c r="AR6" s="11" t="str">
        <f>IF(OR('3555 - Aluminati'!D20 = TRUE, '3555 - Aluminati'!D20 = FALSE), IF('3555 - Aluminati'!D20 = TRUE, 1, 0), '3555 - Aluminati'!D20)</f>
        <v>6s</v>
      </c>
      <c r="AS6" s="12" t="str">
        <f>IF(OR('3555 - Aluminati'!E20 = TRUE, '3555 - Aluminati'!E20 = FALSE), IF('3555 - Aluminati'!E20 = TRUE, 1, 0), '3555 - Aluminati'!E20)</f>
        <v>6s</v>
      </c>
      <c r="AT6" s="13" t="str">
        <f>IF(OR('3555 - Aluminati'!F20 = TRUE, '3555 - Aluminati'!F20 = FALSE), IF('3555 - Aluminati'!F20 = TRUE, 1, 0), '3555 - Aluminati'!F20)</f>
        <v>6s</v>
      </c>
      <c r="AU6" s="12" t="str">
        <f>IF(OR('3555 - Aluminati'!D21 = TRUE, '3555 - Aluminati'!D21 = FALSE), IF('3555 - Aluminati'!D21 = TRUE, 1, 0), '3555 - Aluminati'!D21)</f>
        <v>#N/A</v>
      </c>
      <c r="AV6" s="12" t="str">
        <f>IF(OR('3555 - Aluminati'!E21 = TRUE, '3555 - Aluminati'!E21 = FALSE), IF('3555 - Aluminati'!E21 = TRUE, 1, 0), '3555 - Aluminati'!E21)</f>
        <v>#N/A</v>
      </c>
      <c r="AW6" s="12" t="str">
        <f>IF(OR('3555 - Aluminati'!F21 = TRUE, '3555 - Aluminati'!F21 = FALSE), IF('3555 - Aluminati'!F21 = TRUE, 1, 0), '3555 - Aluminati'!F21)</f>
        <v>#N/A</v>
      </c>
    </row>
    <row r="7">
      <c r="A7" s="3" t="s">
        <v>19</v>
      </c>
      <c r="B7" s="4" t="str">
        <f>IF(OR('4558 - Jagernauts'!B5 = TRUE, '4558 - Jagernauts'!B5 = FALSE), IF('4558 - Jagernauts'!B5 = TRUE, 1, 0), '4558 - Jagernauts'!B5)</f>
        <v>HAB Level 1</v>
      </c>
      <c r="C7" s="5" t="str">
        <f>IF(OR('4558 - Jagernauts'!B6 = TRUE, '4558 - Jagernauts'!B6 = FALSE), IF('4558 - Jagernauts'!B6 = TRUE, 1, 0), '4558 - Jagernauts'!B6)</f>
        <v>100.00%</v>
      </c>
      <c r="D7" s="6" t="str">
        <f>NA()</f>
        <v>#N/A</v>
      </c>
      <c r="E7" s="7" t="str">
        <f>IF(OR('4558 - Jagernauts'!B7 = TRUE, '4558 - Jagernauts'!B7 = FALSE), IF('4558 - Jagernauts'!B7 = TRUE, 1, 0), '4558 - Jagernauts'!B7)</f>
        <v>1.00</v>
      </c>
      <c r="F7" t="str">
        <f t="shared" ref="F7:G7" si="13">NA()</f>
        <v>#N/A</v>
      </c>
      <c r="G7" s="6" t="str">
        <f t="shared" si="13"/>
        <v>#N/A</v>
      </c>
      <c r="H7" s="7" t="str">
        <f>IF(OR('4558 - Jagernauts'!B8 = TRUE, '4558 - Jagernauts'!B8 = FALSE), IF('4558 - Jagernauts'!B8 = TRUE, 1, 0), '4558 - Jagernauts'!B8)</f>
        <v>0.00</v>
      </c>
      <c r="I7" t="str">
        <f t="shared" ref="I7:J7" si="14">NA()</f>
        <v>#N/A</v>
      </c>
      <c r="J7" s="6" t="str">
        <f t="shared" si="14"/>
        <v>#N/A</v>
      </c>
      <c r="K7" s="7" t="str">
        <f>IF(OR('4558 - Jagernauts'!B9 = TRUE, '4558 - Jagernauts'!B9 = FALSE), IF('4558 - Jagernauts'!B9 = TRUE, 1, 0), '4558 - Jagernauts'!B9)</f>
        <v>0.00</v>
      </c>
      <c r="L7" t="str">
        <f t="shared" ref="L7:M7" si="15">NA()</f>
        <v>#N/A</v>
      </c>
      <c r="M7" s="6" t="str">
        <f t="shared" si="15"/>
        <v>#N/A</v>
      </c>
      <c r="N7" s="7" t="str">
        <f>IF(OR('4558 - Jagernauts'!B10 = TRUE, '4558 - Jagernauts'!B10 = FALSE), IF('4558 - Jagernauts'!B10 = TRUE, 1, 0), '4558 - Jagernauts'!B10)</f>
        <v>1.00</v>
      </c>
      <c r="O7" t="str">
        <f t="shared" ref="O7:P7" si="16">NA()</f>
        <v>#N/A</v>
      </c>
      <c r="P7" s="6" t="str">
        <f t="shared" si="16"/>
        <v>#N/A</v>
      </c>
      <c r="Q7" s="7" t="str">
        <f>IF(OR('4558 - Jagernauts'!B11 = TRUE, '4558 - Jagernauts'!B11 = FALSE), IF('4558 - Jagernauts'!B11 = TRUE, 1, 0), '4558 - Jagernauts'!B11)</f>
        <v>0.00</v>
      </c>
      <c r="R7" t="str">
        <f t="shared" ref="R7:S7" si="17">NA()</f>
        <v>#N/A</v>
      </c>
      <c r="S7" s="6" t="str">
        <f t="shared" si="17"/>
        <v>#N/A</v>
      </c>
      <c r="T7" s="7" t="str">
        <f>IF(OR('4558 - Jagernauts'!B12 = TRUE, '4558 - Jagernauts'!B12 = FALSE), IF('4558 - Jagernauts'!B12 = TRUE, 1, 0), '4558 - Jagernauts'!B12)</f>
        <v>0.00</v>
      </c>
      <c r="U7" t="str">
        <f t="shared" ref="U7:V7" si="18">NA()</f>
        <v>#N/A</v>
      </c>
      <c r="V7" s="6" t="str">
        <f t="shared" si="18"/>
        <v>#N/A</v>
      </c>
      <c r="W7" s="7" t="str">
        <f>IF(OR('4558 - Jagernauts'!B14 = TRUE, '4558 - Jagernauts'!B14 = FALSE), IF('4558 - Jagernauts'!B14 = TRUE, 1, 0), '4558 - Jagernauts'!B14)</f>
        <v>2.00</v>
      </c>
      <c r="X7" t="str">
        <f t="shared" ref="X7:Y7" si="19">NA()</f>
        <v>#N/A</v>
      </c>
      <c r="Y7" s="6" t="str">
        <f t="shared" si="19"/>
        <v>#N/A</v>
      </c>
      <c r="Z7" s="7" t="str">
        <f>IF(OR('4558 - Jagernauts'!B15 = TRUE, '4558 - Jagernauts'!B15 = FALSE), IF('4558 - Jagernauts'!B15 = TRUE, 1, 0), '4558 - Jagernauts'!B15)</f>
        <v>11.00</v>
      </c>
      <c r="AA7" t="str">
        <f t="shared" ref="AA7:AB7" si="20">NA()</f>
        <v>#N/A</v>
      </c>
      <c r="AB7" s="6" t="str">
        <f t="shared" si="20"/>
        <v>#N/A</v>
      </c>
      <c r="AC7" s="7" t="str">
        <f>IF(OR('4558 - Jagernauts'!B16 = TRUE, '4558 - Jagernauts'!B16 = FALSE), IF('4558 - Jagernauts'!B16 = TRUE, 1, 0), '4558 - Jagernauts'!B16)</f>
        <v>0.00</v>
      </c>
      <c r="AD7" t="str">
        <f t="shared" ref="AD7:AE7" si="21">NA()</f>
        <v>#N/A</v>
      </c>
      <c r="AE7" s="6" t="str">
        <f t="shared" si="21"/>
        <v>#N/A</v>
      </c>
      <c r="AF7" s="7" t="str">
        <f>IF(OR('4558 - Jagernauts'!B17 = TRUE, '4558 - Jagernauts'!B17 = FALSE), IF('4558 - Jagernauts'!B17 = TRUE, 1, 0), '4558 - Jagernauts'!B17)</f>
        <v>0.00</v>
      </c>
      <c r="AG7" t="str">
        <f t="shared" ref="AG7:AH7" si="22">NA()</f>
        <v>#N/A</v>
      </c>
      <c r="AH7" s="6" t="str">
        <f t="shared" si="22"/>
        <v>#N/A</v>
      </c>
      <c r="AI7" s="7" t="str">
        <f>IF(OR('4558 - Jagernauts'!B18 = TRUE, '4558 - Jagernauts'!B18 = FALSE), IF('4558 - Jagernauts'!B18 = TRUE, 1, 0), '4558 - Jagernauts'!B18)</f>
        <v>0.00</v>
      </c>
      <c r="AJ7" t="str">
        <f t="shared" ref="AJ7:AK7" si="23">NA()</f>
        <v>#N/A</v>
      </c>
      <c r="AK7" s="6" t="str">
        <f t="shared" si="23"/>
        <v>#N/A</v>
      </c>
      <c r="AL7" s="7" t="str">
        <f>IF(OR('4558 - Jagernauts'!B19 = TRUE, '4558 - Jagernauts'!B19 = FALSE), IF('4558 - Jagernauts'!B19 = TRUE, 1, 0), '4558 - Jagernauts'!B19)</f>
        <v>0.00</v>
      </c>
      <c r="AM7" t="str">
        <f t="shared" ref="AM7:AN7" si="24">NA()</f>
        <v>#N/A</v>
      </c>
      <c r="AN7" s="6" t="str">
        <f t="shared" si="24"/>
        <v>#N/A</v>
      </c>
      <c r="AO7" s="4" t="str">
        <f>IF(OR('4558 - Jagernauts'!B22 = TRUE, '4558 - Jagernauts'!B22 = FALSE), IF('4558 - Jagernauts'!B22 = TRUE, 1, 0), '4558 - Jagernauts'!B22)</f>
        <v>Not on HAB</v>
      </c>
      <c r="AP7" s="5" t="str">
        <f>IF(OR('4558 - Jagernauts'!B24 = TRUE, '4558 - Jagernauts'!B24 = FALSE), IF('4558 - Jagernauts'!B24 = TRUE, 1, 0), '4558 - Jagernauts'!B24)</f>
        <v>100.00%</v>
      </c>
      <c r="AQ7" s="6" t="str">
        <f>NA()</f>
        <v>#N/A</v>
      </c>
      <c r="AR7" s="8"/>
      <c r="AT7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6">
    <mergeCell ref="C1:D1"/>
    <mergeCell ref="E1:G1"/>
    <mergeCell ref="H1:J1"/>
    <mergeCell ref="K1:M1"/>
    <mergeCell ref="N1:P1"/>
    <mergeCell ref="Q1:S1"/>
    <mergeCell ref="T1:V1"/>
    <mergeCell ref="AR1:AT1"/>
    <mergeCell ref="AU1:AW1"/>
    <mergeCell ref="W1:Y1"/>
    <mergeCell ref="Z1:AB1"/>
    <mergeCell ref="AC1:AE1"/>
    <mergeCell ref="AF1:AH1"/>
    <mergeCell ref="AI1:AK1"/>
    <mergeCell ref="AL1:AN1"/>
    <mergeCell ref="AP1:AQ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11" width="8.71"/>
  </cols>
  <sheetData>
    <row r="1">
      <c r="B1" s="1" t="s">
        <v>20</v>
      </c>
    </row>
    <row r="2">
      <c r="A2" s="14" t="s">
        <v>21</v>
      </c>
    </row>
    <row r="3">
      <c r="A3" s="3" t="s">
        <v>22</v>
      </c>
      <c r="B3" t="s">
        <v>23</v>
      </c>
    </row>
    <row r="4">
      <c r="A4" s="14" t="s">
        <v>24</v>
      </c>
    </row>
    <row r="5">
      <c r="A5" s="3" t="s">
        <v>0</v>
      </c>
      <c r="B5" t="s">
        <v>25</v>
      </c>
    </row>
    <row r="6">
      <c r="A6" s="3" t="s">
        <v>1</v>
      </c>
      <c r="B6" t="b">
        <v>1</v>
      </c>
    </row>
    <row r="7">
      <c r="A7" s="3" t="s">
        <v>2</v>
      </c>
      <c r="B7" s="9">
        <v>1.0</v>
      </c>
    </row>
    <row r="8">
      <c r="A8" s="3" t="s">
        <v>3</v>
      </c>
      <c r="B8" s="9">
        <v>0.0</v>
      </c>
    </row>
    <row r="9">
      <c r="A9" s="3" t="s">
        <v>4</v>
      </c>
      <c r="B9" s="9">
        <v>0.0</v>
      </c>
    </row>
    <row r="10">
      <c r="A10" s="3" t="s">
        <v>5</v>
      </c>
      <c r="B10" s="9">
        <v>0.0</v>
      </c>
    </row>
    <row r="11">
      <c r="A11" s="3" t="s">
        <v>6</v>
      </c>
      <c r="B11" s="9">
        <v>4.0</v>
      </c>
    </row>
    <row r="12">
      <c r="A12" s="3" t="s">
        <v>7</v>
      </c>
      <c r="B12" s="9">
        <v>5.0</v>
      </c>
    </row>
    <row r="13">
      <c r="A13" s="14" t="s">
        <v>26</v>
      </c>
    </row>
    <row r="14">
      <c r="A14" s="3" t="s">
        <v>2</v>
      </c>
      <c r="B14" s="9">
        <v>1.0</v>
      </c>
    </row>
    <row r="15">
      <c r="A15" s="3" t="s">
        <v>3</v>
      </c>
      <c r="B15" s="9">
        <v>1.0</v>
      </c>
    </row>
    <row r="16">
      <c r="A16" s="3" t="s">
        <v>4</v>
      </c>
      <c r="B16" s="9">
        <v>0.0</v>
      </c>
    </row>
    <row r="17">
      <c r="A17" s="3" t="s">
        <v>5</v>
      </c>
      <c r="B17" s="9">
        <v>7.0</v>
      </c>
    </row>
    <row r="18">
      <c r="A18" s="3" t="s">
        <v>6</v>
      </c>
      <c r="B18" s="9">
        <v>6.0</v>
      </c>
    </row>
    <row r="19">
      <c r="A19" s="3" t="s">
        <v>7</v>
      </c>
      <c r="B19" s="9">
        <v>6.0</v>
      </c>
    </row>
    <row r="20">
      <c r="A20" s="3" t="s">
        <v>10</v>
      </c>
      <c r="B20" s="12"/>
    </row>
    <row r="21" ht="15.75" customHeight="1">
      <c r="A21" s="3" t="s">
        <v>11</v>
      </c>
      <c r="B21" s="12"/>
    </row>
    <row r="22" ht="15.75" customHeight="1">
      <c r="A22" s="3" t="s">
        <v>8</v>
      </c>
      <c r="B22" t="s">
        <v>27</v>
      </c>
    </row>
    <row r="23" ht="15.75" customHeight="1">
      <c r="A23" s="14" t="s">
        <v>28</v>
      </c>
    </row>
    <row r="24" ht="15.75" customHeight="1">
      <c r="A24" s="3" t="s">
        <v>9</v>
      </c>
      <c r="B24" t="b">
        <v>0</v>
      </c>
    </row>
    <row r="25" ht="15.75" customHeight="1">
      <c r="A25" s="3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3" width="12.0"/>
    <col customWidth="1" min="4" max="6" width="29.29"/>
    <col customWidth="1" min="7" max="18" width="8.71"/>
  </cols>
  <sheetData>
    <row r="1">
      <c r="B1" s="1" t="s">
        <v>30</v>
      </c>
      <c r="C1" s="1" t="s">
        <v>31</v>
      </c>
      <c r="D1" s="1" t="s">
        <v>12</v>
      </c>
      <c r="E1" s="1" t="s">
        <v>13</v>
      </c>
      <c r="F1" s="1" t="s">
        <v>14</v>
      </c>
    </row>
    <row r="2">
      <c r="A2" s="14" t="s">
        <v>21</v>
      </c>
    </row>
    <row r="3">
      <c r="A3" s="3" t="s">
        <v>22</v>
      </c>
      <c r="B3" t="s">
        <v>23</v>
      </c>
      <c r="C3" t="s">
        <v>23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4" t="s">
        <v>24</v>
      </c>
    </row>
    <row r="5">
      <c r="A5" s="3" t="s">
        <v>0</v>
      </c>
      <c r="B5" t="s">
        <v>32</v>
      </c>
      <c r="C5" t="s">
        <v>32</v>
      </c>
      <c r="D5" t="str">
        <f t="array" ref="D5">INDEX(B5:C5, MATCH(MAX(COUNTIF(B5:C5, B5:C5)), COUNTIF(B5:C5, B5:C5), 0))</f>
        <v>HAB Level 1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1</v>
      </c>
      <c r="C6" t="b">
        <v>1</v>
      </c>
      <c r="D6" s="15" t="str">
        <f t="array" ref="D6">AVERAGE(IF(B6:C6, 1, 0))</f>
        <v>100.00%</v>
      </c>
      <c r="E6" t="str">
        <f>IF(D6 &gt; 0.5, TRUE, IF(D6 &lt; 0.5, FALSE, "INDETERMINATE"))</f>
        <v>TRUE</v>
      </c>
      <c r="F6" t="str">
        <f>NA()</f>
        <v>#N/A</v>
      </c>
    </row>
    <row r="7">
      <c r="A7" s="3" t="s">
        <v>2</v>
      </c>
      <c r="B7" s="9">
        <v>3.0</v>
      </c>
      <c r="C7" s="9">
        <v>1.0</v>
      </c>
      <c r="D7" s="9" t="str">
        <f t="shared" ref="D7:D12" si="3">AVERAGE(B7:C7)</f>
        <v>2.00</v>
      </c>
      <c r="E7" s="9" t="str">
        <f t="shared" ref="E7:E12" si="4">MEDIAN(B7:C7)</f>
        <v>2.00</v>
      </c>
      <c r="F7" s="9" t="str">
        <f t="shared" ref="F7:F12" si="5">MAX(B7:C7)</f>
        <v>3.00</v>
      </c>
    </row>
    <row r="8">
      <c r="A8" s="3" t="s">
        <v>3</v>
      </c>
      <c r="B8" s="9">
        <v>1.0</v>
      </c>
      <c r="C8" s="9">
        <v>1.0</v>
      </c>
      <c r="D8" s="9" t="str">
        <f t="shared" si="3"/>
        <v>1.00</v>
      </c>
      <c r="E8" s="9" t="str">
        <f t="shared" si="4"/>
        <v>1.00</v>
      </c>
      <c r="F8" s="9" t="str">
        <f t="shared" si="5"/>
        <v>1.00</v>
      </c>
    </row>
    <row r="9">
      <c r="A9" s="3" t="s">
        <v>4</v>
      </c>
      <c r="B9" s="9">
        <v>1.0</v>
      </c>
      <c r="C9" s="9">
        <v>1.0</v>
      </c>
      <c r="D9" s="9" t="str">
        <f t="shared" si="3"/>
        <v>1.00</v>
      </c>
      <c r="E9" s="9" t="str">
        <f t="shared" si="4"/>
        <v>1.00</v>
      </c>
      <c r="F9" s="9" t="str">
        <f t="shared" si="5"/>
        <v>1.00</v>
      </c>
    </row>
    <row r="10">
      <c r="A10" s="3" t="s">
        <v>5</v>
      </c>
      <c r="B10" s="9">
        <v>1.0</v>
      </c>
      <c r="C10" s="9">
        <v>0.0</v>
      </c>
      <c r="D10" s="9" t="str">
        <f t="shared" si="3"/>
        <v>0.50</v>
      </c>
      <c r="E10" s="9" t="str">
        <f t="shared" si="4"/>
        <v>0.50</v>
      </c>
      <c r="F10" s="9" t="str">
        <f t="shared" si="5"/>
        <v>1.00</v>
      </c>
    </row>
    <row r="11">
      <c r="A11" s="3" t="s">
        <v>6</v>
      </c>
      <c r="B11" s="9">
        <v>0.0</v>
      </c>
      <c r="C11" s="9">
        <v>0.0</v>
      </c>
      <c r="D11" s="9" t="str">
        <f t="shared" si="3"/>
        <v>0.00</v>
      </c>
      <c r="E11" s="9" t="str">
        <f t="shared" si="4"/>
        <v>0.00</v>
      </c>
      <c r="F11" s="9" t="str">
        <f t="shared" si="5"/>
        <v>0.00</v>
      </c>
    </row>
    <row r="12">
      <c r="A12" s="3" t="s">
        <v>7</v>
      </c>
      <c r="B12" s="9">
        <v>0.0</v>
      </c>
      <c r="C12" s="9">
        <v>0.0</v>
      </c>
      <c r="D12" s="9" t="str">
        <f t="shared" si="3"/>
        <v>0.00</v>
      </c>
      <c r="E12" s="9" t="str">
        <f t="shared" si="4"/>
        <v>0.00</v>
      </c>
      <c r="F12" s="9" t="str">
        <f t="shared" si="5"/>
        <v>0.00</v>
      </c>
    </row>
    <row r="13">
      <c r="A13" s="14" t="s">
        <v>26</v>
      </c>
    </row>
    <row r="14">
      <c r="A14" s="3" t="s">
        <v>2</v>
      </c>
      <c r="B14" s="9">
        <v>1.0</v>
      </c>
      <c r="C14" s="9">
        <v>1.0</v>
      </c>
      <c r="D14" s="9" t="str">
        <f t="shared" ref="D14:D19" si="6">AVERAGE(B14:C14)</f>
        <v>1.00</v>
      </c>
      <c r="E14" s="9" t="str">
        <f t="shared" ref="E14:E19" si="7">MEDIAN(B14:C14)</f>
        <v>1.00</v>
      </c>
      <c r="F14" s="9" t="str">
        <f t="shared" ref="F14:F19" si="8">MAX(B14:C14)</f>
        <v>1.00</v>
      </c>
    </row>
    <row r="15">
      <c r="A15" s="3" t="s">
        <v>3</v>
      </c>
      <c r="B15" s="9">
        <v>2.0</v>
      </c>
      <c r="C15" s="9">
        <v>3.0</v>
      </c>
      <c r="D15" s="9" t="str">
        <f t="shared" si="6"/>
        <v>2.50</v>
      </c>
      <c r="E15" s="9" t="str">
        <f t="shared" si="7"/>
        <v>2.50</v>
      </c>
      <c r="F15" s="9" t="str">
        <f t="shared" si="8"/>
        <v>3.00</v>
      </c>
    </row>
    <row r="16">
      <c r="A16" s="3" t="s">
        <v>4</v>
      </c>
      <c r="B16" s="9">
        <v>3.0</v>
      </c>
      <c r="C16" s="9">
        <v>2.0</v>
      </c>
      <c r="D16" s="9" t="str">
        <f t="shared" si="6"/>
        <v>2.50</v>
      </c>
      <c r="E16" s="9" t="str">
        <f t="shared" si="7"/>
        <v>2.50</v>
      </c>
      <c r="F16" s="9" t="str">
        <f t="shared" si="8"/>
        <v>3.00</v>
      </c>
    </row>
    <row r="17">
      <c r="A17" s="3" t="s">
        <v>5</v>
      </c>
      <c r="B17" s="9">
        <v>4.0</v>
      </c>
      <c r="C17" s="9">
        <v>1.0</v>
      </c>
      <c r="D17" s="9" t="str">
        <f t="shared" si="6"/>
        <v>2.50</v>
      </c>
      <c r="E17" s="9" t="str">
        <f t="shared" si="7"/>
        <v>2.50</v>
      </c>
      <c r="F17" s="9" t="str">
        <f t="shared" si="8"/>
        <v>4.00</v>
      </c>
    </row>
    <row r="18">
      <c r="A18" s="3" t="s">
        <v>6</v>
      </c>
      <c r="B18" s="9">
        <v>2.0</v>
      </c>
      <c r="C18" s="9">
        <v>1.0</v>
      </c>
      <c r="D18" s="9" t="str">
        <f t="shared" si="6"/>
        <v>1.50</v>
      </c>
      <c r="E18" s="9" t="str">
        <f t="shared" si="7"/>
        <v>1.50</v>
      </c>
      <c r="F18" s="9" t="str">
        <f t="shared" si="8"/>
        <v>2.00</v>
      </c>
    </row>
    <row r="19">
      <c r="A19" s="3" t="s">
        <v>7</v>
      </c>
      <c r="B19" s="9">
        <v>0.0</v>
      </c>
      <c r="C19" s="9">
        <v>1.0</v>
      </c>
      <c r="D19" s="9" t="str">
        <f t="shared" si="6"/>
        <v>0.50</v>
      </c>
      <c r="E19" s="9" t="str">
        <f t="shared" si="7"/>
        <v>0.50</v>
      </c>
      <c r="F19" s="9" t="str">
        <f t="shared" si="8"/>
        <v>1.00</v>
      </c>
    </row>
    <row r="20">
      <c r="A20" s="3" t="s">
        <v>10</v>
      </c>
      <c r="B20" s="12"/>
      <c r="C20" s="12" t="str">
        <f>AVERAGE(6)</f>
        <v>6s</v>
      </c>
      <c r="D20" s="12" t="str">
        <f t="shared" ref="D20:D21" si="9">IF(COUNT(B20:C20) = 0, NA(), AVERAGE(B20:C20))</f>
        <v>6s</v>
      </c>
      <c r="E20" s="12" t="str">
        <f t="shared" ref="E20:E21" si="10">IF(COUNT(B20:C20) = 0, NA(), MEDIAN(B20:C20))</f>
        <v>6s</v>
      </c>
      <c r="F20" s="12" t="str">
        <f t="shared" ref="F20:F21" si="11">IF(COUNT(B20:C20) = 0, NA(), MAX(B20:C20))</f>
        <v>6s</v>
      </c>
    </row>
    <row r="21" ht="15.75" customHeight="1">
      <c r="A21" s="3" t="s">
        <v>11</v>
      </c>
      <c r="B21" s="12"/>
      <c r="C21" s="12" t="str">
        <f>AVERAGE(5)</f>
        <v>5s</v>
      </c>
      <c r="D21" s="12" t="str">
        <f t="shared" si="9"/>
        <v>5s</v>
      </c>
      <c r="E21" s="12" t="str">
        <f t="shared" si="10"/>
        <v>5s</v>
      </c>
      <c r="F21" s="12" t="str">
        <f t="shared" si="11"/>
        <v>5s</v>
      </c>
    </row>
    <row r="22" ht="15.75" customHeight="1">
      <c r="A22" s="3" t="s">
        <v>8</v>
      </c>
      <c r="B22" t="s">
        <v>33</v>
      </c>
      <c r="C22" t="s">
        <v>32</v>
      </c>
      <c r="D22" t="str">
        <f t="array" ref="D22">INDEX(B22:C22, MATCH(MAX(COUNTIF(B22:C22, B22:C22)), COUNTIF(B22:C22, B22:C22), 0))</f>
        <v>HAB Level 3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4" t="s">
        <v>28</v>
      </c>
    </row>
    <row r="24" ht="15.75" customHeight="1">
      <c r="A24" s="3" t="s">
        <v>9</v>
      </c>
      <c r="B24" t="b">
        <v>0</v>
      </c>
      <c r="C24" t="b">
        <v>0</v>
      </c>
      <c r="D24" s="15" t="str">
        <f t="array" ref="D24">AVERAGE(IF(B24:C24, 1, 0))</f>
        <v>0.00%</v>
      </c>
      <c r="E24" t="str">
        <f>IF(D24 &gt; 0.5, TRUE, IF(D24 &lt; 0.5, FALSE, "INDETERMINATE"))</f>
        <v>FALSE</v>
      </c>
      <c r="F24" t="str">
        <f>NA()</f>
        <v>#N/A</v>
      </c>
    </row>
    <row r="25" ht="15.75" customHeight="1">
      <c r="A25" s="3" t="s">
        <v>29</v>
      </c>
      <c r="C25" t="s">
        <v>34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2.0"/>
    <col customWidth="1" min="3" max="3" width="11.43"/>
    <col customWidth="1" min="4" max="6" width="29.29"/>
    <col customWidth="1" min="7" max="18" width="8.71"/>
  </cols>
  <sheetData>
    <row r="1">
      <c r="B1" s="1" t="s">
        <v>35</v>
      </c>
      <c r="C1" s="1" t="s">
        <v>36</v>
      </c>
      <c r="D1" s="1" t="s">
        <v>12</v>
      </c>
      <c r="E1" s="1" t="s">
        <v>13</v>
      </c>
      <c r="F1" s="1" t="s">
        <v>14</v>
      </c>
    </row>
    <row r="2">
      <c r="A2" s="14" t="s">
        <v>21</v>
      </c>
    </row>
    <row r="3">
      <c r="A3" s="3" t="s">
        <v>22</v>
      </c>
      <c r="B3" t="s">
        <v>23</v>
      </c>
      <c r="C3" t="s">
        <v>23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4" t="s">
        <v>24</v>
      </c>
    </row>
    <row r="5">
      <c r="A5" s="3" t="s">
        <v>0</v>
      </c>
      <c r="B5" t="s">
        <v>32</v>
      </c>
      <c r="C5" t="s">
        <v>32</v>
      </c>
      <c r="D5" t="str">
        <f t="array" ref="D5">INDEX(B5:C5, MATCH(MAX(COUNTIF(B5:C5, B5:C5)), COUNTIF(B5:C5, B5:C5), 0))</f>
        <v>HAB Level 1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1</v>
      </c>
      <c r="C6" t="b">
        <v>1</v>
      </c>
      <c r="D6" s="15" t="str">
        <f t="array" ref="D6">AVERAGE(IF(B6:C6, 1, 0))</f>
        <v>100.00%</v>
      </c>
      <c r="E6" t="str">
        <f>IF(D6 &gt; 0.5, TRUE, IF(D6 &lt; 0.5, FALSE, "INDETERMINATE"))</f>
        <v>TRUE</v>
      </c>
      <c r="F6" t="str">
        <f>NA()</f>
        <v>#N/A</v>
      </c>
    </row>
    <row r="7">
      <c r="A7" s="3" t="s">
        <v>2</v>
      </c>
      <c r="B7" s="9">
        <v>0.0</v>
      </c>
      <c r="C7" s="9">
        <v>0.0</v>
      </c>
      <c r="D7" s="9" t="str">
        <f t="shared" ref="D7:D12" si="3">AVERAGE(B7:C7)</f>
        <v>0.00</v>
      </c>
      <c r="E7" s="9" t="str">
        <f t="shared" ref="E7:E12" si="4">MEDIAN(B7:C7)</f>
        <v>0.00</v>
      </c>
      <c r="F7" s="9" t="str">
        <f t="shared" ref="F7:F12" si="5">MAX(B7:C7)</f>
        <v>0.00</v>
      </c>
    </row>
    <row r="8">
      <c r="A8" s="3" t="s">
        <v>3</v>
      </c>
      <c r="B8" s="9">
        <v>1.0</v>
      </c>
      <c r="C8" s="9">
        <v>1.0</v>
      </c>
      <c r="D8" s="9" t="str">
        <f t="shared" si="3"/>
        <v>1.00</v>
      </c>
      <c r="E8" s="9" t="str">
        <f t="shared" si="4"/>
        <v>1.00</v>
      </c>
      <c r="F8" s="9" t="str">
        <f t="shared" si="5"/>
        <v>1.00</v>
      </c>
    </row>
    <row r="9">
      <c r="A9" s="3" t="s">
        <v>4</v>
      </c>
      <c r="B9" s="9">
        <v>2.0</v>
      </c>
      <c r="C9" s="9">
        <v>0.0</v>
      </c>
      <c r="D9" s="9" t="str">
        <f t="shared" si="3"/>
        <v>1.00</v>
      </c>
      <c r="E9" s="9" t="str">
        <f t="shared" si="4"/>
        <v>1.00</v>
      </c>
      <c r="F9" s="9" t="str">
        <f t="shared" si="5"/>
        <v>2.00</v>
      </c>
    </row>
    <row r="10">
      <c r="A10" s="3" t="s">
        <v>5</v>
      </c>
      <c r="B10" s="9">
        <v>0.0</v>
      </c>
      <c r="C10" s="9">
        <v>0.0</v>
      </c>
      <c r="D10" s="9" t="str">
        <f t="shared" si="3"/>
        <v>0.00</v>
      </c>
      <c r="E10" s="9" t="str">
        <f t="shared" si="4"/>
        <v>0.00</v>
      </c>
      <c r="F10" s="9" t="str">
        <f t="shared" si="5"/>
        <v>0.00</v>
      </c>
    </row>
    <row r="11">
      <c r="A11" s="3" t="s">
        <v>6</v>
      </c>
      <c r="B11" s="9">
        <v>0.0</v>
      </c>
      <c r="C11" s="9">
        <v>1.0</v>
      </c>
      <c r="D11" s="9" t="str">
        <f t="shared" si="3"/>
        <v>0.50</v>
      </c>
      <c r="E11" s="9" t="str">
        <f t="shared" si="4"/>
        <v>0.50</v>
      </c>
      <c r="F11" s="9" t="str">
        <f t="shared" si="5"/>
        <v>1.00</v>
      </c>
    </row>
    <row r="12">
      <c r="A12" s="3" t="s">
        <v>7</v>
      </c>
      <c r="B12" s="9">
        <v>0.0</v>
      </c>
      <c r="C12" s="9">
        <v>0.0</v>
      </c>
      <c r="D12" s="9" t="str">
        <f t="shared" si="3"/>
        <v>0.00</v>
      </c>
      <c r="E12" s="9" t="str">
        <f t="shared" si="4"/>
        <v>0.00</v>
      </c>
      <c r="F12" s="9" t="str">
        <f t="shared" si="5"/>
        <v>0.00</v>
      </c>
    </row>
    <row r="13">
      <c r="A13" s="14" t="s">
        <v>26</v>
      </c>
    </row>
    <row r="14">
      <c r="A14" s="3" t="s">
        <v>2</v>
      </c>
      <c r="B14" s="9">
        <v>1.0</v>
      </c>
      <c r="C14" s="9">
        <v>2.0</v>
      </c>
      <c r="D14" s="9" t="str">
        <f t="shared" ref="D14:D19" si="6">AVERAGE(B14:C14)</f>
        <v>1.50</v>
      </c>
      <c r="E14" s="9" t="str">
        <f t="shared" ref="E14:E19" si="7">MEDIAN(B14:C14)</f>
        <v>1.50</v>
      </c>
      <c r="F14" s="9" t="str">
        <f t="shared" ref="F14:F19" si="8">MAX(B14:C14)</f>
        <v>2.00</v>
      </c>
    </row>
    <row r="15">
      <c r="A15" s="3" t="s">
        <v>3</v>
      </c>
      <c r="B15" s="9">
        <v>4.0</v>
      </c>
      <c r="C15" s="9">
        <v>1.0</v>
      </c>
      <c r="D15" s="9" t="str">
        <f t="shared" si="6"/>
        <v>2.50</v>
      </c>
      <c r="E15" s="9" t="str">
        <f t="shared" si="7"/>
        <v>2.50</v>
      </c>
      <c r="F15" s="9" t="str">
        <f t="shared" si="8"/>
        <v>4.00</v>
      </c>
    </row>
    <row r="16">
      <c r="A16" s="3" t="s">
        <v>4</v>
      </c>
      <c r="B16" s="9">
        <v>4.0</v>
      </c>
      <c r="C16" s="9">
        <v>1.0</v>
      </c>
      <c r="D16" s="9" t="str">
        <f t="shared" si="6"/>
        <v>2.50</v>
      </c>
      <c r="E16" s="9" t="str">
        <f t="shared" si="7"/>
        <v>2.50</v>
      </c>
      <c r="F16" s="9" t="str">
        <f t="shared" si="8"/>
        <v>4.00</v>
      </c>
    </row>
    <row r="17">
      <c r="A17" s="3" t="s">
        <v>5</v>
      </c>
      <c r="B17" s="9">
        <v>4.0</v>
      </c>
      <c r="C17" s="9">
        <v>2.0</v>
      </c>
      <c r="D17" s="9" t="str">
        <f t="shared" si="6"/>
        <v>3.00</v>
      </c>
      <c r="E17" s="9" t="str">
        <f t="shared" si="7"/>
        <v>3.00</v>
      </c>
      <c r="F17" s="9" t="str">
        <f t="shared" si="8"/>
        <v>4.00</v>
      </c>
    </row>
    <row r="18">
      <c r="A18" s="3" t="s">
        <v>6</v>
      </c>
      <c r="B18" s="9">
        <v>3.0</v>
      </c>
      <c r="C18" s="9">
        <v>1.0</v>
      </c>
      <c r="D18" s="9" t="str">
        <f t="shared" si="6"/>
        <v>2.00</v>
      </c>
      <c r="E18" s="9" t="str">
        <f t="shared" si="7"/>
        <v>2.00</v>
      </c>
      <c r="F18" s="9" t="str">
        <f t="shared" si="8"/>
        <v>3.00</v>
      </c>
    </row>
    <row r="19">
      <c r="A19" s="3" t="s">
        <v>7</v>
      </c>
      <c r="B19" s="9">
        <v>1.0</v>
      </c>
      <c r="C19" s="9">
        <v>1.0</v>
      </c>
      <c r="D19" s="9" t="str">
        <f t="shared" si="6"/>
        <v>1.00</v>
      </c>
      <c r="E19" s="9" t="str">
        <f t="shared" si="7"/>
        <v>1.00</v>
      </c>
      <c r="F19" s="9" t="str">
        <f t="shared" si="8"/>
        <v>1.00</v>
      </c>
    </row>
    <row r="20">
      <c r="A20" s="3" t="s">
        <v>10</v>
      </c>
      <c r="B20" s="12" t="str">
        <f t="shared" ref="B20:B21" si="9">AVERAGE(2)</f>
        <v>2s</v>
      </c>
      <c r="C20" s="12"/>
      <c r="D20" s="12" t="str">
        <f t="shared" ref="D20:D21" si="10">IF(COUNT(B20:C20) = 0, NA(), AVERAGE(B20:C20))</f>
        <v>2s</v>
      </c>
      <c r="E20" s="12" t="str">
        <f t="shared" ref="E20:E21" si="11">IF(COUNT(B20:C20) = 0, NA(), MEDIAN(B20:C20))</f>
        <v>2s</v>
      </c>
      <c r="F20" s="12" t="str">
        <f t="shared" ref="F20:F21" si="12">IF(COUNT(B20:C20) = 0, NA(), MAX(B20:C20))</f>
        <v>2s</v>
      </c>
    </row>
    <row r="21" ht="15.75" customHeight="1">
      <c r="A21" s="3" t="s">
        <v>11</v>
      </c>
      <c r="B21" s="12" t="str">
        <f t="shared" si="9"/>
        <v>2s</v>
      </c>
      <c r="C21" s="12"/>
      <c r="D21" s="12" t="str">
        <f t="shared" si="10"/>
        <v>2s</v>
      </c>
      <c r="E21" s="12" t="str">
        <f t="shared" si="11"/>
        <v>2s</v>
      </c>
      <c r="F21" s="12" t="str">
        <f t="shared" si="12"/>
        <v>2s</v>
      </c>
    </row>
    <row r="22" ht="15.75" customHeight="1">
      <c r="A22" s="3" t="s">
        <v>8</v>
      </c>
      <c r="B22" t="s">
        <v>33</v>
      </c>
      <c r="C22" t="s">
        <v>32</v>
      </c>
      <c r="D22" t="str">
        <f t="array" ref="D22">INDEX(B22:C22, MATCH(MAX(COUNTIF(B22:C22, B22:C22)), COUNTIF(B22:C22, B22:C22), 0))</f>
        <v>HAB Level 3</v>
      </c>
      <c r="E22" t="str">
        <f t="shared" ref="E22:F22" si="13">NA()</f>
        <v>#N/A</v>
      </c>
      <c r="F22" t="str">
        <f t="shared" si="13"/>
        <v>#N/A</v>
      </c>
    </row>
    <row r="23" ht="15.75" customHeight="1">
      <c r="A23" s="14" t="s">
        <v>28</v>
      </c>
    </row>
    <row r="24" ht="15.75" customHeight="1">
      <c r="A24" s="3" t="s">
        <v>9</v>
      </c>
      <c r="B24" t="b">
        <v>1</v>
      </c>
      <c r="C24" t="b">
        <v>0</v>
      </c>
      <c r="D24" s="15" t="str">
        <f t="array" ref="D24">AVERAGE(IF(B24:C24, 1, 0))</f>
        <v>50.00%</v>
      </c>
      <c r="E24" t="str">
        <f>IF(D24 &gt; 0.5, TRUE, IF(D24 &lt; 0.5, FALSE, "INDETERMINATE"))</f>
        <v>INDETERMINATE</v>
      </c>
      <c r="F24" t="str">
        <f>NA()</f>
        <v>#N/A</v>
      </c>
    </row>
    <row r="25" ht="15.75" customHeight="1">
      <c r="A25" s="3" t="s">
        <v>29</v>
      </c>
      <c r="B25" t="s">
        <v>37</v>
      </c>
      <c r="D25" t="str">
        <f t="shared" ref="D25:F25" si="14">NA()</f>
        <v>#N/A</v>
      </c>
      <c r="E25" t="str">
        <f t="shared" si="14"/>
        <v>#N/A</v>
      </c>
      <c r="F25" t="str">
        <f t="shared" si="14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29.29"/>
    <col customWidth="1" min="3" max="3" width="12.0"/>
    <col customWidth="1" min="4" max="6" width="29.29"/>
    <col customWidth="1" min="7" max="18" width="8.71"/>
  </cols>
  <sheetData>
    <row r="1">
      <c r="B1" s="1" t="s">
        <v>38</v>
      </c>
      <c r="C1" s="1" t="s">
        <v>39</v>
      </c>
      <c r="D1" s="1" t="s">
        <v>12</v>
      </c>
      <c r="E1" s="1" t="s">
        <v>13</v>
      </c>
      <c r="F1" s="1" t="s">
        <v>14</v>
      </c>
    </row>
    <row r="2">
      <c r="A2" s="14" t="s">
        <v>21</v>
      </c>
    </row>
    <row r="3">
      <c r="A3" s="3" t="s">
        <v>22</v>
      </c>
      <c r="B3" t="s">
        <v>23</v>
      </c>
      <c r="C3" t="s">
        <v>23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4" t="s">
        <v>24</v>
      </c>
    </row>
    <row r="5">
      <c r="A5" s="3" t="s">
        <v>0</v>
      </c>
      <c r="B5" t="s">
        <v>32</v>
      </c>
      <c r="C5" t="s">
        <v>32</v>
      </c>
      <c r="D5" t="str">
        <f t="array" ref="D5">INDEX(B5:C5, MATCH(MAX(COUNTIF(B5:C5, B5:C5)), COUNTIF(B5:C5, B5:C5), 0))</f>
        <v>HAB Level 1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0</v>
      </c>
      <c r="C6" t="b">
        <v>1</v>
      </c>
      <c r="D6" s="15" t="str">
        <f t="array" ref="D6">AVERAGE(IF(B6:C6, 1, 0))</f>
        <v>50.00%</v>
      </c>
      <c r="E6" t="str">
        <f>IF(D6 &gt; 0.5, TRUE, IF(D6 &lt; 0.5, FALSE, "INDETERMINATE"))</f>
        <v>INDETERMINATE</v>
      </c>
      <c r="F6" t="str">
        <f>NA()</f>
        <v>#N/A</v>
      </c>
    </row>
    <row r="7">
      <c r="A7" s="3" t="s">
        <v>2</v>
      </c>
      <c r="B7" s="9">
        <v>2.0</v>
      </c>
      <c r="C7" s="9">
        <v>0.0</v>
      </c>
      <c r="D7" s="9" t="str">
        <f t="shared" ref="D7:D12" si="3">AVERAGE(B7:C7)</f>
        <v>1.00</v>
      </c>
      <c r="E7" s="9" t="str">
        <f t="shared" ref="E7:E12" si="4">MEDIAN(B7:C7)</f>
        <v>1.00</v>
      </c>
      <c r="F7" s="9" t="str">
        <f t="shared" ref="F7:F12" si="5">MAX(B7:C7)</f>
        <v>2.00</v>
      </c>
    </row>
    <row r="8">
      <c r="A8" s="3" t="s">
        <v>3</v>
      </c>
      <c r="B8" s="9">
        <v>0.0</v>
      </c>
      <c r="C8" s="9">
        <v>2.0</v>
      </c>
      <c r="D8" s="9" t="str">
        <f t="shared" si="3"/>
        <v>1.00</v>
      </c>
      <c r="E8" s="9" t="str">
        <f t="shared" si="4"/>
        <v>1.00</v>
      </c>
      <c r="F8" s="9" t="str">
        <f t="shared" si="5"/>
        <v>2.00</v>
      </c>
    </row>
    <row r="9">
      <c r="A9" s="3" t="s">
        <v>4</v>
      </c>
      <c r="B9" s="9">
        <v>0.0</v>
      </c>
      <c r="C9" s="9">
        <v>2.0</v>
      </c>
      <c r="D9" s="9" t="str">
        <f t="shared" si="3"/>
        <v>1.00</v>
      </c>
      <c r="E9" s="9" t="str">
        <f t="shared" si="4"/>
        <v>1.00</v>
      </c>
      <c r="F9" s="9" t="str">
        <f t="shared" si="5"/>
        <v>2.00</v>
      </c>
    </row>
    <row r="10">
      <c r="A10" s="3" t="s">
        <v>5</v>
      </c>
      <c r="B10" s="9">
        <v>0.0</v>
      </c>
      <c r="C10" s="9">
        <v>1.0</v>
      </c>
      <c r="D10" s="9" t="str">
        <f t="shared" si="3"/>
        <v>0.50</v>
      </c>
      <c r="E10" s="9" t="str">
        <f t="shared" si="4"/>
        <v>0.50</v>
      </c>
      <c r="F10" s="9" t="str">
        <f t="shared" si="5"/>
        <v>1.00</v>
      </c>
    </row>
    <row r="11">
      <c r="A11" s="3" t="s">
        <v>6</v>
      </c>
      <c r="B11" s="9">
        <v>0.0</v>
      </c>
      <c r="C11" s="9">
        <v>1.0</v>
      </c>
      <c r="D11" s="9" t="str">
        <f t="shared" si="3"/>
        <v>0.50</v>
      </c>
      <c r="E11" s="9" t="str">
        <f t="shared" si="4"/>
        <v>0.50</v>
      </c>
      <c r="F11" s="9" t="str">
        <f t="shared" si="5"/>
        <v>1.00</v>
      </c>
    </row>
    <row r="12">
      <c r="A12" s="3" t="s">
        <v>7</v>
      </c>
      <c r="B12" s="9">
        <v>0.0</v>
      </c>
      <c r="C12" s="9">
        <v>0.0</v>
      </c>
      <c r="D12" s="9" t="str">
        <f t="shared" si="3"/>
        <v>0.00</v>
      </c>
      <c r="E12" s="9" t="str">
        <f t="shared" si="4"/>
        <v>0.00</v>
      </c>
      <c r="F12" s="9" t="str">
        <f t="shared" si="5"/>
        <v>0.00</v>
      </c>
    </row>
    <row r="13">
      <c r="A13" s="14" t="s">
        <v>26</v>
      </c>
    </row>
    <row r="14">
      <c r="A14" s="3" t="s">
        <v>2</v>
      </c>
      <c r="B14" s="9">
        <v>4.0</v>
      </c>
      <c r="C14" s="9">
        <v>0.0</v>
      </c>
      <c r="D14" s="9" t="str">
        <f t="shared" ref="D14:D19" si="6">AVERAGE(B14:C14)</f>
        <v>2.00</v>
      </c>
      <c r="E14" s="9" t="str">
        <f t="shared" ref="E14:E19" si="7">MEDIAN(B14:C14)</f>
        <v>2.00</v>
      </c>
      <c r="F14" s="9" t="str">
        <f t="shared" ref="F14:F19" si="8">MAX(B14:C14)</f>
        <v>4.00</v>
      </c>
    </row>
    <row r="15">
      <c r="A15" s="3" t="s">
        <v>3</v>
      </c>
      <c r="B15" s="9">
        <v>4.0</v>
      </c>
      <c r="C15" s="9">
        <v>1.0</v>
      </c>
      <c r="D15" s="9" t="str">
        <f t="shared" si="6"/>
        <v>2.50</v>
      </c>
      <c r="E15" s="9" t="str">
        <f t="shared" si="7"/>
        <v>2.50</v>
      </c>
      <c r="F15" s="9" t="str">
        <f t="shared" si="8"/>
        <v>4.00</v>
      </c>
    </row>
    <row r="16">
      <c r="A16" s="3" t="s">
        <v>4</v>
      </c>
      <c r="B16" s="9">
        <v>5.0</v>
      </c>
      <c r="C16" s="9">
        <v>2.0</v>
      </c>
      <c r="D16" s="9" t="str">
        <f t="shared" si="6"/>
        <v>3.50</v>
      </c>
      <c r="E16" s="9" t="str">
        <f t="shared" si="7"/>
        <v>3.50</v>
      </c>
      <c r="F16" s="9" t="str">
        <f t="shared" si="8"/>
        <v>5.00</v>
      </c>
    </row>
    <row r="17">
      <c r="A17" s="3" t="s">
        <v>5</v>
      </c>
      <c r="B17" s="9">
        <v>0.0</v>
      </c>
      <c r="C17" s="9">
        <v>3.0</v>
      </c>
      <c r="D17" s="9" t="str">
        <f t="shared" si="6"/>
        <v>1.50</v>
      </c>
      <c r="E17" s="9" t="str">
        <f t="shared" si="7"/>
        <v>1.50</v>
      </c>
      <c r="F17" s="9" t="str">
        <f t="shared" si="8"/>
        <v>3.00</v>
      </c>
    </row>
    <row r="18">
      <c r="A18" s="3" t="s">
        <v>6</v>
      </c>
      <c r="B18" s="9">
        <v>0.0</v>
      </c>
      <c r="C18" s="9">
        <v>3.0</v>
      </c>
      <c r="D18" s="9" t="str">
        <f t="shared" si="6"/>
        <v>1.50</v>
      </c>
      <c r="E18" s="9" t="str">
        <f t="shared" si="7"/>
        <v>1.50</v>
      </c>
      <c r="F18" s="9" t="str">
        <f t="shared" si="8"/>
        <v>3.00</v>
      </c>
    </row>
    <row r="19">
      <c r="A19" s="3" t="s">
        <v>7</v>
      </c>
      <c r="B19" s="9">
        <v>0.0</v>
      </c>
      <c r="C19" s="9">
        <v>1.0</v>
      </c>
      <c r="D19" s="9" t="str">
        <f t="shared" si="6"/>
        <v>0.50</v>
      </c>
      <c r="E19" s="9" t="str">
        <f t="shared" si="7"/>
        <v>0.50</v>
      </c>
      <c r="F19" s="9" t="str">
        <f t="shared" si="8"/>
        <v>1.00</v>
      </c>
    </row>
    <row r="20">
      <c r="A20" s="3" t="s">
        <v>10</v>
      </c>
      <c r="B20" s="12" t="str">
        <f>AVERAGE(6)</f>
        <v>6s</v>
      </c>
      <c r="C20" s="12" t="str">
        <f>AVERAGE(5)</f>
        <v>5s</v>
      </c>
      <c r="D20" s="12" t="str">
        <f t="shared" ref="D20:D21" si="9">IF(COUNT(B20:C20) = 0, NA(), AVERAGE(B20:C20))</f>
        <v>6s</v>
      </c>
      <c r="E20" s="12" t="str">
        <f t="shared" ref="E20:E21" si="10">IF(COUNT(B20:C20) = 0, NA(), MEDIAN(B20:C20))</f>
        <v>6s</v>
      </c>
      <c r="F20" s="12" t="str">
        <f t="shared" ref="F20:F21" si="11">IF(COUNT(B20:C20) = 0, NA(), MAX(B20:C20))</f>
        <v>6s</v>
      </c>
    </row>
    <row r="21" ht="15.75" customHeight="1">
      <c r="A21" s="3" t="s">
        <v>11</v>
      </c>
      <c r="B21" s="12"/>
      <c r="C21" s="12"/>
      <c r="D21" s="12" t="str">
        <f t="shared" si="9"/>
        <v>#N/A</v>
      </c>
      <c r="E21" s="12" t="str">
        <f t="shared" si="10"/>
        <v>#N/A</v>
      </c>
      <c r="F21" s="12" t="str">
        <f t="shared" si="11"/>
        <v>#N/A</v>
      </c>
    </row>
    <row r="22" ht="15.75" customHeight="1">
      <c r="A22" s="3" t="s">
        <v>8</v>
      </c>
      <c r="B22" t="s">
        <v>40</v>
      </c>
      <c r="C22" t="s">
        <v>27</v>
      </c>
      <c r="D22" t="str">
        <f t="array" ref="D22">INDEX(B22:C22, MATCH(MAX(COUNTIF(B22:C22, B22:C22)), COUNTIF(B22:C22, B22:C22), 0))</f>
        <v>Not on HAB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4" t="s">
        <v>28</v>
      </c>
    </row>
    <row r="24" ht="15.75" customHeight="1">
      <c r="A24" s="3" t="s">
        <v>9</v>
      </c>
      <c r="B24" t="b">
        <v>1</v>
      </c>
      <c r="C24" t="b">
        <v>1</v>
      </c>
      <c r="D24" s="15" t="str">
        <f t="array" ref="D24">AVERAGE(IF(B24:C24, 1, 0))</f>
        <v>100.00%</v>
      </c>
      <c r="E24" t="str">
        <f>IF(D24 &gt; 0.5, TRUE, IF(D24 &lt; 0.5, FALSE, "INDETERMINATE"))</f>
        <v>TRUE</v>
      </c>
      <c r="F24" t="str">
        <f>NA()</f>
        <v>#N/A</v>
      </c>
    </row>
    <row r="25" ht="15.75" customHeight="1">
      <c r="A25" s="3" t="s">
        <v>29</v>
      </c>
      <c r="B25" t="s">
        <v>41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11" width="8.71"/>
  </cols>
  <sheetData>
    <row r="1">
      <c r="B1" s="1" t="s">
        <v>20</v>
      </c>
    </row>
    <row r="2">
      <c r="A2" s="14" t="s">
        <v>21</v>
      </c>
    </row>
    <row r="3">
      <c r="A3" s="3" t="s">
        <v>22</v>
      </c>
      <c r="B3" t="s">
        <v>23</v>
      </c>
    </row>
    <row r="4">
      <c r="A4" s="14" t="s">
        <v>24</v>
      </c>
    </row>
    <row r="5">
      <c r="A5" s="3" t="s">
        <v>0</v>
      </c>
      <c r="B5" t="s">
        <v>32</v>
      </c>
    </row>
    <row r="6">
      <c r="A6" s="3" t="s">
        <v>1</v>
      </c>
      <c r="B6" t="b">
        <v>1</v>
      </c>
    </row>
    <row r="7">
      <c r="A7" s="3" t="s">
        <v>2</v>
      </c>
      <c r="B7" s="9">
        <v>1.0</v>
      </c>
    </row>
    <row r="8">
      <c r="A8" s="3" t="s">
        <v>3</v>
      </c>
      <c r="B8" s="9">
        <v>0.0</v>
      </c>
    </row>
    <row r="9">
      <c r="A9" s="3" t="s">
        <v>4</v>
      </c>
      <c r="B9" s="9">
        <v>0.0</v>
      </c>
    </row>
    <row r="10">
      <c r="A10" s="3" t="s">
        <v>5</v>
      </c>
      <c r="B10" s="9">
        <v>1.0</v>
      </c>
    </row>
    <row r="11">
      <c r="A11" s="3" t="s">
        <v>6</v>
      </c>
      <c r="B11" s="9">
        <v>0.0</v>
      </c>
    </row>
    <row r="12">
      <c r="A12" s="3" t="s">
        <v>7</v>
      </c>
      <c r="B12" s="9">
        <v>0.0</v>
      </c>
    </row>
    <row r="13">
      <c r="A13" s="14" t="s">
        <v>26</v>
      </c>
    </row>
    <row r="14">
      <c r="A14" s="3" t="s">
        <v>2</v>
      </c>
      <c r="B14" s="9">
        <v>2.0</v>
      </c>
    </row>
    <row r="15">
      <c r="A15" s="3" t="s">
        <v>3</v>
      </c>
      <c r="B15" s="9">
        <v>11.0</v>
      </c>
    </row>
    <row r="16">
      <c r="A16" s="3" t="s">
        <v>4</v>
      </c>
      <c r="B16" s="9">
        <v>0.0</v>
      </c>
    </row>
    <row r="17">
      <c r="A17" s="3" t="s">
        <v>5</v>
      </c>
      <c r="B17" s="9">
        <v>0.0</v>
      </c>
    </row>
    <row r="18">
      <c r="A18" s="3" t="s">
        <v>6</v>
      </c>
      <c r="B18" s="9">
        <v>0.0</v>
      </c>
    </row>
    <row r="19">
      <c r="A19" s="3" t="s">
        <v>7</v>
      </c>
      <c r="B19" s="9">
        <v>0.0</v>
      </c>
    </row>
    <row r="20">
      <c r="A20" s="3" t="s">
        <v>10</v>
      </c>
      <c r="B20" s="12"/>
    </row>
    <row r="21" ht="15.75" customHeight="1">
      <c r="A21" s="3" t="s">
        <v>11</v>
      </c>
      <c r="B21" s="12"/>
    </row>
    <row r="22" ht="15.75" customHeight="1">
      <c r="A22" s="3" t="s">
        <v>8</v>
      </c>
      <c r="B22" t="s">
        <v>40</v>
      </c>
    </row>
    <row r="23" ht="15.75" customHeight="1">
      <c r="A23" s="14" t="s">
        <v>28</v>
      </c>
    </row>
    <row r="24" ht="15.75" customHeight="1">
      <c r="A24" s="3" t="s">
        <v>9</v>
      </c>
      <c r="B24" t="b">
        <v>1</v>
      </c>
    </row>
    <row r="25" ht="15.75" customHeight="1">
      <c r="A25" s="3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2020-01-13T20:09:40Z</dcterms:created>
  <dc:creator>Apache POI</dc:creator>
</cp:coreProperties>
</file>