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6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4.xml"/>
  <Override ContentType="application/vnd.openxmlformats-officedocument.drawing+xml" PartName="/xl/drawings/worksheetdrawing5.xml"/>
  <Override ContentType="application/vnd.openxmlformats-officedocument.drawingml.chart+xml" PartName="/xl/charts/chart35.xml"/>
  <Override ContentType="application/vnd.openxmlformats-officedocument.drawingml.chart+xml" PartName="/xl/charts/chart22.xml"/>
  <Override ContentType="application/vnd.openxmlformats-officedocument.drawingml.chart+xml" PartName="/xl/charts/chart20.xml"/>
  <Override ContentType="application/vnd.openxmlformats-officedocument.drawingml.chart+xml" PartName="/xl/charts/chart9.xml"/>
  <Override ContentType="application/vnd.openxmlformats-officedocument.drawingml.chart+xml" PartName="/xl/charts/chart38.xml"/>
  <Override ContentType="application/vnd.openxmlformats-officedocument.drawingml.chart+xml" PartName="/xl/charts/chart33.xml"/>
  <Override ContentType="application/vnd.openxmlformats-officedocument.drawingml.chart+xml" PartName="/xl/charts/chart46.xml"/>
  <Override ContentType="application/vnd.openxmlformats-officedocument.drawingml.chart+xml" PartName="/xl/charts/chart7.xml"/>
  <Override ContentType="application/vnd.openxmlformats-officedocument.drawingml.chart+xml" PartName="/xl/charts/chart31.xml"/>
  <Override ContentType="application/vnd.openxmlformats-officedocument.drawingml.chart+xml" PartName="/xl/charts/chart5.xml"/>
  <Override ContentType="application/vnd.openxmlformats-officedocument.drawingml.chart+xml" PartName="/xl/charts/chart4.xml"/>
  <Override ContentType="application/vnd.openxmlformats-officedocument.drawingml.chart+xml" PartName="/xl/charts/chart49.xml"/>
  <Override ContentType="application/vnd.openxmlformats-officedocument.drawingml.chart+xml" PartName="/xl/charts/chart19.xml"/>
  <Override ContentType="application/vnd.openxmlformats-officedocument.drawingml.chart+xml" PartName="/xl/charts/chart8.xml"/>
  <Override ContentType="application/vnd.openxmlformats-officedocument.drawingml.chart+xml" PartName="/xl/charts/chart6.xml"/>
  <Override ContentType="application/vnd.openxmlformats-officedocument.drawingml.chart+xml" PartName="/xl/charts/chart2.xml"/>
  <Override ContentType="application/vnd.openxmlformats-officedocument.drawingml.chart+xml" PartName="/xl/charts/chart36.xml"/>
  <Override ContentType="application/vnd.openxmlformats-officedocument.drawingml.chart+xml" PartName="/xl/charts/chart51.xml"/>
  <Override ContentType="application/vnd.openxmlformats-officedocument.drawingml.chart+xml" PartName="/xl/charts/chart11.xml"/>
  <Override ContentType="application/vnd.openxmlformats-officedocument.drawingml.chart+xml" PartName="/xl/charts/chart32.xml"/>
  <Override ContentType="application/vnd.openxmlformats-officedocument.drawingml.chart+xml" PartName="/xl/charts/chart42.xml"/>
  <Override ContentType="application/vnd.openxmlformats-officedocument.drawingml.chart+xml" PartName="/xl/charts/chart16.xml"/>
  <Override ContentType="application/vnd.openxmlformats-officedocument.drawingml.chart+xml" PartName="/xl/charts/chart47.xml"/>
  <Override ContentType="application/vnd.openxmlformats-officedocument.drawingml.chart+xml" PartName="/xl/charts/chart3.xml"/>
  <Override ContentType="application/vnd.openxmlformats-officedocument.drawingml.chart+xml" PartName="/xl/charts/chart44.xml"/>
  <Override ContentType="application/vnd.openxmlformats-officedocument.drawingml.chart+xml" PartName="/xl/charts/chart40.xml"/>
  <Override ContentType="application/vnd.openxmlformats-officedocument.drawingml.chart+xml" PartName="/xl/charts/chart28.xml"/>
  <Override ContentType="application/vnd.openxmlformats-officedocument.drawingml.chart+xml" PartName="/xl/charts/chart27.xml"/>
  <Override ContentType="application/vnd.openxmlformats-officedocument.drawingml.chart+xml" PartName="/xl/charts/chart52.xml"/>
  <Override ContentType="application/vnd.openxmlformats-officedocument.drawingml.chart+xml" PartName="/xl/charts/chart48.xml"/>
  <Override ContentType="application/vnd.openxmlformats-officedocument.drawingml.chart+xml" PartName="/xl/charts/chart34.xml"/>
  <Override ContentType="application/vnd.openxmlformats-officedocument.drawingml.chart+xml" PartName="/xl/charts/chart10.xml"/>
  <Override ContentType="application/vnd.openxmlformats-officedocument.drawingml.chart+xml" PartName="/xl/charts/chart25.xml"/>
  <Override ContentType="application/vnd.openxmlformats-officedocument.drawingml.chart+xml" PartName="/xl/charts/chart50.xml"/>
  <Override ContentType="application/vnd.openxmlformats-officedocument.drawingml.chart+xml" PartName="/xl/charts/chart13.xml"/>
  <Override ContentType="application/vnd.openxmlformats-officedocument.drawingml.chart+xml" PartName="/xl/charts/chart17.xml"/>
  <Override ContentType="application/vnd.openxmlformats-officedocument.drawingml.chart+xml" PartName="/xl/charts/chart23.xml"/>
  <Override ContentType="application/vnd.openxmlformats-officedocument.drawingml.chart+xml" PartName="/xl/charts/chart30.xml"/>
  <Override ContentType="application/vnd.openxmlformats-officedocument.drawingml.chart+xml" PartName="/xl/charts/chart43.xml"/>
  <Override ContentType="application/vnd.openxmlformats-officedocument.drawingml.chart+xml" PartName="/xl/charts/chart45.xml"/>
  <Override ContentType="application/vnd.openxmlformats-officedocument.drawingml.chart+xml" PartName="/xl/charts/chart26.xml"/>
  <Override ContentType="application/vnd.openxmlformats-officedocument.drawingml.chart+xml" PartName="/xl/charts/chart18.xml"/>
  <Override ContentType="application/vnd.openxmlformats-officedocument.drawingml.chart+xml" PartName="/xl/charts/chart21.xml"/>
  <Override ContentType="application/vnd.openxmlformats-officedocument.drawingml.chart+xml" PartName="/xl/charts/chart41.xml"/>
  <Override ContentType="application/vnd.openxmlformats-officedocument.drawingml.chart+xml" PartName="/xl/charts/chart1.xml"/>
  <Override ContentType="application/vnd.openxmlformats-officedocument.drawingml.chart+xml" PartName="/xl/charts/chart14.xml"/>
  <Override ContentType="application/vnd.openxmlformats-officedocument.drawingml.chart+xml" PartName="/xl/charts/chart12.xml"/>
  <Override ContentType="application/vnd.openxmlformats-officedocument.drawingml.chart+xml" PartName="/xl/charts/chart39.xml"/>
  <Override ContentType="application/vnd.openxmlformats-officedocument.drawingml.chart+xml" PartName="/xl/charts/chart15.xml"/>
  <Override ContentType="application/vnd.openxmlformats-officedocument.drawingml.chart+xml" PartName="/xl/charts/chart37.xml"/>
  <Override ContentType="application/vnd.openxmlformats-officedocument.drawingml.chart+xml" PartName="/xl/charts/chart29.xml"/>
  <Override ContentType="application/vnd.openxmlformats-officedocument.drawingml.chart+xml" PartName="/xl/charts/chart24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125 - NUTRONs" sheetId="2" r:id="rId5"/>
    <sheet state="visible" name="178 - The 2nd Law Enforcers" sheetId="3" r:id="rId6"/>
    <sheet state="visible" name="195 - CyberKnights" sheetId="4" r:id="rId7"/>
    <sheet state="visible" name="230 - Gaelhawks" sheetId="5" r:id="rId8"/>
    <sheet state="visible" name="4557 - FullMetal Falcons" sheetId="6" r:id="rId9"/>
  </sheets>
  <definedNames/>
  <calcPr/>
</workbook>
</file>

<file path=xl/sharedStrings.xml><?xml version="1.0" encoding="utf-8"?>
<sst xmlns="http://schemas.openxmlformats.org/spreadsheetml/2006/main" count="241" uniqueCount="44">
  <si>
    <t>Starting location</t>
  </si>
  <si>
    <t>Successfully crossed HAB line</t>
  </si>
  <si>
    <t>Panels on Cargo Ship</t>
  </si>
  <si>
    <t>Panels on low Rocket Hatches</t>
  </si>
  <si>
    <t>Panels on middle/high Rocket Hatches</t>
  </si>
  <si>
    <t>Cargo in Cargo Ship</t>
  </si>
  <si>
    <t>Cargo in low Rocket Bays</t>
  </si>
  <si>
    <t>Cargo in middle/high Rocket Bays</t>
  </si>
  <si>
    <t>Panel delivery cycle time</t>
  </si>
  <si>
    <t>Cargo delivery cycle time</t>
  </si>
  <si>
    <t>Endgame location</t>
  </si>
  <si>
    <t>Robot broke</t>
  </si>
  <si>
    <t>Average</t>
  </si>
  <si>
    <t>Median</t>
  </si>
  <si>
    <t>Max</t>
  </si>
  <si>
    <t>125 - NUTRONs</t>
  </si>
  <si>
    <t>178 - The 2nd Law Enforcers</t>
  </si>
  <si>
    <t>195 - CyberKnights</t>
  </si>
  <si>
    <t>230 - Gaelhawks</t>
  </si>
  <si>
    <t>4557 - FullMetal Falcons</t>
  </si>
  <si>
    <t>Qual 65</t>
  </si>
  <si>
    <t>Qual 34</t>
  </si>
  <si>
    <t>Semifinal 1</t>
  </si>
  <si>
    <t>Scout info</t>
  </si>
  <si>
    <t>Name</t>
  </si>
  <si>
    <t>Sandstorm</t>
  </si>
  <si>
    <t>Unknown</t>
  </si>
  <si>
    <t>Teleop</t>
  </si>
  <si>
    <t>HAB Level 3</t>
  </si>
  <si>
    <t>Not on HAB</t>
  </si>
  <si>
    <t>Post-game</t>
  </si>
  <si>
    <t>Other</t>
  </si>
  <si>
    <t>Qual 56</t>
  </si>
  <si>
    <t>Qual 78</t>
  </si>
  <si>
    <t>Finals 2</t>
  </si>
  <si>
    <t>Qual 1</t>
  </si>
  <si>
    <t>Qual 12</t>
  </si>
  <si>
    <t>Kate</t>
  </si>
  <si>
    <t>Qual 178</t>
  </si>
  <si>
    <t>Qual 574</t>
  </si>
  <si>
    <t>Match Scout 3</t>
  </si>
  <si>
    <t>HAB Level 2</t>
  </si>
  <si>
    <t>Qual 55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</si>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</sst>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&quot;s&quot;"/>
  </numFmts>
  <fonts count="4">
    <font>
      <sz val="11.0"/>
      <color rgb="FF000000"/>
      <name val="Calibri"/>
    </font>
    <font>
      <b/>
      <sz val="11.0"/>
      <name val="Calibri"/>
    </font>
    <font>
      <i/>
      <sz val="11.0"/>
      <name val="Calibri"/>
    </font>
    <font>
      <b/>
      <i/>
      <sz val="14.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0" numFmtId="0" xfId="0" applyAlignment="1" applyBorder="1" applyFont="1">
      <alignment shrinkToFit="0" vertical="bottom" wrapText="0"/>
    </xf>
    <xf borderId="1" fillId="0" fontId="0" numFmtId="10" xfId="0" applyAlignment="1" applyBorder="1" applyFont="1" applyNumberFormat="1">
      <alignment shrinkToFit="0" vertical="bottom" wrapText="0"/>
    </xf>
    <xf borderId="2" fillId="0" fontId="0" numFmtId="2" xfId="0" applyAlignment="1" applyBorder="1" applyFont="1" applyNumberFormat="1">
      <alignment shrinkToFit="0" vertical="bottom" wrapText="0"/>
    </xf>
    <xf borderId="0" fillId="0" fontId="0" numFmtId="2" xfId="0" applyFont="1" applyNumberFormat="1"/>
    <xf borderId="3" fillId="0" fontId="0" numFmtId="2" xfId="0" applyAlignment="1" applyBorder="1" applyFont="1" applyNumberFormat="1">
      <alignment shrinkToFit="0" vertical="bottom" wrapText="0"/>
    </xf>
    <xf borderId="1" fillId="0" fontId="0" numFmtId="164" xfId="0" applyAlignment="1" applyBorder="1" applyFont="1" applyNumberFormat="1">
      <alignment shrinkToFit="0" vertical="bottom" wrapText="0"/>
    </xf>
    <xf borderId="0" fillId="0" fontId="0" numFmtId="10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" Type="http://schemas.openxmlformats.org/officeDocument/2006/relationships/theme" Target="theme/theme1.xml"/><Relationship Id="rId5" Type="http://schemas.openxmlformats.org/officeDocument/2006/relationships/worksheet" Target="worksheets/sheet2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702195986"/>
        <c:axId val="1765959335"/>
      </c:scatterChart>
      <c:valAx>
        <c:axId val="702195986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1765959335"/>
      </c:valAx>
      <c:valAx>
        <c:axId val="1765959335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70219598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879976"/>
        <c:axId val="324545807"/>
      </c:scatterChart>
      <c:valAx>
        <c:axId val="97387997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Successfully crossed HAB line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24545807"/>
      </c:valAx>
      <c:valAx>
        <c:axId val="32454580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7387997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07293"/>
        <c:axId val="2088054465"/>
      </c:scatterChart>
      <c:valAx>
        <c:axId val="5660729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88054465"/>
      </c:valAx>
      <c:valAx>
        <c:axId val="208805446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660729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410657"/>
        <c:axId val="1034339854"/>
      </c:scatterChart>
      <c:valAx>
        <c:axId val="113341065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34339854"/>
      </c:valAx>
      <c:valAx>
        <c:axId val="103433985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3341065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391453"/>
        <c:axId val="811763767"/>
      </c:scatterChart>
      <c:valAx>
        <c:axId val="127539145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11763767"/>
      </c:valAx>
      <c:valAx>
        <c:axId val="81176376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7539145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471393"/>
        <c:axId val="279455343"/>
      </c:scatterChart>
      <c:valAx>
        <c:axId val="178947139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low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79455343"/>
      </c:valAx>
      <c:valAx>
        <c:axId val="27945534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8947139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725327"/>
        <c:axId val="1967253956"/>
      </c:scatterChart>
      <c:valAx>
        <c:axId val="117872532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67253956"/>
      </c:valAx>
      <c:valAx>
        <c:axId val="196725395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7872532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036104"/>
        <c:axId val="793553535"/>
      </c:scatterChart>
      <c:valAx>
        <c:axId val="161803610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93553535"/>
      </c:valAx>
      <c:valAx>
        <c:axId val="79355353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1803610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274658"/>
        <c:axId val="170265180"/>
      </c:scatterChart>
      <c:valAx>
        <c:axId val="209927465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middle/high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0265180"/>
      </c:valAx>
      <c:valAx>
        <c:axId val="17026518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9927465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89388"/>
        <c:axId val="1945453143"/>
      </c:scatterChart>
      <c:valAx>
        <c:axId val="50618938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45453143"/>
      </c:valAx>
      <c:valAx>
        <c:axId val="194545314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0618938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442678"/>
        <c:axId val="838836175"/>
      </c:scatterChart>
      <c:valAx>
        <c:axId val="69044267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38836175"/>
      </c:valAx>
      <c:valAx>
        <c:axId val="83883617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9044267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316833"/>
        <c:axId val="1896742649"/>
      </c:scatterChart>
      <c:valAx>
        <c:axId val="40531683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96742649"/>
      </c:valAx>
      <c:valAx>
        <c:axId val="189674264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0531683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509771"/>
        <c:axId val="1512833775"/>
      </c:scatterChart>
      <c:valAx>
        <c:axId val="76050977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12833775"/>
      </c:valAx>
      <c:valAx>
        <c:axId val="151283377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6050977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81571"/>
        <c:axId val="8507998"/>
      </c:scatterChart>
      <c:valAx>
        <c:axId val="20958157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507998"/>
      </c:valAx>
      <c:valAx>
        <c:axId val="850799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958157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8623733"/>
        <c:axId val="1679893261"/>
      </c:scatterChart>
      <c:valAx>
        <c:axId val="195862373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low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79893261"/>
      </c:valAx>
      <c:valAx>
        <c:axId val="167989326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5862373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445423"/>
        <c:axId val="1519885105"/>
      </c:scatterChart>
      <c:valAx>
        <c:axId val="177344542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19885105"/>
      </c:valAx>
      <c:valAx>
        <c:axId val="151988510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7344542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400002"/>
        <c:axId val="1809865846"/>
      </c:scatterChart>
      <c:valAx>
        <c:axId val="90840000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09865846"/>
      </c:valAx>
      <c:valAx>
        <c:axId val="180986584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0840000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353323"/>
        <c:axId val="1838074867"/>
      </c:scatterChart>
      <c:valAx>
        <c:axId val="199835332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middle/high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38074867"/>
      </c:valAx>
      <c:valAx>
        <c:axId val="183807486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9835332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3505774"/>
        <c:axId val="1348788897"/>
      </c:scatterChart>
      <c:valAx>
        <c:axId val="140350577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48788897"/>
      </c:valAx>
      <c:valAx>
        <c:axId val="134878889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0350577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172862"/>
        <c:axId val="360626240"/>
      </c:scatterChart>
      <c:valAx>
        <c:axId val="191417286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60626240"/>
      </c:valAx>
      <c:valAx>
        <c:axId val="36062624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1417286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007258"/>
        <c:axId val="1351855428"/>
      </c:scatterChart>
      <c:valAx>
        <c:axId val="30800725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51855428"/>
      </c:valAx>
      <c:valAx>
        <c:axId val="135185542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0800725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118543"/>
        <c:axId val="1697554877"/>
      </c:scatterChart>
      <c:valAx>
        <c:axId val="70211854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97554877"/>
      </c:valAx>
      <c:valAx>
        <c:axId val="169755487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0211854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020650"/>
        <c:axId val="1593040420"/>
      </c:scatterChart>
      <c:valAx>
        <c:axId val="129002065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93040420"/>
      </c:valAx>
      <c:valAx>
        <c:axId val="159304042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9002065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2892650"/>
        <c:axId val="555458126"/>
      </c:scatterChart>
      <c:valAx>
        <c:axId val="143289265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low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55458126"/>
      </c:valAx>
      <c:valAx>
        <c:axId val="55545812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3289265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775638"/>
        <c:axId val="1832642583"/>
      </c:scatterChart>
      <c:valAx>
        <c:axId val="146177563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32642583"/>
      </c:valAx>
      <c:valAx>
        <c:axId val="183264258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6177563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757697"/>
        <c:axId val="1089790530"/>
      </c:scatterChart>
      <c:valAx>
        <c:axId val="76275769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89790530"/>
      </c:valAx>
      <c:valAx>
        <c:axId val="108979053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6275769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1912660"/>
        <c:axId val="202782359"/>
      </c:scatterChart>
      <c:valAx>
        <c:axId val="111191266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middle/high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2782359"/>
      </c:valAx>
      <c:valAx>
        <c:axId val="20278235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1191266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538884"/>
        <c:axId val="2092157658"/>
      </c:scatterChart>
      <c:valAx>
        <c:axId val="201953888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92157658"/>
      </c:valAx>
      <c:valAx>
        <c:axId val="209215765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1953888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064882"/>
        <c:axId val="482483780"/>
      </c:scatterChart>
      <c:valAx>
        <c:axId val="195506488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82483780"/>
      </c:valAx>
      <c:valAx>
        <c:axId val="48248378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5506488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254337"/>
        <c:axId val="2038904169"/>
      </c:scatterChart>
      <c:valAx>
        <c:axId val="164725433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38904169"/>
      </c:valAx>
      <c:valAx>
        <c:axId val="203890416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4725433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734362"/>
        <c:axId val="290300582"/>
      </c:scatterChart>
      <c:valAx>
        <c:axId val="159173436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90300582"/>
      </c:valAx>
      <c:valAx>
        <c:axId val="29030058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9173436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81582"/>
        <c:axId val="1627130279"/>
      </c:scatterChart>
      <c:valAx>
        <c:axId val="202598158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27130279"/>
      </c:valAx>
      <c:valAx>
        <c:axId val="162713027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2598158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5347813"/>
        <c:axId val="1790235573"/>
      </c:scatterChart>
      <c:valAx>
        <c:axId val="196534781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low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90235573"/>
      </c:valAx>
      <c:valAx>
        <c:axId val="179023557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6534781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039701"/>
        <c:axId val="940928068"/>
      </c:scatterChart>
      <c:valAx>
        <c:axId val="25503970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40928068"/>
      </c:valAx>
      <c:valAx>
        <c:axId val="94092806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5503970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945536"/>
        <c:axId val="1679941146"/>
      </c:scatterChart>
      <c:valAx>
        <c:axId val="71794553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79941146"/>
      </c:valAx>
      <c:valAx>
        <c:axId val="167994114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1794553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533253"/>
        <c:axId val="1345069769"/>
      </c:scatterChart>
      <c:valAx>
        <c:axId val="205853325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middle/high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45069769"/>
      </c:valAx>
      <c:valAx>
        <c:axId val="134506976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5853325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493081"/>
        <c:axId val="710938865"/>
      </c:scatterChart>
      <c:valAx>
        <c:axId val="130449308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10938865"/>
      </c:valAx>
      <c:valAx>
        <c:axId val="71093886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0449308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093142"/>
        <c:axId val="578532314"/>
      </c:scatterChart>
      <c:valAx>
        <c:axId val="129009314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78532314"/>
      </c:valAx>
      <c:valAx>
        <c:axId val="57853231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9009314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55664171"/>
        <c:axId val="2016177833"/>
      </c:scatterChart>
      <c:valAx>
        <c:axId val="355664171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2016177833"/>
      </c:valAx>
      <c:valAx>
        <c:axId val="2016177833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35566417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677763801"/>
        <c:axId val="2001622734"/>
      </c:scatterChart>
      <c:valAx>
        <c:axId val="677763801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2001622734"/>
      </c:valAx>
      <c:valAx>
        <c:axId val="2001622734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67776380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277865286"/>
        <c:axId val="214237903"/>
      </c:scatterChart>
      <c:valAx>
        <c:axId val="1277865286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214237903"/>
      </c:valAx>
      <c:valAx>
        <c:axId val="214237903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127786528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Overview!$AQ$3</c:f>
            </c:numRef>
          </c:xVal>
          <c:yVal>
            <c:numRef>
              <c:f>Overview!$AQ$4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Overview!$AQ$3</c:f>
            </c:numRef>
          </c:xVal>
          <c:yVal>
            <c:numRef>
              <c:f>Overview!$AQ$5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Overview!$AQ$3</c:f>
            </c:numRef>
          </c:xVal>
          <c:yVal>
            <c:numRef>
              <c:f>Overview!$AQ$6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Overview!$AQ$3</c:f>
            </c:numRef>
          </c:xVal>
          <c:yVal>
            <c:numRef>
              <c:f>Overview!$AQ$7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359919"/>
        <c:axId val="1879864612"/>
      </c:scatterChart>
      <c:valAx>
        <c:axId val="78935991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Robot broke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79864612"/>
      </c:valAx>
      <c:valAx>
        <c:axId val="18798646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8935991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'125 - NUTRONs'!$B$1:$D$1</c:f>
            </c:strRef>
          </c:cat>
          <c:val>
            <c:numRef>
              <c:f>'125 - NUTRONs'!$B$7:$D$7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'125 - NUTRONs'!$B$1:$D$1</c:f>
            </c:strRef>
          </c:cat>
          <c:val>
            <c:numRef>
              <c:f>'125 - NUTRONs'!$B$8:$D$8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'125 - NUTRONs'!$B$1:$D$1</c:f>
            </c:strRef>
          </c:cat>
          <c:val>
            <c:numRef>
              <c:f>'125 - NUTRONs'!$B$9:$D$9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'125 - NUTRONs'!$B$1:$D$1</c:f>
            </c:strRef>
          </c:cat>
          <c:val>
            <c:numRef>
              <c:f>'125 - NUTRONs'!$B$10:$D$10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'125 - NUTRONs'!$B$1:$D$1</c:f>
            </c:strRef>
          </c:cat>
          <c:val>
            <c:numRef>
              <c:f>'125 - NUTRONs'!$B$11:$D$11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'125 - NUTRONs'!$B$1:$D$1</c:f>
            </c:strRef>
          </c:cat>
          <c:val>
            <c:numRef>
              <c:f>'125 - NUTRONs'!$B$12:$D$12</c:f>
            </c:numRef>
          </c:val>
          <c:smooth val="0"/>
        </c:ser>
        <c:axId val="1640860701"/>
        <c:axId val="31915824"/>
      </c:lineChart>
      <c:catAx>
        <c:axId val="16408607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1915824"/>
      </c:catAx>
      <c:valAx>
        <c:axId val="3191582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40860701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'125 - NUTRONs'!$B$1:$D$1</c:f>
            </c:strRef>
          </c:cat>
          <c:val>
            <c:numRef>
              <c:f>'125 - NUTRONs'!$B$14:$D$14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'125 - NUTRONs'!$B$1:$D$1</c:f>
            </c:strRef>
          </c:cat>
          <c:val>
            <c:numRef>
              <c:f>'125 - NUTRONs'!$B$15:$D$15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'125 - NUTRONs'!$B$1:$D$1</c:f>
            </c:strRef>
          </c:cat>
          <c:val>
            <c:numRef>
              <c:f>'125 - NUTRONs'!$B$16:$D$16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'125 - NUTRONs'!$B$1:$D$1</c:f>
            </c:strRef>
          </c:cat>
          <c:val>
            <c:numRef>
              <c:f>'125 - NUTRONs'!$B$17:$D$17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'125 - NUTRONs'!$B$1:$D$1</c:f>
            </c:strRef>
          </c:cat>
          <c:val>
            <c:numRef>
              <c:f>'125 - NUTRONs'!$B$18:$D$18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'125 - NUTRONs'!$B$1:$D$1</c:f>
            </c:strRef>
          </c:cat>
          <c:val>
            <c:numRef>
              <c:f>'125 - NUTRONs'!$B$19:$D$19</c:f>
            </c:numRef>
          </c:val>
          <c:smooth val="0"/>
        </c:ser>
        <c:axId val="1419539669"/>
        <c:axId val="884526615"/>
      </c:lineChart>
      <c:catAx>
        <c:axId val="14195396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84526615"/>
      </c:catAx>
      <c:valAx>
        <c:axId val="88452661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19539669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Enforcers'!$B$7:$D$7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Enforcers'!$B$8:$D$8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Enforcers'!$B$9:$D$9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Enforcers'!$B$10:$D$10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Enforcers'!$B$11:$D$11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Enforcers'!$B$12:$D$12</c:f>
            </c:numRef>
          </c:val>
          <c:smooth val="0"/>
        </c:ser>
        <c:axId val="1716770671"/>
        <c:axId val="562535339"/>
      </c:lineChart>
      <c:catAx>
        <c:axId val="1716770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62535339"/>
      </c:catAx>
      <c:valAx>
        <c:axId val="56253533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16770671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Enforcers'!$B$14:$D$14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Enforcers'!$B$15:$D$15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Enforcers'!$B$16:$D$16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Enforcers'!$B$17:$D$17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Enforcers'!$B$18:$D$18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Enforcers'!$B$19:$D$19</c:f>
            </c:numRef>
          </c:val>
          <c:smooth val="0"/>
        </c:ser>
        <c:axId val="1779775237"/>
        <c:axId val="587027065"/>
      </c:lineChart>
      <c:catAx>
        <c:axId val="17797752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87027065"/>
      </c:catAx>
      <c:valAx>
        <c:axId val="58702706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79775237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'195 - CyberKnights'!$B$1:$C$1</c:f>
            </c:strRef>
          </c:cat>
          <c:val>
            <c:numRef>
              <c:f>'195 - CyberKnights'!$B$7:$C$7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'195 - CyberKnights'!$B$1:$C$1</c:f>
            </c:strRef>
          </c:cat>
          <c:val>
            <c:numRef>
              <c:f>'195 - CyberKnights'!$B$8:$C$8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'195 - CyberKnights'!$B$1:$C$1</c:f>
            </c:strRef>
          </c:cat>
          <c:val>
            <c:numRef>
              <c:f>'195 - CyberKnights'!$B$9:$C$9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'195 - CyberKnights'!$B$1:$C$1</c:f>
            </c:strRef>
          </c:cat>
          <c:val>
            <c:numRef>
              <c:f>'195 - CyberKnights'!$B$10:$C$10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'195 - CyberKnights'!$B$1:$C$1</c:f>
            </c:strRef>
          </c:cat>
          <c:val>
            <c:numRef>
              <c:f>'195 - CyberKnights'!$B$11:$C$11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'195 - CyberKnights'!$B$1:$C$1</c:f>
            </c:strRef>
          </c:cat>
          <c:val>
            <c:numRef>
              <c:f>'195 - CyberKnights'!$B$12:$C$12</c:f>
            </c:numRef>
          </c:val>
          <c:smooth val="0"/>
        </c:ser>
        <c:axId val="1068356647"/>
        <c:axId val="159987189"/>
      </c:lineChart>
      <c:catAx>
        <c:axId val="1068356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9987189"/>
      </c:catAx>
      <c:valAx>
        <c:axId val="15998718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68356647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'195 - CyberKnights'!$B$1:$C$1</c:f>
            </c:strRef>
          </c:cat>
          <c:val>
            <c:numRef>
              <c:f>'195 - CyberKnights'!$B$14:$C$14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'195 - CyberKnights'!$B$1:$C$1</c:f>
            </c:strRef>
          </c:cat>
          <c:val>
            <c:numRef>
              <c:f>'195 - CyberKnights'!$B$15:$C$15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'195 - CyberKnights'!$B$1:$C$1</c:f>
            </c:strRef>
          </c:cat>
          <c:val>
            <c:numRef>
              <c:f>'195 - CyberKnights'!$B$16:$C$16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'195 - CyberKnights'!$B$1:$C$1</c:f>
            </c:strRef>
          </c:cat>
          <c:val>
            <c:numRef>
              <c:f>'195 - CyberKnights'!$B$17:$C$17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'195 - CyberKnights'!$B$1:$C$1</c:f>
            </c:strRef>
          </c:cat>
          <c:val>
            <c:numRef>
              <c:f>'195 - CyberKnights'!$B$18:$C$18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'195 - CyberKnights'!$B$1:$C$1</c:f>
            </c:strRef>
          </c:cat>
          <c:val>
            <c:numRef>
              <c:f>'195 - CyberKnights'!$B$19:$C$19</c:f>
            </c:numRef>
          </c:val>
          <c:smooth val="0"/>
        </c:ser>
        <c:axId val="657658685"/>
        <c:axId val="1945079583"/>
      </c:lineChart>
      <c:catAx>
        <c:axId val="6576586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45079583"/>
      </c:catAx>
      <c:valAx>
        <c:axId val="194507958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57658685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'230 - Gaelhawks'!$B$1:$D$1</c:f>
            </c:strRef>
          </c:cat>
          <c:val>
            <c:numRef>
              <c:f>'230 - Gaelhawks'!$B$7:$D$7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'230 - Gaelhawks'!$B$1:$D$1</c:f>
            </c:strRef>
          </c:cat>
          <c:val>
            <c:numRef>
              <c:f>'230 - Gaelhawks'!$B$8:$D$8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'230 - Gaelhawks'!$B$1:$D$1</c:f>
            </c:strRef>
          </c:cat>
          <c:val>
            <c:numRef>
              <c:f>'230 - Gaelhawks'!$B$9:$D$9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'230 - Gaelhawks'!$B$1:$D$1</c:f>
            </c:strRef>
          </c:cat>
          <c:val>
            <c:numRef>
              <c:f>'230 - Gaelhawks'!$B$10:$D$10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'230 - Gaelhawks'!$B$1:$D$1</c:f>
            </c:strRef>
          </c:cat>
          <c:val>
            <c:numRef>
              <c:f>'230 - Gaelhawks'!$B$11:$D$11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'230 - Gaelhawks'!$B$1:$D$1</c:f>
            </c:strRef>
          </c:cat>
          <c:val>
            <c:numRef>
              <c:f>'230 - Gaelhawks'!$B$12:$D$12</c:f>
            </c:numRef>
          </c:val>
          <c:smooth val="0"/>
        </c:ser>
        <c:axId val="2136039076"/>
        <c:axId val="1412172762"/>
      </c:lineChart>
      <c:catAx>
        <c:axId val="21360390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12172762"/>
      </c:catAx>
      <c:valAx>
        <c:axId val="141217276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36039076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'230 - Gaelhawks'!$B$1:$D$1</c:f>
            </c:strRef>
          </c:cat>
          <c:val>
            <c:numRef>
              <c:f>'230 - Gaelhawks'!$B$14:$D$14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'230 - Gaelhawks'!$B$1:$D$1</c:f>
            </c:strRef>
          </c:cat>
          <c:val>
            <c:numRef>
              <c:f>'230 - Gaelhawks'!$B$15:$D$15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'230 - Gaelhawks'!$B$1:$D$1</c:f>
            </c:strRef>
          </c:cat>
          <c:val>
            <c:numRef>
              <c:f>'230 - Gaelhawks'!$B$16:$D$16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'230 - Gaelhawks'!$B$1:$D$1</c:f>
            </c:strRef>
          </c:cat>
          <c:val>
            <c:numRef>
              <c:f>'230 - Gaelhawks'!$B$17:$D$17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'230 - Gaelhawks'!$B$1:$D$1</c:f>
            </c:strRef>
          </c:cat>
          <c:val>
            <c:numRef>
              <c:f>'230 - Gaelhawks'!$B$18:$D$18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'230 - Gaelhawks'!$B$1:$D$1</c:f>
            </c:strRef>
          </c:cat>
          <c:val>
            <c:numRef>
              <c:f>'230 - Gaelhawks'!$B$19:$D$19</c:f>
            </c:numRef>
          </c:val>
          <c:smooth val="0"/>
        </c:ser>
        <c:axId val="1637390571"/>
        <c:axId val="852626967"/>
      </c:lineChart>
      <c:catAx>
        <c:axId val="16373905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52626967"/>
      </c:catAx>
      <c:valAx>
        <c:axId val="85262696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37390571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'4557 - FullMetal Falcons'!$B$1:$C$1</c:f>
            </c:strRef>
          </c:cat>
          <c:val>
            <c:numRef>
              <c:f>'4557 - FullMetal Falcons'!$B$7:$C$7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'4557 - FullMetal Falcons'!$B$1:$C$1</c:f>
            </c:strRef>
          </c:cat>
          <c:val>
            <c:numRef>
              <c:f>'4557 - FullMetal Falcons'!$B$8:$C$8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'4557 - FullMetal Falcons'!$B$1:$C$1</c:f>
            </c:strRef>
          </c:cat>
          <c:val>
            <c:numRef>
              <c:f>'4557 - FullMetal Falcons'!$B$9:$C$9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'4557 - FullMetal Falcons'!$B$1:$C$1</c:f>
            </c:strRef>
          </c:cat>
          <c:val>
            <c:numRef>
              <c:f>'4557 - FullMetal Falcons'!$B$10:$C$10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'4557 - FullMetal Falcons'!$B$1:$C$1</c:f>
            </c:strRef>
          </c:cat>
          <c:val>
            <c:numRef>
              <c:f>'4557 - FullMetal Falcons'!$B$11:$C$11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'4557 - FullMetal Falcons'!$B$1:$C$1</c:f>
            </c:strRef>
          </c:cat>
          <c:val>
            <c:numRef>
              <c:f>'4557 - FullMetal Falcons'!$B$12:$C$12</c:f>
            </c:numRef>
          </c:val>
          <c:smooth val="0"/>
        </c:ser>
        <c:axId val="595616619"/>
        <c:axId val="1296538655"/>
      </c:lineChart>
      <c:catAx>
        <c:axId val="5956166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96538655"/>
      </c:catAx>
      <c:valAx>
        <c:axId val="129653865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95616619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'4557 - FullMetal Falcons'!$B$1:$C$1</c:f>
            </c:strRef>
          </c:cat>
          <c:val>
            <c:numRef>
              <c:f>'4557 - FullMetal Falcons'!$B$14:$C$14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'4557 - FullMetal Falcons'!$B$1:$C$1</c:f>
            </c:strRef>
          </c:cat>
          <c:val>
            <c:numRef>
              <c:f>'4557 - FullMetal Falcons'!$B$15:$C$15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'4557 - FullMetal Falcons'!$B$1:$C$1</c:f>
            </c:strRef>
          </c:cat>
          <c:val>
            <c:numRef>
              <c:f>'4557 - FullMetal Falcons'!$B$16:$C$16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'4557 - FullMetal Falcons'!$B$1:$C$1</c:f>
            </c:strRef>
          </c:cat>
          <c:val>
            <c:numRef>
              <c:f>'4557 - FullMetal Falcons'!$B$17:$C$17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'4557 - FullMetal Falcons'!$B$1:$C$1</c:f>
            </c:strRef>
          </c:cat>
          <c:val>
            <c:numRef>
              <c:f>'4557 - FullMetal Falcons'!$B$18:$C$18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'4557 - FullMetal Falcons'!$B$1:$C$1</c:f>
            </c:strRef>
          </c:cat>
          <c:val>
            <c:numRef>
              <c:f>'4557 - FullMetal Falcons'!$B$19:$C$19</c:f>
            </c:numRef>
          </c:val>
          <c:smooth val="0"/>
        </c:ser>
        <c:axId val="1065635048"/>
        <c:axId val="1999777609"/>
      </c:lineChart>
      <c:catAx>
        <c:axId val="1065635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99777609"/>
      </c:catAx>
      <c:valAx>
        <c:axId val="199977760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65635048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2" Type="http://schemas.openxmlformats.org/officeDocument/2006/relationships/chart" Target="../charts/chart12.xml"/><Relationship Id="rId40" Type="http://schemas.openxmlformats.org/officeDocument/2006/relationships/chart" Target="../charts/chart40.xml"/><Relationship Id="rId28" Type="http://schemas.openxmlformats.org/officeDocument/2006/relationships/chart" Target="../charts/chart28.xml"/><Relationship Id="rId16" Type="http://schemas.openxmlformats.org/officeDocument/2006/relationships/chart" Target="../charts/chart16.xml"/><Relationship Id="rId38" Type="http://schemas.openxmlformats.org/officeDocument/2006/relationships/chart" Target="../charts/chart38.xml"/><Relationship Id="rId20" Type="http://schemas.openxmlformats.org/officeDocument/2006/relationships/chart" Target="../charts/chart20.xml"/><Relationship Id="rId15" Type="http://schemas.openxmlformats.org/officeDocument/2006/relationships/chart" Target="../charts/chart15.xml"/><Relationship Id="rId39" Type="http://schemas.openxmlformats.org/officeDocument/2006/relationships/chart" Target="../charts/chart39.xml"/><Relationship Id="rId11" Type="http://schemas.openxmlformats.org/officeDocument/2006/relationships/chart" Target="../charts/chart11.xml"/><Relationship Id="rId25" Type="http://schemas.openxmlformats.org/officeDocument/2006/relationships/chart" Target="../charts/chart25.xml"/><Relationship Id="rId14" Type="http://schemas.openxmlformats.org/officeDocument/2006/relationships/chart" Target="../charts/chart14.xml"/><Relationship Id="rId7" Type="http://schemas.openxmlformats.org/officeDocument/2006/relationships/chart" Target="../charts/chart7.xml"/><Relationship Id="rId29" Type="http://schemas.openxmlformats.org/officeDocument/2006/relationships/chart" Target="../charts/chart29.xml"/><Relationship Id="rId27" Type="http://schemas.openxmlformats.org/officeDocument/2006/relationships/chart" Target="../charts/chart27.xml"/><Relationship Id="rId35" Type="http://schemas.openxmlformats.org/officeDocument/2006/relationships/chart" Target="../charts/chart35.xml"/><Relationship Id="rId13" Type="http://schemas.openxmlformats.org/officeDocument/2006/relationships/chart" Target="../charts/chart13.xml"/><Relationship Id="rId8" Type="http://schemas.openxmlformats.org/officeDocument/2006/relationships/chart" Target="../charts/chart8.xml"/><Relationship Id="rId34" Type="http://schemas.openxmlformats.org/officeDocument/2006/relationships/chart" Target="../charts/chart34.xml"/><Relationship Id="rId4" Type="http://schemas.openxmlformats.org/officeDocument/2006/relationships/chart" Target="../charts/chart4.xml"/><Relationship Id="rId42" Type="http://schemas.openxmlformats.org/officeDocument/2006/relationships/chart" Target="../charts/chart42.xml"/><Relationship Id="rId9" Type="http://schemas.openxmlformats.org/officeDocument/2006/relationships/chart" Target="../charts/chart9.xml"/><Relationship Id="rId31" Type="http://schemas.openxmlformats.org/officeDocument/2006/relationships/chart" Target="../charts/chart31.xml"/><Relationship Id="rId33" Type="http://schemas.openxmlformats.org/officeDocument/2006/relationships/chart" Target="../charts/chart33.xml"/><Relationship Id="rId22" Type="http://schemas.openxmlformats.org/officeDocument/2006/relationships/chart" Target="../charts/chart22.xml"/><Relationship Id="rId1" Type="http://schemas.openxmlformats.org/officeDocument/2006/relationships/chart" Target="../charts/chart1.xml"/><Relationship Id="rId30" Type="http://schemas.openxmlformats.org/officeDocument/2006/relationships/chart" Target="../charts/chart30.xml"/><Relationship Id="rId18" Type="http://schemas.openxmlformats.org/officeDocument/2006/relationships/chart" Target="../charts/chart18.xml"/><Relationship Id="rId5" Type="http://schemas.openxmlformats.org/officeDocument/2006/relationships/chart" Target="../charts/chart5.xml"/><Relationship Id="rId26" Type="http://schemas.openxmlformats.org/officeDocument/2006/relationships/chart" Target="../charts/chart26.xml"/><Relationship Id="rId24" Type="http://schemas.openxmlformats.org/officeDocument/2006/relationships/chart" Target="../charts/chart24.xml"/><Relationship Id="rId36" Type="http://schemas.openxmlformats.org/officeDocument/2006/relationships/chart" Target="../charts/chart36.xml"/><Relationship Id="rId23" Type="http://schemas.openxmlformats.org/officeDocument/2006/relationships/chart" Target="../charts/chart23.xml"/><Relationship Id="rId21" Type="http://schemas.openxmlformats.org/officeDocument/2006/relationships/chart" Target="../charts/chart21.xml"/><Relationship Id="rId2" Type="http://schemas.openxmlformats.org/officeDocument/2006/relationships/chart" Target="../charts/chart2.xml"/><Relationship Id="rId32" Type="http://schemas.openxmlformats.org/officeDocument/2006/relationships/chart" Target="../charts/chart32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17" Type="http://schemas.openxmlformats.org/officeDocument/2006/relationships/chart" Target="../charts/chart17.xml"/><Relationship Id="rId3" Type="http://schemas.openxmlformats.org/officeDocument/2006/relationships/chart" Target="../charts/chart3.xml"/><Relationship Id="rId6" Type="http://schemas.openxmlformats.org/officeDocument/2006/relationships/chart" Target="../charts/chart6.xml"/><Relationship Id="rId37" Type="http://schemas.openxmlformats.org/officeDocument/2006/relationships/chart" Target="../charts/chart37.xml"/><Relationship Id="rId41" Type="http://schemas.openxmlformats.org/officeDocument/2006/relationships/chart" Target="../charts/chart41.xml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3.xml"/><Relationship Id="rId2" Type="http://schemas.openxmlformats.org/officeDocument/2006/relationships/chart" Target="../charts/chart44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5.xml"/><Relationship Id="rId2" Type="http://schemas.openxmlformats.org/officeDocument/2006/relationships/chart" Target="../charts/chart46.xml"/></Relationships>
</file>

<file path=xl/drawings/_rels/worksheet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7.xml"/><Relationship Id="rId2" Type="http://schemas.openxmlformats.org/officeDocument/2006/relationships/chart" Target="../charts/chart48.xml"/></Relationships>
</file>

<file path=xl/drawings/_rels/worksheet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9.xml"/><Relationship Id="rId2" Type="http://schemas.openxmlformats.org/officeDocument/2006/relationships/chart" Target="../charts/chart50.xml"/></Relationships>
</file>

<file path=xl/drawings/_rels/worksheet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1.xml"/><Relationship Id="rId2" Type="http://schemas.openxmlformats.org/officeDocument/2006/relationships/chart" Target="../charts/chart5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9</xdr:row>
      <xdr:rowOff>0</xdr:rowOff>
    </xdr:from>
    <xdr:ext cx="1952625" cy="62007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0</xdr:colOff>
      <xdr:row>9</xdr:row>
      <xdr:rowOff>0</xdr:rowOff>
    </xdr:from>
    <xdr:ext cx="1952625" cy="62007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0</xdr:colOff>
      <xdr:row>9</xdr:row>
      <xdr:rowOff>0</xdr:rowOff>
    </xdr:from>
    <xdr:ext cx="1952625" cy="64008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0</xdr:colOff>
      <xdr:row>9</xdr:row>
      <xdr:rowOff>0</xdr:rowOff>
    </xdr:from>
    <xdr:ext cx="1952625" cy="640080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0</xdr:colOff>
      <xdr:row>9</xdr:row>
      <xdr:rowOff>0</xdr:rowOff>
    </xdr:from>
    <xdr:ext cx="1952625" cy="6600825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6</xdr:col>
      <xdr:colOff>0</xdr:colOff>
      <xdr:row>9</xdr:row>
      <xdr:rowOff>0</xdr:rowOff>
    </xdr:from>
    <xdr:ext cx="1952625" cy="660082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7</xdr:col>
      <xdr:colOff>0</xdr:colOff>
      <xdr:row>9</xdr:row>
      <xdr:rowOff>0</xdr:rowOff>
    </xdr:from>
    <xdr:ext cx="1952625" cy="6800850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8</xdr:col>
      <xdr:colOff>0</xdr:colOff>
      <xdr:row>9</xdr:row>
      <xdr:rowOff>0</xdr:rowOff>
    </xdr:from>
    <xdr:ext cx="1952625" cy="6800850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9</xdr:col>
      <xdr:colOff>0</xdr:colOff>
      <xdr:row>9</xdr:row>
      <xdr:rowOff>0</xdr:rowOff>
    </xdr:from>
    <xdr:ext cx="1952625" cy="7000875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10</xdr:col>
      <xdr:colOff>0</xdr:colOff>
      <xdr:row>9</xdr:row>
      <xdr:rowOff>0</xdr:rowOff>
    </xdr:from>
    <xdr:ext cx="1952625" cy="7000875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11</xdr:col>
      <xdr:colOff>0</xdr:colOff>
      <xdr:row>9</xdr:row>
      <xdr:rowOff>0</xdr:rowOff>
    </xdr:from>
    <xdr:ext cx="1952625" cy="7200900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12</xdr:col>
      <xdr:colOff>0</xdr:colOff>
      <xdr:row>9</xdr:row>
      <xdr:rowOff>0</xdr:rowOff>
    </xdr:from>
    <xdr:ext cx="1952625" cy="7200900"/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13</xdr:col>
      <xdr:colOff>0</xdr:colOff>
      <xdr:row>9</xdr:row>
      <xdr:rowOff>0</xdr:rowOff>
    </xdr:from>
    <xdr:ext cx="1952625" cy="7400925"/>
    <xdr:graphicFrame>
      <xdr:nvGraphicFramePr>
        <xdr:cNvPr id="13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14</xdr:col>
      <xdr:colOff>0</xdr:colOff>
      <xdr:row>9</xdr:row>
      <xdr:rowOff>0</xdr:rowOff>
    </xdr:from>
    <xdr:ext cx="1952625" cy="7400925"/>
    <xdr:graphicFrame>
      <xdr:nvGraphicFramePr>
        <xdr:cNvPr id="1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15</xdr:col>
      <xdr:colOff>0</xdr:colOff>
      <xdr:row>9</xdr:row>
      <xdr:rowOff>0</xdr:rowOff>
    </xdr:from>
    <xdr:ext cx="1952625" cy="7600950"/>
    <xdr:graphicFrame>
      <xdr:nvGraphicFramePr>
        <xdr:cNvPr id="15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16</xdr:col>
      <xdr:colOff>0</xdr:colOff>
      <xdr:row>9</xdr:row>
      <xdr:rowOff>0</xdr:rowOff>
    </xdr:from>
    <xdr:ext cx="1952625" cy="7600950"/>
    <xdr:graphicFrame>
      <xdr:nvGraphicFramePr>
        <xdr:cNvPr id="16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17</xdr:col>
      <xdr:colOff>0</xdr:colOff>
      <xdr:row>9</xdr:row>
      <xdr:rowOff>0</xdr:rowOff>
    </xdr:from>
    <xdr:ext cx="1952625" cy="7800975"/>
    <xdr:graphicFrame>
      <xdr:nvGraphicFramePr>
        <xdr:cNvPr id="17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18</xdr:col>
      <xdr:colOff>0</xdr:colOff>
      <xdr:row>9</xdr:row>
      <xdr:rowOff>0</xdr:rowOff>
    </xdr:from>
    <xdr:ext cx="1952625" cy="7800975"/>
    <xdr:graphicFrame>
      <xdr:nvGraphicFramePr>
        <xdr:cNvPr id="18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19</xdr:col>
      <xdr:colOff>0</xdr:colOff>
      <xdr:row>9</xdr:row>
      <xdr:rowOff>0</xdr:rowOff>
    </xdr:from>
    <xdr:ext cx="1952625" cy="8001000"/>
    <xdr:graphicFrame>
      <xdr:nvGraphicFramePr>
        <xdr:cNvPr id="19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20</xdr:col>
      <xdr:colOff>0</xdr:colOff>
      <xdr:row>9</xdr:row>
      <xdr:rowOff>0</xdr:rowOff>
    </xdr:from>
    <xdr:ext cx="1952625" cy="8001000"/>
    <xdr:graphicFrame>
      <xdr:nvGraphicFramePr>
        <xdr:cNvPr id="20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21</xdr:col>
      <xdr:colOff>0</xdr:colOff>
      <xdr:row>9</xdr:row>
      <xdr:rowOff>0</xdr:rowOff>
    </xdr:from>
    <xdr:ext cx="1952625" cy="8201025"/>
    <xdr:graphicFrame>
      <xdr:nvGraphicFramePr>
        <xdr:cNvPr id="21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22</xdr:col>
      <xdr:colOff>0</xdr:colOff>
      <xdr:row>9</xdr:row>
      <xdr:rowOff>0</xdr:rowOff>
    </xdr:from>
    <xdr:ext cx="1952625" cy="8201025"/>
    <xdr:graphicFrame>
      <xdr:nvGraphicFramePr>
        <xdr:cNvPr id="22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23</xdr:col>
      <xdr:colOff>0</xdr:colOff>
      <xdr:row>9</xdr:row>
      <xdr:rowOff>0</xdr:rowOff>
    </xdr:from>
    <xdr:ext cx="1952625" cy="8401050"/>
    <xdr:graphicFrame>
      <xdr:nvGraphicFramePr>
        <xdr:cNvPr id="23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24</xdr:col>
      <xdr:colOff>0</xdr:colOff>
      <xdr:row>9</xdr:row>
      <xdr:rowOff>0</xdr:rowOff>
    </xdr:from>
    <xdr:ext cx="1952625" cy="8401050"/>
    <xdr:graphicFrame>
      <xdr:nvGraphicFramePr>
        <xdr:cNvPr id="24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25</xdr:col>
      <xdr:colOff>0</xdr:colOff>
      <xdr:row>9</xdr:row>
      <xdr:rowOff>0</xdr:rowOff>
    </xdr:from>
    <xdr:ext cx="1952625" cy="8601075"/>
    <xdr:graphicFrame>
      <xdr:nvGraphicFramePr>
        <xdr:cNvPr id="25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26</xdr:col>
      <xdr:colOff>0</xdr:colOff>
      <xdr:row>9</xdr:row>
      <xdr:rowOff>0</xdr:rowOff>
    </xdr:from>
    <xdr:ext cx="1952625" cy="8601075"/>
    <xdr:graphicFrame>
      <xdr:nvGraphicFramePr>
        <xdr:cNvPr id="26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  <xdr:oneCellAnchor>
    <xdr:from>
      <xdr:col>27</xdr:col>
      <xdr:colOff>0</xdr:colOff>
      <xdr:row>9</xdr:row>
      <xdr:rowOff>0</xdr:rowOff>
    </xdr:from>
    <xdr:ext cx="1952625" cy="8801100"/>
    <xdr:graphicFrame>
      <xdr:nvGraphicFramePr>
        <xdr:cNvPr id="27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7"/>
        </a:graphicData>
      </a:graphic>
    </xdr:graphicFrame>
    <xdr:clientData fLocksWithSheet="0"/>
  </xdr:oneCellAnchor>
  <xdr:oneCellAnchor>
    <xdr:from>
      <xdr:col>28</xdr:col>
      <xdr:colOff>0</xdr:colOff>
      <xdr:row>9</xdr:row>
      <xdr:rowOff>0</xdr:rowOff>
    </xdr:from>
    <xdr:ext cx="1952625" cy="8801100"/>
    <xdr:graphicFrame>
      <xdr:nvGraphicFramePr>
        <xdr:cNvPr id="28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8"/>
        </a:graphicData>
      </a:graphic>
    </xdr:graphicFrame>
    <xdr:clientData fLocksWithSheet="0"/>
  </xdr:oneCellAnchor>
  <xdr:oneCellAnchor>
    <xdr:from>
      <xdr:col>29</xdr:col>
      <xdr:colOff>0</xdr:colOff>
      <xdr:row>9</xdr:row>
      <xdr:rowOff>0</xdr:rowOff>
    </xdr:from>
    <xdr:ext cx="1952625" cy="9001125"/>
    <xdr:graphicFrame>
      <xdr:nvGraphicFramePr>
        <xdr:cNvPr id="29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9"/>
        </a:graphicData>
      </a:graphic>
    </xdr:graphicFrame>
    <xdr:clientData fLocksWithSheet="0"/>
  </xdr:oneCellAnchor>
  <xdr:oneCellAnchor>
    <xdr:from>
      <xdr:col>30</xdr:col>
      <xdr:colOff>0</xdr:colOff>
      <xdr:row>9</xdr:row>
      <xdr:rowOff>0</xdr:rowOff>
    </xdr:from>
    <xdr:ext cx="1952625" cy="9001125"/>
    <xdr:graphicFrame>
      <xdr:nvGraphicFramePr>
        <xdr:cNvPr id="30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0"/>
        </a:graphicData>
      </a:graphic>
    </xdr:graphicFrame>
    <xdr:clientData fLocksWithSheet="0"/>
  </xdr:oneCellAnchor>
  <xdr:oneCellAnchor>
    <xdr:from>
      <xdr:col>31</xdr:col>
      <xdr:colOff>0</xdr:colOff>
      <xdr:row>9</xdr:row>
      <xdr:rowOff>0</xdr:rowOff>
    </xdr:from>
    <xdr:ext cx="1952625" cy="9201150"/>
    <xdr:graphicFrame>
      <xdr:nvGraphicFramePr>
        <xdr:cNvPr id="31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1"/>
        </a:graphicData>
      </a:graphic>
    </xdr:graphicFrame>
    <xdr:clientData fLocksWithSheet="0"/>
  </xdr:oneCellAnchor>
  <xdr:oneCellAnchor>
    <xdr:from>
      <xdr:col>32</xdr:col>
      <xdr:colOff>0</xdr:colOff>
      <xdr:row>9</xdr:row>
      <xdr:rowOff>0</xdr:rowOff>
    </xdr:from>
    <xdr:ext cx="1952625" cy="9201150"/>
    <xdr:graphicFrame>
      <xdr:nvGraphicFramePr>
        <xdr:cNvPr id="32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2"/>
        </a:graphicData>
      </a:graphic>
    </xdr:graphicFrame>
    <xdr:clientData fLocksWithSheet="0"/>
  </xdr:oneCellAnchor>
  <xdr:oneCellAnchor>
    <xdr:from>
      <xdr:col>33</xdr:col>
      <xdr:colOff>0</xdr:colOff>
      <xdr:row>9</xdr:row>
      <xdr:rowOff>0</xdr:rowOff>
    </xdr:from>
    <xdr:ext cx="1952625" cy="9401175"/>
    <xdr:graphicFrame>
      <xdr:nvGraphicFramePr>
        <xdr:cNvPr id="33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3"/>
        </a:graphicData>
      </a:graphic>
    </xdr:graphicFrame>
    <xdr:clientData fLocksWithSheet="0"/>
  </xdr:oneCellAnchor>
  <xdr:oneCellAnchor>
    <xdr:from>
      <xdr:col>34</xdr:col>
      <xdr:colOff>0</xdr:colOff>
      <xdr:row>9</xdr:row>
      <xdr:rowOff>0</xdr:rowOff>
    </xdr:from>
    <xdr:ext cx="1952625" cy="9401175"/>
    <xdr:graphicFrame>
      <xdr:nvGraphicFramePr>
        <xdr:cNvPr id="34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4"/>
        </a:graphicData>
      </a:graphic>
    </xdr:graphicFrame>
    <xdr:clientData fLocksWithSheet="0"/>
  </xdr:oneCellAnchor>
  <xdr:oneCellAnchor>
    <xdr:from>
      <xdr:col>35</xdr:col>
      <xdr:colOff>0</xdr:colOff>
      <xdr:row>9</xdr:row>
      <xdr:rowOff>0</xdr:rowOff>
    </xdr:from>
    <xdr:ext cx="1952625" cy="9601200"/>
    <xdr:graphicFrame>
      <xdr:nvGraphicFramePr>
        <xdr:cNvPr id="35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5"/>
        </a:graphicData>
      </a:graphic>
    </xdr:graphicFrame>
    <xdr:clientData fLocksWithSheet="0"/>
  </xdr:oneCellAnchor>
  <xdr:oneCellAnchor>
    <xdr:from>
      <xdr:col>36</xdr:col>
      <xdr:colOff>0</xdr:colOff>
      <xdr:row>9</xdr:row>
      <xdr:rowOff>0</xdr:rowOff>
    </xdr:from>
    <xdr:ext cx="1952625" cy="9601200"/>
    <xdr:graphicFrame>
      <xdr:nvGraphicFramePr>
        <xdr:cNvPr id="36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6"/>
        </a:graphicData>
      </a:graphic>
    </xdr:graphicFrame>
    <xdr:clientData fLocksWithSheet="0"/>
  </xdr:oneCellAnchor>
  <xdr:oneCellAnchor>
    <xdr:from>
      <xdr:col>37</xdr:col>
      <xdr:colOff>0</xdr:colOff>
      <xdr:row>9</xdr:row>
      <xdr:rowOff>0</xdr:rowOff>
    </xdr:from>
    <xdr:ext cx="1952625" cy="9801225"/>
    <xdr:graphicFrame>
      <xdr:nvGraphicFramePr>
        <xdr:cNvPr id="37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7"/>
        </a:graphicData>
      </a:graphic>
    </xdr:graphicFrame>
    <xdr:clientData fLocksWithSheet="0"/>
  </xdr:oneCellAnchor>
  <xdr:oneCellAnchor>
    <xdr:from>
      <xdr:col>38</xdr:col>
      <xdr:colOff>0</xdr:colOff>
      <xdr:row>9</xdr:row>
      <xdr:rowOff>0</xdr:rowOff>
    </xdr:from>
    <xdr:ext cx="1952625" cy="9801225"/>
    <xdr:graphicFrame>
      <xdr:nvGraphicFramePr>
        <xdr:cNvPr id="38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8"/>
        </a:graphicData>
      </a:graphic>
    </xdr:graphicFrame>
    <xdr:clientData fLocksWithSheet="0"/>
  </xdr:oneCellAnchor>
  <xdr:oneCellAnchor>
    <xdr:from>
      <xdr:col>39</xdr:col>
      <xdr:colOff>0</xdr:colOff>
      <xdr:row>9</xdr:row>
      <xdr:rowOff>0</xdr:rowOff>
    </xdr:from>
    <xdr:ext cx="1952625" cy="10001250"/>
    <xdr:graphicFrame>
      <xdr:nvGraphicFramePr>
        <xdr:cNvPr id="39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9"/>
        </a:graphicData>
      </a:graphic>
    </xdr:graphicFrame>
    <xdr:clientData fLocksWithSheet="0"/>
  </xdr:oneCellAnchor>
  <xdr:oneCellAnchor>
    <xdr:from>
      <xdr:col>40</xdr:col>
      <xdr:colOff>0</xdr:colOff>
      <xdr:row>9</xdr:row>
      <xdr:rowOff>0</xdr:rowOff>
    </xdr:from>
    <xdr:ext cx="1952625" cy="10001250"/>
    <xdr:graphicFrame>
      <xdr:nvGraphicFramePr>
        <xdr:cNvPr id="40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0"/>
        </a:graphicData>
      </a:graphic>
    </xdr:graphicFrame>
    <xdr:clientData fLocksWithSheet="0"/>
  </xdr:oneCellAnchor>
  <xdr:oneCellAnchor>
    <xdr:from>
      <xdr:col>41</xdr:col>
      <xdr:colOff>0</xdr:colOff>
      <xdr:row>9</xdr:row>
      <xdr:rowOff>0</xdr:rowOff>
    </xdr:from>
    <xdr:ext cx="1952625" cy="10201275"/>
    <xdr:graphicFrame>
      <xdr:nvGraphicFramePr>
        <xdr:cNvPr id="41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1"/>
        </a:graphicData>
      </a:graphic>
    </xdr:graphicFrame>
    <xdr:clientData fLocksWithSheet="0"/>
  </xdr:oneCellAnchor>
  <xdr:oneCellAnchor>
    <xdr:from>
      <xdr:col>42</xdr:col>
      <xdr:colOff>0</xdr:colOff>
      <xdr:row>9</xdr:row>
      <xdr:rowOff>0</xdr:rowOff>
    </xdr:from>
    <xdr:ext cx="1952625" cy="10201275"/>
    <xdr:graphicFrame>
      <xdr:nvGraphicFramePr>
        <xdr:cNvPr id="42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2"/>
        </a:graphicData>
      </a:graphic>
    </xdr:graphicFrame>
    <xdr:clientData fLocksWithSheet="0"/>
  </xdr:one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5810250" cy="1800225"/>
    <xdr:graphicFrame>
      <xdr:nvGraphicFramePr>
        <xdr:cNvPr id="43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12</xdr:row>
      <xdr:rowOff>0</xdr:rowOff>
    </xdr:from>
    <xdr:ext cx="5810250" cy="1800225"/>
    <xdr:graphicFrame>
      <xdr:nvGraphicFramePr>
        <xdr:cNvPr id="44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5810250" cy="1800225"/>
    <xdr:graphicFrame>
      <xdr:nvGraphicFramePr>
        <xdr:cNvPr id="45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12</xdr:row>
      <xdr:rowOff>0</xdr:rowOff>
    </xdr:from>
    <xdr:ext cx="5810250" cy="1800225"/>
    <xdr:graphicFrame>
      <xdr:nvGraphicFramePr>
        <xdr:cNvPr id="46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3</xdr:row>
      <xdr:rowOff>0</xdr:rowOff>
    </xdr:from>
    <xdr:ext cx="5810250" cy="1600200"/>
    <xdr:graphicFrame>
      <xdr:nvGraphicFramePr>
        <xdr:cNvPr id="47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0</xdr:colOff>
      <xdr:row>12</xdr:row>
      <xdr:rowOff>0</xdr:rowOff>
    </xdr:from>
    <xdr:ext cx="5810250" cy="1600200"/>
    <xdr:graphicFrame>
      <xdr:nvGraphicFramePr>
        <xdr:cNvPr id="48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5810250" cy="1800225"/>
    <xdr:graphicFrame>
      <xdr:nvGraphicFramePr>
        <xdr:cNvPr id="49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12</xdr:row>
      <xdr:rowOff>0</xdr:rowOff>
    </xdr:from>
    <xdr:ext cx="5810250" cy="1800225"/>
    <xdr:graphicFrame>
      <xdr:nvGraphicFramePr>
        <xdr:cNvPr id="50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3</xdr:row>
      <xdr:rowOff>0</xdr:rowOff>
    </xdr:from>
    <xdr:ext cx="5810250" cy="1600200"/>
    <xdr:graphicFrame>
      <xdr:nvGraphicFramePr>
        <xdr:cNvPr id="51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0</xdr:colOff>
      <xdr:row>12</xdr:row>
      <xdr:rowOff>0</xdr:rowOff>
    </xdr:from>
    <xdr:ext cx="5810250" cy="1600200"/>
    <xdr:graphicFrame>
      <xdr:nvGraphicFramePr>
        <xdr:cNvPr id="52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7.43"/>
    <col customWidth="1" min="2" max="43" width="29.29"/>
    <col customWidth="1" min="44" max="44" width="8.71"/>
  </cols>
  <sheetData>
    <row r="1">
      <c r="B1" s="1" t="s">
        <v>0</v>
      </c>
      <c r="C1" s="1" t="s">
        <v>1</v>
      </c>
      <c r="D1" s="1" t="s">
        <v>2</v>
      </c>
      <c r="G1" s="1" t="s">
        <v>3</v>
      </c>
      <c r="J1" s="1" t="s">
        <v>4</v>
      </c>
      <c r="M1" s="1" t="s">
        <v>5</v>
      </c>
      <c r="P1" s="1" t="s">
        <v>6</v>
      </c>
      <c r="S1" s="1" t="s">
        <v>7</v>
      </c>
      <c r="V1" s="1" t="s">
        <v>2</v>
      </c>
      <c r="Y1" s="1" t="s">
        <v>3</v>
      </c>
      <c r="AB1" s="1" t="s">
        <v>4</v>
      </c>
      <c r="AE1" s="1" t="s">
        <v>5</v>
      </c>
      <c r="AH1" s="1" t="s">
        <v>6</v>
      </c>
      <c r="AK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</row>
    <row r="2">
      <c r="B2" s="2" t="s">
        <v>12</v>
      </c>
      <c r="C2" s="2" t="s">
        <v>12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13</v>
      </c>
      <c r="I2" s="2" t="s">
        <v>14</v>
      </c>
      <c r="J2" s="2" t="s">
        <v>12</v>
      </c>
      <c r="K2" s="2" t="s">
        <v>13</v>
      </c>
      <c r="L2" s="2" t="s">
        <v>14</v>
      </c>
      <c r="M2" s="2" t="s">
        <v>12</v>
      </c>
      <c r="N2" s="2" t="s">
        <v>13</v>
      </c>
      <c r="O2" s="2" t="s">
        <v>14</v>
      </c>
      <c r="P2" s="2" t="s">
        <v>12</v>
      </c>
      <c r="Q2" s="2" t="s">
        <v>13</v>
      </c>
      <c r="R2" s="2" t="s">
        <v>14</v>
      </c>
      <c r="S2" s="2" t="s">
        <v>12</v>
      </c>
      <c r="T2" s="2" t="s">
        <v>13</v>
      </c>
      <c r="U2" s="2" t="s">
        <v>14</v>
      </c>
      <c r="V2" s="2" t="s">
        <v>12</v>
      </c>
      <c r="W2" s="2" t="s">
        <v>13</v>
      </c>
      <c r="X2" s="2" t="s">
        <v>14</v>
      </c>
      <c r="Y2" s="2" t="s">
        <v>12</v>
      </c>
      <c r="Z2" s="2" t="s">
        <v>13</v>
      </c>
      <c r="AA2" s="2" t="s">
        <v>14</v>
      </c>
      <c r="AB2" s="2" t="s">
        <v>12</v>
      </c>
      <c r="AC2" s="2" t="s">
        <v>13</v>
      </c>
      <c r="AD2" s="2" t="s">
        <v>14</v>
      </c>
      <c r="AE2" s="2" t="s">
        <v>12</v>
      </c>
      <c r="AF2" s="2" t="s">
        <v>13</v>
      </c>
      <c r="AG2" s="2" t="s">
        <v>14</v>
      </c>
      <c r="AH2" s="2" t="s">
        <v>12</v>
      </c>
      <c r="AI2" s="2" t="s">
        <v>13</v>
      </c>
      <c r="AJ2" s="2" t="s">
        <v>14</v>
      </c>
      <c r="AK2" s="2" t="s">
        <v>12</v>
      </c>
      <c r="AL2" s="2" t="s">
        <v>13</v>
      </c>
      <c r="AM2" s="2" t="s">
        <v>14</v>
      </c>
      <c r="AN2" s="2" t="s">
        <v>12</v>
      </c>
      <c r="AO2" s="2" t="s">
        <v>12</v>
      </c>
      <c r="AP2" s="2" t="s">
        <v>12</v>
      </c>
      <c r="AQ2" s="2" t="s">
        <v>12</v>
      </c>
    </row>
    <row r="3">
      <c r="A3" s="3" t="s">
        <v>15</v>
      </c>
      <c r="B3" s="4" t="str">
        <f>IF(OR('125 - NUTRONs'!E5 = TRUE, '125 - NUTRONs'!E5 = FALSE), IF('125 - NUTRONs'!E5 = TRUE, 1, 0), '125 - NUTRONs'!E5)</f>
        <v>Unknown</v>
      </c>
      <c r="C3" s="5" t="str">
        <f>IF(OR('125 - NUTRONs'!E6 = TRUE, '125 - NUTRONs'!E6 = FALSE), IF('125 - NUTRONs'!E6 = TRUE, 1, 0), '125 - NUTRONs'!E6)</f>
        <v>0.00%</v>
      </c>
      <c r="D3" s="6" t="str">
        <f>IF(OR('125 - NUTRONs'!E7 = TRUE, '125 - NUTRONs'!E7 = FALSE), IF('125 - NUTRONs'!E7 = TRUE, 1, 0), '125 - NUTRONs'!E7)</f>
        <v>1.00</v>
      </c>
      <c r="E3" s="7" t="str">
        <f>IF(OR('125 - NUTRONs'!F7 = TRUE, '125 - NUTRONs'!F7 = FALSE), IF('125 - NUTRONs'!F7 = TRUE, 1, 0), '125 - NUTRONs'!F7)</f>
        <v>1.00</v>
      </c>
      <c r="F3" s="8" t="str">
        <f>IF(OR('125 - NUTRONs'!G7 = TRUE, '125 - NUTRONs'!G7 = FALSE), IF('125 - NUTRONs'!G7 = TRUE, 1, 0), '125 - NUTRONs'!G7)</f>
        <v>1.00</v>
      </c>
      <c r="G3" s="6" t="str">
        <f>IF(OR('125 - NUTRONs'!E8 = TRUE, '125 - NUTRONs'!E8 = FALSE), IF('125 - NUTRONs'!E8 = TRUE, 1, 0), '125 - NUTRONs'!E8)</f>
        <v>1.33</v>
      </c>
      <c r="H3" s="7" t="str">
        <f>IF(OR('125 - NUTRONs'!F8 = TRUE, '125 - NUTRONs'!F8 = FALSE), IF('125 - NUTRONs'!F8 = TRUE, 1, 0), '125 - NUTRONs'!F8)</f>
        <v>1.00</v>
      </c>
      <c r="I3" s="8" t="str">
        <f>IF(OR('125 - NUTRONs'!G8 = TRUE, '125 - NUTRONs'!G8 = FALSE), IF('125 - NUTRONs'!G8 = TRUE, 1, 0), '125 - NUTRONs'!G8)</f>
        <v>2.00</v>
      </c>
      <c r="J3" s="6" t="str">
        <f>IF(OR('125 - NUTRONs'!E9 = TRUE, '125 - NUTRONs'!E9 = FALSE), IF('125 - NUTRONs'!E9 = TRUE, 1, 0), '125 - NUTRONs'!E9)</f>
        <v>1.00</v>
      </c>
      <c r="K3" s="7" t="str">
        <f>IF(OR('125 - NUTRONs'!F9 = TRUE, '125 - NUTRONs'!F9 = FALSE), IF('125 - NUTRONs'!F9 = TRUE, 1, 0), '125 - NUTRONs'!F9)</f>
        <v>1.00</v>
      </c>
      <c r="L3" s="8" t="str">
        <f>IF(OR('125 - NUTRONs'!G9 = TRUE, '125 - NUTRONs'!G9 = FALSE), IF('125 - NUTRONs'!G9 = TRUE, 1, 0), '125 - NUTRONs'!G9)</f>
        <v>1.00</v>
      </c>
      <c r="M3" s="6" t="str">
        <f>IF(OR('125 - NUTRONs'!E10 = TRUE, '125 - NUTRONs'!E10 = FALSE), IF('125 - NUTRONs'!E10 = TRUE, 1, 0), '125 - NUTRONs'!E10)</f>
        <v>1.33</v>
      </c>
      <c r="N3" s="7" t="str">
        <f>IF(OR('125 - NUTRONs'!F10 = TRUE, '125 - NUTRONs'!F10 = FALSE), IF('125 - NUTRONs'!F10 = TRUE, 1, 0), '125 - NUTRONs'!F10)</f>
        <v>1.00</v>
      </c>
      <c r="O3" s="8" t="str">
        <f>IF(OR('125 - NUTRONs'!G10 = TRUE, '125 - NUTRONs'!G10 = FALSE), IF('125 - NUTRONs'!G10 = TRUE, 1, 0), '125 - NUTRONs'!G10)</f>
        <v>3.00</v>
      </c>
      <c r="P3" s="6" t="str">
        <f>IF(OR('125 - NUTRONs'!E11 = TRUE, '125 - NUTRONs'!E11 = FALSE), IF('125 - NUTRONs'!E11 = TRUE, 1, 0), '125 - NUTRONs'!E11)</f>
        <v>1.00</v>
      </c>
      <c r="Q3" s="7" t="str">
        <f>IF(OR('125 - NUTRONs'!F11 = TRUE, '125 - NUTRONs'!F11 = FALSE), IF('125 - NUTRONs'!F11 = TRUE, 1, 0), '125 - NUTRONs'!F11)</f>
        <v>1.00</v>
      </c>
      <c r="R3" s="8" t="str">
        <f>IF(OR('125 - NUTRONs'!G11 = TRUE, '125 - NUTRONs'!G11 = FALSE), IF('125 - NUTRONs'!G11 = TRUE, 1, 0), '125 - NUTRONs'!G11)</f>
        <v>2.00</v>
      </c>
      <c r="S3" s="6" t="str">
        <f>IF(OR('125 - NUTRONs'!E12 = TRUE, '125 - NUTRONs'!E12 = FALSE), IF('125 - NUTRONs'!E12 = TRUE, 1, 0), '125 - NUTRONs'!E12)</f>
        <v>0.33</v>
      </c>
      <c r="T3" s="7" t="str">
        <f>IF(OR('125 - NUTRONs'!F12 = TRUE, '125 - NUTRONs'!F12 = FALSE), IF('125 - NUTRONs'!F12 = TRUE, 1, 0), '125 - NUTRONs'!F12)</f>
        <v>0.00</v>
      </c>
      <c r="U3" s="8" t="str">
        <f>IF(OR('125 - NUTRONs'!G12 = TRUE, '125 - NUTRONs'!G12 = FALSE), IF('125 - NUTRONs'!G12 = TRUE, 1, 0), '125 - NUTRONs'!G12)</f>
        <v>1.00</v>
      </c>
      <c r="V3" s="6" t="str">
        <f>IF(OR('125 - NUTRONs'!E14 = TRUE, '125 - NUTRONs'!E14 = FALSE), IF('125 - NUTRONs'!E14 = TRUE, 1, 0), '125 - NUTRONs'!E14)</f>
        <v>0.00</v>
      </c>
      <c r="W3" s="7" t="str">
        <f>IF(OR('125 - NUTRONs'!F14 = TRUE, '125 - NUTRONs'!F14 = FALSE), IF('125 - NUTRONs'!F14 = TRUE, 1, 0), '125 - NUTRONs'!F14)</f>
        <v>0.00</v>
      </c>
      <c r="X3" s="8" t="str">
        <f>IF(OR('125 - NUTRONs'!G14 = TRUE, '125 - NUTRONs'!G14 = FALSE), IF('125 - NUTRONs'!G14 = TRUE, 1, 0), '125 - NUTRONs'!G14)</f>
        <v>0.00</v>
      </c>
      <c r="Y3" s="6" t="str">
        <f>IF(OR('125 - NUTRONs'!E15 = TRUE, '125 - NUTRONs'!E15 = FALSE), IF('125 - NUTRONs'!E15 = TRUE, 1, 0), '125 - NUTRONs'!E15)</f>
        <v>0.33</v>
      </c>
      <c r="Z3" s="7" t="str">
        <f>IF(OR('125 - NUTRONs'!F15 = TRUE, '125 - NUTRONs'!F15 = FALSE), IF('125 - NUTRONs'!F15 = TRUE, 1, 0), '125 - NUTRONs'!F15)</f>
        <v>0.00</v>
      </c>
      <c r="AA3" s="8" t="str">
        <f>IF(OR('125 - NUTRONs'!G15 = TRUE, '125 - NUTRONs'!G15 = FALSE), IF('125 - NUTRONs'!G15 = TRUE, 1, 0), '125 - NUTRONs'!G15)</f>
        <v>1.00</v>
      </c>
      <c r="AB3" s="6" t="str">
        <f>IF(OR('125 - NUTRONs'!E16 = TRUE, '125 - NUTRONs'!E16 = FALSE), IF('125 - NUTRONs'!E16 = TRUE, 1, 0), '125 - NUTRONs'!E16)</f>
        <v>2.67</v>
      </c>
      <c r="AC3" s="7" t="str">
        <f>IF(OR('125 - NUTRONs'!F16 = TRUE, '125 - NUTRONs'!F16 = FALSE), IF('125 - NUTRONs'!F16 = TRUE, 1, 0), '125 - NUTRONs'!F16)</f>
        <v>3.00</v>
      </c>
      <c r="AD3" s="8" t="str">
        <f>IF(OR('125 - NUTRONs'!G16 = TRUE, '125 - NUTRONs'!G16 = FALSE), IF('125 - NUTRONs'!G16 = TRUE, 1, 0), '125 - NUTRONs'!G16)</f>
        <v>4.00</v>
      </c>
      <c r="AE3" s="6" t="str">
        <f>IF(OR('125 - NUTRONs'!E17 = TRUE, '125 - NUTRONs'!E17 = FALSE), IF('125 - NUTRONs'!E17 = TRUE, 1, 0), '125 - NUTRONs'!E17)</f>
        <v>1.33</v>
      </c>
      <c r="AF3" s="7" t="str">
        <f>IF(OR('125 - NUTRONs'!F17 = TRUE, '125 - NUTRONs'!F17 = FALSE), IF('125 - NUTRONs'!F17 = TRUE, 1, 0), '125 - NUTRONs'!F17)</f>
        <v>2.00</v>
      </c>
      <c r="AG3" s="8" t="str">
        <f>IF(OR('125 - NUTRONs'!G17 = TRUE, '125 - NUTRONs'!G17 = FALSE), IF('125 - NUTRONs'!G17 = TRUE, 1, 0), '125 - NUTRONs'!G17)</f>
        <v>2.00</v>
      </c>
      <c r="AH3" s="6" t="str">
        <f>IF(OR('125 - NUTRONs'!E18 = TRUE, '125 - NUTRONs'!E18 = FALSE), IF('125 - NUTRONs'!E18 = TRUE, 1, 0), '125 - NUTRONs'!E18)</f>
        <v>1.33</v>
      </c>
      <c r="AI3" s="7" t="str">
        <f>IF(OR('125 - NUTRONs'!F18 = TRUE, '125 - NUTRONs'!F18 = FALSE), IF('125 - NUTRONs'!F18 = TRUE, 1, 0), '125 - NUTRONs'!F18)</f>
        <v>1.00</v>
      </c>
      <c r="AJ3" s="8" t="str">
        <f>IF(OR('125 - NUTRONs'!G18 = TRUE, '125 - NUTRONs'!G18 = FALSE), IF('125 - NUTRONs'!G18 = TRUE, 1, 0), '125 - NUTRONs'!G18)</f>
        <v>3.00</v>
      </c>
      <c r="AK3" s="6" t="str">
        <f>IF(OR('125 - NUTRONs'!E19 = TRUE, '125 - NUTRONs'!E19 = FALSE), IF('125 - NUTRONs'!E19 = TRUE, 1, 0), '125 - NUTRONs'!E19)</f>
        <v>4.00</v>
      </c>
      <c r="AL3" s="7" t="str">
        <f>IF(OR('125 - NUTRONs'!F19 = TRUE, '125 - NUTRONs'!F19 = FALSE), IF('125 - NUTRONs'!F19 = TRUE, 1, 0), '125 - NUTRONs'!F19)</f>
        <v>3.00</v>
      </c>
      <c r="AM3" s="8" t="str">
        <f>IF(OR('125 - NUTRONs'!G19 = TRUE, '125 - NUTRONs'!G19 = FALSE), IF('125 - NUTRONs'!G19 = TRUE, 1, 0), '125 - NUTRONs'!G19)</f>
        <v>7.00</v>
      </c>
      <c r="AN3" s="9" t="str">
        <f>IF(OR('125 - NUTRONs'!E20 = TRUE, '125 - NUTRONs'!E20 = FALSE), IF('125 - NUTRONs'!E20 = TRUE, 1, 0), '125 - NUTRONs'!E20)</f>
        <v>#N/A</v>
      </c>
      <c r="AO3" s="9" t="str">
        <f>IF(OR('125 - NUTRONs'!E21 = TRUE, '125 - NUTRONs'!E21 = FALSE), IF('125 - NUTRONs'!E21 = TRUE, 1, 0), '125 - NUTRONs'!E21)</f>
        <v>#N/A</v>
      </c>
      <c r="AP3" s="4" t="str">
        <f>IF(OR('125 - NUTRONs'!E22 = TRUE, '125 - NUTRONs'!E22 = FALSE), IF('125 - NUTRONs'!E22 = TRUE, 1, 0), '125 - NUTRONs'!E22)</f>
        <v>Not on HAB</v>
      </c>
      <c r="AQ3" s="10" t="str">
        <f>IF(OR('125 - NUTRONs'!E24 = TRUE, '125 - NUTRONs'!E24 = FALSE), IF('125 - NUTRONs'!E24 = TRUE, 1, 0), '125 - NUTRONs'!E24)</f>
        <v>66.67%</v>
      </c>
    </row>
    <row r="4">
      <c r="A4" s="3" t="s">
        <v>16</v>
      </c>
      <c r="B4" s="4" t="str">
        <f>IF(OR('178 - The 2nd Law Enforcers'!E5 = TRUE, '178 - The 2nd Law Enforcers'!E5 = FALSE), IF('178 - The 2nd Law Enforcers'!E5 = TRUE, 1, 0), '178 - The 2nd Law Enforcers'!E5)</f>
        <v>Unknown</v>
      </c>
      <c r="C4" s="5" t="str">
        <f>IF(OR('178 - The 2nd Law Enforcers'!E6 = TRUE, '178 - The 2nd Law Enforcers'!E6 = FALSE), IF('178 - The 2nd Law Enforcers'!E6 = TRUE, 1, 0), '178 - The 2nd Law Enforcers'!E6)</f>
        <v>0.00%</v>
      </c>
      <c r="D4" s="6" t="str">
        <f>IF(OR('178 - The 2nd Law Enforcers'!E7 = TRUE, '178 - The 2nd Law Enforcers'!E7 = FALSE), IF('178 - The 2nd Law Enforcers'!E7 = TRUE, 1, 0), '178 - The 2nd Law Enforcers'!E7)</f>
        <v>2.00</v>
      </c>
      <c r="E4" s="7" t="str">
        <f>IF(OR('178 - The 2nd Law Enforcers'!F7 = TRUE, '178 - The 2nd Law Enforcers'!F7 = FALSE), IF('178 - The 2nd Law Enforcers'!F7 = TRUE, 1, 0), '178 - The 2nd Law Enforcers'!F7)</f>
        <v>3.00</v>
      </c>
      <c r="F4" s="8" t="str">
        <f>IF(OR('178 - The 2nd Law Enforcers'!G7 = TRUE, '178 - The 2nd Law Enforcers'!G7 = FALSE), IF('178 - The 2nd Law Enforcers'!G7 = TRUE, 1, 0), '178 - The 2nd Law Enforcers'!G7)</f>
        <v>3.00</v>
      </c>
      <c r="G4" s="6" t="str">
        <f>IF(OR('178 - The 2nd Law Enforcers'!E8 = TRUE, '178 - The 2nd Law Enforcers'!E8 = FALSE), IF('178 - The 2nd Law Enforcers'!E8 = TRUE, 1, 0), '178 - The 2nd Law Enforcers'!E8)</f>
        <v>1.67</v>
      </c>
      <c r="H4" s="7" t="str">
        <f>IF(OR('178 - The 2nd Law Enforcers'!F8 = TRUE, '178 - The 2nd Law Enforcers'!F8 = FALSE), IF('178 - The 2nd Law Enforcers'!F8 = TRUE, 1, 0), '178 - The 2nd Law Enforcers'!F8)</f>
        <v>1.00</v>
      </c>
      <c r="I4" s="8" t="str">
        <f>IF(OR('178 - The 2nd Law Enforcers'!G8 = TRUE, '178 - The 2nd Law Enforcers'!G8 = FALSE), IF('178 - The 2nd Law Enforcers'!G8 = TRUE, 1, 0), '178 - The 2nd Law Enforcers'!G8)</f>
        <v>3.00</v>
      </c>
      <c r="J4" s="6" t="str">
        <f>IF(OR('178 - The 2nd Law Enforcers'!E9 = TRUE, '178 - The 2nd Law Enforcers'!E9 = FALSE), IF('178 - The 2nd Law Enforcers'!E9 = TRUE, 1, 0), '178 - The 2nd Law Enforcers'!E9)</f>
        <v>0.33</v>
      </c>
      <c r="K4" s="7" t="str">
        <f>IF(OR('178 - The 2nd Law Enforcers'!F9 = TRUE, '178 - The 2nd Law Enforcers'!F9 = FALSE), IF('178 - The 2nd Law Enforcers'!F9 = TRUE, 1, 0), '178 - The 2nd Law Enforcers'!F9)</f>
        <v>0.00</v>
      </c>
      <c r="L4" s="8" t="str">
        <f>IF(OR('178 - The 2nd Law Enforcers'!G9 = TRUE, '178 - The 2nd Law Enforcers'!G9 = FALSE), IF('178 - The 2nd Law Enforcers'!G9 = TRUE, 1, 0), '178 - The 2nd Law Enforcers'!G9)</f>
        <v>1.00</v>
      </c>
      <c r="M4" s="6" t="str">
        <f>IF(OR('178 - The 2nd Law Enforcers'!E10 = TRUE, '178 - The 2nd Law Enforcers'!E10 = FALSE), IF('178 - The 2nd Law Enforcers'!E10 = TRUE, 1, 0), '178 - The 2nd Law Enforcers'!E10)</f>
        <v>2.67</v>
      </c>
      <c r="N4" s="7" t="str">
        <f>IF(OR('178 - The 2nd Law Enforcers'!F10 = TRUE, '178 - The 2nd Law Enforcers'!F10 = FALSE), IF('178 - The 2nd Law Enforcers'!F10 = TRUE, 1, 0), '178 - The 2nd Law Enforcers'!F10)</f>
        <v>3.00</v>
      </c>
      <c r="O4" s="8" t="str">
        <f>IF(OR('178 - The 2nd Law Enforcers'!G10 = TRUE, '178 - The 2nd Law Enforcers'!G10 = FALSE), IF('178 - The 2nd Law Enforcers'!G10 = TRUE, 1, 0), '178 - The 2nd Law Enforcers'!G10)</f>
        <v>4.00</v>
      </c>
      <c r="P4" s="6" t="str">
        <f>IF(OR('178 - The 2nd Law Enforcers'!E11 = TRUE, '178 - The 2nd Law Enforcers'!E11 = FALSE), IF('178 - The 2nd Law Enforcers'!E11 = TRUE, 1, 0), '178 - The 2nd Law Enforcers'!E11)</f>
        <v>2.33</v>
      </c>
      <c r="Q4" s="7" t="str">
        <f>IF(OR('178 - The 2nd Law Enforcers'!F11 = TRUE, '178 - The 2nd Law Enforcers'!F11 = FALSE), IF('178 - The 2nd Law Enforcers'!F11 = TRUE, 1, 0), '178 - The 2nd Law Enforcers'!F11)</f>
        <v>2.00</v>
      </c>
      <c r="R4" s="8" t="str">
        <f>IF(OR('178 - The 2nd Law Enforcers'!G11 = TRUE, '178 - The 2nd Law Enforcers'!G11 = FALSE), IF('178 - The 2nd Law Enforcers'!G11 = TRUE, 1, 0), '178 - The 2nd Law Enforcers'!G11)</f>
        <v>4.00</v>
      </c>
      <c r="S4" s="6" t="str">
        <f>IF(OR('178 - The 2nd Law Enforcers'!E12 = TRUE, '178 - The 2nd Law Enforcers'!E12 = FALSE), IF('178 - The 2nd Law Enforcers'!E12 = TRUE, 1, 0), '178 - The 2nd Law Enforcers'!E12)</f>
        <v>0.67</v>
      </c>
      <c r="T4" s="7" t="str">
        <f>IF(OR('178 - The 2nd Law Enforcers'!F12 = TRUE, '178 - The 2nd Law Enforcers'!F12 = FALSE), IF('178 - The 2nd Law Enforcers'!F12 = TRUE, 1, 0), '178 - The 2nd Law Enforcers'!F12)</f>
        <v>0.00</v>
      </c>
      <c r="U4" s="8" t="str">
        <f>IF(OR('178 - The 2nd Law Enforcers'!G12 = TRUE, '178 - The 2nd Law Enforcers'!G12 = FALSE), IF('178 - The 2nd Law Enforcers'!G12 = TRUE, 1, 0), '178 - The 2nd Law Enforcers'!G12)</f>
        <v>2.00</v>
      </c>
      <c r="V4" s="6" t="str">
        <f>IF(OR('178 - The 2nd Law Enforcers'!E14 = TRUE, '178 - The 2nd Law Enforcers'!E14 = FALSE), IF('178 - The 2nd Law Enforcers'!E14 = TRUE, 1, 0), '178 - The 2nd Law Enforcers'!E14)</f>
        <v>1.33</v>
      </c>
      <c r="W4" s="7" t="str">
        <f>IF(OR('178 - The 2nd Law Enforcers'!F14 = TRUE, '178 - The 2nd Law Enforcers'!F14 = FALSE), IF('178 - The 2nd Law Enforcers'!F14 = TRUE, 1, 0), '178 - The 2nd Law Enforcers'!F14)</f>
        <v>1.00</v>
      </c>
      <c r="X4" s="8" t="str">
        <f>IF(OR('178 - The 2nd Law Enforcers'!G14 = TRUE, '178 - The 2nd Law Enforcers'!G14 = FALSE), IF('178 - The 2nd Law Enforcers'!G14 = TRUE, 1, 0), '178 - The 2nd Law Enforcers'!G14)</f>
        <v>3.00</v>
      </c>
      <c r="Y4" s="6" t="str">
        <f>IF(OR('178 - The 2nd Law Enforcers'!E15 = TRUE, '178 - The 2nd Law Enforcers'!E15 = FALSE), IF('178 - The 2nd Law Enforcers'!E15 = TRUE, 1, 0), '178 - The 2nd Law Enforcers'!E15)</f>
        <v>2.33</v>
      </c>
      <c r="Z4" s="7" t="str">
        <f>IF(OR('178 - The 2nd Law Enforcers'!F15 = TRUE, '178 - The 2nd Law Enforcers'!F15 = FALSE), IF('178 - The 2nd Law Enforcers'!F15 = TRUE, 1, 0), '178 - The 2nd Law Enforcers'!F15)</f>
        <v>3.00</v>
      </c>
      <c r="AA4" s="8" t="str">
        <f>IF(OR('178 - The 2nd Law Enforcers'!G15 = TRUE, '178 - The 2nd Law Enforcers'!G15 = FALSE), IF('178 - The 2nd Law Enforcers'!G15 = TRUE, 1, 0), '178 - The 2nd Law Enforcers'!G15)</f>
        <v>4.00</v>
      </c>
      <c r="AB4" s="6" t="str">
        <f>IF(OR('178 - The 2nd Law Enforcers'!E16 = TRUE, '178 - The 2nd Law Enforcers'!E16 = FALSE), IF('178 - The 2nd Law Enforcers'!E16 = TRUE, 1, 0), '178 - The 2nd Law Enforcers'!E16)</f>
        <v>3.67</v>
      </c>
      <c r="AC4" s="7" t="str">
        <f>IF(OR('178 - The 2nd Law Enforcers'!F16 = TRUE, '178 - The 2nd Law Enforcers'!F16 = FALSE), IF('178 - The 2nd Law Enforcers'!F16 = TRUE, 1, 0), '178 - The 2nd Law Enforcers'!F16)</f>
        <v>4.00</v>
      </c>
      <c r="AD4" s="8" t="str">
        <f>IF(OR('178 - The 2nd Law Enforcers'!G16 = TRUE, '178 - The 2nd Law Enforcers'!G16 = FALSE), IF('178 - The 2nd Law Enforcers'!G16 = TRUE, 1, 0), '178 - The 2nd Law Enforcers'!G16)</f>
        <v>4.00</v>
      </c>
      <c r="AE4" s="6" t="str">
        <f>IF(OR('178 - The 2nd Law Enforcers'!E17 = TRUE, '178 - The 2nd Law Enforcers'!E17 = FALSE), IF('178 - The 2nd Law Enforcers'!E17 = TRUE, 1, 0), '178 - The 2nd Law Enforcers'!E17)</f>
        <v>1.33</v>
      </c>
      <c r="AF4" s="7" t="str">
        <f>IF(OR('178 - The 2nd Law Enforcers'!F17 = TRUE, '178 - The 2nd Law Enforcers'!F17 = FALSE), IF('178 - The 2nd Law Enforcers'!F17 = TRUE, 1, 0), '178 - The 2nd Law Enforcers'!F17)</f>
        <v>1.00</v>
      </c>
      <c r="AG4" s="8" t="str">
        <f>IF(OR('178 - The 2nd Law Enforcers'!G17 = TRUE, '178 - The 2nd Law Enforcers'!G17 = FALSE), IF('178 - The 2nd Law Enforcers'!G17 = TRUE, 1, 0), '178 - The 2nd Law Enforcers'!G17)</f>
        <v>2.00</v>
      </c>
      <c r="AH4" s="6" t="str">
        <f>IF(OR('178 - The 2nd Law Enforcers'!E18 = TRUE, '178 - The 2nd Law Enforcers'!E18 = FALSE), IF('178 - The 2nd Law Enforcers'!E18 = TRUE, 1, 0), '178 - The 2nd Law Enforcers'!E18)</f>
        <v>1.33</v>
      </c>
      <c r="AI4" s="7" t="str">
        <f>IF(OR('178 - The 2nd Law Enforcers'!F18 = TRUE, '178 - The 2nd Law Enforcers'!F18 = FALSE), IF('178 - The 2nd Law Enforcers'!F18 = TRUE, 1, 0), '178 - The 2nd Law Enforcers'!F18)</f>
        <v>1.00</v>
      </c>
      <c r="AJ4" s="8" t="str">
        <f>IF(OR('178 - The 2nd Law Enforcers'!G18 = TRUE, '178 - The 2nd Law Enforcers'!G18 = FALSE), IF('178 - The 2nd Law Enforcers'!G18 = TRUE, 1, 0), '178 - The 2nd Law Enforcers'!G18)</f>
        <v>2.00</v>
      </c>
      <c r="AK4" s="6" t="str">
        <f>IF(OR('178 - The 2nd Law Enforcers'!E19 = TRUE, '178 - The 2nd Law Enforcers'!E19 = FALSE), IF('178 - The 2nd Law Enforcers'!E19 = TRUE, 1, 0), '178 - The 2nd Law Enforcers'!E19)</f>
        <v>1.00</v>
      </c>
      <c r="AL4" s="7" t="str">
        <f>IF(OR('178 - The 2nd Law Enforcers'!F19 = TRUE, '178 - The 2nd Law Enforcers'!F19 = FALSE), IF('178 - The 2nd Law Enforcers'!F19 = TRUE, 1, 0), '178 - The 2nd Law Enforcers'!F19)</f>
        <v>0.00</v>
      </c>
      <c r="AM4" s="8" t="str">
        <f>IF(OR('178 - The 2nd Law Enforcers'!G19 = TRUE, '178 - The 2nd Law Enforcers'!G19 = FALSE), IF('178 - The 2nd Law Enforcers'!G19 = TRUE, 1, 0), '178 - The 2nd Law Enforcers'!G19)</f>
        <v>3.00</v>
      </c>
      <c r="AN4" s="9" t="str">
        <f>IF(OR('178 - The 2nd Law Enforcers'!E20 = TRUE, '178 - The 2nd Law Enforcers'!E20 = FALSE), IF('178 - The 2nd Law Enforcers'!E20 = TRUE, 1, 0), '178 - The 2nd Law Enforcers'!E20)</f>
        <v>#N/A</v>
      </c>
      <c r="AO4" s="9" t="str">
        <f>IF(OR('178 - The 2nd Law Enforcers'!E21 = TRUE, '178 - The 2nd Law Enforcers'!E21 = FALSE), IF('178 - The 2nd Law Enforcers'!E21 = TRUE, 1, 0), '178 - The 2nd Law Enforcers'!E21)</f>
        <v>#N/A</v>
      </c>
      <c r="AP4" s="4" t="str">
        <f>IF(OR('178 - The 2nd Law Enforcers'!E22 = TRUE, '178 - The 2nd Law Enforcers'!E22 = FALSE), IF('178 - The 2nd Law Enforcers'!E22 = TRUE, 1, 0), '178 - The 2nd Law Enforcers'!E22)</f>
        <v>HAB Level 3</v>
      </c>
      <c r="AQ4" s="10" t="str">
        <f>IF(OR('178 - The 2nd Law Enforcers'!E24 = TRUE, '178 - The 2nd Law Enforcers'!E24 = FALSE), IF('178 - The 2nd Law Enforcers'!E24 = TRUE, 1, 0), '178 - The 2nd Law Enforcers'!E24)</f>
        <v>66.67%</v>
      </c>
    </row>
    <row r="5">
      <c r="A5" s="3" t="s">
        <v>17</v>
      </c>
      <c r="B5" s="4" t="str">
        <f>IF(OR('195 - CyberKnights'!D5 = TRUE, '195 - CyberKnights'!D5 = FALSE), IF('195 - CyberKnights'!D5 = TRUE, 1, 0), '195 - CyberKnights'!D5)</f>
        <v>Unknown</v>
      </c>
      <c r="C5" s="5" t="str">
        <f>IF(OR('195 - CyberKnights'!D6 = TRUE, '195 - CyberKnights'!D6 = FALSE), IF('195 - CyberKnights'!D6 = TRUE, 1, 0), '195 - CyberKnights'!D6)</f>
        <v>0.00%</v>
      </c>
      <c r="D5" s="6" t="str">
        <f>IF(OR('195 - CyberKnights'!D7 = TRUE, '195 - CyberKnights'!D7 = FALSE), IF('195 - CyberKnights'!D7 = TRUE, 1, 0), '195 - CyberKnights'!D7)</f>
        <v>0.50</v>
      </c>
      <c r="E5" s="7" t="str">
        <f>IF(OR('195 - CyberKnights'!E7 = TRUE, '195 - CyberKnights'!E7 = FALSE), IF('195 - CyberKnights'!E7 = TRUE, 1, 0), '195 - CyberKnights'!E7)</f>
        <v>0.50</v>
      </c>
      <c r="F5" s="8" t="str">
        <f>IF(OR('195 - CyberKnights'!F7 = TRUE, '195 - CyberKnights'!F7 = FALSE), IF('195 - CyberKnights'!F7 = TRUE, 1, 0), '195 - CyberKnights'!F7)</f>
        <v>1.00</v>
      </c>
      <c r="G5" s="6" t="str">
        <f>IF(OR('195 - CyberKnights'!D8 = TRUE, '195 - CyberKnights'!D8 = FALSE), IF('195 - CyberKnights'!D8 = TRUE, 1, 0), '195 - CyberKnights'!D8)</f>
        <v>1.50</v>
      </c>
      <c r="H5" s="7" t="str">
        <f>IF(OR('195 - CyberKnights'!E8 = TRUE, '195 - CyberKnights'!E8 = FALSE), IF('195 - CyberKnights'!E8 = TRUE, 1, 0), '195 - CyberKnights'!E8)</f>
        <v>1.50</v>
      </c>
      <c r="I5" s="8" t="str">
        <f>IF(OR('195 - CyberKnights'!F8 = TRUE, '195 - CyberKnights'!F8 = FALSE), IF('195 - CyberKnights'!F8 = TRUE, 1, 0), '195 - CyberKnights'!F8)</f>
        <v>2.00</v>
      </c>
      <c r="J5" s="6" t="str">
        <f>IF(OR('195 - CyberKnights'!D9 = TRUE, '195 - CyberKnights'!D9 = FALSE), IF('195 - CyberKnights'!D9 = TRUE, 1, 0), '195 - CyberKnights'!D9)</f>
        <v>2.50</v>
      </c>
      <c r="K5" s="7" t="str">
        <f>IF(OR('195 - CyberKnights'!E9 = TRUE, '195 - CyberKnights'!E9 = FALSE), IF('195 - CyberKnights'!E9 = TRUE, 1, 0), '195 - CyberKnights'!E9)</f>
        <v>2.50</v>
      </c>
      <c r="L5" s="8" t="str">
        <f>IF(OR('195 - CyberKnights'!F9 = TRUE, '195 - CyberKnights'!F9 = FALSE), IF('195 - CyberKnights'!F9 = TRUE, 1, 0), '195 - CyberKnights'!F9)</f>
        <v>3.00</v>
      </c>
      <c r="M5" s="6" t="str">
        <f>IF(OR('195 - CyberKnights'!D10 = TRUE, '195 - CyberKnights'!D10 = FALSE), IF('195 - CyberKnights'!D10 = TRUE, 1, 0), '195 - CyberKnights'!D10)</f>
        <v>0.00</v>
      </c>
      <c r="N5" s="7" t="str">
        <f>IF(OR('195 - CyberKnights'!E10 = TRUE, '195 - CyberKnights'!E10 = FALSE), IF('195 - CyberKnights'!E10 = TRUE, 1, 0), '195 - CyberKnights'!E10)</f>
        <v>0.00</v>
      </c>
      <c r="O5" s="8" t="str">
        <f>IF(OR('195 - CyberKnights'!F10 = TRUE, '195 - CyberKnights'!F10 = FALSE), IF('195 - CyberKnights'!F10 = TRUE, 1, 0), '195 - CyberKnights'!F10)</f>
        <v>0.00</v>
      </c>
      <c r="P5" s="6" t="str">
        <f>IF(OR('195 - CyberKnights'!D11 = TRUE, '195 - CyberKnights'!D11 = FALSE), IF('195 - CyberKnights'!D11 = TRUE, 1, 0), '195 - CyberKnights'!D11)</f>
        <v>1.00</v>
      </c>
      <c r="Q5" s="7" t="str">
        <f>IF(OR('195 - CyberKnights'!E11 = TRUE, '195 - CyberKnights'!E11 = FALSE), IF('195 - CyberKnights'!E11 = TRUE, 1, 0), '195 - CyberKnights'!E11)</f>
        <v>1.00</v>
      </c>
      <c r="R5" s="8" t="str">
        <f>IF(OR('195 - CyberKnights'!F11 = TRUE, '195 - CyberKnights'!F11 = FALSE), IF('195 - CyberKnights'!F11 = TRUE, 1, 0), '195 - CyberKnights'!F11)</f>
        <v>2.00</v>
      </c>
      <c r="S5" s="6" t="str">
        <f>IF(OR('195 - CyberKnights'!D12 = TRUE, '195 - CyberKnights'!D12 = FALSE), IF('195 - CyberKnights'!D12 = TRUE, 1, 0), '195 - CyberKnights'!D12)</f>
        <v>2.00</v>
      </c>
      <c r="T5" s="7" t="str">
        <f>IF(OR('195 - CyberKnights'!E12 = TRUE, '195 - CyberKnights'!E12 = FALSE), IF('195 - CyberKnights'!E12 = TRUE, 1, 0), '195 - CyberKnights'!E12)</f>
        <v>2.00</v>
      </c>
      <c r="U5" s="8" t="str">
        <f>IF(OR('195 - CyberKnights'!F12 = TRUE, '195 - CyberKnights'!F12 = FALSE), IF('195 - CyberKnights'!F12 = TRUE, 1, 0), '195 - CyberKnights'!F12)</f>
        <v>4.00</v>
      </c>
      <c r="V5" s="6" t="str">
        <f>IF(OR('195 - CyberKnights'!D14 = TRUE, '195 - CyberKnights'!D14 = FALSE), IF('195 - CyberKnights'!D14 = TRUE, 1, 0), '195 - CyberKnights'!D14)</f>
        <v>2.00</v>
      </c>
      <c r="W5" s="7" t="str">
        <f>IF(OR('195 - CyberKnights'!E14 = TRUE, '195 - CyberKnights'!E14 = FALSE), IF('195 - CyberKnights'!E14 = TRUE, 1, 0), '195 - CyberKnights'!E14)</f>
        <v>2.00</v>
      </c>
      <c r="X5" s="8" t="str">
        <f>IF(OR('195 - CyberKnights'!F14 = TRUE, '195 - CyberKnights'!F14 = FALSE), IF('195 - CyberKnights'!F14 = TRUE, 1, 0), '195 - CyberKnights'!F14)</f>
        <v>4.00</v>
      </c>
      <c r="Y5" s="6" t="str">
        <f>IF(OR('195 - CyberKnights'!D15 = TRUE, '195 - CyberKnights'!D15 = FALSE), IF('195 - CyberKnights'!D15 = TRUE, 1, 0), '195 - CyberKnights'!D15)</f>
        <v>0.00</v>
      </c>
      <c r="Z5" s="7" t="str">
        <f>IF(OR('195 - CyberKnights'!E15 = TRUE, '195 - CyberKnights'!E15 = FALSE), IF('195 - CyberKnights'!E15 = TRUE, 1, 0), '195 - CyberKnights'!E15)</f>
        <v>0.00</v>
      </c>
      <c r="AA5" s="8" t="str">
        <f>IF(OR('195 - CyberKnights'!F15 = TRUE, '195 - CyberKnights'!F15 = FALSE), IF('195 - CyberKnights'!F15 = TRUE, 1, 0), '195 - CyberKnights'!F15)</f>
        <v>0.00</v>
      </c>
      <c r="AB5" s="6" t="str">
        <f>IF(OR('195 - CyberKnights'!D16 = TRUE, '195 - CyberKnights'!D16 = FALSE), IF('195 - CyberKnights'!D16 = TRUE, 1, 0), '195 - CyberKnights'!D16)</f>
        <v>1.00</v>
      </c>
      <c r="AC5" s="7" t="str">
        <f>IF(OR('195 - CyberKnights'!E16 = TRUE, '195 - CyberKnights'!E16 = FALSE), IF('195 - CyberKnights'!E16 = TRUE, 1, 0), '195 - CyberKnights'!E16)</f>
        <v>1.00</v>
      </c>
      <c r="AD5" s="8" t="str">
        <f>IF(OR('195 - CyberKnights'!F16 = TRUE, '195 - CyberKnights'!F16 = FALSE), IF('195 - CyberKnights'!F16 = TRUE, 1, 0), '195 - CyberKnights'!F16)</f>
        <v>2.00</v>
      </c>
      <c r="AE5" s="6" t="str">
        <f>IF(OR('195 - CyberKnights'!D17 = TRUE, '195 - CyberKnights'!D17 = FALSE), IF('195 - CyberKnights'!D17 = TRUE, 1, 0), '195 - CyberKnights'!D17)</f>
        <v>1.00</v>
      </c>
      <c r="AF5" s="7" t="str">
        <f>IF(OR('195 - CyberKnights'!E17 = TRUE, '195 - CyberKnights'!E17 = FALSE), IF('195 - CyberKnights'!E17 = TRUE, 1, 0), '195 - CyberKnights'!E17)</f>
        <v>1.00</v>
      </c>
      <c r="AG5" s="8" t="str">
        <f>IF(OR('195 - CyberKnights'!F17 = TRUE, '195 - CyberKnights'!F17 = FALSE), IF('195 - CyberKnights'!F17 = TRUE, 1, 0), '195 - CyberKnights'!F17)</f>
        <v>1.00</v>
      </c>
      <c r="AH5" s="6" t="str">
        <f>IF(OR('195 - CyberKnights'!D18 = TRUE, '195 - CyberKnights'!D18 = FALSE), IF('195 - CyberKnights'!D18 = TRUE, 1, 0), '195 - CyberKnights'!D18)</f>
        <v>2.50</v>
      </c>
      <c r="AI5" s="7" t="str">
        <f>IF(OR('195 - CyberKnights'!E18 = TRUE, '195 - CyberKnights'!E18 = FALSE), IF('195 - CyberKnights'!E18 = TRUE, 1, 0), '195 - CyberKnights'!E18)</f>
        <v>2.50</v>
      </c>
      <c r="AJ5" s="8" t="str">
        <f>IF(OR('195 - CyberKnights'!F18 = TRUE, '195 - CyberKnights'!F18 = FALSE), IF('195 - CyberKnights'!F18 = TRUE, 1, 0), '195 - CyberKnights'!F18)</f>
        <v>4.00</v>
      </c>
      <c r="AK5" s="6" t="str">
        <f>IF(OR('195 - CyberKnights'!D19 = TRUE, '195 - CyberKnights'!D19 = FALSE), IF('195 - CyberKnights'!D19 = TRUE, 1, 0), '195 - CyberKnights'!D19)</f>
        <v>2.00</v>
      </c>
      <c r="AL5" s="7" t="str">
        <f>IF(OR('195 - CyberKnights'!E19 = TRUE, '195 - CyberKnights'!E19 = FALSE), IF('195 - CyberKnights'!E19 = TRUE, 1, 0), '195 - CyberKnights'!E19)</f>
        <v>2.00</v>
      </c>
      <c r="AM5" s="8" t="str">
        <f>IF(OR('195 - CyberKnights'!F19 = TRUE, '195 - CyberKnights'!F19 = FALSE), IF('195 - CyberKnights'!F19 = TRUE, 1, 0), '195 - CyberKnights'!F19)</f>
        <v>3.00</v>
      </c>
      <c r="AN5" s="9" t="str">
        <f>IF(OR('195 - CyberKnights'!D20 = TRUE, '195 - CyberKnights'!D20 = FALSE), IF('195 - CyberKnights'!D20 = TRUE, 1, 0), '195 - CyberKnights'!D20)</f>
        <v>#N/A</v>
      </c>
      <c r="AO5" s="9" t="str">
        <f>IF(OR('195 - CyberKnights'!D21 = TRUE, '195 - CyberKnights'!D21 = FALSE), IF('195 - CyberKnights'!D21 = TRUE, 1, 0), '195 - CyberKnights'!D21)</f>
        <v>#N/A</v>
      </c>
      <c r="AP5" s="4" t="str">
        <f>IF(OR('195 - CyberKnights'!D22 = TRUE, '195 - CyberKnights'!D22 = FALSE), IF('195 - CyberKnights'!D22 = TRUE, 1, 0), '195 - CyberKnights'!D22)</f>
        <v>Not on HAB</v>
      </c>
      <c r="AQ5" s="10" t="str">
        <f>IF(OR('195 - CyberKnights'!D24 = TRUE, '195 - CyberKnights'!D24 = FALSE), IF('195 - CyberKnights'!D24 = TRUE, 1, 0), '195 - CyberKnights'!D24)</f>
        <v>50.00%</v>
      </c>
    </row>
    <row r="6">
      <c r="A6" s="3" t="s">
        <v>18</v>
      </c>
      <c r="B6" s="4" t="str">
        <f>IF(OR('230 - Gaelhawks'!E5 = TRUE, '230 - Gaelhawks'!E5 = FALSE), IF('230 - Gaelhawks'!E5 = TRUE, 1, 0), '230 - Gaelhawks'!E5)</f>
        <v>Unknown</v>
      </c>
      <c r="C6" s="5" t="str">
        <f>IF(OR('230 - Gaelhawks'!E6 = TRUE, '230 - Gaelhawks'!E6 = FALSE), IF('230 - Gaelhawks'!E6 = TRUE, 1, 0), '230 - Gaelhawks'!E6)</f>
        <v>0.00%</v>
      </c>
      <c r="D6" s="6" t="str">
        <f>IF(OR('230 - Gaelhawks'!E7 = TRUE, '230 - Gaelhawks'!E7 = FALSE), IF('230 - Gaelhawks'!E7 = TRUE, 1, 0), '230 - Gaelhawks'!E7)</f>
        <v>0.67</v>
      </c>
      <c r="E6" s="7" t="str">
        <f>IF(OR('230 - Gaelhawks'!F7 = TRUE, '230 - Gaelhawks'!F7 = FALSE), IF('230 - Gaelhawks'!F7 = TRUE, 1, 0), '230 - Gaelhawks'!F7)</f>
        <v>1.00</v>
      </c>
      <c r="F6" s="8" t="str">
        <f>IF(OR('230 - Gaelhawks'!G7 = TRUE, '230 - Gaelhawks'!G7 = FALSE), IF('230 - Gaelhawks'!G7 = TRUE, 1, 0), '230 - Gaelhawks'!G7)</f>
        <v>1.00</v>
      </c>
      <c r="G6" s="6" t="str">
        <f>IF(OR('230 - Gaelhawks'!E8 = TRUE, '230 - Gaelhawks'!E8 = FALSE), IF('230 - Gaelhawks'!E8 = TRUE, 1, 0), '230 - Gaelhawks'!E8)</f>
        <v>1.33</v>
      </c>
      <c r="H6" s="7" t="str">
        <f>IF(OR('230 - Gaelhawks'!F8 = TRUE, '230 - Gaelhawks'!F8 = FALSE), IF('230 - Gaelhawks'!F8 = TRUE, 1, 0), '230 - Gaelhawks'!F8)</f>
        <v>2.00</v>
      </c>
      <c r="I6" s="8" t="str">
        <f>IF(OR('230 - Gaelhawks'!G8 = TRUE, '230 - Gaelhawks'!G8 = FALSE), IF('230 - Gaelhawks'!G8 = TRUE, 1, 0), '230 - Gaelhawks'!G8)</f>
        <v>2.00</v>
      </c>
      <c r="J6" s="6" t="str">
        <f>IF(OR('230 - Gaelhawks'!E9 = TRUE, '230 - Gaelhawks'!E9 = FALSE), IF('230 - Gaelhawks'!E9 = TRUE, 1, 0), '230 - Gaelhawks'!E9)</f>
        <v>3.33</v>
      </c>
      <c r="K6" s="7" t="str">
        <f>IF(OR('230 - Gaelhawks'!F9 = TRUE, '230 - Gaelhawks'!F9 = FALSE), IF('230 - Gaelhawks'!F9 = TRUE, 1, 0), '230 - Gaelhawks'!F9)</f>
        <v>4.00</v>
      </c>
      <c r="L6" s="8" t="str">
        <f>IF(OR('230 - Gaelhawks'!G9 = TRUE, '230 - Gaelhawks'!G9 = FALSE), IF('230 - Gaelhawks'!G9 = TRUE, 1, 0), '230 - Gaelhawks'!G9)</f>
        <v>5.00</v>
      </c>
      <c r="M6" s="6" t="str">
        <f>IF(OR('230 - Gaelhawks'!E10 = TRUE, '230 - Gaelhawks'!E10 = FALSE), IF('230 - Gaelhawks'!E10 = TRUE, 1, 0), '230 - Gaelhawks'!E10)</f>
        <v>3.67</v>
      </c>
      <c r="N6" s="7" t="str">
        <f>IF(OR('230 - Gaelhawks'!F10 = TRUE, '230 - Gaelhawks'!F10 = FALSE), IF('230 - Gaelhawks'!F10 = TRUE, 1, 0), '230 - Gaelhawks'!F10)</f>
        <v>3.00</v>
      </c>
      <c r="O6" s="8" t="str">
        <f>IF(OR('230 - Gaelhawks'!G10 = TRUE, '230 - Gaelhawks'!G10 = FALSE), IF('230 - Gaelhawks'!G10 = TRUE, 1, 0), '230 - Gaelhawks'!G10)</f>
        <v>6.00</v>
      </c>
      <c r="P6" s="6" t="str">
        <f>IF(OR('230 - Gaelhawks'!E11 = TRUE, '230 - Gaelhawks'!E11 = FALSE), IF('230 - Gaelhawks'!E11 = TRUE, 1, 0), '230 - Gaelhawks'!E11)</f>
        <v>2.67</v>
      </c>
      <c r="Q6" s="7" t="str">
        <f>IF(OR('230 - Gaelhawks'!F11 = TRUE, '230 - Gaelhawks'!F11 = FALSE), IF('230 - Gaelhawks'!F11 = TRUE, 1, 0), '230 - Gaelhawks'!F11)</f>
        <v>2.00</v>
      </c>
      <c r="R6" s="8" t="str">
        <f>IF(OR('230 - Gaelhawks'!G11 = TRUE, '230 - Gaelhawks'!G11 = FALSE), IF('230 - Gaelhawks'!G11 = TRUE, 1, 0), '230 - Gaelhawks'!G11)</f>
        <v>6.00</v>
      </c>
      <c r="S6" s="6" t="str">
        <f>IF(OR('230 - Gaelhawks'!E12 = TRUE, '230 - Gaelhawks'!E12 = FALSE), IF('230 - Gaelhawks'!E12 = TRUE, 1, 0), '230 - Gaelhawks'!E12)</f>
        <v>1.33</v>
      </c>
      <c r="T6" s="7" t="str">
        <f>IF(OR('230 - Gaelhawks'!F12 = TRUE, '230 - Gaelhawks'!F12 = FALSE), IF('230 - Gaelhawks'!F12 = TRUE, 1, 0), '230 - Gaelhawks'!F12)</f>
        <v>1.00</v>
      </c>
      <c r="U6" s="8" t="str">
        <f>IF(OR('230 - Gaelhawks'!G12 = TRUE, '230 - Gaelhawks'!G12 = FALSE), IF('230 - Gaelhawks'!G12 = TRUE, 1, 0), '230 - Gaelhawks'!G12)</f>
        <v>2.00</v>
      </c>
      <c r="V6" s="6" t="str">
        <f>IF(OR('230 - Gaelhawks'!E14 = TRUE, '230 - Gaelhawks'!E14 = FALSE), IF('230 - Gaelhawks'!E14 = TRUE, 1, 0), '230 - Gaelhawks'!E14)</f>
        <v>0.33</v>
      </c>
      <c r="W6" s="7" t="str">
        <f>IF(OR('230 - Gaelhawks'!F14 = TRUE, '230 - Gaelhawks'!F14 = FALSE), IF('230 - Gaelhawks'!F14 = TRUE, 1, 0), '230 - Gaelhawks'!F14)</f>
        <v>0.00</v>
      </c>
      <c r="X6" s="8" t="str">
        <f>IF(OR('230 - Gaelhawks'!G14 = TRUE, '230 - Gaelhawks'!G14 = FALSE), IF('230 - Gaelhawks'!G14 = TRUE, 1, 0), '230 - Gaelhawks'!G14)</f>
        <v>1.00</v>
      </c>
      <c r="Y6" s="6" t="str">
        <f>IF(OR('230 - Gaelhawks'!E15 = TRUE, '230 - Gaelhawks'!E15 = FALSE), IF('230 - Gaelhawks'!E15 = TRUE, 1, 0), '230 - Gaelhawks'!E15)</f>
        <v>0.00</v>
      </c>
      <c r="Z6" s="7" t="str">
        <f>IF(OR('230 - Gaelhawks'!F15 = TRUE, '230 - Gaelhawks'!F15 = FALSE), IF('230 - Gaelhawks'!F15 = TRUE, 1, 0), '230 - Gaelhawks'!F15)</f>
        <v>0.00</v>
      </c>
      <c r="AA6" s="8" t="str">
        <f>IF(OR('230 - Gaelhawks'!G15 = TRUE, '230 - Gaelhawks'!G15 = FALSE), IF('230 - Gaelhawks'!G15 = TRUE, 1, 0), '230 - Gaelhawks'!G15)</f>
        <v>0.00</v>
      </c>
      <c r="AB6" s="6" t="str">
        <f>IF(OR('230 - Gaelhawks'!E16 = TRUE, '230 - Gaelhawks'!E16 = FALSE), IF('230 - Gaelhawks'!E16 = TRUE, 1, 0), '230 - Gaelhawks'!E16)</f>
        <v>1.67</v>
      </c>
      <c r="AC6" s="7" t="str">
        <f>IF(OR('230 - Gaelhawks'!F16 = TRUE, '230 - Gaelhawks'!F16 = FALSE), IF('230 - Gaelhawks'!F16 = TRUE, 1, 0), '230 - Gaelhawks'!F16)</f>
        <v>2.00</v>
      </c>
      <c r="AD6" s="8" t="str">
        <f>IF(OR('230 - Gaelhawks'!G16 = TRUE, '230 - Gaelhawks'!G16 = FALSE), IF('230 - Gaelhawks'!G16 = TRUE, 1, 0), '230 - Gaelhawks'!G16)</f>
        <v>2.00</v>
      </c>
      <c r="AE6" s="6" t="str">
        <f>IF(OR('230 - Gaelhawks'!E17 = TRUE, '230 - Gaelhawks'!E17 = FALSE), IF('230 - Gaelhawks'!E17 = TRUE, 1, 0), '230 - Gaelhawks'!E17)</f>
        <v>3.67</v>
      </c>
      <c r="AF6" s="7" t="str">
        <f>IF(OR('230 - Gaelhawks'!F17 = TRUE, '230 - Gaelhawks'!F17 = FALSE), IF('230 - Gaelhawks'!F17 = TRUE, 1, 0), '230 - Gaelhawks'!F17)</f>
        <v>4.00</v>
      </c>
      <c r="AG6" s="8" t="str">
        <f>IF(OR('230 - Gaelhawks'!G17 = TRUE, '230 - Gaelhawks'!G17 = FALSE), IF('230 - Gaelhawks'!G17 = TRUE, 1, 0), '230 - Gaelhawks'!G17)</f>
        <v>5.00</v>
      </c>
      <c r="AH6" s="6" t="str">
        <f>IF(OR('230 - Gaelhawks'!E18 = TRUE, '230 - Gaelhawks'!E18 = FALSE), IF('230 - Gaelhawks'!E18 = TRUE, 1, 0), '230 - Gaelhawks'!E18)</f>
        <v>2.33</v>
      </c>
      <c r="AI6" s="7" t="str">
        <f>IF(OR('230 - Gaelhawks'!F18 = TRUE, '230 - Gaelhawks'!F18 = FALSE), IF('230 - Gaelhawks'!F18 = TRUE, 1, 0), '230 - Gaelhawks'!F18)</f>
        <v>2.00</v>
      </c>
      <c r="AJ6" s="8" t="str">
        <f>IF(OR('230 - Gaelhawks'!G18 = TRUE, '230 - Gaelhawks'!G18 = FALSE), IF('230 - Gaelhawks'!G18 = TRUE, 1, 0), '230 - Gaelhawks'!G18)</f>
        <v>3.00</v>
      </c>
      <c r="AK6" s="6" t="str">
        <f>IF(OR('230 - Gaelhawks'!E19 = TRUE, '230 - Gaelhawks'!E19 = FALSE), IF('230 - Gaelhawks'!E19 = TRUE, 1, 0), '230 - Gaelhawks'!E19)</f>
        <v>2.33</v>
      </c>
      <c r="AL6" s="7" t="str">
        <f>IF(OR('230 - Gaelhawks'!F19 = TRUE, '230 - Gaelhawks'!F19 = FALSE), IF('230 - Gaelhawks'!F19 = TRUE, 1, 0), '230 - Gaelhawks'!F19)</f>
        <v>3.00</v>
      </c>
      <c r="AM6" s="8" t="str">
        <f>IF(OR('230 - Gaelhawks'!G19 = TRUE, '230 - Gaelhawks'!G19 = FALSE), IF('230 - Gaelhawks'!G19 = TRUE, 1, 0), '230 - Gaelhawks'!G19)</f>
        <v>4.00</v>
      </c>
      <c r="AN6" s="9" t="str">
        <f>IF(OR('230 - Gaelhawks'!E20 = TRUE, '230 - Gaelhawks'!E20 = FALSE), IF('230 - Gaelhawks'!E20 = TRUE, 1, 0), '230 - Gaelhawks'!E20)</f>
        <v>#N/A</v>
      </c>
      <c r="AO6" s="9" t="str">
        <f>IF(OR('230 - Gaelhawks'!E21 = TRUE, '230 - Gaelhawks'!E21 = FALSE), IF('230 - Gaelhawks'!E21 = TRUE, 1, 0), '230 - Gaelhawks'!E21)</f>
        <v>#N/A</v>
      </c>
      <c r="AP6" s="4" t="str">
        <f>IF(OR('230 - Gaelhawks'!E22 = TRUE, '230 - Gaelhawks'!E22 = FALSE), IF('230 - Gaelhawks'!E22 = TRUE, 1, 0), '230 - Gaelhawks'!E22)</f>
        <v>Not on HAB</v>
      </c>
      <c r="AQ6" s="10" t="str">
        <f>IF(OR('230 - Gaelhawks'!E24 = TRUE, '230 - Gaelhawks'!E24 = FALSE), IF('230 - Gaelhawks'!E24 = TRUE, 1, 0), '230 - Gaelhawks'!E24)</f>
        <v>66.67%</v>
      </c>
    </row>
    <row r="7">
      <c r="A7" s="3" t="s">
        <v>19</v>
      </c>
      <c r="B7" s="4" t="str">
        <f>IF(OR('4557 - FullMetal Falcons'!D5 = TRUE, '4557 - FullMetal Falcons'!D5 = FALSE), IF('4557 - FullMetal Falcons'!D5 = TRUE, 1, 0), '4557 - FullMetal Falcons'!D5)</f>
        <v>Unknown</v>
      </c>
      <c r="C7" s="5" t="str">
        <f>IF(OR('4557 - FullMetal Falcons'!D6 = TRUE, '4557 - FullMetal Falcons'!D6 = FALSE), IF('4557 - FullMetal Falcons'!D6 = TRUE, 1, 0), '4557 - FullMetal Falcons'!D6)</f>
        <v>0.00%</v>
      </c>
      <c r="D7" s="6" t="str">
        <f>IF(OR('4557 - FullMetal Falcons'!D7 = TRUE, '4557 - FullMetal Falcons'!D7 = FALSE), IF('4557 - FullMetal Falcons'!D7 = TRUE, 1, 0), '4557 - FullMetal Falcons'!D7)</f>
        <v>1.50</v>
      </c>
      <c r="E7" s="7" t="str">
        <f>IF(OR('4557 - FullMetal Falcons'!E7 = TRUE, '4557 - FullMetal Falcons'!E7 = FALSE), IF('4557 - FullMetal Falcons'!E7 = TRUE, 1, 0), '4557 - FullMetal Falcons'!E7)</f>
        <v>1.50</v>
      </c>
      <c r="F7" s="8" t="str">
        <f>IF(OR('4557 - FullMetal Falcons'!F7 = TRUE, '4557 - FullMetal Falcons'!F7 = FALSE), IF('4557 - FullMetal Falcons'!F7 = TRUE, 1, 0), '4557 - FullMetal Falcons'!F7)</f>
        <v>2.00</v>
      </c>
      <c r="G7" s="6" t="str">
        <f>IF(OR('4557 - FullMetal Falcons'!D8 = TRUE, '4557 - FullMetal Falcons'!D8 = FALSE), IF('4557 - FullMetal Falcons'!D8 = TRUE, 1, 0), '4557 - FullMetal Falcons'!D8)</f>
        <v>3.00</v>
      </c>
      <c r="H7" s="7" t="str">
        <f>IF(OR('4557 - FullMetal Falcons'!E8 = TRUE, '4557 - FullMetal Falcons'!E8 = FALSE), IF('4557 - FullMetal Falcons'!E8 = TRUE, 1, 0), '4557 - FullMetal Falcons'!E8)</f>
        <v>3.00</v>
      </c>
      <c r="I7" s="8" t="str">
        <f>IF(OR('4557 - FullMetal Falcons'!F8 = TRUE, '4557 - FullMetal Falcons'!F8 = FALSE), IF('4557 - FullMetal Falcons'!F8 = TRUE, 1, 0), '4557 - FullMetal Falcons'!F8)</f>
        <v>5.00</v>
      </c>
      <c r="J7" s="6" t="str">
        <f>IF(OR('4557 - FullMetal Falcons'!D9 = TRUE, '4557 - FullMetal Falcons'!D9 = FALSE), IF('4557 - FullMetal Falcons'!D9 = TRUE, 1, 0), '4557 - FullMetal Falcons'!D9)</f>
        <v>1.00</v>
      </c>
      <c r="K7" s="7" t="str">
        <f>IF(OR('4557 - FullMetal Falcons'!E9 = TRUE, '4557 - FullMetal Falcons'!E9 = FALSE), IF('4557 - FullMetal Falcons'!E9 = TRUE, 1, 0), '4557 - FullMetal Falcons'!E9)</f>
        <v>1.00</v>
      </c>
      <c r="L7" s="8" t="str">
        <f>IF(OR('4557 - FullMetal Falcons'!F9 = TRUE, '4557 - FullMetal Falcons'!F9 = FALSE), IF('4557 - FullMetal Falcons'!F9 = TRUE, 1, 0), '4557 - FullMetal Falcons'!F9)</f>
        <v>1.00</v>
      </c>
      <c r="M7" s="6" t="str">
        <f>IF(OR('4557 - FullMetal Falcons'!D10 = TRUE, '4557 - FullMetal Falcons'!D10 = FALSE), IF('4557 - FullMetal Falcons'!D10 = TRUE, 1, 0), '4557 - FullMetal Falcons'!D10)</f>
        <v>1.00</v>
      </c>
      <c r="N7" s="7" t="str">
        <f>IF(OR('4557 - FullMetal Falcons'!E10 = TRUE, '4557 - FullMetal Falcons'!E10 = FALSE), IF('4557 - FullMetal Falcons'!E10 = TRUE, 1, 0), '4557 - FullMetal Falcons'!E10)</f>
        <v>1.00</v>
      </c>
      <c r="O7" s="8" t="str">
        <f>IF(OR('4557 - FullMetal Falcons'!F10 = TRUE, '4557 - FullMetal Falcons'!F10 = FALSE), IF('4557 - FullMetal Falcons'!F10 = TRUE, 1, 0), '4557 - FullMetal Falcons'!F10)</f>
        <v>1.00</v>
      </c>
      <c r="P7" s="6" t="str">
        <f>IF(OR('4557 - FullMetal Falcons'!D11 = TRUE, '4557 - FullMetal Falcons'!D11 = FALSE), IF('4557 - FullMetal Falcons'!D11 = TRUE, 1, 0), '4557 - FullMetal Falcons'!D11)</f>
        <v>0.50</v>
      </c>
      <c r="Q7" s="7" t="str">
        <f>IF(OR('4557 - FullMetal Falcons'!E11 = TRUE, '4557 - FullMetal Falcons'!E11 = FALSE), IF('4557 - FullMetal Falcons'!E11 = TRUE, 1, 0), '4557 - FullMetal Falcons'!E11)</f>
        <v>0.50</v>
      </c>
      <c r="R7" s="8" t="str">
        <f>IF(OR('4557 - FullMetal Falcons'!F11 = TRUE, '4557 - FullMetal Falcons'!F11 = FALSE), IF('4557 - FullMetal Falcons'!F11 = TRUE, 1, 0), '4557 - FullMetal Falcons'!F11)</f>
        <v>1.00</v>
      </c>
      <c r="S7" s="6" t="str">
        <f>IF(OR('4557 - FullMetal Falcons'!D12 = TRUE, '4557 - FullMetal Falcons'!D12 = FALSE), IF('4557 - FullMetal Falcons'!D12 = TRUE, 1, 0), '4557 - FullMetal Falcons'!D12)</f>
        <v>0.00</v>
      </c>
      <c r="T7" s="7" t="str">
        <f>IF(OR('4557 - FullMetal Falcons'!E12 = TRUE, '4557 - FullMetal Falcons'!E12 = FALSE), IF('4557 - FullMetal Falcons'!E12 = TRUE, 1, 0), '4557 - FullMetal Falcons'!E12)</f>
        <v>0.00</v>
      </c>
      <c r="U7" s="8" t="str">
        <f>IF(OR('4557 - FullMetal Falcons'!F12 = TRUE, '4557 - FullMetal Falcons'!F12 = FALSE), IF('4557 - FullMetal Falcons'!F12 = TRUE, 1, 0), '4557 - FullMetal Falcons'!F12)</f>
        <v>0.00</v>
      </c>
      <c r="V7" s="6" t="str">
        <f>IF(OR('4557 - FullMetal Falcons'!D14 = TRUE, '4557 - FullMetal Falcons'!D14 = FALSE), IF('4557 - FullMetal Falcons'!D14 = TRUE, 1, 0), '4557 - FullMetal Falcons'!D14)</f>
        <v>1.00</v>
      </c>
      <c r="W7" s="7" t="str">
        <f>IF(OR('4557 - FullMetal Falcons'!E14 = TRUE, '4557 - FullMetal Falcons'!E14 = FALSE), IF('4557 - FullMetal Falcons'!E14 = TRUE, 1, 0), '4557 - FullMetal Falcons'!E14)</f>
        <v>1.00</v>
      </c>
      <c r="X7" s="8" t="str">
        <f>IF(OR('4557 - FullMetal Falcons'!F14 = TRUE, '4557 - FullMetal Falcons'!F14 = FALSE), IF('4557 - FullMetal Falcons'!F14 = TRUE, 1, 0), '4557 - FullMetal Falcons'!F14)</f>
        <v>2.00</v>
      </c>
      <c r="Y7" s="6" t="str">
        <f>IF(OR('4557 - FullMetal Falcons'!D15 = TRUE, '4557 - FullMetal Falcons'!D15 = FALSE), IF('4557 - FullMetal Falcons'!D15 = TRUE, 1, 0), '4557 - FullMetal Falcons'!D15)</f>
        <v>0.50</v>
      </c>
      <c r="Z7" s="7" t="str">
        <f>IF(OR('4557 - FullMetal Falcons'!E15 = TRUE, '4557 - FullMetal Falcons'!E15 = FALSE), IF('4557 - FullMetal Falcons'!E15 = TRUE, 1, 0), '4557 - FullMetal Falcons'!E15)</f>
        <v>0.50</v>
      </c>
      <c r="AA7" s="8" t="str">
        <f>IF(OR('4557 - FullMetal Falcons'!F15 = TRUE, '4557 - FullMetal Falcons'!F15 = FALSE), IF('4557 - FullMetal Falcons'!F15 = TRUE, 1, 0), '4557 - FullMetal Falcons'!F15)</f>
        <v>1.00</v>
      </c>
      <c r="AB7" s="6" t="str">
        <f>IF(OR('4557 - FullMetal Falcons'!D16 = TRUE, '4557 - FullMetal Falcons'!D16 = FALSE), IF('4557 - FullMetal Falcons'!D16 = TRUE, 1, 0), '4557 - FullMetal Falcons'!D16)</f>
        <v>1.00</v>
      </c>
      <c r="AC7" s="7" t="str">
        <f>IF(OR('4557 - FullMetal Falcons'!E16 = TRUE, '4557 - FullMetal Falcons'!E16 = FALSE), IF('4557 - FullMetal Falcons'!E16 = TRUE, 1, 0), '4557 - FullMetal Falcons'!E16)</f>
        <v>1.00</v>
      </c>
      <c r="AD7" s="8" t="str">
        <f>IF(OR('4557 - FullMetal Falcons'!F16 = TRUE, '4557 - FullMetal Falcons'!F16 = FALSE), IF('4557 - FullMetal Falcons'!F16 = TRUE, 1, 0), '4557 - FullMetal Falcons'!F16)</f>
        <v>1.00</v>
      </c>
      <c r="AE7" s="6" t="str">
        <f>IF(OR('4557 - FullMetal Falcons'!D17 = TRUE, '4557 - FullMetal Falcons'!D17 = FALSE), IF('4557 - FullMetal Falcons'!D17 = TRUE, 1, 0), '4557 - FullMetal Falcons'!D17)</f>
        <v>1.00</v>
      </c>
      <c r="AF7" s="7" t="str">
        <f>IF(OR('4557 - FullMetal Falcons'!E17 = TRUE, '4557 - FullMetal Falcons'!E17 = FALSE), IF('4557 - FullMetal Falcons'!E17 = TRUE, 1, 0), '4557 - FullMetal Falcons'!E17)</f>
        <v>1.00</v>
      </c>
      <c r="AG7" s="8" t="str">
        <f>IF(OR('4557 - FullMetal Falcons'!F17 = TRUE, '4557 - FullMetal Falcons'!F17 = FALSE), IF('4557 - FullMetal Falcons'!F17 = TRUE, 1, 0), '4557 - FullMetal Falcons'!F17)</f>
        <v>1.00</v>
      </c>
      <c r="AH7" s="6" t="str">
        <f>IF(OR('4557 - FullMetal Falcons'!D18 = TRUE, '4557 - FullMetal Falcons'!D18 = FALSE), IF('4557 - FullMetal Falcons'!D18 = TRUE, 1, 0), '4557 - FullMetal Falcons'!D18)</f>
        <v>4.50</v>
      </c>
      <c r="AI7" s="7" t="str">
        <f>IF(OR('4557 - FullMetal Falcons'!E18 = TRUE, '4557 - FullMetal Falcons'!E18 = FALSE), IF('4557 - FullMetal Falcons'!E18 = TRUE, 1, 0), '4557 - FullMetal Falcons'!E18)</f>
        <v>4.50</v>
      </c>
      <c r="AJ7" s="8" t="str">
        <f>IF(OR('4557 - FullMetal Falcons'!F18 = TRUE, '4557 - FullMetal Falcons'!F18 = FALSE), IF('4557 - FullMetal Falcons'!F18 = TRUE, 1, 0), '4557 - FullMetal Falcons'!F18)</f>
        <v>6.00</v>
      </c>
      <c r="AK7" s="6" t="str">
        <f>IF(OR('4557 - FullMetal Falcons'!D19 = TRUE, '4557 - FullMetal Falcons'!D19 = FALSE), IF('4557 - FullMetal Falcons'!D19 = TRUE, 1, 0), '4557 - FullMetal Falcons'!D19)</f>
        <v>0.50</v>
      </c>
      <c r="AL7" s="7" t="str">
        <f>IF(OR('4557 - FullMetal Falcons'!E19 = TRUE, '4557 - FullMetal Falcons'!E19 = FALSE), IF('4557 - FullMetal Falcons'!E19 = TRUE, 1, 0), '4557 - FullMetal Falcons'!E19)</f>
        <v>0.50</v>
      </c>
      <c r="AM7" s="8" t="str">
        <f>IF(OR('4557 - FullMetal Falcons'!F19 = TRUE, '4557 - FullMetal Falcons'!F19 = FALSE), IF('4557 - FullMetal Falcons'!F19 = TRUE, 1, 0), '4557 - FullMetal Falcons'!F19)</f>
        <v>1.00</v>
      </c>
      <c r="AN7" s="9" t="str">
        <f>IF(OR('4557 - FullMetal Falcons'!D20 = TRUE, '4557 - FullMetal Falcons'!D20 = FALSE), IF('4557 - FullMetal Falcons'!D20 = TRUE, 1, 0), '4557 - FullMetal Falcons'!D20)</f>
        <v>#N/A</v>
      </c>
      <c r="AO7" s="9" t="str">
        <f>IF(OR('4557 - FullMetal Falcons'!D21 = TRUE, '4557 - FullMetal Falcons'!D21 = FALSE), IF('4557 - FullMetal Falcons'!D21 = TRUE, 1, 0), '4557 - FullMetal Falcons'!D21)</f>
        <v>#N/A</v>
      </c>
      <c r="AP7" s="4" t="str">
        <f>IF(OR('4557 - FullMetal Falcons'!D22 = TRUE, '4557 - FullMetal Falcons'!D22 = FALSE), IF('4557 - FullMetal Falcons'!D22 = TRUE, 1, 0), '4557 - FullMetal Falcons'!D22)</f>
        <v>Not on HAB</v>
      </c>
      <c r="AQ7" s="10" t="str">
        <f>IF(OR('4557 - FullMetal Falcons'!D24 = TRUE, '4557 - FullMetal Falcons'!D24 = FALSE), IF('4557 - FullMetal Falcons'!D24 = TRUE, 1, 0), '4557 - FullMetal Falcons'!D24)</f>
        <v>100.00%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2">
    <mergeCell ref="Y1:AA1"/>
    <mergeCell ref="AB1:AD1"/>
    <mergeCell ref="AE1:AG1"/>
    <mergeCell ref="AH1:AJ1"/>
    <mergeCell ref="AK1:AM1"/>
    <mergeCell ref="D1:F1"/>
    <mergeCell ref="G1:I1"/>
    <mergeCell ref="J1:L1"/>
    <mergeCell ref="M1:O1"/>
    <mergeCell ref="P1:R1"/>
    <mergeCell ref="S1:U1"/>
    <mergeCell ref="V1:X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4" width="11.43"/>
    <col customWidth="1" min="5" max="7" width="29.29"/>
    <col customWidth="1" min="8" max="19" width="8.71"/>
  </cols>
  <sheetData>
    <row r="1">
      <c r="B1" s="1" t="s">
        <v>20</v>
      </c>
      <c r="C1" s="1" t="s">
        <v>21</v>
      </c>
      <c r="D1" s="1" t="s">
        <v>22</v>
      </c>
      <c r="E1" s="1" t="s">
        <v>12</v>
      </c>
      <c r="F1" s="1" t="s">
        <v>13</v>
      </c>
      <c r="G1" s="1" t="s">
        <v>14</v>
      </c>
    </row>
    <row r="2">
      <c r="A2" s="11" t="s">
        <v>23</v>
      </c>
    </row>
    <row r="3">
      <c r="A3" s="3" t="s">
        <v>24</v>
      </c>
      <c r="E3" t="str">
        <f t="shared" ref="E3:G3" si="1">NA()</f>
        <v>#N/A</v>
      </c>
      <c r="F3" t="str">
        <f t="shared" si="1"/>
        <v>#N/A</v>
      </c>
      <c r="G3" t="str">
        <f t="shared" si="1"/>
        <v>#N/A</v>
      </c>
    </row>
    <row r="4">
      <c r="A4" s="11" t="s">
        <v>25</v>
      </c>
    </row>
    <row r="5">
      <c r="A5" s="3" t="s">
        <v>0</v>
      </c>
      <c r="B5" t="s">
        <v>26</v>
      </c>
      <c r="C5" t="s">
        <v>26</v>
      </c>
      <c r="D5" t="s">
        <v>26</v>
      </c>
      <c r="E5" t="str">
        <f t="array" ref="E5">INDEX(B5:D5, MATCH(MAX(COUNTIF(B5:D5, B5:D5)), COUNTIF(B5:D5, B5:D5), 0))</f>
        <v>Unknown</v>
      </c>
      <c r="F5" t="str">
        <f t="shared" ref="F5:G5" si="2">NA()</f>
        <v>#N/A</v>
      </c>
      <c r="G5" t="str">
        <f t="shared" si="2"/>
        <v>#N/A</v>
      </c>
    </row>
    <row r="6">
      <c r="A6" s="3" t="s">
        <v>1</v>
      </c>
      <c r="B6" t="b">
        <v>0</v>
      </c>
      <c r="C6" t="b">
        <v>0</v>
      </c>
      <c r="D6" t="b">
        <v>0</v>
      </c>
      <c r="E6" s="10" t="str">
        <f t="array" ref="E6">AVERAGE(IF(B6:D6, 1, 0))</f>
        <v>0.00%</v>
      </c>
      <c r="F6" t="str">
        <f>IF(E6 &gt; 0.5, TRUE, IF(E6 &lt; 0.5, FALSE, "INDETERMINATE"))</f>
        <v>FALSE</v>
      </c>
      <c r="G6" t="str">
        <f>NA()</f>
        <v>#N/A</v>
      </c>
    </row>
    <row r="7">
      <c r="A7" s="3" t="s">
        <v>2</v>
      </c>
      <c r="B7" s="7">
        <v>1.0</v>
      </c>
      <c r="C7" s="7">
        <v>1.0</v>
      </c>
      <c r="D7" s="7">
        <v>1.0</v>
      </c>
      <c r="E7" s="7" t="str">
        <f t="shared" ref="E7:E12" si="3">AVERAGE(B7:D7)</f>
        <v>1.00</v>
      </c>
      <c r="F7" s="7" t="str">
        <f t="shared" ref="F7:F12" si="4">MEDIAN(B7:D7)</f>
        <v>1.00</v>
      </c>
      <c r="G7" s="7" t="str">
        <f t="shared" ref="G7:G12" si="5">MAX(B7:D7)</f>
        <v>1.00</v>
      </c>
    </row>
    <row r="8">
      <c r="A8" s="3" t="s">
        <v>3</v>
      </c>
      <c r="B8" s="7">
        <v>2.0</v>
      </c>
      <c r="C8" s="7">
        <v>1.0</v>
      </c>
      <c r="D8" s="7">
        <v>1.0</v>
      </c>
      <c r="E8" s="7" t="str">
        <f t="shared" si="3"/>
        <v>1.33</v>
      </c>
      <c r="F8" s="7" t="str">
        <f t="shared" si="4"/>
        <v>1.00</v>
      </c>
      <c r="G8" s="7" t="str">
        <f t="shared" si="5"/>
        <v>2.00</v>
      </c>
    </row>
    <row r="9">
      <c r="A9" s="3" t="s">
        <v>4</v>
      </c>
      <c r="B9" s="7">
        <v>1.0</v>
      </c>
      <c r="C9" s="7">
        <v>1.0</v>
      </c>
      <c r="D9" s="7">
        <v>1.0</v>
      </c>
      <c r="E9" s="7" t="str">
        <f t="shared" si="3"/>
        <v>1.00</v>
      </c>
      <c r="F9" s="7" t="str">
        <f t="shared" si="4"/>
        <v>1.00</v>
      </c>
      <c r="G9" s="7" t="str">
        <f t="shared" si="5"/>
        <v>1.00</v>
      </c>
    </row>
    <row r="10">
      <c r="A10" s="3" t="s">
        <v>5</v>
      </c>
      <c r="B10" s="7">
        <v>0.0</v>
      </c>
      <c r="C10" s="7">
        <v>1.0</v>
      </c>
      <c r="D10" s="7">
        <v>3.0</v>
      </c>
      <c r="E10" s="7" t="str">
        <f t="shared" si="3"/>
        <v>1.33</v>
      </c>
      <c r="F10" s="7" t="str">
        <f t="shared" si="4"/>
        <v>1.00</v>
      </c>
      <c r="G10" s="7" t="str">
        <f t="shared" si="5"/>
        <v>3.00</v>
      </c>
    </row>
    <row r="11">
      <c r="A11" s="3" t="s">
        <v>6</v>
      </c>
      <c r="B11" s="7">
        <v>1.0</v>
      </c>
      <c r="C11" s="7">
        <v>0.0</v>
      </c>
      <c r="D11" s="7">
        <v>2.0</v>
      </c>
      <c r="E11" s="7" t="str">
        <f t="shared" si="3"/>
        <v>1.00</v>
      </c>
      <c r="F11" s="7" t="str">
        <f t="shared" si="4"/>
        <v>1.00</v>
      </c>
      <c r="G11" s="7" t="str">
        <f t="shared" si="5"/>
        <v>2.00</v>
      </c>
    </row>
    <row r="12">
      <c r="A12" s="3" t="s">
        <v>7</v>
      </c>
      <c r="B12" s="7">
        <v>0.0</v>
      </c>
      <c r="C12" s="7">
        <v>0.0</v>
      </c>
      <c r="D12" s="7">
        <v>1.0</v>
      </c>
      <c r="E12" s="7" t="str">
        <f t="shared" si="3"/>
        <v>0.33</v>
      </c>
      <c r="F12" s="7" t="str">
        <f t="shared" si="4"/>
        <v>0.00</v>
      </c>
      <c r="G12" s="7" t="str">
        <f t="shared" si="5"/>
        <v>1.00</v>
      </c>
    </row>
    <row r="13">
      <c r="A13" s="11" t="s">
        <v>27</v>
      </c>
    </row>
    <row r="14">
      <c r="A14" s="3" t="s">
        <v>2</v>
      </c>
      <c r="B14" s="7">
        <v>0.0</v>
      </c>
      <c r="C14" s="7">
        <v>0.0</v>
      </c>
      <c r="D14" s="7">
        <v>0.0</v>
      </c>
      <c r="E14" s="7" t="str">
        <f t="shared" ref="E14:E19" si="6">AVERAGE(B14:D14)</f>
        <v>0.00</v>
      </c>
      <c r="F14" s="7" t="str">
        <f t="shared" ref="F14:F19" si="7">MEDIAN(B14:D14)</f>
        <v>0.00</v>
      </c>
      <c r="G14" s="7" t="str">
        <f t="shared" ref="G14:G19" si="8">MAX(B14:D14)</f>
        <v>0.00</v>
      </c>
    </row>
    <row r="15">
      <c r="A15" s="3" t="s">
        <v>3</v>
      </c>
      <c r="B15" s="7">
        <v>0.0</v>
      </c>
      <c r="C15" s="7">
        <v>0.0</v>
      </c>
      <c r="D15" s="7">
        <v>1.0</v>
      </c>
      <c r="E15" s="7" t="str">
        <f t="shared" si="6"/>
        <v>0.33</v>
      </c>
      <c r="F15" s="7" t="str">
        <f t="shared" si="7"/>
        <v>0.00</v>
      </c>
      <c r="G15" s="7" t="str">
        <f t="shared" si="8"/>
        <v>1.00</v>
      </c>
    </row>
    <row r="16">
      <c r="A16" s="3" t="s">
        <v>4</v>
      </c>
      <c r="B16" s="7">
        <v>1.0</v>
      </c>
      <c r="C16" s="7">
        <v>4.0</v>
      </c>
      <c r="D16" s="7">
        <v>3.0</v>
      </c>
      <c r="E16" s="7" t="str">
        <f t="shared" si="6"/>
        <v>2.67</v>
      </c>
      <c r="F16" s="7" t="str">
        <f t="shared" si="7"/>
        <v>3.00</v>
      </c>
      <c r="G16" s="7" t="str">
        <f t="shared" si="8"/>
        <v>4.00</v>
      </c>
    </row>
    <row r="17">
      <c r="A17" s="3" t="s">
        <v>5</v>
      </c>
      <c r="B17" s="7">
        <v>0.0</v>
      </c>
      <c r="C17" s="7">
        <v>2.0</v>
      </c>
      <c r="D17" s="7">
        <v>2.0</v>
      </c>
      <c r="E17" s="7" t="str">
        <f t="shared" si="6"/>
        <v>1.33</v>
      </c>
      <c r="F17" s="7" t="str">
        <f t="shared" si="7"/>
        <v>2.00</v>
      </c>
      <c r="G17" s="7" t="str">
        <f t="shared" si="8"/>
        <v>2.00</v>
      </c>
    </row>
    <row r="18">
      <c r="A18" s="3" t="s">
        <v>6</v>
      </c>
      <c r="B18" s="7">
        <v>0.0</v>
      </c>
      <c r="C18" s="7">
        <v>1.0</v>
      </c>
      <c r="D18" s="7">
        <v>3.0</v>
      </c>
      <c r="E18" s="7" t="str">
        <f t="shared" si="6"/>
        <v>1.33</v>
      </c>
      <c r="F18" s="7" t="str">
        <f t="shared" si="7"/>
        <v>1.00</v>
      </c>
      <c r="G18" s="7" t="str">
        <f t="shared" si="8"/>
        <v>3.00</v>
      </c>
    </row>
    <row r="19">
      <c r="A19" s="3" t="s">
        <v>7</v>
      </c>
      <c r="B19" s="7">
        <v>7.0</v>
      </c>
      <c r="C19" s="7">
        <v>2.0</v>
      </c>
      <c r="D19" s="7">
        <v>3.0</v>
      </c>
      <c r="E19" s="7" t="str">
        <f t="shared" si="6"/>
        <v>4.00</v>
      </c>
      <c r="F19" s="7" t="str">
        <f t="shared" si="7"/>
        <v>3.00</v>
      </c>
      <c r="G19" s="7" t="str">
        <f t="shared" si="8"/>
        <v>7.00</v>
      </c>
    </row>
    <row r="20">
      <c r="A20" s="3" t="s">
        <v>8</v>
      </c>
      <c r="B20" s="12"/>
      <c r="C20" s="12"/>
      <c r="D20" s="12"/>
      <c r="E20" s="12" t="str">
        <f t="shared" ref="E20:E21" si="9">IF(COUNT(B20:D20) = 0, NA(), AVERAGE(B20:D20))</f>
        <v>#N/A</v>
      </c>
      <c r="F20" s="12" t="str">
        <f t="shared" ref="F20:F21" si="10">IF(COUNT(B20:D20) = 0, NA(), MEDIAN(B20:D20))</f>
        <v>#N/A</v>
      </c>
      <c r="G20" s="12" t="str">
        <f t="shared" ref="G20:G21" si="11">IF(COUNT(B20:D20) = 0, NA(), MAX(B20:D20))</f>
        <v>#N/A</v>
      </c>
    </row>
    <row r="21" ht="15.75" customHeight="1">
      <c r="A21" s="3" t="s">
        <v>9</v>
      </c>
      <c r="B21" s="12"/>
      <c r="C21" s="12"/>
      <c r="D21" s="12"/>
      <c r="E21" s="12" t="str">
        <f t="shared" si="9"/>
        <v>#N/A</v>
      </c>
      <c r="F21" s="12" t="str">
        <f t="shared" si="10"/>
        <v>#N/A</v>
      </c>
      <c r="G21" s="12" t="str">
        <f t="shared" si="11"/>
        <v>#N/A</v>
      </c>
    </row>
    <row r="22" ht="15.75" customHeight="1">
      <c r="A22" s="3" t="s">
        <v>10</v>
      </c>
      <c r="B22" t="s">
        <v>28</v>
      </c>
      <c r="C22" t="s">
        <v>29</v>
      </c>
      <c r="D22" t="s">
        <v>29</v>
      </c>
      <c r="E22" t="str">
        <f t="array" ref="E22">INDEX(B22:D22, MATCH(MAX(COUNTIF(B22:D22, B22:D22)), COUNTIF(B22:D22, B22:D22), 0))</f>
        <v>Not on HAB</v>
      </c>
      <c r="F22" t="str">
        <f t="shared" ref="F22:G22" si="12">NA()</f>
        <v>#N/A</v>
      </c>
      <c r="G22" t="str">
        <f t="shared" si="12"/>
        <v>#N/A</v>
      </c>
    </row>
    <row r="23" ht="15.75" customHeight="1">
      <c r="A23" s="11" t="s">
        <v>30</v>
      </c>
    </row>
    <row r="24" ht="15.75" customHeight="1">
      <c r="A24" s="3" t="s">
        <v>11</v>
      </c>
      <c r="B24" t="b">
        <v>1</v>
      </c>
      <c r="C24" t="b">
        <v>0</v>
      </c>
      <c r="D24" t="b">
        <v>1</v>
      </c>
      <c r="E24" s="10" t="str">
        <f t="array" ref="E24">AVERAGE(IF(B24:D24, 1, 0))</f>
        <v>66.67%</v>
      </c>
      <c r="F24" t="str">
        <f>IF(E24 &gt; 0.5, TRUE, IF(E24 &lt; 0.5, FALSE, "INDETERMINATE"))</f>
        <v>TRUE</v>
      </c>
      <c r="G24" t="str">
        <f>NA()</f>
        <v>#N/A</v>
      </c>
    </row>
    <row r="25" ht="15.75" customHeight="1">
      <c r="A25" s="3" t="s">
        <v>31</v>
      </c>
      <c r="E25" t="str">
        <f t="shared" ref="E25:G25" si="13">NA()</f>
        <v>#N/A</v>
      </c>
      <c r="F25" t="str">
        <f t="shared" si="13"/>
        <v>#N/A</v>
      </c>
      <c r="G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D2"/>
    <mergeCell ref="E2:G2"/>
    <mergeCell ref="B4:D4"/>
    <mergeCell ref="E4:G4"/>
    <mergeCell ref="B13:D13"/>
    <mergeCell ref="E13:G13"/>
    <mergeCell ref="B23:D23"/>
    <mergeCell ref="E23:G2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4" width="11.43"/>
    <col customWidth="1" min="5" max="7" width="29.29"/>
    <col customWidth="1" min="8" max="19" width="8.71"/>
  </cols>
  <sheetData>
    <row r="1">
      <c r="B1" s="1" t="s">
        <v>32</v>
      </c>
      <c r="C1" s="1" t="s">
        <v>33</v>
      </c>
      <c r="D1" s="1" t="s">
        <v>34</v>
      </c>
      <c r="E1" s="1" t="s">
        <v>12</v>
      </c>
      <c r="F1" s="1" t="s">
        <v>13</v>
      </c>
      <c r="G1" s="1" t="s">
        <v>14</v>
      </c>
    </row>
    <row r="2">
      <c r="A2" s="11" t="s">
        <v>23</v>
      </c>
    </row>
    <row r="3">
      <c r="A3" s="3" t="s">
        <v>24</v>
      </c>
      <c r="E3" t="str">
        <f t="shared" ref="E3:G3" si="1">NA()</f>
        <v>#N/A</v>
      </c>
      <c r="F3" t="str">
        <f t="shared" si="1"/>
        <v>#N/A</v>
      </c>
      <c r="G3" t="str">
        <f t="shared" si="1"/>
        <v>#N/A</v>
      </c>
    </row>
    <row r="4">
      <c r="A4" s="11" t="s">
        <v>25</v>
      </c>
    </row>
    <row r="5">
      <c r="A5" s="3" t="s">
        <v>0</v>
      </c>
      <c r="B5" t="s">
        <v>26</v>
      </c>
      <c r="C5" t="s">
        <v>26</v>
      </c>
      <c r="D5" t="s">
        <v>26</v>
      </c>
      <c r="E5" t="str">
        <f t="array" ref="E5">INDEX(B5:D5, MATCH(MAX(COUNTIF(B5:D5, B5:D5)), COUNTIF(B5:D5, B5:D5), 0))</f>
        <v>Unknown</v>
      </c>
      <c r="F5" t="str">
        <f t="shared" ref="F5:G5" si="2">NA()</f>
        <v>#N/A</v>
      </c>
      <c r="G5" t="str">
        <f t="shared" si="2"/>
        <v>#N/A</v>
      </c>
    </row>
    <row r="6">
      <c r="A6" s="3" t="s">
        <v>1</v>
      </c>
      <c r="B6" t="b">
        <v>0</v>
      </c>
      <c r="C6" t="b">
        <v>0</v>
      </c>
      <c r="D6" t="b">
        <v>0</v>
      </c>
      <c r="E6" s="10" t="str">
        <f t="array" ref="E6">AVERAGE(IF(B6:D6, 1, 0))</f>
        <v>0.00%</v>
      </c>
      <c r="F6" t="str">
        <f>IF(E6 &gt; 0.5, TRUE, IF(E6 &lt; 0.5, FALSE, "INDETERMINATE"))</f>
        <v>FALSE</v>
      </c>
      <c r="G6" t="str">
        <f>NA()</f>
        <v>#N/A</v>
      </c>
    </row>
    <row r="7">
      <c r="A7" s="3" t="s">
        <v>2</v>
      </c>
      <c r="B7" s="7">
        <v>3.0</v>
      </c>
      <c r="C7" s="7">
        <v>3.0</v>
      </c>
      <c r="D7" s="7">
        <v>0.0</v>
      </c>
      <c r="E7" s="7" t="str">
        <f t="shared" ref="E7:E12" si="3">AVERAGE(B7:D7)</f>
        <v>2.00</v>
      </c>
      <c r="F7" s="7" t="str">
        <f t="shared" ref="F7:F12" si="4">MEDIAN(B7:D7)</f>
        <v>3.00</v>
      </c>
      <c r="G7" s="7" t="str">
        <f t="shared" ref="G7:G12" si="5">MAX(B7:D7)</f>
        <v>3.00</v>
      </c>
    </row>
    <row r="8">
      <c r="A8" s="3" t="s">
        <v>3</v>
      </c>
      <c r="B8" s="7">
        <v>1.0</v>
      </c>
      <c r="C8" s="7">
        <v>1.0</v>
      </c>
      <c r="D8" s="7">
        <v>3.0</v>
      </c>
      <c r="E8" s="7" t="str">
        <f t="shared" si="3"/>
        <v>1.67</v>
      </c>
      <c r="F8" s="7" t="str">
        <f t="shared" si="4"/>
        <v>1.00</v>
      </c>
      <c r="G8" s="7" t="str">
        <f t="shared" si="5"/>
        <v>3.00</v>
      </c>
    </row>
    <row r="9">
      <c r="A9" s="3" t="s">
        <v>4</v>
      </c>
      <c r="B9" s="7">
        <v>0.0</v>
      </c>
      <c r="C9" s="7">
        <v>0.0</v>
      </c>
      <c r="D9" s="7">
        <v>1.0</v>
      </c>
      <c r="E9" s="7" t="str">
        <f t="shared" si="3"/>
        <v>0.33</v>
      </c>
      <c r="F9" s="7" t="str">
        <f t="shared" si="4"/>
        <v>0.00</v>
      </c>
      <c r="G9" s="7" t="str">
        <f t="shared" si="5"/>
        <v>1.00</v>
      </c>
    </row>
    <row r="10">
      <c r="A10" s="3" t="s">
        <v>5</v>
      </c>
      <c r="B10" s="7">
        <v>1.0</v>
      </c>
      <c r="C10" s="7">
        <v>3.0</v>
      </c>
      <c r="D10" s="7">
        <v>4.0</v>
      </c>
      <c r="E10" s="7" t="str">
        <f t="shared" si="3"/>
        <v>2.67</v>
      </c>
      <c r="F10" s="7" t="str">
        <f t="shared" si="4"/>
        <v>3.00</v>
      </c>
      <c r="G10" s="7" t="str">
        <f t="shared" si="5"/>
        <v>4.00</v>
      </c>
    </row>
    <row r="11">
      <c r="A11" s="3" t="s">
        <v>6</v>
      </c>
      <c r="B11" s="7">
        <v>2.0</v>
      </c>
      <c r="C11" s="7">
        <v>1.0</v>
      </c>
      <c r="D11" s="7">
        <v>4.0</v>
      </c>
      <c r="E11" s="7" t="str">
        <f t="shared" si="3"/>
        <v>2.33</v>
      </c>
      <c r="F11" s="7" t="str">
        <f t="shared" si="4"/>
        <v>2.00</v>
      </c>
      <c r="G11" s="7" t="str">
        <f t="shared" si="5"/>
        <v>4.00</v>
      </c>
    </row>
    <row r="12">
      <c r="A12" s="3" t="s">
        <v>7</v>
      </c>
      <c r="B12" s="7">
        <v>0.0</v>
      </c>
      <c r="C12" s="7">
        <v>0.0</v>
      </c>
      <c r="D12" s="7">
        <v>2.0</v>
      </c>
      <c r="E12" s="7" t="str">
        <f t="shared" si="3"/>
        <v>0.67</v>
      </c>
      <c r="F12" s="7" t="str">
        <f t="shared" si="4"/>
        <v>0.00</v>
      </c>
      <c r="G12" s="7" t="str">
        <f t="shared" si="5"/>
        <v>2.00</v>
      </c>
    </row>
    <row r="13">
      <c r="A13" s="11" t="s">
        <v>27</v>
      </c>
    </row>
    <row r="14">
      <c r="A14" s="3" t="s">
        <v>2</v>
      </c>
      <c r="B14" s="7">
        <v>1.0</v>
      </c>
      <c r="C14" s="7">
        <v>3.0</v>
      </c>
      <c r="D14" s="7">
        <v>0.0</v>
      </c>
      <c r="E14" s="7" t="str">
        <f t="shared" ref="E14:E19" si="6">AVERAGE(B14:D14)</f>
        <v>1.33</v>
      </c>
      <c r="F14" s="7" t="str">
        <f t="shared" ref="F14:F19" si="7">MEDIAN(B14:D14)</f>
        <v>1.00</v>
      </c>
      <c r="G14" s="7" t="str">
        <f t="shared" ref="G14:G19" si="8">MAX(B14:D14)</f>
        <v>3.00</v>
      </c>
    </row>
    <row r="15">
      <c r="A15" s="3" t="s">
        <v>3</v>
      </c>
      <c r="B15" s="7">
        <v>3.0</v>
      </c>
      <c r="C15" s="7">
        <v>4.0</v>
      </c>
      <c r="D15" s="7">
        <v>0.0</v>
      </c>
      <c r="E15" s="7" t="str">
        <f t="shared" si="6"/>
        <v>2.33</v>
      </c>
      <c r="F15" s="7" t="str">
        <f t="shared" si="7"/>
        <v>3.00</v>
      </c>
      <c r="G15" s="7" t="str">
        <f t="shared" si="8"/>
        <v>4.00</v>
      </c>
    </row>
    <row r="16">
      <c r="A16" s="3" t="s">
        <v>4</v>
      </c>
      <c r="B16" s="7">
        <v>4.0</v>
      </c>
      <c r="C16" s="7">
        <v>4.0</v>
      </c>
      <c r="D16" s="7">
        <v>3.0</v>
      </c>
      <c r="E16" s="7" t="str">
        <f t="shared" si="6"/>
        <v>3.67</v>
      </c>
      <c r="F16" s="7" t="str">
        <f t="shared" si="7"/>
        <v>4.00</v>
      </c>
      <c r="G16" s="7" t="str">
        <f t="shared" si="8"/>
        <v>4.00</v>
      </c>
    </row>
    <row r="17">
      <c r="A17" s="3" t="s">
        <v>5</v>
      </c>
      <c r="B17" s="7">
        <v>1.0</v>
      </c>
      <c r="C17" s="7">
        <v>1.0</v>
      </c>
      <c r="D17" s="7">
        <v>2.0</v>
      </c>
      <c r="E17" s="7" t="str">
        <f t="shared" si="6"/>
        <v>1.33</v>
      </c>
      <c r="F17" s="7" t="str">
        <f t="shared" si="7"/>
        <v>1.00</v>
      </c>
      <c r="G17" s="7" t="str">
        <f t="shared" si="8"/>
        <v>2.00</v>
      </c>
    </row>
    <row r="18">
      <c r="A18" s="3" t="s">
        <v>6</v>
      </c>
      <c r="B18" s="7">
        <v>2.0</v>
      </c>
      <c r="C18" s="7">
        <v>1.0</v>
      </c>
      <c r="D18" s="7">
        <v>1.0</v>
      </c>
      <c r="E18" s="7" t="str">
        <f t="shared" si="6"/>
        <v>1.33</v>
      </c>
      <c r="F18" s="7" t="str">
        <f t="shared" si="7"/>
        <v>1.00</v>
      </c>
      <c r="G18" s="7" t="str">
        <f t="shared" si="8"/>
        <v>2.00</v>
      </c>
    </row>
    <row r="19">
      <c r="A19" s="3" t="s">
        <v>7</v>
      </c>
      <c r="B19" s="7">
        <v>0.0</v>
      </c>
      <c r="C19" s="7">
        <v>0.0</v>
      </c>
      <c r="D19" s="7">
        <v>3.0</v>
      </c>
      <c r="E19" s="7" t="str">
        <f t="shared" si="6"/>
        <v>1.00</v>
      </c>
      <c r="F19" s="7" t="str">
        <f t="shared" si="7"/>
        <v>0.00</v>
      </c>
      <c r="G19" s="7" t="str">
        <f t="shared" si="8"/>
        <v>3.00</v>
      </c>
    </row>
    <row r="20">
      <c r="A20" s="3" t="s">
        <v>8</v>
      </c>
      <c r="B20" s="12"/>
      <c r="C20" s="12"/>
      <c r="D20" s="12"/>
      <c r="E20" s="12" t="str">
        <f t="shared" ref="E20:E21" si="9">IF(COUNT(B20:D20) = 0, NA(), AVERAGE(B20:D20))</f>
        <v>#N/A</v>
      </c>
      <c r="F20" s="12" t="str">
        <f t="shared" ref="F20:F21" si="10">IF(COUNT(B20:D20) = 0, NA(), MEDIAN(B20:D20))</f>
        <v>#N/A</v>
      </c>
      <c r="G20" s="12" t="str">
        <f t="shared" ref="G20:G21" si="11">IF(COUNT(B20:D20) = 0, NA(), MAX(B20:D20))</f>
        <v>#N/A</v>
      </c>
    </row>
    <row r="21" ht="15.75" customHeight="1">
      <c r="A21" s="3" t="s">
        <v>9</v>
      </c>
      <c r="B21" s="12"/>
      <c r="C21" s="12"/>
      <c r="D21" s="12"/>
      <c r="E21" s="12" t="str">
        <f t="shared" si="9"/>
        <v>#N/A</v>
      </c>
      <c r="F21" s="12" t="str">
        <f t="shared" si="10"/>
        <v>#N/A</v>
      </c>
      <c r="G21" s="12" t="str">
        <f t="shared" si="11"/>
        <v>#N/A</v>
      </c>
    </row>
    <row r="22" ht="15.75" customHeight="1">
      <c r="A22" s="3" t="s">
        <v>10</v>
      </c>
      <c r="B22" t="s">
        <v>29</v>
      </c>
      <c r="C22" t="s">
        <v>28</v>
      </c>
      <c r="D22" t="s">
        <v>28</v>
      </c>
      <c r="E22" t="str">
        <f t="array" ref="E22">INDEX(B22:D22, MATCH(MAX(COUNTIF(B22:D22, B22:D22)), COUNTIF(B22:D22, B22:D22), 0))</f>
        <v>HAB Level 3</v>
      </c>
      <c r="F22" t="str">
        <f t="shared" ref="F22:G22" si="12">NA()</f>
        <v>#N/A</v>
      </c>
      <c r="G22" t="str">
        <f t="shared" si="12"/>
        <v>#N/A</v>
      </c>
    </row>
    <row r="23" ht="15.75" customHeight="1">
      <c r="A23" s="11" t="s">
        <v>30</v>
      </c>
    </row>
    <row r="24" ht="15.75" customHeight="1">
      <c r="A24" s="3" t="s">
        <v>11</v>
      </c>
      <c r="B24" t="b">
        <v>1</v>
      </c>
      <c r="C24" t="b">
        <v>0</v>
      </c>
      <c r="D24" t="b">
        <v>1</v>
      </c>
      <c r="E24" s="10" t="str">
        <f t="array" ref="E24">AVERAGE(IF(B24:D24, 1, 0))</f>
        <v>66.67%</v>
      </c>
      <c r="F24" t="str">
        <f>IF(E24 &gt; 0.5, TRUE, IF(E24 &lt; 0.5, FALSE, "INDETERMINATE"))</f>
        <v>TRUE</v>
      </c>
      <c r="G24" t="str">
        <f>NA()</f>
        <v>#N/A</v>
      </c>
    </row>
    <row r="25" ht="15.75" customHeight="1">
      <c r="A25" s="3" t="s">
        <v>31</v>
      </c>
      <c r="E25" t="str">
        <f t="shared" ref="E25:G25" si="13">NA()</f>
        <v>#N/A</v>
      </c>
      <c r="F25" t="str">
        <f t="shared" si="13"/>
        <v>#N/A</v>
      </c>
      <c r="G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D2"/>
    <mergeCell ref="E2:G2"/>
    <mergeCell ref="B4:D4"/>
    <mergeCell ref="E4:G4"/>
    <mergeCell ref="B13:D13"/>
    <mergeCell ref="E13:G13"/>
    <mergeCell ref="B23:D23"/>
    <mergeCell ref="E23:G2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3" width="11.43"/>
    <col customWidth="1" min="4" max="6" width="29.29"/>
    <col customWidth="1" min="7" max="18" width="8.71"/>
  </cols>
  <sheetData>
    <row r="1">
      <c r="B1" s="1" t="s">
        <v>35</v>
      </c>
      <c r="C1" s="1" t="s">
        <v>36</v>
      </c>
      <c r="D1" s="1" t="s">
        <v>12</v>
      </c>
      <c r="E1" s="1" t="s">
        <v>13</v>
      </c>
      <c r="F1" s="1" t="s">
        <v>14</v>
      </c>
    </row>
    <row r="2">
      <c r="A2" s="11" t="s">
        <v>23</v>
      </c>
    </row>
    <row r="3">
      <c r="A3" s="3" t="s">
        <v>24</v>
      </c>
      <c r="B3" t="s">
        <v>37</v>
      </c>
      <c r="D3" t="str">
        <f t="shared" ref="D3:F3" si="1">NA()</f>
        <v>#N/A</v>
      </c>
      <c r="E3" t="str">
        <f t="shared" si="1"/>
        <v>#N/A</v>
      </c>
      <c r="F3" t="str">
        <f t="shared" si="1"/>
        <v>#N/A</v>
      </c>
    </row>
    <row r="4">
      <c r="A4" s="11" t="s">
        <v>25</v>
      </c>
    </row>
    <row r="5">
      <c r="A5" s="3" t="s">
        <v>0</v>
      </c>
      <c r="B5" t="s">
        <v>26</v>
      </c>
      <c r="C5" t="s">
        <v>26</v>
      </c>
      <c r="D5" t="str">
        <f t="array" ref="D5">INDEX(B5:C5, MATCH(MAX(COUNTIF(B5:C5, B5:C5)), COUNTIF(B5:C5, B5:C5), 0))</f>
        <v>Unknown</v>
      </c>
      <c r="E5" t="str">
        <f t="shared" ref="E5:F5" si="2">NA()</f>
        <v>#N/A</v>
      </c>
      <c r="F5" t="str">
        <f t="shared" si="2"/>
        <v>#N/A</v>
      </c>
    </row>
    <row r="6">
      <c r="A6" s="3" t="s">
        <v>1</v>
      </c>
      <c r="B6" t="b">
        <v>0</v>
      </c>
      <c r="C6" t="b">
        <v>0</v>
      </c>
      <c r="D6" s="10" t="str">
        <f t="array" ref="D6">AVERAGE(IF(B6:C6, 1, 0))</f>
        <v>0.00%</v>
      </c>
      <c r="E6" t="str">
        <f>IF(D6 &gt; 0.5, TRUE, IF(D6 &lt; 0.5, FALSE, "INDETERMINATE"))</f>
        <v>FALSE</v>
      </c>
      <c r="F6" t="str">
        <f>NA()</f>
        <v>#N/A</v>
      </c>
    </row>
    <row r="7">
      <c r="A7" s="3" t="s">
        <v>2</v>
      </c>
      <c r="B7" s="7">
        <v>1.0</v>
      </c>
      <c r="C7" s="7">
        <v>0.0</v>
      </c>
      <c r="D7" s="7" t="str">
        <f t="shared" ref="D7:D12" si="3">AVERAGE(B7:C7)</f>
        <v>0.50</v>
      </c>
      <c r="E7" s="7" t="str">
        <f t="shared" ref="E7:E12" si="4">MEDIAN(B7:C7)</f>
        <v>0.50</v>
      </c>
      <c r="F7" s="7" t="str">
        <f t="shared" ref="F7:F12" si="5">MAX(B7:C7)</f>
        <v>1.00</v>
      </c>
    </row>
    <row r="8">
      <c r="A8" s="3" t="s">
        <v>3</v>
      </c>
      <c r="B8" s="7">
        <v>1.0</v>
      </c>
      <c r="C8" s="7">
        <v>2.0</v>
      </c>
      <c r="D8" s="7" t="str">
        <f t="shared" si="3"/>
        <v>1.50</v>
      </c>
      <c r="E8" s="7" t="str">
        <f t="shared" si="4"/>
        <v>1.50</v>
      </c>
      <c r="F8" s="7" t="str">
        <f t="shared" si="5"/>
        <v>2.00</v>
      </c>
    </row>
    <row r="9">
      <c r="A9" s="3" t="s">
        <v>4</v>
      </c>
      <c r="B9" s="7">
        <v>3.0</v>
      </c>
      <c r="C9" s="7">
        <v>2.0</v>
      </c>
      <c r="D9" s="7" t="str">
        <f t="shared" si="3"/>
        <v>2.50</v>
      </c>
      <c r="E9" s="7" t="str">
        <f t="shared" si="4"/>
        <v>2.50</v>
      </c>
      <c r="F9" s="7" t="str">
        <f t="shared" si="5"/>
        <v>3.00</v>
      </c>
    </row>
    <row r="10">
      <c r="A10" s="3" t="s">
        <v>5</v>
      </c>
      <c r="B10" s="7">
        <v>0.0</v>
      </c>
      <c r="C10" s="7">
        <v>0.0</v>
      </c>
      <c r="D10" s="7" t="str">
        <f t="shared" si="3"/>
        <v>0.00</v>
      </c>
      <c r="E10" s="7" t="str">
        <f t="shared" si="4"/>
        <v>0.00</v>
      </c>
      <c r="F10" s="7" t="str">
        <f t="shared" si="5"/>
        <v>0.00</v>
      </c>
    </row>
    <row r="11">
      <c r="A11" s="3" t="s">
        <v>6</v>
      </c>
      <c r="B11" s="7">
        <v>0.0</v>
      </c>
      <c r="C11" s="7">
        <v>2.0</v>
      </c>
      <c r="D11" s="7" t="str">
        <f t="shared" si="3"/>
        <v>1.00</v>
      </c>
      <c r="E11" s="7" t="str">
        <f t="shared" si="4"/>
        <v>1.00</v>
      </c>
      <c r="F11" s="7" t="str">
        <f t="shared" si="5"/>
        <v>2.00</v>
      </c>
    </row>
    <row r="12">
      <c r="A12" s="3" t="s">
        <v>7</v>
      </c>
      <c r="B12" s="7">
        <v>0.0</v>
      </c>
      <c r="C12" s="7">
        <v>4.0</v>
      </c>
      <c r="D12" s="7" t="str">
        <f t="shared" si="3"/>
        <v>2.00</v>
      </c>
      <c r="E12" s="7" t="str">
        <f t="shared" si="4"/>
        <v>2.00</v>
      </c>
      <c r="F12" s="7" t="str">
        <f t="shared" si="5"/>
        <v>4.00</v>
      </c>
    </row>
    <row r="13">
      <c r="A13" s="11" t="s">
        <v>27</v>
      </c>
    </row>
    <row r="14">
      <c r="A14" s="3" t="s">
        <v>2</v>
      </c>
      <c r="B14" s="7">
        <v>4.0</v>
      </c>
      <c r="C14" s="7">
        <v>0.0</v>
      </c>
      <c r="D14" s="7" t="str">
        <f t="shared" ref="D14:D19" si="6">AVERAGE(B14:C14)</f>
        <v>2.00</v>
      </c>
      <c r="E14" s="7" t="str">
        <f t="shared" ref="E14:E19" si="7">MEDIAN(B14:C14)</f>
        <v>2.00</v>
      </c>
      <c r="F14" s="7" t="str">
        <f t="shared" ref="F14:F19" si="8">MAX(B14:C14)</f>
        <v>4.00</v>
      </c>
    </row>
    <row r="15">
      <c r="A15" s="3" t="s">
        <v>3</v>
      </c>
      <c r="B15" s="7">
        <v>0.0</v>
      </c>
      <c r="C15" s="7">
        <v>0.0</v>
      </c>
      <c r="D15" s="7" t="str">
        <f t="shared" si="6"/>
        <v>0.00</v>
      </c>
      <c r="E15" s="7" t="str">
        <f t="shared" si="7"/>
        <v>0.00</v>
      </c>
      <c r="F15" s="7" t="str">
        <f t="shared" si="8"/>
        <v>0.00</v>
      </c>
    </row>
    <row r="16">
      <c r="A16" s="3" t="s">
        <v>4</v>
      </c>
      <c r="B16" s="7">
        <v>0.0</v>
      </c>
      <c r="C16" s="7">
        <v>2.0</v>
      </c>
      <c r="D16" s="7" t="str">
        <f t="shared" si="6"/>
        <v>1.00</v>
      </c>
      <c r="E16" s="7" t="str">
        <f t="shared" si="7"/>
        <v>1.00</v>
      </c>
      <c r="F16" s="7" t="str">
        <f t="shared" si="8"/>
        <v>2.00</v>
      </c>
    </row>
    <row r="17">
      <c r="A17" s="3" t="s">
        <v>5</v>
      </c>
      <c r="B17" s="7">
        <v>1.0</v>
      </c>
      <c r="C17" s="7">
        <v>1.0</v>
      </c>
      <c r="D17" s="7" t="str">
        <f t="shared" si="6"/>
        <v>1.00</v>
      </c>
      <c r="E17" s="7" t="str">
        <f t="shared" si="7"/>
        <v>1.00</v>
      </c>
      <c r="F17" s="7" t="str">
        <f t="shared" si="8"/>
        <v>1.00</v>
      </c>
    </row>
    <row r="18">
      <c r="A18" s="3" t="s">
        <v>6</v>
      </c>
      <c r="B18" s="7">
        <v>4.0</v>
      </c>
      <c r="C18" s="7">
        <v>1.0</v>
      </c>
      <c r="D18" s="7" t="str">
        <f t="shared" si="6"/>
        <v>2.50</v>
      </c>
      <c r="E18" s="7" t="str">
        <f t="shared" si="7"/>
        <v>2.50</v>
      </c>
      <c r="F18" s="7" t="str">
        <f t="shared" si="8"/>
        <v>4.00</v>
      </c>
    </row>
    <row r="19">
      <c r="A19" s="3" t="s">
        <v>7</v>
      </c>
      <c r="B19" s="7">
        <v>1.0</v>
      </c>
      <c r="C19" s="7">
        <v>3.0</v>
      </c>
      <c r="D19" s="7" t="str">
        <f t="shared" si="6"/>
        <v>2.00</v>
      </c>
      <c r="E19" s="7" t="str">
        <f t="shared" si="7"/>
        <v>2.00</v>
      </c>
      <c r="F19" s="7" t="str">
        <f t="shared" si="8"/>
        <v>3.00</v>
      </c>
    </row>
    <row r="20">
      <c r="A20" s="3" t="s">
        <v>8</v>
      </c>
      <c r="B20" s="12"/>
      <c r="C20" s="12"/>
      <c r="D20" s="12" t="str">
        <f t="shared" ref="D20:D21" si="9">IF(COUNT(B20:C20) = 0, NA(), AVERAGE(B20:C20))</f>
        <v>#N/A</v>
      </c>
      <c r="E20" s="12" t="str">
        <f t="shared" ref="E20:E21" si="10">IF(COUNT(B20:C20) = 0, NA(), MEDIAN(B20:C20))</f>
        <v>#N/A</v>
      </c>
      <c r="F20" s="12" t="str">
        <f t="shared" ref="F20:F21" si="11">IF(COUNT(B20:C20) = 0, NA(), MAX(B20:C20))</f>
        <v>#N/A</v>
      </c>
    </row>
    <row r="21" ht="15.75" customHeight="1">
      <c r="A21" s="3" t="s">
        <v>9</v>
      </c>
      <c r="B21" s="12"/>
      <c r="C21" s="12"/>
      <c r="D21" s="12" t="str">
        <f t="shared" si="9"/>
        <v>#N/A</v>
      </c>
      <c r="E21" s="12" t="str">
        <f t="shared" si="10"/>
        <v>#N/A</v>
      </c>
      <c r="F21" s="12" t="str">
        <f t="shared" si="11"/>
        <v>#N/A</v>
      </c>
    </row>
    <row r="22" ht="15.75" customHeight="1">
      <c r="A22" s="3" t="s">
        <v>10</v>
      </c>
      <c r="B22" t="s">
        <v>29</v>
      </c>
      <c r="C22" t="s">
        <v>29</v>
      </c>
      <c r="D22" t="str">
        <f t="array" ref="D22">INDEX(B22:C22, MATCH(MAX(COUNTIF(B22:C22, B22:C22)), COUNTIF(B22:C22, B22:C22), 0))</f>
        <v>Not on HAB</v>
      </c>
      <c r="E22" t="str">
        <f t="shared" ref="E22:F22" si="12">NA()</f>
        <v>#N/A</v>
      </c>
      <c r="F22" t="str">
        <f t="shared" si="12"/>
        <v>#N/A</v>
      </c>
    </row>
    <row r="23" ht="15.75" customHeight="1">
      <c r="A23" s="11" t="s">
        <v>30</v>
      </c>
    </row>
    <row r="24" ht="15.75" customHeight="1">
      <c r="A24" s="3" t="s">
        <v>11</v>
      </c>
      <c r="B24" t="b">
        <v>1</v>
      </c>
      <c r="C24" t="b">
        <v>0</v>
      </c>
      <c r="D24" s="10" t="str">
        <f t="array" ref="D24">AVERAGE(IF(B24:C24, 1, 0))</f>
        <v>50.00%</v>
      </c>
      <c r="E24" t="str">
        <f>IF(D24 &gt; 0.5, TRUE, IF(D24 &lt; 0.5, FALSE, "INDETERMINATE"))</f>
        <v>INDETERMINATE</v>
      </c>
      <c r="F24" t="str">
        <f>NA()</f>
        <v>#N/A</v>
      </c>
    </row>
    <row r="25" ht="15.75" customHeight="1">
      <c r="A25" s="3" t="s">
        <v>31</v>
      </c>
      <c r="D25" t="str">
        <f t="shared" ref="D25:F25" si="13">NA()</f>
        <v>#N/A</v>
      </c>
      <c r="E25" t="str">
        <f t="shared" si="13"/>
        <v>#N/A</v>
      </c>
      <c r="F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C2"/>
    <mergeCell ref="D2:F2"/>
    <mergeCell ref="B4:C4"/>
    <mergeCell ref="D4:F4"/>
    <mergeCell ref="B13:C13"/>
    <mergeCell ref="D13:F13"/>
    <mergeCell ref="B23:C23"/>
    <mergeCell ref="D23:F2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3" width="11.43"/>
    <col customWidth="1" min="4" max="4" width="14.0"/>
    <col customWidth="1" min="5" max="7" width="29.29"/>
    <col customWidth="1" min="8" max="19" width="8.71"/>
  </cols>
  <sheetData>
    <row r="1">
      <c r="B1" s="1" t="s">
        <v>38</v>
      </c>
      <c r="C1" s="1" t="s">
        <v>39</v>
      </c>
      <c r="D1" s="1" t="s">
        <v>40</v>
      </c>
      <c r="E1" s="1" t="s">
        <v>12</v>
      </c>
      <c r="F1" s="1" t="s">
        <v>13</v>
      </c>
      <c r="G1" s="1" t="s">
        <v>14</v>
      </c>
    </row>
    <row r="2">
      <c r="A2" s="11" t="s">
        <v>23</v>
      </c>
    </row>
    <row r="3">
      <c r="A3" s="3" t="s">
        <v>24</v>
      </c>
      <c r="E3" t="str">
        <f t="shared" ref="E3:G3" si="1">NA()</f>
        <v>#N/A</v>
      </c>
      <c r="F3" t="str">
        <f t="shared" si="1"/>
        <v>#N/A</v>
      </c>
      <c r="G3" t="str">
        <f t="shared" si="1"/>
        <v>#N/A</v>
      </c>
    </row>
    <row r="4">
      <c r="A4" s="11" t="s">
        <v>25</v>
      </c>
    </row>
    <row r="5">
      <c r="A5" s="3" t="s">
        <v>0</v>
      </c>
      <c r="B5" t="s">
        <v>26</v>
      </c>
      <c r="C5" t="s">
        <v>26</v>
      </c>
      <c r="D5" t="s">
        <v>26</v>
      </c>
      <c r="E5" t="str">
        <f t="array" ref="E5">INDEX(B5:D5, MATCH(MAX(COUNTIF(B5:D5, B5:D5)), COUNTIF(B5:D5, B5:D5), 0))</f>
        <v>Unknown</v>
      </c>
      <c r="F5" t="str">
        <f t="shared" ref="F5:G5" si="2">NA()</f>
        <v>#N/A</v>
      </c>
      <c r="G5" t="str">
        <f t="shared" si="2"/>
        <v>#N/A</v>
      </c>
    </row>
    <row r="6">
      <c r="A6" s="3" t="s">
        <v>1</v>
      </c>
      <c r="B6" t="b">
        <v>0</v>
      </c>
      <c r="C6" t="b">
        <v>0</v>
      </c>
      <c r="D6" t="b">
        <v>0</v>
      </c>
      <c r="E6" s="10" t="str">
        <f t="array" ref="E6">AVERAGE(IF(B6:D6, 1, 0))</f>
        <v>0.00%</v>
      </c>
      <c r="F6" t="str">
        <f>IF(E6 &gt; 0.5, TRUE, IF(E6 &lt; 0.5, FALSE, "INDETERMINATE"))</f>
        <v>FALSE</v>
      </c>
      <c r="G6" t="str">
        <f>NA()</f>
        <v>#N/A</v>
      </c>
    </row>
    <row r="7">
      <c r="A7" s="3" t="s">
        <v>2</v>
      </c>
      <c r="B7" s="7">
        <v>1.0</v>
      </c>
      <c r="C7" s="7">
        <v>1.0</v>
      </c>
      <c r="D7" s="7">
        <v>0.0</v>
      </c>
      <c r="E7" s="7" t="str">
        <f t="shared" ref="E7:E12" si="3">AVERAGE(B7:D7)</f>
        <v>0.67</v>
      </c>
      <c r="F7" s="7" t="str">
        <f t="shared" ref="F7:F12" si="4">MEDIAN(B7:D7)</f>
        <v>1.00</v>
      </c>
      <c r="G7" s="7" t="str">
        <f t="shared" ref="G7:G12" si="5">MAX(B7:D7)</f>
        <v>1.00</v>
      </c>
    </row>
    <row r="8">
      <c r="A8" s="3" t="s">
        <v>3</v>
      </c>
      <c r="B8" s="7">
        <v>2.0</v>
      </c>
      <c r="C8" s="7">
        <v>2.0</v>
      </c>
      <c r="D8" s="7">
        <v>0.0</v>
      </c>
      <c r="E8" s="7" t="str">
        <f t="shared" si="3"/>
        <v>1.33</v>
      </c>
      <c r="F8" s="7" t="str">
        <f t="shared" si="4"/>
        <v>2.00</v>
      </c>
      <c r="G8" s="7" t="str">
        <f t="shared" si="5"/>
        <v>2.00</v>
      </c>
    </row>
    <row r="9">
      <c r="A9" s="3" t="s">
        <v>4</v>
      </c>
      <c r="B9" s="7">
        <v>4.0</v>
      </c>
      <c r="C9" s="7">
        <v>1.0</v>
      </c>
      <c r="D9" s="7">
        <v>5.0</v>
      </c>
      <c r="E9" s="7" t="str">
        <f t="shared" si="3"/>
        <v>3.33</v>
      </c>
      <c r="F9" s="7" t="str">
        <f t="shared" si="4"/>
        <v>4.00</v>
      </c>
      <c r="G9" s="7" t="str">
        <f t="shared" si="5"/>
        <v>5.00</v>
      </c>
    </row>
    <row r="10">
      <c r="A10" s="3" t="s">
        <v>5</v>
      </c>
      <c r="B10" s="7">
        <v>6.0</v>
      </c>
      <c r="C10" s="7">
        <v>2.0</v>
      </c>
      <c r="D10" s="7">
        <v>3.0</v>
      </c>
      <c r="E10" s="7" t="str">
        <f t="shared" si="3"/>
        <v>3.67</v>
      </c>
      <c r="F10" s="7" t="str">
        <f t="shared" si="4"/>
        <v>3.00</v>
      </c>
      <c r="G10" s="7" t="str">
        <f t="shared" si="5"/>
        <v>6.00</v>
      </c>
    </row>
    <row r="11">
      <c r="A11" s="3" t="s">
        <v>6</v>
      </c>
      <c r="B11" s="7">
        <v>6.0</v>
      </c>
      <c r="C11" s="7">
        <v>0.0</v>
      </c>
      <c r="D11" s="7">
        <v>2.0</v>
      </c>
      <c r="E11" s="7" t="str">
        <f t="shared" si="3"/>
        <v>2.67</v>
      </c>
      <c r="F11" s="7" t="str">
        <f t="shared" si="4"/>
        <v>2.00</v>
      </c>
      <c r="G11" s="7" t="str">
        <f t="shared" si="5"/>
        <v>6.00</v>
      </c>
    </row>
    <row r="12">
      <c r="A12" s="3" t="s">
        <v>7</v>
      </c>
      <c r="B12" s="7">
        <v>1.0</v>
      </c>
      <c r="C12" s="7">
        <v>1.0</v>
      </c>
      <c r="D12" s="7">
        <v>2.0</v>
      </c>
      <c r="E12" s="7" t="str">
        <f t="shared" si="3"/>
        <v>1.33</v>
      </c>
      <c r="F12" s="7" t="str">
        <f t="shared" si="4"/>
        <v>1.00</v>
      </c>
      <c r="G12" s="7" t="str">
        <f t="shared" si="5"/>
        <v>2.00</v>
      </c>
    </row>
    <row r="13">
      <c r="A13" s="11" t="s">
        <v>27</v>
      </c>
    </row>
    <row r="14">
      <c r="A14" s="3" t="s">
        <v>2</v>
      </c>
      <c r="B14" s="7">
        <v>1.0</v>
      </c>
      <c r="C14" s="7">
        <v>0.0</v>
      </c>
      <c r="D14" s="7">
        <v>0.0</v>
      </c>
      <c r="E14" s="7" t="str">
        <f t="shared" ref="E14:E19" si="6">AVERAGE(B14:D14)</f>
        <v>0.33</v>
      </c>
      <c r="F14" s="7" t="str">
        <f t="shared" ref="F14:F19" si="7">MEDIAN(B14:D14)</f>
        <v>0.00</v>
      </c>
      <c r="G14" s="7" t="str">
        <f t="shared" ref="G14:G19" si="8">MAX(B14:D14)</f>
        <v>1.00</v>
      </c>
    </row>
    <row r="15">
      <c r="A15" s="3" t="s">
        <v>3</v>
      </c>
      <c r="B15" s="7">
        <v>0.0</v>
      </c>
      <c r="C15" s="7">
        <v>0.0</v>
      </c>
      <c r="D15" s="7">
        <v>0.0</v>
      </c>
      <c r="E15" s="7" t="str">
        <f t="shared" si="6"/>
        <v>0.00</v>
      </c>
      <c r="F15" s="7" t="str">
        <f t="shared" si="7"/>
        <v>0.00</v>
      </c>
      <c r="G15" s="7" t="str">
        <f t="shared" si="8"/>
        <v>0.00</v>
      </c>
    </row>
    <row r="16">
      <c r="A16" s="3" t="s">
        <v>4</v>
      </c>
      <c r="B16" s="7">
        <v>2.0</v>
      </c>
      <c r="C16" s="7">
        <v>2.0</v>
      </c>
      <c r="D16" s="7">
        <v>1.0</v>
      </c>
      <c r="E16" s="7" t="str">
        <f t="shared" si="6"/>
        <v>1.67</v>
      </c>
      <c r="F16" s="7" t="str">
        <f t="shared" si="7"/>
        <v>2.00</v>
      </c>
      <c r="G16" s="7" t="str">
        <f t="shared" si="8"/>
        <v>2.00</v>
      </c>
    </row>
    <row r="17">
      <c r="A17" s="3" t="s">
        <v>5</v>
      </c>
      <c r="B17" s="7">
        <v>2.0</v>
      </c>
      <c r="C17" s="7">
        <v>4.0</v>
      </c>
      <c r="D17" s="7">
        <v>5.0</v>
      </c>
      <c r="E17" s="7" t="str">
        <f t="shared" si="6"/>
        <v>3.67</v>
      </c>
      <c r="F17" s="7" t="str">
        <f t="shared" si="7"/>
        <v>4.00</v>
      </c>
      <c r="G17" s="7" t="str">
        <f t="shared" si="8"/>
        <v>5.00</v>
      </c>
    </row>
    <row r="18">
      <c r="A18" s="3" t="s">
        <v>6</v>
      </c>
      <c r="B18" s="7">
        <v>2.0</v>
      </c>
      <c r="C18" s="7">
        <v>3.0</v>
      </c>
      <c r="D18" s="7">
        <v>2.0</v>
      </c>
      <c r="E18" s="7" t="str">
        <f t="shared" si="6"/>
        <v>2.33</v>
      </c>
      <c r="F18" s="7" t="str">
        <f t="shared" si="7"/>
        <v>2.00</v>
      </c>
      <c r="G18" s="7" t="str">
        <f t="shared" si="8"/>
        <v>3.00</v>
      </c>
    </row>
    <row r="19">
      <c r="A19" s="3" t="s">
        <v>7</v>
      </c>
      <c r="B19" s="7">
        <v>0.0</v>
      </c>
      <c r="C19" s="7">
        <v>3.0</v>
      </c>
      <c r="D19" s="7">
        <v>4.0</v>
      </c>
      <c r="E19" s="7" t="str">
        <f t="shared" si="6"/>
        <v>2.33</v>
      </c>
      <c r="F19" s="7" t="str">
        <f t="shared" si="7"/>
        <v>3.00</v>
      </c>
      <c r="G19" s="7" t="str">
        <f t="shared" si="8"/>
        <v>4.00</v>
      </c>
    </row>
    <row r="20">
      <c r="A20" s="3" t="s">
        <v>8</v>
      </c>
      <c r="B20" s="12"/>
      <c r="C20" s="12"/>
      <c r="D20" s="12"/>
      <c r="E20" s="12" t="str">
        <f t="shared" ref="E20:E21" si="9">IF(COUNT(B20:D20) = 0, NA(), AVERAGE(B20:D20))</f>
        <v>#N/A</v>
      </c>
      <c r="F20" s="12" t="str">
        <f t="shared" ref="F20:F21" si="10">IF(COUNT(B20:D20) = 0, NA(), MEDIAN(B20:D20))</f>
        <v>#N/A</v>
      </c>
      <c r="G20" s="12" t="str">
        <f t="shared" ref="G20:G21" si="11">IF(COUNT(B20:D20) = 0, NA(), MAX(B20:D20))</f>
        <v>#N/A</v>
      </c>
    </row>
    <row r="21" ht="15.75" customHeight="1">
      <c r="A21" s="3" t="s">
        <v>9</v>
      </c>
      <c r="B21" s="12"/>
      <c r="C21" s="12"/>
      <c r="D21" s="12"/>
      <c r="E21" s="12" t="str">
        <f t="shared" si="9"/>
        <v>#N/A</v>
      </c>
      <c r="F21" s="12" t="str">
        <f t="shared" si="10"/>
        <v>#N/A</v>
      </c>
      <c r="G21" s="12" t="str">
        <f t="shared" si="11"/>
        <v>#N/A</v>
      </c>
    </row>
    <row r="22" ht="15.75" customHeight="1">
      <c r="A22" s="3" t="s">
        <v>10</v>
      </c>
      <c r="B22" t="s">
        <v>29</v>
      </c>
      <c r="C22" t="s">
        <v>29</v>
      </c>
      <c r="D22" t="s">
        <v>41</v>
      </c>
      <c r="E22" t="str">
        <f t="array" ref="E22">INDEX(B22:D22, MATCH(MAX(COUNTIF(B22:D22, B22:D22)), COUNTIF(B22:D22, B22:D22), 0))</f>
        <v>Not on HAB</v>
      </c>
      <c r="F22" t="str">
        <f t="shared" ref="F22:G22" si="12">NA()</f>
        <v>#N/A</v>
      </c>
      <c r="G22" t="str">
        <f t="shared" si="12"/>
        <v>#N/A</v>
      </c>
    </row>
    <row r="23" ht="15.75" customHeight="1">
      <c r="A23" s="11" t="s">
        <v>30</v>
      </c>
    </row>
    <row r="24" ht="15.75" customHeight="1">
      <c r="A24" s="3" t="s">
        <v>11</v>
      </c>
      <c r="B24" t="b">
        <v>1</v>
      </c>
      <c r="C24" t="b">
        <v>1</v>
      </c>
      <c r="D24" t="b">
        <v>0</v>
      </c>
      <c r="E24" s="10" t="str">
        <f t="array" ref="E24">AVERAGE(IF(B24:D24, 1, 0))</f>
        <v>66.67%</v>
      </c>
      <c r="F24" t="str">
        <f>IF(E24 &gt; 0.5, TRUE, IF(E24 &lt; 0.5, FALSE, "INDETERMINATE"))</f>
        <v>TRUE</v>
      </c>
      <c r="G24" t="str">
        <f>NA()</f>
        <v>#N/A</v>
      </c>
    </row>
    <row r="25" ht="15.75" customHeight="1">
      <c r="A25" s="3" t="s">
        <v>31</v>
      </c>
      <c r="E25" t="str">
        <f t="shared" ref="E25:G25" si="13">NA()</f>
        <v>#N/A</v>
      </c>
      <c r="F25" t="str">
        <f t="shared" si="13"/>
        <v>#N/A</v>
      </c>
      <c r="G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D2"/>
    <mergeCell ref="E2:G2"/>
    <mergeCell ref="B4:D4"/>
    <mergeCell ref="E4:G4"/>
    <mergeCell ref="B13:D13"/>
    <mergeCell ref="E13:G13"/>
    <mergeCell ref="B23:D23"/>
    <mergeCell ref="E23:G2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3" width="11.43"/>
    <col customWidth="1" min="4" max="6" width="29.29"/>
    <col customWidth="1" min="7" max="18" width="8.71"/>
  </cols>
  <sheetData>
    <row r="1">
      <c r="B1" s="1" t="s">
        <v>21</v>
      </c>
      <c r="C1" s="1" t="s">
        <v>42</v>
      </c>
      <c r="D1" s="1" t="s">
        <v>12</v>
      </c>
      <c r="E1" s="1" t="s">
        <v>13</v>
      </c>
      <c r="F1" s="1" t="s">
        <v>14</v>
      </c>
    </row>
    <row r="2">
      <c r="A2" s="11" t="s">
        <v>23</v>
      </c>
    </row>
    <row r="3">
      <c r="A3" s="3" t="s">
        <v>24</v>
      </c>
      <c r="C3" t="s">
        <v>43</v>
      </c>
      <c r="D3" t="str">
        <f t="shared" ref="D3:F3" si="1">NA()</f>
        <v>#N/A</v>
      </c>
      <c r="E3" t="str">
        <f t="shared" si="1"/>
        <v>#N/A</v>
      </c>
      <c r="F3" t="str">
        <f t="shared" si="1"/>
        <v>#N/A</v>
      </c>
    </row>
    <row r="4">
      <c r="A4" s="11" t="s">
        <v>25</v>
      </c>
    </row>
    <row r="5">
      <c r="A5" s="3" t="s">
        <v>0</v>
      </c>
      <c r="B5" t="s">
        <v>26</v>
      </c>
      <c r="C5" t="s">
        <v>26</v>
      </c>
      <c r="D5" t="str">
        <f t="array" ref="D5">INDEX(B5:C5, MATCH(MAX(COUNTIF(B5:C5, B5:C5)), COUNTIF(B5:C5, B5:C5), 0))</f>
        <v>Unknown</v>
      </c>
      <c r="E5" t="str">
        <f t="shared" ref="E5:F5" si="2">NA()</f>
        <v>#N/A</v>
      </c>
      <c r="F5" t="str">
        <f t="shared" si="2"/>
        <v>#N/A</v>
      </c>
    </row>
    <row r="6">
      <c r="A6" s="3" t="s">
        <v>1</v>
      </c>
      <c r="B6" t="b">
        <v>0</v>
      </c>
      <c r="C6" t="b">
        <v>0</v>
      </c>
      <c r="D6" s="10" t="str">
        <f t="array" ref="D6">AVERAGE(IF(B6:C6, 1, 0))</f>
        <v>0.00%</v>
      </c>
      <c r="E6" t="str">
        <f>IF(D6 &gt; 0.5, TRUE, IF(D6 &lt; 0.5, FALSE, "INDETERMINATE"))</f>
        <v>FALSE</v>
      </c>
      <c r="F6" t="str">
        <f>NA()</f>
        <v>#N/A</v>
      </c>
    </row>
    <row r="7">
      <c r="A7" s="3" t="s">
        <v>2</v>
      </c>
      <c r="B7" s="7">
        <v>2.0</v>
      </c>
      <c r="C7" s="7">
        <v>1.0</v>
      </c>
      <c r="D7" s="7" t="str">
        <f t="shared" ref="D7:D12" si="3">AVERAGE(B7:C7)</f>
        <v>1.50</v>
      </c>
      <c r="E7" s="7" t="str">
        <f t="shared" ref="E7:E12" si="4">MEDIAN(B7:C7)</f>
        <v>1.50</v>
      </c>
      <c r="F7" s="7" t="str">
        <f t="shared" ref="F7:F12" si="5">MAX(B7:C7)</f>
        <v>2.00</v>
      </c>
    </row>
    <row r="8">
      <c r="A8" s="3" t="s">
        <v>3</v>
      </c>
      <c r="B8" s="7">
        <v>5.0</v>
      </c>
      <c r="C8" s="7">
        <v>1.0</v>
      </c>
      <c r="D8" s="7" t="str">
        <f t="shared" si="3"/>
        <v>3.00</v>
      </c>
      <c r="E8" s="7" t="str">
        <f t="shared" si="4"/>
        <v>3.00</v>
      </c>
      <c r="F8" s="7" t="str">
        <f t="shared" si="5"/>
        <v>5.00</v>
      </c>
    </row>
    <row r="9">
      <c r="A9" s="3" t="s">
        <v>4</v>
      </c>
      <c r="B9" s="7">
        <v>1.0</v>
      </c>
      <c r="C9" s="7">
        <v>1.0</v>
      </c>
      <c r="D9" s="7" t="str">
        <f t="shared" si="3"/>
        <v>1.00</v>
      </c>
      <c r="E9" s="7" t="str">
        <f t="shared" si="4"/>
        <v>1.00</v>
      </c>
      <c r="F9" s="7" t="str">
        <f t="shared" si="5"/>
        <v>1.00</v>
      </c>
    </row>
    <row r="10">
      <c r="A10" s="3" t="s">
        <v>5</v>
      </c>
      <c r="B10" s="7">
        <v>1.0</v>
      </c>
      <c r="C10" s="7">
        <v>1.0</v>
      </c>
      <c r="D10" s="7" t="str">
        <f t="shared" si="3"/>
        <v>1.00</v>
      </c>
      <c r="E10" s="7" t="str">
        <f t="shared" si="4"/>
        <v>1.00</v>
      </c>
      <c r="F10" s="7" t="str">
        <f t="shared" si="5"/>
        <v>1.00</v>
      </c>
    </row>
    <row r="11">
      <c r="A11" s="3" t="s">
        <v>6</v>
      </c>
      <c r="B11" s="7">
        <v>1.0</v>
      </c>
      <c r="C11" s="7">
        <v>0.0</v>
      </c>
      <c r="D11" s="7" t="str">
        <f t="shared" si="3"/>
        <v>0.50</v>
      </c>
      <c r="E11" s="7" t="str">
        <f t="shared" si="4"/>
        <v>0.50</v>
      </c>
      <c r="F11" s="7" t="str">
        <f t="shared" si="5"/>
        <v>1.00</v>
      </c>
    </row>
    <row r="12">
      <c r="A12" s="3" t="s">
        <v>7</v>
      </c>
      <c r="B12" s="7">
        <v>0.0</v>
      </c>
      <c r="C12" s="7">
        <v>0.0</v>
      </c>
      <c r="D12" s="7" t="str">
        <f t="shared" si="3"/>
        <v>0.00</v>
      </c>
      <c r="E12" s="7" t="str">
        <f t="shared" si="4"/>
        <v>0.00</v>
      </c>
      <c r="F12" s="7" t="str">
        <f t="shared" si="5"/>
        <v>0.00</v>
      </c>
    </row>
    <row r="13">
      <c r="A13" s="11" t="s">
        <v>27</v>
      </c>
    </row>
    <row r="14">
      <c r="A14" s="3" t="s">
        <v>2</v>
      </c>
      <c r="B14" s="7">
        <v>2.0</v>
      </c>
      <c r="C14" s="7">
        <v>0.0</v>
      </c>
      <c r="D14" s="7" t="str">
        <f t="shared" ref="D14:D19" si="6">AVERAGE(B14:C14)</f>
        <v>1.00</v>
      </c>
      <c r="E14" s="7" t="str">
        <f t="shared" ref="E14:E19" si="7">MEDIAN(B14:C14)</f>
        <v>1.00</v>
      </c>
      <c r="F14" s="7" t="str">
        <f t="shared" ref="F14:F19" si="8">MAX(B14:C14)</f>
        <v>2.00</v>
      </c>
    </row>
    <row r="15">
      <c r="A15" s="3" t="s">
        <v>3</v>
      </c>
      <c r="B15" s="7">
        <v>1.0</v>
      </c>
      <c r="C15" s="7">
        <v>0.0</v>
      </c>
      <c r="D15" s="7" t="str">
        <f t="shared" si="6"/>
        <v>0.50</v>
      </c>
      <c r="E15" s="7" t="str">
        <f t="shared" si="7"/>
        <v>0.50</v>
      </c>
      <c r="F15" s="7" t="str">
        <f t="shared" si="8"/>
        <v>1.00</v>
      </c>
    </row>
    <row r="16">
      <c r="A16" s="3" t="s">
        <v>4</v>
      </c>
      <c r="B16" s="7">
        <v>1.0</v>
      </c>
      <c r="C16" s="7">
        <v>1.0</v>
      </c>
      <c r="D16" s="7" t="str">
        <f t="shared" si="6"/>
        <v>1.00</v>
      </c>
      <c r="E16" s="7" t="str">
        <f t="shared" si="7"/>
        <v>1.00</v>
      </c>
      <c r="F16" s="7" t="str">
        <f t="shared" si="8"/>
        <v>1.00</v>
      </c>
    </row>
    <row r="17">
      <c r="A17" s="3" t="s">
        <v>5</v>
      </c>
      <c r="B17" s="7">
        <v>1.0</v>
      </c>
      <c r="C17" s="7">
        <v>1.0</v>
      </c>
      <c r="D17" s="7" t="str">
        <f t="shared" si="6"/>
        <v>1.00</v>
      </c>
      <c r="E17" s="7" t="str">
        <f t="shared" si="7"/>
        <v>1.00</v>
      </c>
      <c r="F17" s="7" t="str">
        <f t="shared" si="8"/>
        <v>1.00</v>
      </c>
    </row>
    <row r="18">
      <c r="A18" s="3" t="s">
        <v>6</v>
      </c>
      <c r="B18" s="7">
        <v>3.0</v>
      </c>
      <c r="C18" s="7">
        <v>6.0</v>
      </c>
      <c r="D18" s="7" t="str">
        <f t="shared" si="6"/>
        <v>4.50</v>
      </c>
      <c r="E18" s="7" t="str">
        <f t="shared" si="7"/>
        <v>4.50</v>
      </c>
      <c r="F18" s="7" t="str">
        <f t="shared" si="8"/>
        <v>6.00</v>
      </c>
    </row>
    <row r="19">
      <c r="A19" s="3" t="s">
        <v>7</v>
      </c>
      <c r="B19" s="7">
        <v>0.0</v>
      </c>
      <c r="C19" s="7">
        <v>1.0</v>
      </c>
      <c r="D19" s="7" t="str">
        <f t="shared" si="6"/>
        <v>0.50</v>
      </c>
      <c r="E19" s="7" t="str">
        <f t="shared" si="7"/>
        <v>0.50</v>
      </c>
      <c r="F19" s="7" t="str">
        <f t="shared" si="8"/>
        <v>1.00</v>
      </c>
    </row>
    <row r="20">
      <c r="A20" s="3" t="s">
        <v>8</v>
      </c>
      <c r="B20" s="12"/>
      <c r="C20" s="12"/>
      <c r="D20" s="12" t="str">
        <f t="shared" ref="D20:D21" si="9">IF(COUNT(B20:C20) = 0, NA(), AVERAGE(B20:C20))</f>
        <v>#N/A</v>
      </c>
      <c r="E20" s="12" t="str">
        <f t="shared" ref="E20:E21" si="10">IF(COUNT(B20:C20) = 0, NA(), MEDIAN(B20:C20))</f>
        <v>#N/A</v>
      </c>
      <c r="F20" s="12" t="str">
        <f t="shared" ref="F20:F21" si="11">IF(COUNT(B20:C20) = 0, NA(), MAX(B20:C20))</f>
        <v>#N/A</v>
      </c>
    </row>
    <row r="21" ht="15.75" customHeight="1">
      <c r="A21" s="3" t="s">
        <v>9</v>
      </c>
      <c r="B21" s="12"/>
      <c r="C21" s="12"/>
      <c r="D21" s="12" t="str">
        <f t="shared" si="9"/>
        <v>#N/A</v>
      </c>
      <c r="E21" s="12" t="str">
        <f t="shared" si="10"/>
        <v>#N/A</v>
      </c>
      <c r="F21" s="12" t="str">
        <f t="shared" si="11"/>
        <v>#N/A</v>
      </c>
    </row>
    <row r="22" ht="15.75" customHeight="1">
      <c r="A22" s="3" t="s">
        <v>10</v>
      </c>
      <c r="B22" t="s">
        <v>29</v>
      </c>
      <c r="C22" t="s">
        <v>41</v>
      </c>
      <c r="D22" t="str">
        <f t="array" ref="D22">INDEX(B22:C22, MATCH(MAX(COUNTIF(B22:C22, B22:C22)), COUNTIF(B22:C22, B22:C22), 0))</f>
        <v>Not on HAB</v>
      </c>
      <c r="E22" t="str">
        <f t="shared" ref="E22:F22" si="12">NA()</f>
        <v>#N/A</v>
      </c>
      <c r="F22" t="str">
        <f t="shared" si="12"/>
        <v>#N/A</v>
      </c>
    </row>
    <row r="23" ht="15.75" customHeight="1">
      <c r="A23" s="11" t="s">
        <v>30</v>
      </c>
    </row>
    <row r="24" ht="15.75" customHeight="1">
      <c r="A24" s="3" t="s">
        <v>11</v>
      </c>
      <c r="B24" t="b">
        <v>1</v>
      </c>
      <c r="C24" t="b">
        <v>1</v>
      </c>
      <c r="D24" s="10" t="str">
        <f t="array" ref="D24">AVERAGE(IF(B24:C24, 1, 0))</f>
        <v>100.00%</v>
      </c>
      <c r="E24" t="str">
        <f>IF(D24 &gt; 0.5, TRUE, IF(D24 &lt; 0.5, FALSE, "INDETERMINATE"))</f>
        <v>TRUE</v>
      </c>
      <c r="F24" t="str">
        <f>NA()</f>
        <v>#N/A</v>
      </c>
    </row>
    <row r="25" ht="15.75" customHeight="1">
      <c r="A25" s="3" t="s">
        <v>31</v>
      </c>
      <c r="D25" t="str">
        <f t="shared" ref="D25:F25" si="13">NA()</f>
        <v>#N/A</v>
      </c>
      <c r="E25" t="str">
        <f t="shared" si="13"/>
        <v>#N/A</v>
      </c>
      <c r="F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C2"/>
    <mergeCell ref="D2:F2"/>
    <mergeCell ref="B4:C4"/>
    <mergeCell ref="D4:F4"/>
    <mergeCell ref="B13:C13"/>
    <mergeCell ref="D13:F13"/>
    <mergeCell ref="B23:C23"/>
    <mergeCell ref="D23:F23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2020-01-13T20:13:17Z</dcterms:created>
  <dc:creator>Apache POI</dc:creator>
</cp:coreProperties>
</file>