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6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4.xml"/>
  <Override ContentType="application/vnd.openxmlformats-officedocument.drawing+xml" PartName="/xl/drawings/worksheetdrawing5.xml"/>
  <Override ContentType="application/vnd.openxmlformats-officedocument.drawingml.chart+xml" PartName="/xl/charts/chart35.xml"/>
  <Override ContentType="application/vnd.openxmlformats-officedocument.drawingml.chart+xml" PartName="/xl/charts/chart22.xml"/>
  <Override ContentType="application/vnd.openxmlformats-officedocument.drawingml.chart+xml" PartName="/xl/charts/chart20.xml"/>
  <Override ContentType="application/vnd.openxmlformats-officedocument.drawingml.chart+xml" PartName="/xl/charts/chart9.xml"/>
  <Override ContentType="application/vnd.openxmlformats-officedocument.drawingml.chart+xml" PartName="/xl/charts/chart38.xml"/>
  <Override ContentType="application/vnd.openxmlformats-officedocument.drawingml.chart+xml" PartName="/xl/charts/chart33.xml"/>
  <Override ContentType="application/vnd.openxmlformats-officedocument.drawingml.chart+xml" PartName="/xl/charts/chart46.xml"/>
  <Override ContentType="application/vnd.openxmlformats-officedocument.drawingml.chart+xml" PartName="/xl/charts/chart7.xml"/>
  <Override ContentType="application/vnd.openxmlformats-officedocument.drawingml.chart+xml" PartName="/xl/charts/chart31.xml"/>
  <Override ContentType="application/vnd.openxmlformats-officedocument.drawingml.chart+xml" PartName="/xl/charts/chart5.xml"/>
  <Override ContentType="application/vnd.openxmlformats-officedocument.drawingml.chart+xml" PartName="/xl/charts/chart4.xml"/>
  <Override ContentType="application/vnd.openxmlformats-officedocument.drawingml.chart+xml" PartName="/xl/charts/chart49.xml"/>
  <Override ContentType="application/vnd.openxmlformats-officedocument.drawingml.chart+xml" PartName="/xl/charts/chart19.xml"/>
  <Override ContentType="application/vnd.openxmlformats-officedocument.drawingml.chart+xml" PartName="/xl/charts/chart8.xml"/>
  <Override ContentType="application/vnd.openxmlformats-officedocument.drawingml.chart+xml" PartName="/xl/charts/chart6.xml"/>
  <Override ContentType="application/vnd.openxmlformats-officedocument.drawingml.chart+xml" PartName="/xl/charts/chart2.xml"/>
  <Override ContentType="application/vnd.openxmlformats-officedocument.drawingml.chart+xml" PartName="/xl/charts/chart36.xml"/>
  <Override ContentType="application/vnd.openxmlformats-officedocument.drawingml.chart+xml" PartName="/xl/charts/chart51.xml"/>
  <Override ContentType="application/vnd.openxmlformats-officedocument.drawingml.chart+xml" PartName="/xl/charts/chart11.xml"/>
  <Override ContentType="application/vnd.openxmlformats-officedocument.drawingml.chart+xml" PartName="/xl/charts/chart32.xml"/>
  <Override ContentType="application/vnd.openxmlformats-officedocument.drawingml.chart+xml" PartName="/xl/charts/chart42.xml"/>
  <Override ContentType="application/vnd.openxmlformats-officedocument.drawingml.chart+xml" PartName="/xl/charts/chart16.xml"/>
  <Override ContentType="application/vnd.openxmlformats-officedocument.drawingml.chart+xml" PartName="/xl/charts/chart47.xml"/>
  <Override ContentType="application/vnd.openxmlformats-officedocument.drawingml.chart+xml" PartName="/xl/charts/chart3.xml"/>
  <Override ContentType="application/vnd.openxmlformats-officedocument.drawingml.chart+xml" PartName="/xl/charts/chart44.xml"/>
  <Override ContentType="application/vnd.openxmlformats-officedocument.drawingml.chart+xml" PartName="/xl/charts/chart40.xml"/>
  <Override ContentType="application/vnd.openxmlformats-officedocument.drawingml.chart+xml" PartName="/xl/charts/chart28.xml"/>
  <Override ContentType="application/vnd.openxmlformats-officedocument.drawingml.chart+xml" PartName="/xl/charts/chart27.xml"/>
  <Override ContentType="application/vnd.openxmlformats-officedocument.drawingml.chart+xml" PartName="/xl/charts/chart52.xml"/>
  <Override ContentType="application/vnd.openxmlformats-officedocument.drawingml.chart+xml" PartName="/xl/charts/chart48.xml"/>
  <Override ContentType="application/vnd.openxmlformats-officedocument.drawingml.chart+xml" PartName="/xl/charts/chart34.xml"/>
  <Override ContentType="application/vnd.openxmlformats-officedocument.drawingml.chart+xml" PartName="/xl/charts/chart10.xml"/>
  <Override ContentType="application/vnd.openxmlformats-officedocument.drawingml.chart+xml" PartName="/xl/charts/chart25.xml"/>
  <Override ContentType="application/vnd.openxmlformats-officedocument.drawingml.chart+xml" PartName="/xl/charts/chart50.xml"/>
  <Override ContentType="application/vnd.openxmlformats-officedocument.drawingml.chart+xml" PartName="/xl/charts/chart13.xml"/>
  <Override ContentType="application/vnd.openxmlformats-officedocument.drawingml.chart+xml" PartName="/xl/charts/chart17.xml"/>
  <Override ContentType="application/vnd.openxmlformats-officedocument.drawingml.chart+xml" PartName="/xl/charts/chart23.xml"/>
  <Override ContentType="application/vnd.openxmlformats-officedocument.drawingml.chart+xml" PartName="/xl/charts/chart30.xml"/>
  <Override ContentType="application/vnd.openxmlformats-officedocument.drawingml.chart+xml" PartName="/xl/charts/chart43.xml"/>
  <Override ContentType="application/vnd.openxmlformats-officedocument.drawingml.chart+xml" PartName="/xl/charts/chart45.xml"/>
  <Override ContentType="application/vnd.openxmlformats-officedocument.drawingml.chart+xml" PartName="/xl/charts/chart26.xml"/>
  <Override ContentType="application/vnd.openxmlformats-officedocument.drawingml.chart+xml" PartName="/xl/charts/chart18.xml"/>
  <Override ContentType="application/vnd.openxmlformats-officedocument.drawingml.chart+xml" PartName="/xl/charts/chart21.xml"/>
  <Override ContentType="application/vnd.openxmlformats-officedocument.drawingml.chart+xml" PartName="/xl/charts/chart41.xml"/>
  <Override ContentType="application/vnd.openxmlformats-officedocument.drawingml.chart+xml" PartName="/xl/charts/chart1.xml"/>
  <Override ContentType="application/vnd.openxmlformats-officedocument.drawingml.chart+xml" PartName="/xl/charts/chart14.xml"/>
  <Override ContentType="application/vnd.openxmlformats-officedocument.drawingml.chart+xml" PartName="/xl/charts/chart12.xml"/>
  <Override ContentType="application/vnd.openxmlformats-officedocument.drawingml.chart+xml" PartName="/xl/charts/chart39.xml"/>
  <Override ContentType="application/vnd.openxmlformats-officedocument.drawingml.chart+xml" PartName="/xl/charts/chart15.xml"/>
  <Override ContentType="application/vnd.openxmlformats-officedocument.drawingml.chart+xml" PartName="/xl/charts/chart37.xml"/>
  <Override ContentType="application/vnd.openxmlformats-officedocument.drawingml.chart+xml" PartName="/xl/charts/chart29.xml"/>
  <Override ContentType="application/vnd.openxmlformats-officedocument.drawingml.chart+xml" PartName="/xl/charts/chart24.xml"/>
  <Override ContentType="application/vnd.openxmlformats-officedocument.spreadsheetml.sharedStrings+xml" PartName="/xl/sharedStrings.xml"/>
  <Override ContentType="application/vnd.openxmlformats-officedocument.extended-properties+xml" PartName="/docProps/app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176 - Aces High" sheetId="2" r:id="rId5"/>
    <sheet state="visible" name="178 - The 2nd Law Enforcers" sheetId="3" r:id="rId6"/>
    <sheet state="visible" name="230 - Gaelhawks" sheetId="4" r:id="rId7"/>
    <sheet state="visible" name="588 - Jagtronx" sheetId="5" r:id="rId8"/>
    <sheet state="visible" name="3146 - GRANBY GRUNTS" sheetId="6" r:id="rId9"/>
  </sheets>
  <definedNames/>
  <calcPr/>
</workbook>
</file>

<file path=xl/sharedStrings.xml><?xml version="1.0" encoding="utf-8"?>
<sst xmlns="http://schemas.openxmlformats.org/spreadsheetml/2006/main" count="228" uniqueCount="46">
  <si>
    <t>Starting location</t>
  </si>
  <si>
    <t>Successfully crossed HAB line</t>
  </si>
  <si>
    <t>Panels on Cargo Ship</t>
  </si>
  <si>
    <t>Panels on low Rocket Hatches</t>
  </si>
  <si>
    <t>Panels on middle/high Rocket Hatches</t>
  </si>
  <si>
    <t>Cargo in Cargo Ship</t>
  </si>
  <si>
    <t>Cargo in low Rocket Bays</t>
  </si>
  <si>
    <t>Cargo in middle/high Rocket Bays</t>
  </si>
  <si>
    <t>Panel delivery cycle time</t>
  </si>
  <si>
    <t>Cargo delivery cycle time</t>
  </si>
  <si>
    <t>Endgame location</t>
  </si>
  <si>
    <t>Robot broke</t>
  </si>
  <si>
    <t>Average</t>
  </si>
  <si>
    <t>Median</t>
  </si>
  <si>
    <t>Max</t>
  </si>
  <si>
    <t>176 - Aces High</t>
  </si>
  <si>
    <t>178 - The 2nd Law Enforcers</t>
  </si>
  <si>
    <t>230 - Gaelhawks</t>
  </si>
  <si>
    <t>588 - Jagtronx</t>
  </si>
  <si>
    <t>3146 - GRANBY GRUNTS</t>
  </si>
  <si>
    <t>Qual 9</t>
  </si>
  <si>
    <t>Scout info</t>
  </si>
  <si>
    <t>Name</t>
  </si>
  <si>
    <t>176</t>
  </si>
  <si>
    <t>Sandstorm</t>
  </si>
  <si>
    <t>HAB Level 1</t>
  </si>
  <si>
    <t>Teleop</t>
  </si>
  <si>
    <t>HAB Level 3</t>
  </si>
  <si>
    <t>Post-game</t>
  </si>
  <si>
    <t>Other</t>
  </si>
  <si>
    <t>Yeehaw</t>
  </si>
  <si>
    <t>Qual 37</t>
  </si>
  <si>
    <t>Qual 13</t>
  </si>
  <si>
    <t>178</t>
  </si>
  <si>
    <t>HAB Level 2</t>
  </si>
  <si>
    <t>Qual 7</t>
  </si>
  <si>
    <t>Qual 8</t>
  </si>
  <si>
    <t>230</t>
  </si>
  <si>
    <t>Not on HAB</t>
  </si>
  <si>
    <t>Whack.</t>
  </si>
  <si>
    <t>Qual 67</t>
  </si>
  <si>
    <t>588</t>
  </si>
  <si>
    <t>Big oof</t>
  </si>
  <si>
    <t>Qual 25</t>
  </si>
  <si>
    <t>3146</t>
  </si>
  <si>
    <t>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</si>
</sst>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&quot;s&quot;"/>
  </numFmts>
  <fonts count="4">
    <font>
      <sz val="11.0"/>
      <color rgb="FF000000"/>
      <name val="Calibri"/>
    </font>
    <font>
      <b/>
      <sz val="11.0"/>
      <name val="Calibri"/>
    </font>
    <font>
      <i/>
      <sz val="11.0"/>
      <name val="Calibri"/>
    </font>
    <font>
      <b/>
      <i/>
      <sz val="14.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0" fontId="0" numFmtId="0" xfId="0" applyAlignment="1" applyBorder="1" applyFont="1">
      <alignment shrinkToFit="0" vertical="bottom" wrapText="0"/>
    </xf>
    <xf borderId="2" fillId="0" fontId="0" numFmtId="10" xfId="0" applyAlignment="1" applyBorder="1" applyFont="1" applyNumberFormat="1">
      <alignment shrinkToFit="0" vertical="bottom" wrapText="0"/>
    </xf>
    <xf borderId="3" fillId="0" fontId="0" numFmtId="0" xfId="0" applyAlignment="1" applyBorder="1" applyFont="1">
      <alignment shrinkToFit="0" vertical="bottom" wrapText="0"/>
    </xf>
    <xf borderId="2" fillId="0" fontId="0" numFmtId="2" xfId="0" applyAlignment="1" applyBorder="1" applyFont="1" applyNumberFormat="1">
      <alignment shrinkToFit="0" vertical="bottom" wrapText="0"/>
    </xf>
    <xf borderId="2" fillId="0" fontId="0" numFmtId="164" xfId="0" applyAlignment="1" applyBorder="1" applyFont="1" applyNumberFormat="1">
      <alignment shrinkToFit="0" vertical="bottom" wrapText="0"/>
    </xf>
    <xf borderId="0" fillId="0" fontId="0" numFmtId="10" xfId="0" applyFont="1" applyNumberFormat="1"/>
    <xf borderId="0" fillId="0" fontId="0" numFmtId="2" xfId="0" applyFont="1" applyNumberFormat="1"/>
    <xf borderId="3" fillId="0" fontId="0" numFmtId="2" xfId="0" applyAlignment="1" applyBorder="1" applyFont="1" applyNumberFormat="1">
      <alignment shrinkToFit="0" vertical="bottom" wrapText="0"/>
    </xf>
    <xf borderId="0" fillId="0" fontId="0" numFmtId="164" xfId="0" applyFont="1" applyNumberFormat="1"/>
    <xf borderId="3" fillId="0" fontId="0" numFmtId="164" xfId="0" applyAlignment="1" applyBorder="1" applyFont="1" applyNumberFormat="1">
      <alignment shrinkToFit="0" vertical="bottom" wrapText="0"/>
    </xf>
    <xf borderId="0" fillId="0" fontId="3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" Type="http://schemas.openxmlformats.org/officeDocument/2006/relationships/theme" Target="theme/theme1.xml"/><Relationship Id="rId5" Type="http://schemas.openxmlformats.org/officeDocument/2006/relationships/worksheet" Target="worksheets/sheet2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637113045"/>
        <c:axId val="1447654922"/>
      </c:scatterChart>
      <c:valAx>
        <c:axId val="637113045"/>
        <c:scaling>
          <c:orientation val="minMax"/>
        </c:scaling>
        <c:delete val="0"/>
        <c:axPos val="b"/>
        <c:numFmt formatCode="General" sourceLinked="1"/>
        <c:tickLblPos val="nextTo"/>
        <c:spPr>
          <a:ln w="47625">
            <a:noFill/>
          </a:ln>
        </c:spPr>
        <c:crossAx val="1447654922"/>
      </c:valAx>
      <c:valAx>
        <c:axId val="1447654922"/>
        <c:scaling>
          <c:orientation val="minMax"/>
        </c:scaling>
        <c:delete val="0"/>
        <c:axPos val="l"/>
        <c:numFmt formatCode="General" sourceLinked="1"/>
        <c:tickLblPos val="nextTo"/>
        <c:spPr>
          <a:ln w="47625">
            <a:noFill/>
          </a:ln>
        </c:spPr>
        <c:crossAx val="637113045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Overview!$C$3</c:f>
            </c:numRef>
          </c:xVal>
          <c:yVal>
            <c:numRef>
              <c:f>Overview!$C$4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Overview!$C$3</c:f>
            </c:numRef>
          </c:xVal>
          <c:yVal>
            <c:numRef>
              <c:f>Overview!$C$5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Overview!$C$3</c:f>
            </c:numRef>
          </c:xVal>
          <c:yVal>
            <c:numRef>
              <c:f>Overview!$C$6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Overview!$C$3</c:f>
            </c:numRef>
          </c:xVal>
          <c:yVal>
            <c:numRef>
              <c:f>Overview!$C$7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850780"/>
        <c:axId val="1415274517"/>
      </c:scatterChart>
      <c:valAx>
        <c:axId val="1395850780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Successfully crossed HAB line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15274517"/>
      </c:valAx>
      <c:valAx>
        <c:axId val="141527451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9585078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Overview!$D$3</c:f>
            </c:numRef>
          </c:xVal>
          <c:yVal>
            <c:numRef>
              <c:f>Overview!$D$4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2934106"/>
        <c:axId val="1940986372"/>
      </c:scatterChart>
      <c:valAx>
        <c:axId val="1422934106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40986372"/>
      </c:valAx>
      <c:valAx>
        <c:axId val="194098637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2293410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Overview!$E$3</c:f>
            </c:numRef>
          </c:xVal>
          <c:yVal>
            <c:numRef>
              <c:f>Overview!$E$4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Overview!$E$3</c:f>
            </c:numRef>
          </c:xVal>
          <c:yVal>
            <c:numRef>
              <c:f>Overview!$E$5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Overview!$E$3</c:f>
            </c:numRef>
          </c:xVal>
          <c:yVal>
            <c:numRef>
              <c:f>Overview!$E$6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Overview!$E$3</c:f>
            </c:numRef>
          </c:xVal>
          <c:yVal>
            <c:numRef>
              <c:f>Overview!$E$7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09347"/>
        <c:axId val="1672507624"/>
      </c:scatterChart>
      <c:valAx>
        <c:axId val="182809347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Cargo Ship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72507624"/>
      </c:valAx>
      <c:valAx>
        <c:axId val="1672507624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2809347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Overview!$F$3</c:f>
            </c:numRef>
          </c:xVal>
          <c:yVal>
            <c:numRef>
              <c:f>Overview!$F$4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Overview!$F$3</c:f>
            </c:numRef>
          </c:xVal>
          <c:yVal>
            <c:numRef>
              <c:f>Overview!$F$5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79722"/>
        <c:axId val="1512241243"/>
      </c:scatterChart>
      <c:valAx>
        <c:axId val="70579722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12241243"/>
      </c:valAx>
      <c:valAx>
        <c:axId val="1512241243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0579722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Overview!$G$3</c:f>
            </c:numRef>
          </c:xVal>
          <c:yVal>
            <c:numRef>
              <c:f>Overview!$G$4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Overview!$G$3</c:f>
            </c:numRef>
          </c:xVal>
          <c:yVal>
            <c:numRef>
              <c:f>Overview!$G$5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572189"/>
        <c:axId val="1557880693"/>
      </c:scatterChart>
      <c:valAx>
        <c:axId val="315572189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57880693"/>
      </c:valAx>
      <c:valAx>
        <c:axId val="1557880693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15572189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Overview!$H$3</c:f>
            </c:numRef>
          </c:xVal>
          <c:yVal>
            <c:numRef>
              <c:f>Overview!$H$4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Overview!$H$3</c:f>
            </c:numRef>
          </c:xVal>
          <c:yVal>
            <c:numRef>
              <c:f>Overview!$H$5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Overview!$H$3</c:f>
            </c:numRef>
          </c:xVal>
          <c:yVal>
            <c:numRef>
              <c:f>Overview!$H$6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Overview!$H$3</c:f>
            </c:numRef>
          </c:xVal>
          <c:yVal>
            <c:numRef>
              <c:f>Overview!$H$7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493100"/>
        <c:axId val="724989666"/>
      </c:scatterChart>
      <c:valAx>
        <c:axId val="939493100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low Rocket Hatches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24989666"/>
      </c:valAx>
      <c:valAx>
        <c:axId val="724989666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3949310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Overview!$I$3</c:f>
            </c:numRef>
          </c:xVal>
          <c:yVal>
            <c:numRef>
              <c:f>Overview!$I$4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Overview!$I$3</c:f>
            </c:numRef>
          </c:xVal>
          <c:yVal>
            <c:numRef>
              <c:f>Overview!$I$5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355338"/>
        <c:axId val="19751003"/>
      </c:scatterChart>
      <c:valAx>
        <c:axId val="728355338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751003"/>
      </c:valAx>
      <c:valAx>
        <c:axId val="19751003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2835533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Overview!$J$3</c:f>
            </c:numRef>
          </c:xVal>
          <c:yVal>
            <c:numRef>
              <c:f>Overview!$J$4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Overview!$J$3</c:f>
            </c:numRef>
          </c:xVal>
          <c:yVal>
            <c:numRef>
              <c:f>Overview!$J$5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789848"/>
        <c:axId val="1325374206"/>
      </c:scatterChart>
      <c:valAx>
        <c:axId val="1395789848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25374206"/>
      </c:valAx>
      <c:valAx>
        <c:axId val="1325374206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9578984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Overview!$K$3</c:f>
            </c:numRef>
          </c:xVal>
          <c:yVal>
            <c:numRef>
              <c:f>Overview!$K$4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Overview!$K$3</c:f>
            </c:numRef>
          </c:xVal>
          <c:yVal>
            <c:numRef>
              <c:f>Overview!$K$5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Overview!$K$3</c:f>
            </c:numRef>
          </c:xVal>
          <c:yVal>
            <c:numRef>
              <c:f>Overview!$K$6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Overview!$K$3</c:f>
            </c:numRef>
          </c:xVal>
          <c:yVal>
            <c:numRef>
              <c:f>Overview!$K$7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996383"/>
        <c:axId val="195390023"/>
      </c:scatterChart>
      <c:valAx>
        <c:axId val="2135996383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middle/high Rocket Hatches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5390023"/>
      </c:valAx>
      <c:valAx>
        <c:axId val="195390023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3599638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Overview!$L$3</c:f>
            </c:numRef>
          </c:xVal>
          <c:yVal>
            <c:numRef>
              <c:f>Overview!$L$4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Overview!$L$3</c:f>
            </c:numRef>
          </c:xVal>
          <c:yVal>
            <c:numRef>
              <c:f>Overview!$L$5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25391"/>
        <c:axId val="1189537986"/>
      </c:scatterChart>
      <c:valAx>
        <c:axId val="1549225391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89537986"/>
      </c:valAx>
      <c:valAx>
        <c:axId val="1189537986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49225391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Overview!$M$3</c:f>
            </c:numRef>
          </c:xVal>
          <c:yVal>
            <c:numRef>
              <c:f>Overview!$M$4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Overview!$M$3</c:f>
            </c:numRef>
          </c:xVal>
          <c:yVal>
            <c:numRef>
              <c:f>Overview!$M$5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9563330"/>
        <c:axId val="541569398"/>
      </c:scatterChart>
      <c:valAx>
        <c:axId val="1069563330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41569398"/>
      </c:valAx>
      <c:valAx>
        <c:axId val="54156939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6956333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Overview!$N$3</c:f>
            </c:numRef>
          </c:xVal>
          <c:yVal>
            <c:numRef>
              <c:f>Overview!$N$4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Overview!$N$3</c:f>
            </c:numRef>
          </c:xVal>
          <c:yVal>
            <c:numRef>
              <c:f>Overview!$N$5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Overview!$N$3</c:f>
            </c:numRef>
          </c:xVal>
          <c:yVal>
            <c:numRef>
              <c:f>Overview!$N$6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Overview!$N$3</c:f>
            </c:numRef>
          </c:xVal>
          <c:yVal>
            <c:numRef>
              <c:f>Overview!$N$7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137036"/>
        <c:axId val="2144385720"/>
      </c:scatterChart>
      <c:valAx>
        <c:axId val="1034137036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Cargo Ship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44385720"/>
      </c:valAx>
      <c:valAx>
        <c:axId val="2144385720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3413703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Overview!$O$3</c:f>
            </c:numRef>
          </c:xVal>
          <c:yVal>
            <c:numRef>
              <c:f>Overview!$O$4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Overview!$O$3</c:f>
            </c:numRef>
          </c:xVal>
          <c:yVal>
            <c:numRef>
              <c:f>Overview!$O$5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713780"/>
        <c:axId val="1248322216"/>
      </c:scatterChart>
      <c:valAx>
        <c:axId val="575713780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48322216"/>
      </c:valAx>
      <c:valAx>
        <c:axId val="1248322216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7571378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Overview!$P$3</c:f>
            </c:numRef>
          </c:xVal>
          <c:yVal>
            <c:numRef>
              <c:f>Overview!$P$4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Overview!$P$3</c:f>
            </c:numRef>
          </c:xVal>
          <c:yVal>
            <c:numRef>
              <c:f>Overview!$P$5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705057"/>
        <c:axId val="1765756074"/>
      </c:scatterChart>
      <c:valAx>
        <c:axId val="525705057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65756074"/>
      </c:valAx>
      <c:valAx>
        <c:axId val="1765756074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25705057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Overview!$Q$3</c:f>
            </c:numRef>
          </c:xVal>
          <c:yVal>
            <c:numRef>
              <c:f>Overview!$Q$4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Overview!$Q$3</c:f>
            </c:numRef>
          </c:xVal>
          <c:yVal>
            <c:numRef>
              <c:f>Overview!$Q$5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Overview!$Q$3</c:f>
            </c:numRef>
          </c:xVal>
          <c:yVal>
            <c:numRef>
              <c:f>Overview!$Q$6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Overview!$Q$3</c:f>
            </c:numRef>
          </c:xVal>
          <c:yVal>
            <c:numRef>
              <c:f>Overview!$Q$7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8962765"/>
        <c:axId val="34239679"/>
      </c:scatterChart>
      <c:valAx>
        <c:axId val="858962765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low Rocket Bays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4239679"/>
      </c:valAx>
      <c:valAx>
        <c:axId val="3423967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58962765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Overview!$R$3</c:f>
            </c:numRef>
          </c:xVal>
          <c:yVal>
            <c:numRef>
              <c:f>Overview!$R$4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Overview!$R$3</c:f>
            </c:numRef>
          </c:xVal>
          <c:yVal>
            <c:numRef>
              <c:f>Overview!$R$5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933311"/>
        <c:axId val="1936981527"/>
      </c:scatterChart>
      <c:valAx>
        <c:axId val="1238933311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36981527"/>
      </c:valAx>
      <c:valAx>
        <c:axId val="193698152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38933311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Overview!$S$3</c:f>
            </c:numRef>
          </c:xVal>
          <c:yVal>
            <c:numRef>
              <c:f>Overview!$S$4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Overview!$S$3</c:f>
            </c:numRef>
          </c:xVal>
          <c:yVal>
            <c:numRef>
              <c:f>Overview!$S$5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3617901"/>
        <c:axId val="1564587708"/>
      </c:scatterChart>
      <c:valAx>
        <c:axId val="1803617901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64587708"/>
      </c:valAx>
      <c:valAx>
        <c:axId val="156458770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03617901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Overview!$T$3</c:f>
            </c:numRef>
          </c:xVal>
          <c:yVal>
            <c:numRef>
              <c:f>Overview!$T$4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Overview!$T$3</c:f>
            </c:numRef>
          </c:xVal>
          <c:yVal>
            <c:numRef>
              <c:f>Overview!$T$5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Overview!$T$3</c:f>
            </c:numRef>
          </c:xVal>
          <c:yVal>
            <c:numRef>
              <c:f>Overview!$T$6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Overview!$T$3</c:f>
            </c:numRef>
          </c:xVal>
          <c:yVal>
            <c:numRef>
              <c:f>Overview!$T$7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465624"/>
        <c:axId val="1995054702"/>
      </c:scatterChart>
      <c:valAx>
        <c:axId val="761465624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middle/high Rocket Bays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95054702"/>
      </c:valAx>
      <c:valAx>
        <c:axId val="199505470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61465624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Overview!$U$3</c:f>
            </c:numRef>
          </c:xVal>
          <c:yVal>
            <c:numRef>
              <c:f>Overview!$U$4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Overview!$U$3</c:f>
            </c:numRef>
          </c:xVal>
          <c:yVal>
            <c:numRef>
              <c:f>Overview!$U$5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901145"/>
        <c:axId val="1696998161"/>
      </c:scatterChart>
      <c:valAx>
        <c:axId val="634901145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96998161"/>
      </c:valAx>
      <c:valAx>
        <c:axId val="1696998161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34901145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Overview!$V$3</c:f>
            </c:numRef>
          </c:xVal>
          <c:yVal>
            <c:numRef>
              <c:f>Overview!$V$4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Overview!$V$3</c:f>
            </c:numRef>
          </c:xVal>
          <c:yVal>
            <c:numRef>
              <c:f>Overview!$V$5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636184"/>
        <c:axId val="41337664"/>
      </c:scatterChart>
      <c:valAx>
        <c:axId val="1293636184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1337664"/>
      </c:valAx>
      <c:valAx>
        <c:axId val="41337664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93636184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Overview!$W$3</c:f>
            </c:numRef>
          </c:xVal>
          <c:yVal>
            <c:numRef>
              <c:f>Overview!$W$4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Overview!$W$3</c:f>
            </c:numRef>
          </c:xVal>
          <c:yVal>
            <c:numRef>
              <c:f>Overview!$W$5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Overview!$W$3</c:f>
            </c:numRef>
          </c:xVal>
          <c:yVal>
            <c:numRef>
              <c:f>Overview!$W$6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Overview!$W$3</c:f>
            </c:numRef>
          </c:xVal>
          <c:yVal>
            <c:numRef>
              <c:f>Overview!$W$7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695916"/>
        <c:axId val="100534289"/>
      </c:scatterChart>
      <c:valAx>
        <c:axId val="750695916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Cargo Ship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0534289"/>
      </c:valAx>
      <c:valAx>
        <c:axId val="10053428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5069591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Overview!$X$3</c:f>
            </c:numRef>
          </c:xVal>
          <c:yVal>
            <c:numRef>
              <c:f>Overview!$X$4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Overview!$X$3</c:f>
            </c:numRef>
          </c:xVal>
          <c:yVal>
            <c:numRef>
              <c:f>Overview!$X$5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3178736"/>
        <c:axId val="545847916"/>
      </c:scatterChart>
      <c:valAx>
        <c:axId val="873178736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45847916"/>
      </c:valAx>
      <c:valAx>
        <c:axId val="545847916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7317873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Overview!$Y$3</c:f>
            </c:numRef>
          </c:xVal>
          <c:yVal>
            <c:numRef>
              <c:f>Overview!$Y$4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Overview!$Y$3</c:f>
            </c:numRef>
          </c:xVal>
          <c:yVal>
            <c:numRef>
              <c:f>Overview!$Y$5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682636"/>
        <c:axId val="536891157"/>
      </c:scatterChart>
      <c:valAx>
        <c:axId val="467682636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36891157"/>
      </c:valAx>
      <c:valAx>
        <c:axId val="53689115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6768263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Overview!$Z$3</c:f>
            </c:numRef>
          </c:xVal>
          <c:yVal>
            <c:numRef>
              <c:f>Overview!$Z$4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Overview!$Z$3</c:f>
            </c:numRef>
          </c:xVal>
          <c:yVal>
            <c:numRef>
              <c:f>Overview!$Z$5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Overview!$Z$3</c:f>
            </c:numRef>
          </c:xVal>
          <c:yVal>
            <c:numRef>
              <c:f>Overview!$Z$6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Overview!$Z$3</c:f>
            </c:numRef>
          </c:xVal>
          <c:yVal>
            <c:numRef>
              <c:f>Overview!$Z$7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3904535"/>
        <c:axId val="1513117489"/>
      </c:scatterChart>
      <c:valAx>
        <c:axId val="1543904535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low Rocket Hatches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13117489"/>
      </c:valAx>
      <c:valAx>
        <c:axId val="151311748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43904535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Overview!$AA$3</c:f>
            </c:numRef>
          </c:xVal>
          <c:yVal>
            <c:numRef>
              <c:f>Overview!$AA$4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Overview!$AA$3</c:f>
            </c:numRef>
          </c:xVal>
          <c:yVal>
            <c:numRef>
              <c:f>Overview!$AA$5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65390"/>
        <c:axId val="1080114406"/>
      </c:scatterChart>
      <c:valAx>
        <c:axId val="49365390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80114406"/>
      </c:valAx>
      <c:valAx>
        <c:axId val="1080114406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936539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Overview!$AB$3</c:f>
            </c:numRef>
          </c:xVal>
          <c:yVal>
            <c:numRef>
              <c:f>Overview!$AB$4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Overview!$AB$3</c:f>
            </c:numRef>
          </c:xVal>
          <c:yVal>
            <c:numRef>
              <c:f>Overview!$AB$5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217989"/>
        <c:axId val="1386226442"/>
      </c:scatterChart>
      <c:valAx>
        <c:axId val="439217989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86226442"/>
      </c:valAx>
      <c:valAx>
        <c:axId val="138622644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39217989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Overview!$AC$3</c:f>
            </c:numRef>
          </c:xVal>
          <c:yVal>
            <c:numRef>
              <c:f>Overview!$AC$4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Overview!$AC$3</c:f>
            </c:numRef>
          </c:xVal>
          <c:yVal>
            <c:numRef>
              <c:f>Overview!$AC$5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Overview!$AC$3</c:f>
            </c:numRef>
          </c:xVal>
          <c:yVal>
            <c:numRef>
              <c:f>Overview!$AC$6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Overview!$AC$3</c:f>
            </c:numRef>
          </c:xVal>
          <c:yVal>
            <c:numRef>
              <c:f>Overview!$AC$7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542903"/>
        <c:axId val="1386181222"/>
      </c:scatterChart>
      <c:valAx>
        <c:axId val="1116542903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middle/high Rocket Hatches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86181222"/>
      </c:valAx>
      <c:valAx>
        <c:axId val="138618122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1654290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Overview!$AD$3</c:f>
            </c:numRef>
          </c:xVal>
          <c:yVal>
            <c:numRef>
              <c:f>Overview!$AD$4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Overview!$AD$3</c:f>
            </c:numRef>
          </c:xVal>
          <c:yVal>
            <c:numRef>
              <c:f>Overview!$AD$5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0078627"/>
        <c:axId val="1544034023"/>
      </c:scatterChart>
      <c:valAx>
        <c:axId val="1110078627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44034023"/>
      </c:valAx>
      <c:valAx>
        <c:axId val="1544034023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10078627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Overview!$AE$3</c:f>
            </c:numRef>
          </c:xVal>
          <c:yVal>
            <c:numRef>
              <c:f>Overview!$AE$4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Overview!$AE$3</c:f>
            </c:numRef>
          </c:xVal>
          <c:yVal>
            <c:numRef>
              <c:f>Overview!$AE$5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848958"/>
        <c:axId val="658335956"/>
      </c:scatterChart>
      <c:valAx>
        <c:axId val="461848958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58335956"/>
      </c:valAx>
      <c:valAx>
        <c:axId val="658335956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6184895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Overview!$AF$3</c:f>
            </c:numRef>
          </c:xVal>
          <c:yVal>
            <c:numRef>
              <c:f>Overview!$AF$4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Overview!$AF$3</c:f>
            </c:numRef>
          </c:xVal>
          <c:yVal>
            <c:numRef>
              <c:f>Overview!$AF$5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Overview!$AF$3</c:f>
            </c:numRef>
          </c:xVal>
          <c:yVal>
            <c:numRef>
              <c:f>Overview!$AF$6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Overview!$AF$3</c:f>
            </c:numRef>
          </c:xVal>
          <c:yVal>
            <c:numRef>
              <c:f>Overview!$AF$7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2417514"/>
        <c:axId val="1021914849"/>
      </c:scatterChart>
      <c:valAx>
        <c:axId val="1862417514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Cargo Ship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21914849"/>
      </c:valAx>
      <c:valAx>
        <c:axId val="102191484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62417514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Overview!$AG$3</c:f>
            </c:numRef>
          </c:xVal>
          <c:yVal>
            <c:numRef>
              <c:f>Overview!$AG$4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Overview!$AG$3</c:f>
            </c:numRef>
          </c:xVal>
          <c:yVal>
            <c:numRef>
              <c:f>Overview!$AG$5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112767"/>
        <c:axId val="688210022"/>
      </c:scatterChart>
      <c:valAx>
        <c:axId val="583112767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88210022"/>
      </c:valAx>
      <c:valAx>
        <c:axId val="68821002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83112767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Overview!$AH$3</c:f>
            </c:numRef>
          </c:xVal>
          <c:yVal>
            <c:numRef>
              <c:f>Overview!$AH$4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Overview!$AH$3</c:f>
            </c:numRef>
          </c:xVal>
          <c:yVal>
            <c:numRef>
              <c:f>Overview!$AH$5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220135"/>
        <c:axId val="551548077"/>
      </c:scatterChart>
      <c:valAx>
        <c:axId val="2110220135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51548077"/>
      </c:valAx>
      <c:valAx>
        <c:axId val="55154807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10220135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Overview!$AI$3</c:f>
            </c:numRef>
          </c:xVal>
          <c:yVal>
            <c:numRef>
              <c:f>Overview!$AI$4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Overview!$AI$3</c:f>
            </c:numRef>
          </c:xVal>
          <c:yVal>
            <c:numRef>
              <c:f>Overview!$AI$5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Overview!$AI$3</c:f>
            </c:numRef>
          </c:xVal>
          <c:yVal>
            <c:numRef>
              <c:f>Overview!$AI$6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Overview!$AI$3</c:f>
            </c:numRef>
          </c:xVal>
          <c:yVal>
            <c:numRef>
              <c:f>Overview!$AI$7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819638"/>
        <c:axId val="1719451187"/>
      </c:scatterChart>
      <c:valAx>
        <c:axId val="1648819638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low Rocket Bays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19451187"/>
      </c:valAx>
      <c:valAx>
        <c:axId val="171945118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4881963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Overview!$AJ$3</c:f>
            </c:numRef>
          </c:xVal>
          <c:yVal>
            <c:numRef>
              <c:f>Overview!$AJ$4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Overview!$AJ$3</c:f>
            </c:numRef>
          </c:xVal>
          <c:yVal>
            <c:numRef>
              <c:f>Overview!$AJ$5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236597"/>
        <c:axId val="1421758558"/>
      </c:scatterChart>
      <c:valAx>
        <c:axId val="1003236597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21758558"/>
      </c:valAx>
      <c:valAx>
        <c:axId val="142175855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03236597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Overview!$AK$3</c:f>
            </c:numRef>
          </c:xVal>
          <c:yVal>
            <c:numRef>
              <c:f>Overview!$AK$4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Overview!$AK$3</c:f>
            </c:numRef>
          </c:xVal>
          <c:yVal>
            <c:numRef>
              <c:f>Overview!$AK$5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882424"/>
        <c:axId val="929371356"/>
      </c:scatterChart>
      <c:valAx>
        <c:axId val="270882424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29371356"/>
      </c:valAx>
      <c:valAx>
        <c:axId val="929371356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70882424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Overview!$AL$3</c:f>
            </c:numRef>
          </c:xVal>
          <c:yVal>
            <c:numRef>
              <c:f>Overview!$AL$4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Overview!$AL$3</c:f>
            </c:numRef>
          </c:xVal>
          <c:yVal>
            <c:numRef>
              <c:f>Overview!$AL$5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Overview!$AL$3</c:f>
            </c:numRef>
          </c:xVal>
          <c:yVal>
            <c:numRef>
              <c:f>Overview!$AL$6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Overview!$AL$3</c:f>
            </c:numRef>
          </c:xVal>
          <c:yVal>
            <c:numRef>
              <c:f>Overview!$AL$7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7494112"/>
        <c:axId val="14056872"/>
      </c:scatterChart>
      <c:valAx>
        <c:axId val="1037494112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middle/high Rocket Bays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056872"/>
      </c:valAx>
      <c:valAx>
        <c:axId val="1405687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37494112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Overview!$AM$3</c:f>
            </c:numRef>
          </c:xVal>
          <c:yVal>
            <c:numRef>
              <c:f>Overview!$AM$4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Overview!$AM$3</c:f>
            </c:numRef>
          </c:xVal>
          <c:yVal>
            <c:numRef>
              <c:f>Overview!$AM$5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8768415"/>
        <c:axId val="1192165129"/>
      </c:scatterChart>
      <c:valAx>
        <c:axId val="1988768415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92165129"/>
      </c:valAx>
      <c:valAx>
        <c:axId val="119216512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88768415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Overview!$AN$3</c:f>
            </c:numRef>
          </c:xVal>
          <c:yVal>
            <c:numRef>
              <c:f>Overview!$AN$4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Overview!$AN$3</c:f>
            </c:numRef>
          </c:xVal>
          <c:yVal>
            <c:numRef>
              <c:f>Overview!$AN$5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053285"/>
        <c:axId val="4392261"/>
      </c:scatterChart>
      <c:valAx>
        <c:axId val="1973053285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392261"/>
      </c:valAx>
      <c:valAx>
        <c:axId val="4392261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73053285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Overview!$AO$3</c:f>
            </c:numRef>
          </c:xVal>
          <c:yVal>
            <c:numRef>
              <c:f>Overview!$AO$4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Overview!$AO$3</c:f>
            </c:numRef>
          </c:xVal>
          <c:yVal>
            <c:numRef>
              <c:f>Overview!$AO$5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Overview!$AO$3</c:f>
            </c:numRef>
          </c:xVal>
          <c:yVal>
            <c:numRef>
              <c:f>Overview!$AO$6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Overview!$AO$3</c:f>
            </c:numRef>
          </c:xVal>
          <c:yVal>
            <c:numRef>
              <c:f>Overview!$AO$7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132508"/>
        <c:axId val="2029305279"/>
      </c:scatterChart>
      <c:valAx>
        <c:axId val="1203132508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 delivery cycle time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29305279"/>
      </c:valAx>
      <c:valAx>
        <c:axId val="202930527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0313250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Overview!$AP$3</c:f>
            </c:numRef>
          </c:xVal>
          <c:yVal>
            <c:numRef>
              <c:f>Overview!$AP$4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Overview!$AP$3</c:f>
            </c:numRef>
          </c:xVal>
          <c:yVal>
            <c:numRef>
              <c:f>Overview!$AP$5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3996559"/>
        <c:axId val="1006264524"/>
      </c:scatterChart>
      <c:valAx>
        <c:axId val="1713996559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06264524"/>
      </c:valAx>
      <c:valAx>
        <c:axId val="1006264524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13996559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Overview!$AQ$3</c:f>
            </c:numRef>
          </c:xVal>
          <c:yVal>
            <c:numRef>
              <c:f>Overview!$AQ$4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Overview!$AQ$3</c:f>
            </c:numRef>
          </c:xVal>
          <c:yVal>
            <c:numRef>
              <c:f>Overview!$AQ$5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840054"/>
        <c:axId val="932041577"/>
      </c:scatterChart>
      <c:valAx>
        <c:axId val="1424840054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32041577"/>
      </c:valAx>
      <c:valAx>
        <c:axId val="93204157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24840054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Overview!$AR$3</c:f>
            </c:numRef>
          </c:xVal>
          <c:yVal>
            <c:numRef>
              <c:f>Overview!$AR$4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Overview!$AR$3</c:f>
            </c:numRef>
          </c:xVal>
          <c:yVal>
            <c:numRef>
              <c:f>Overview!$AR$5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Overview!$AR$3</c:f>
            </c:numRef>
          </c:xVal>
          <c:yVal>
            <c:numRef>
              <c:f>Overview!$AR$6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Overview!$AR$3</c:f>
            </c:numRef>
          </c:xVal>
          <c:yVal>
            <c:numRef>
              <c:f>Overview!$AR$7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886493"/>
        <c:axId val="1355967982"/>
      </c:scatterChart>
      <c:valAx>
        <c:axId val="1840886493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delivery cycle time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55967982"/>
      </c:valAx>
      <c:valAx>
        <c:axId val="135596798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4088649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Overview!$AS$3</c:f>
            </c:numRef>
          </c:xVal>
          <c:yVal>
            <c:numRef>
              <c:f>Overview!$AS$4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Overview!$AS$3</c:f>
            </c:numRef>
          </c:xVal>
          <c:yVal>
            <c:numRef>
              <c:f>Overview!$AS$5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8684180"/>
        <c:axId val="1517128533"/>
      </c:scatterChart>
      <c:valAx>
        <c:axId val="1568684180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17128533"/>
      </c:valAx>
      <c:valAx>
        <c:axId val="1517128533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6868418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Overview!$AT$3</c:f>
            </c:numRef>
          </c:xVal>
          <c:yVal>
            <c:numRef>
              <c:f>Overview!$AT$4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Overview!$AT$3</c:f>
            </c:numRef>
          </c:xVal>
          <c:yVal>
            <c:numRef>
              <c:f>Overview!$AT$5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527830"/>
        <c:axId val="1857470092"/>
      </c:scatterChart>
      <c:valAx>
        <c:axId val="860527830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57470092"/>
      </c:valAx>
      <c:valAx>
        <c:axId val="185747009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6052783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241194236"/>
        <c:axId val="712667270"/>
      </c:scatterChart>
      <c:valAx>
        <c:axId val="1241194236"/>
        <c:scaling>
          <c:orientation val="minMax"/>
        </c:scaling>
        <c:delete val="0"/>
        <c:axPos val="b"/>
        <c:numFmt formatCode="General" sourceLinked="1"/>
        <c:tickLblPos val="nextTo"/>
        <c:spPr>
          <a:ln w="47625">
            <a:noFill/>
          </a:ln>
        </c:spPr>
        <c:crossAx val="712667270"/>
      </c:valAx>
      <c:valAx>
        <c:axId val="712667270"/>
        <c:scaling>
          <c:orientation val="minMax"/>
        </c:scaling>
        <c:delete val="0"/>
        <c:axPos val="l"/>
        <c:numFmt formatCode="General" sourceLinked="1"/>
        <c:tickLblPos val="nextTo"/>
        <c:spPr>
          <a:ln w="47625">
            <a:noFill/>
          </a:ln>
        </c:spPr>
        <c:crossAx val="124119423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Overview!$AV$3</c:f>
            </c:numRef>
          </c:xVal>
          <c:yVal>
            <c:numRef>
              <c:f>Overview!$AV$4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Overview!$AV$3</c:f>
            </c:numRef>
          </c:xVal>
          <c:yVal>
            <c:numRef>
              <c:f>Overview!$AV$5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Overview!$AV$3</c:f>
            </c:numRef>
          </c:xVal>
          <c:yVal>
            <c:numRef>
              <c:f>Overview!$AV$6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Overview!$AV$3</c:f>
            </c:numRef>
          </c:xVal>
          <c:yVal>
            <c:numRef>
              <c:f>Overview!$AV$7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26526"/>
        <c:axId val="1138038295"/>
      </c:scatterChart>
      <c:valAx>
        <c:axId val="70026526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Robot broke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38038295"/>
      </c:valAx>
      <c:valAx>
        <c:axId val="1138038295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002652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Overview!$AW$3</c:f>
            </c:numRef>
          </c:xVal>
          <c:yVal>
            <c:numRef>
              <c:f>Overview!$AW$4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Overview!$AW$3</c:f>
            </c:numRef>
          </c:xVal>
          <c:yVal>
            <c:numRef>
              <c:f>Overview!$AW$5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297756"/>
        <c:axId val="653352994"/>
      </c:scatterChart>
      <c:valAx>
        <c:axId val="723297756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53352994"/>
      </c:valAx>
      <c:valAx>
        <c:axId val="653352994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2329775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Sandstorm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'178 - The 2nd Law Enforcers'!$B$1:$C$1</c:f>
            </c:strRef>
          </c:cat>
          <c:val>
            <c:numRef>
              <c:f>'178 - The 2nd Law Enforcers'!$B$7:$C$7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'178 - The 2nd Law Enforcers'!$B$1:$C$1</c:f>
            </c:strRef>
          </c:cat>
          <c:val>
            <c:numRef>
              <c:f>'178 - The 2nd Law Enforcers'!$B$8:$C$8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'178 - The 2nd Law Enforcers'!$B$1:$C$1</c:f>
            </c:strRef>
          </c:cat>
          <c:val>
            <c:numRef>
              <c:f>'178 - The 2nd Law Enforcers'!$B$9:$C$9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'178 - The 2nd Law Enforcers'!$B$1:$C$1</c:f>
            </c:strRef>
          </c:cat>
          <c:val>
            <c:numRef>
              <c:f>'178 - The 2nd Law Enforcers'!$B$10:$C$10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'178 - The 2nd Law Enforcers'!$B$1:$C$1</c:f>
            </c:strRef>
          </c:cat>
          <c:val>
            <c:numRef>
              <c:f>'178 - The 2nd Law Enforcers'!$B$11:$C$11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'178 - The 2nd Law Enforcers'!$B$1:$C$1</c:f>
            </c:strRef>
          </c:cat>
          <c:val>
            <c:numRef>
              <c:f>'178 - The 2nd Law Enforcers'!$B$12:$C$12</c:f>
            </c:numRef>
          </c:val>
          <c:smooth val="0"/>
        </c:ser>
        <c:axId val="766363678"/>
        <c:axId val="1958136308"/>
      </c:lineChart>
      <c:catAx>
        <c:axId val="7663636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58136308"/>
      </c:catAx>
      <c:valAx>
        <c:axId val="195813630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66363678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Teleop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'178 - The 2nd Law Enforcers'!$B$1:$C$1</c:f>
            </c:strRef>
          </c:cat>
          <c:val>
            <c:numRef>
              <c:f>'178 - The 2nd Law Enforcers'!$B$14:$C$14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'178 - The 2nd Law Enforcers'!$B$1:$C$1</c:f>
            </c:strRef>
          </c:cat>
          <c:val>
            <c:numRef>
              <c:f>'178 - The 2nd Law Enforcers'!$B$15:$C$15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'178 - The 2nd Law Enforcers'!$B$1:$C$1</c:f>
            </c:strRef>
          </c:cat>
          <c:val>
            <c:numRef>
              <c:f>'178 - The 2nd Law Enforcers'!$B$16:$C$16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'178 - The 2nd Law Enforcers'!$B$1:$C$1</c:f>
            </c:strRef>
          </c:cat>
          <c:val>
            <c:numRef>
              <c:f>'178 - The 2nd Law Enforcers'!$B$17:$C$17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'178 - The 2nd Law Enforcers'!$B$1:$C$1</c:f>
            </c:strRef>
          </c:cat>
          <c:val>
            <c:numRef>
              <c:f>'178 - The 2nd Law Enforcers'!$B$18:$C$18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'178 - The 2nd Law Enforcers'!$B$1:$C$1</c:f>
            </c:strRef>
          </c:cat>
          <c:val>
            <c:numRef>
              <c:f>'178 - The 2nd Law Enforcers'!$B$19:$C$19</c:f>
            </c:numRef>
          </c:val>
          <c:smooth val="0"/>
        </c:ser>
        <c:ser>
          <c:idx val="6"/>
          <c:order val="6"/>
          <c:marker>
            <c:symbol val="none"/>
          </c:marker>
          <c:cat>
            <c:strRef>
              <c:f>'178 - The 2nd Law Enforcers'!$B$1:$C$1</c:f>
            </c:strRef>
          </c:cat>
          <c:val>
            <c:numRef>
              <c:f>'178 - The 2nd Law Enforcers'!$B$20:$C$20</c:f>
            </c:numRef>
          </c:val>
          <c:smooth val="0"/>
        </c:ser>
        <c:ser>
          <c:idx val="7"/>
          <c:order val="7"/>
          <c:marker>
            <c:symbol val="none"/>
          </c:marker>
          <c:cat>
            <c:strRef>
              <c:f>'178 - The 2nd Law Enforcers'!$B$1:$C$1</c:f>
            </c:strRef>
          </c:cat>
          <c:val>
            <c:numRef>
              <c:f>'178 - The 2nd Law Enforcers'!$B$21:$C$21</c:f>
            </c:numRef>
          </c:val>
          <c:smooth val="0"/>
        </c:ser>
        <c:axId val="374426572"/>
        <c:axId val="1469568532"/>
      </c:lineChart>
      <c:catAx>
        <c:axId val="3744265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69568532"/>
      </c:catAx>
      <c:valAx>
        <c:axId val="146956853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74426572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Sandstorm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'230 - Gaelhawks'!$B$1:$C$1</c:f>
            </c:strRef>
          </c:cat>
          <c:val>
            <c:numRef>
              <c:f>'230 - Gaelhawks'!$B$7:$C$7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'230 - Gaelhawks'!$B$1:$C$1</c:f>
            </c:strRef>
          </c:cat>
          <c:val>
            <c:numRef>
              <c:f>'230 - Gaelhawks'!$B$8:$C$8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'230 - Gaelhawks'!$B$1:$C$1</c:f>
            </c:strRef>
          </c:cat>
          <c:val>
            <c:numRef>
              <c:f>'230 - Gaelhawks'!$B$9:$C$9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'230 - Gaelhawks'!$B$1:$C$1</c:f>
            </c:strRef>
          </c:cat>
          <c:val>
            <c:numRef>
              <c:f>'230 - Gaelhawks'!$B$10:$C$10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'230 - Gaelhawks'!$B$1:$C$1</c:f>
            </c:strRef>
          </c:cat>
          <c:val>
            <c:numRef>
              <c:f>'230 - Gaelhawks'!$B$11:$C$11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'230 - Gaelhawks'!$B$1:$C$1</c:f>
            </c:strRef>
          </c:cat>
          <c:val>
            <c:numRef>
              <c:f>'230 - Gaelhawks'!$B$12:$C$12</c:f>
            </c:numRef>
          </c:val>
          <c:smooth val="0"/>
        </c:ser>
        <c:axId val="1469568081"/>
        <c:axId val="117975150"/>
      </c:lineChart>
      <c:catAx>
        <c:axId val="14695680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7975150"/>
      </c:catAx>
      <c:valAx>
        <c:axId val="117975150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69568081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Teleop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'230 - Gaelhawks'!$B$1:$C$1</c:f>
            </c:strRef>
          </c:cat>
          <c:val>
            <c:numRef>
              <c:f>'230 - Gaelhawks'!$B$14:$C$14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'230 - Gaelhawks'!$B$1:$C$1</c:f>
            </c:strRef>
          </c:cat>
          <c:val>
            <c:numRef>
              <c:f>'230 - Gaelhawks'!$B$15:$C$15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'230 - Gaelhawks'!$B$1:$C$1</c:f>
            </c:strRef>
          </c:cat>
          <c:val>
            <c:numRef>
              <c:f>'230 - Gaelhawks'!$B$16:$C$16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'230 - Gaelhawks'!$B$1:$C$1</c:f>
            </c:strRef>
          </c:cat>
          <c:val>
            <c:numRef>
              <c:f>'230 - Gaelhawks'!$B$17:$C$17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'230 - Gaelhawks'!$B$1:$C$1</c:f>
            </c:strRef>
          </c:cat>
          <c:val>
            <c:numRef>
              <c:f>'230 - Gaelhawks'!$B$18:$C$18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'230 - Gaelhawks'!$B$1:$C$1</c:f>
            </c:strRef>
          </c:cat>
          <c:val>
            <c:numRef>
              <c:f>'230 - Gaelhawks'!$B$19:$C$19</c:f>
            </c:numRef>
          </c:val>
          <c:smooth val="0"/>
        </c:ser>
        <c:ser>
          <c:idx val="6"/>
          <c:order val="6"/>
          <c:marker>
            <c:symbol val="none"/>
          </c:marker>
          <c:cat>
            <c:strRef>
              <c:f>'230 - Gaelhawks'!$B$1:$C$1</c:f>
            </c:strRef>
          </c:cat>
          <c:val>
            <c:numRef>
              <c:f>'230 - Gaelhawks'!$B$20:$C$20</c:f>
            </c:numRef>
          </c:val>
          <c:smooth val="0"/>
        </c:ser>
        <c:ser>
          <c:idx val="7"/>
          <c:order val="7"/>
          <c:marker>
            <c:symbol val="none"/>
          </c:marker>
          <c:cat>
            <c:strRef>
              <c:f>'230 - Gaelhawks'!$B$1:$C$1</c:f>
            </c:strRef>
          </c:cat>
          <c:val>
            <c:numRef>
              <c:f>'230 - Gaelhawks'!$B$21:$C$21</c:f>
            </c:numRef>
          </c:val>
          <c:smooth val="0"/>
        </c:ser>
        <c:axId val="334115737"/>
        <c:axId val="1202470690"/>
      </c:lineChart>
      <c:catAx>
        <c:axId val="3341157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02470690"/>
      </c:catAx>
      <c:valAx>
        <c:axId val="1202470690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34115737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worksheetdrawing1.xml.rels><?xml version="1.0" encoding="UTF-8" standalone="yes"?><Relationships xmlns="http://schemas.openxmlformats.org/package/2006/relationships"><Relationship Id="rId12" Type="http://schemas.openxmlformats.org/officeDocument/2006/relationships/chart" Target="../charts/chart12.xml"/><Relationship Id="rId40" Type="http://schemas.openxmlformats.org/officeDocument/2006/relationships/chart" Target="../charts/chart40.xml"/><Relationship Id="rId28" Type="http://schemas.openxmlformats.org/officeDocument/2006/relationships/chart" Target="../charts/chart28.xml"/><Relationship Id="rId16" Type="http://schemas.openxmlformats.org/officeDocument/2006/relationships/chart" Target="../charts/chart16.xml"/><Relationship Id="rId38" Type="http://schemas.openxmlformats.org/officeDocument/2006/relationships/chart" Target="../charts/chart38.xml"/><Relationship Id="rId20" Type="http://schemas.openxmlformats.org/officeDocument/2006/relationships/chart" Target="../charts/chart20.xml"/><Relationship Id="rId46" Type="http://schemas.openxmlformats.org/officeDocument/2006/relationships/chart" Target="../charts/chart46.xml"/><Relationship Id="rId15" Type="http://schemas.openxmlformats.org/officeDocument/2006/relationships/chart" Target="../charts/chart15.xml"/><Relationship Id="rId39" Type="http://schemas.openxmlformats.org/officeDocument/2006/relationships/chart" Target="../charts/chart39.xml"/><Relationship Id="rId11" Type="http://schemas.openxmlformats.org/officeDocument/2006/relationships/chart" Target="../charts/chart11.xml"/><Relationship Id="rId25" Type="http://schemas.openxmlformats.org/officeDocument/2006/relationships/chart" Target="../charts/chart25.xml"/><Relationship Id="rId14" Type="http://schemas.openxmlformats.org/officeDocument/2006/relationships/chart" Target="../charts/chart14.xml"/><Relationship Id="rId7" Type="http://schemas.openxmlformats.org/officeDocument/2006/relationships/chart" Target="../charts/chart7.xml"/><Relationship Id="rId29" Type="http://schemas.openxmlformats.org/officeDocument/2006/relationships/chart" Target="../charts/chart29.xml"/><Relationship Id="rId27" Type="http://schemas.openxmlformats.org/officeDocument/2006/relationships/chart" Target="../charts/chart27.xml"/><Relationship Id="rId35" Type="http://schemas.openxmlformats.org/officeDocument/2006/relationships/chart" Target="../charts/chart35.xml"/><Relationship Id="rId13" Type="http://schemas.openxmlformats.org/officeDocument/2006/relationships/chart" Target="../charts/chart13.xml"/><Relationship Id="rId8" Type="http://schemas.openxmlformats.org/officeDocument/2006/relationships/chart" Target="../charts/chart8.xml"/><Relationship Id="rId34" Type="http://schemas.openxmlformats.org/officeDocument/2006/relationships/chart" Target="../charts/chart34.xml"/><Relationship Id="rId4" Type="http://schemas.openxmlformats.org/officeDocument/2006/relationships/chart" Target="../charts/chart4.xml"/><Relationship Id="rId42" Type="http://schemas.openxmlformats.org/officeDocument/2006/relationships/chart" Target="../charts/chart42.xml"/><Relationship Id="rId9" Type="http://schemas.openxmlformats.org/officeDocument/2006/relationships/chart" Target="../charts/chart9.xml"/><Relationship Id="rId31" Type="http://schemas.openxmlformats.org/officeDocument/2006/relationships/chart" Target="../charts/chart31.xml"/><Relationship Id="rId48" Type="http://schemas.openxmlformats.org/officeDocument/2006/relationships/chart" Target="../charts/chart48.xml"/><Relationship Id="rId43" Type="http://schemas.openxmlformats.org/officeDocument/2006/relationships/chart" Target="../charts/chart43.xml"/><Relationship Id="rId33" Type="http://schemas.openxmlformats.org/officeDocument/2006/relationships/chart" Target="../charts/chart33.xml"/><Relationship Id="rId22" Type="http://schemas.openxmlformats.org/officeDocument/2006/relationships/chart" Target="../charts/chart22.xml"/><Relationship Id="rId1" Type="http://schemas.openxmlformats.org/officeDocument/2006/relationships/chart" Target="../charts/chart1.xml"/><Relationship Id="rId44" Type="http://schemas.openxmlformats.org/officeDocument/2006/relationships/chart" Target="../charts/chart44.xml"/><Relationship Id="rId30" Type="http://schemas.openxmlformats.org/officeDocument/2006/relationships/chart" Target="../charts/chart30.xml"/><Relationship Id="rId18" Type="http://schemas.openxmlformats.org/officeDocument/2006/relationships/chart" Target="../charts/chart18.xml"/><Relationship Id="rId5" Type="http://schemas.openxmlformats.org/officeDocument/2006/relationships/chart" Target="../charts/chart5.xml"/><Relationship Id="rId26" Type="http://schemas.openxmlformats.org/officeDocument/2006/relationships/chart" Target="../charts/chart26.xml"/><Relationship Id="rId24" Type="http://schemas.openxmlformats.org/officeDocument/2006/relationships/chart" Target="../charts/chart24.xml"/><Relationship Id="rId36" Type="http://schemas.openxmlformats.org/officeDocument/2006/relationships/chart" Target="../charts/chart36.xml"/><Relationship Id="rId23" Type="http://schemas.openxmlformats.org/officeDocument/2006/relationships/chart" Target="../charts/chart23.xml"/><Relationship Id="rId21" Type="http://schemas.openxmlformats.org/officeDocument/2006/relationships/chart" Target="../charts/chart21.xml"/><Relationship Id="rId2" Type="http://schemas.openxmlformats.org/officeDocument/2006/relationships/chart" Target="../charts/chart2.xml"/><Relationship Id="rId32" Type="http://schemas.openxmlformats.org/officeDocument/2006/relationships/chart" Target="../charts/chart32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17" Type="http://schemas.openxmlformats.org/officeDocument/2006/relationships/chart" Target="../charts/chart17.xml"/><Relationship Id="rId3" Type="http://schemas.openxmlformats.org/officeDocument/2006/relationships/chart" Target="../charts/chart3.xml"/><Relationship Id="rId45" Type="http://schemas.openxmlformats.org/officeDocument/2006/relationships/chart" Target="../charts/chart45.xml"/><Relationship Id="rId6" Type="http://schemas.openxmlformats.org/officeDocument/2006/relationships/chart" Target="../charts/chart6.xml"/><Relationship Id="rId47" Type="http://schemas.openxmlformats.org/officeDocument/2006/relationships/chart" Target="../charts/chart47.xml"/><Relationship Id="rId37" Type="http://schemas.openxmlformats.org/officeDocument/2006/relationships/chart" Target="../charts/chart37.xml"/><Relationship Id="rId41" Type="http://schemas.openxmlformats.org/officeDocument/2006/relationships/chart" Target="../charts/chart41.xml"/></Relationships>
</file>

<file path=xl/drawings/_rels/worksheet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49.xml"/><Relationship Id="rId2" Type="http://schemas.openxmlformats.org/officeDocument/2006/relationships/chart" Target="../charts/chart50.xml"/></Relationships>
</file>

<file path=xl/drawings/_rels/worksheet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51.xml"/><Relationship Id="rId2" Type="http://schemas.openxmlformats.org/officeDocument/2006/relationships/chart" Target="../charts/chart5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9</xdr:row>
      <xdr:rowOff>0</xdr:rowOff>
    </xdr:from>
    <xdr:ext cx="1952625" cy="62007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0</xdr:colOff>
      <xdr:row>9</xdr:row>
      <xdr:rowOff>0</xdr:rowOff>
    </xdr:from>
    <xdr:ext cx="1952625" cy="620077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0</xdr:colOff>
      <xdr:row>9</xdr:row>
      <xdr:rowOff>0</xdr:rowOff>
    </xdr:from>
    <xdr:ext cx="1952625" cy="640080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0</xdr:colOff>
      <xdr:row>9</xdr:row>
      <xdr:rowOff>0</xdr:rowOff>
    </xdr:from>
    <xdr:ext cx="1952625" cy="6400800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5</xdr:col>
      <xdr:colOff>0</xdr:colOff>
      <xdr:row>9</xdr:row>
      <xdr:rowOff>0</xdr:rowOff>
    </xdr:from>
    <xdr:ext cx="1952625" cy="6600825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6</xdr:col>
      <xdr:colOff>0</xdr:colOff>
      <xdr:row>9</xdr:row>
      <xdr:rowOff>0</xdr:rowOff>
    </xdr:from>
    <xdr:ext cx="1952625" cy="6600825"/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7</xdr:col>
      <xdr:colOff>0</xdr:colOff>
      <xdr:row>9</xdr:row>
      <xdr:rowOff>0</xdr:rowOff>
    </xdr:from>
    <xdr:ext cx="1952625" cy="6800850"/>
    <xdr:graphicFrame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8</xdr:col>
      <xdr:colOff>0</xdr:colOff>
      <xdr:row>9</xdr:row>
      <xdr:rowOff>0</xdr:rowOff>
    </xdr:from>
    <xdr:ext cx="1952625" cy="6800850"/>
    <xdr:graphicFrame>
      <xdr:nvGraphicFramePr>
        <xdr:cNvPr id="8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9</xdr:col>
      <xdr:colOff>0</xdr:colOff>
      <xdr:row>9</xdr:row>
      <xdr:rowOff>0</xdr:rowOff>
    </xdr:from>
    <xdr:ext cx="1952625" cy="7000875"/>
    <xdr:graphicFrame>
      <xdr:nvGraphicFramePr>
        <xdr:cNvPr id="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10</xdr:col>
      <xdr:colOff>0</xdr:colOff>
      <xdr:row>9</xdr:row>
      <xdr:rowOff>0</xdr:rowOff>
    </xdr:from>
    <xdr:ext cx="1952625" cy="7000875"/>
    <xdr:graphicFrame>
      <xdr:nvGraphicFramePr>
        <xdr:cNvPr id="10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11</xdr:col>
      <xdr:colOff>0</xdr:colOff>
      <xdr:row>9</xdr:row>
      <xdr:rowOff>0</xdr:rowOff>
    </xdr:from>
    <xdr:ext cx="1952625" cy="7200900"/>
    <xdr:graphicFrame>
      <xdr:nvGraphicFramePr>
        <xdr:cNvPr id="11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12</xdr:col>
      <xdr:colOff>0</xdr:colOff>
      <xdr:row>9</xdr:row>
      <xdr:rowOff>0</xdr:rowOff>
    </xdr:from>
    <xdr:ext cx="1952625" cy="7200900"/>
    <xdr:graphicFrame>
      <xdr:nvGraphicFramePr>
        <xdr:cNvPr id="12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13</xdr:col>
      <xdr:colOff>0</xdr:colOff>
      <xdr:row>9</xdr:row>
      <xdr:rowOff>0</xdr:rowOff>
    </xdr:from>
    <xdr:ext cx="1952625" cy="7400925"/>
    <xdr:graphicFrame>
      <xdr:nvGraphicFramePr>
        <xdr:cNvPr id="13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14</xdr:col>
      <xdr:colOff>0</xdr:colOff>
      <xdr:row>9</xdr:row>
      <xdr:rowOff>0</xdr:rowOff>
    </xdr:from>
    <xdr:ext cx="1952625" cy="7400925"/>
    <xdr:graphicFrame>
      <xdr:nvGraphicFramePr>
        <xdr:cNvPr id="14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15</xdr:col>
      <xdr:colOff>0</xdr:colOff>
      <xdr:row>9</xdr:row>
      <xdr:rowOff>0</xdr:rowOff>
    </xdr:from>
    <xdr:ext cx="1952625" cy="7600950"/>
    <xdr:graphicFrame>
      <xdr:nvGraphicFramePr>
        <xdr:cNvPr id="15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16</xdr:col>
      <xdr:colOff>0</xdr:colOff>
      <xdr:row>9</xdr:row>
      <xdr:rowOff>0</xdr:rowOff>
    </xdr:from>
    <xdr:ext cx="1952625" cy="7600950"/>
    <xdr:graphicFrame>
      <xdr:nvGraphicFramePr>
        <xdr:cNvPr id="16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17</xdr:col>
      <xdr:colOff>0</xdr:colOff>
      <xdr:row>9</xdr:row>
      <xdr:rowOff>0</xdr:rowOff>
    </xdr:from>
    <xdr:ext cx="1952625" cy="7800975"/>
    <xdr:graphicFrame>
      <xdr:nvGraphicFramePr>
        <xdr:cNvPr id="17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18</xdr:col>
      <xdr:colOff>0</xdr:colOff>
      <xdr:row>9</xdr:row>
      <xdr:rowOff>0</xdr:rowOff>
    </xdr:from>
    <xdr:ext cx="1952625" cy="7800975"/>
    <xdr:graphicFrame>
      <xdr:nvGraphicFramePr>
        <xdr:cNvPr id="18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  <xdr:oneCellAnchor>
    <xdr:from>
      <xdr:col>19</xdr:col>
      <xdr:colOff>0</xdr:colOff>
      <xdr:row>9</xdr:row>
      <xdr:rowOff>0</xdr:rowOff>
    </xdr:from>
    <xdr:ext cx="1952625" cy="8001000"/>
    <xdr:graphicFrame>
      <xdr:nvGraphicFramePr>
        <xdr:cNvPr id="19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9"/>
        </a:graphicData>
      </a:graphic>
    </xdr:graphicFrame>
    <xdr:clientData fLocksWithSheet="0"/>
  </xdr:oneCellAnchor>
  <xdr:oneCellAnchor>
    <xdr:from>
      <xdr:col>20</xdr:col>
      <xdr:colOff>0</xdr:colOff>
      <xdr:row>9</xdr:row>
      <xdr:rowOff>0</xdr:rowOff>
    </xdr:from>
    <xdr:ext cx="1952625" cy="8001000"/>
    <xdr:graphicFrame>
      <xdr:nvGraphicFramePr>
        <xdr:cNvPr id="20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0"/>
        </a:graphicData>
      </a:graphic>
    </xdr:graphicFrame>
    <xdr:clientData fLocksWithSheet="0"/>
  </xdr:oneCellAnchor>
  <xdr:oneCellAnchor>
    <xdr:from>
      <xdr:col>21</xdr:col>
      <xdr:colOff>0</xdr:colOff>
      <xdr:row>9</xdr:row>
      <xdr:rowOff>0</xdr:rowOff>
    </xdr:from>
    <xdr:ext cx="1952625" cy="8201025"/>
    <xdr:graphicFrame>
      <xdr:nvGraphicFramePr>
        <xdr:cNvPr id="21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1"/>
        </a:graphicData>
      </a:graphic>
    </xdr:graphicFrame>
    <xdr:clientData fLocksWithSheet="0"/>
  </xdr:oneCellAnchor>
  <xdr:oneCellAnchor>
    <xdr:from>
      <xdr:col>22</xdr:col>
      <xdr:colOff>0</xdr:colOff>
      <xdr:row>9</xdr:row>
      <xdr:rowOff>0</xdr:rowOff>
    </xdr:from>
    <xdr:ext cx="1952625" cy="8201025"/>
    <xdr:graphicFrame>
      <xdr:nvGraphicFramePr>
        <xdr:cNvPr id="22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2"/>
        </a:graphicData>
      </a:graphic>
    </xdr:graphicFrame>
    <xdr:clientData fLocksWithSheet="0"/>
  </xdr:oneCellAnchor>
  <xdr:oneCellAnchor>
    <xdr:from>
      <xdr:col>23</xdr:col>
      <xdr:colOff>0</xdr:colOff>
      <xdr:row>9</xdr:row>
      <xdr:rowOff>0</xdr:rowOff>
    </xdr:from>
    <xdr:ext cx="1952625" cy="8401050"/>
    <xdr:graphicFrame>
      <xdr:nvGraphicFramePr>
        <xdr:cNvPr id="23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3"/>
        </a:graphicData>
      </a:graphic>
    </xdr:graphicFrame>
    <xdr:clientData fLocksWithSheet="0"/>
  </xdr:oneCellAnchor>
  <xdr:oneCellAnchor>
    <xdr:from>
      <xdr:col>24</xdr:col>
      <xdr:colOff>0</xdr:colOff>
      <xdr:row>9</xdr:row>
      <xdr:rowOff>0</xdr:rowOff>
    </xdr:from>
    <xdr:ext cx="1952625" cy="8401050"/>
    <xdr:graphicFrame>
      <xdr:nvGraphicFramePr>
        <xdr:cNvPr id="24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4"/>
        </a:graphicData>
      </a:graphic>
    </xdr:graphicFrame>
    <xdr:clientData fLocksWithSheet="0"/>
  </xdr:oneCellAnchor>
  <xdr:oneCellAnchor>
    <xdr:from>
      <xdr:col>25</xdr:col>
      <xdr:colOff>0</xdr:colOff>
      <xdr:row>9</xdr:row>
      <xdr:rowOff>0</xdr:rowOff>
    </xdr:from>
    <xdr:ext cx="1952625" cy="8601075"/>
    <xdr:graphicFrame>
      <xdr:nvGraphicFramePr>
        <xdr:cNvPr id="25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5"/>
        </a:graphicData>
      </a:graphic>
    </xdr:graphicFrame>
    <xdr:clientData fLocksWithSheet="0"/>
  </xdr:oneCellAnchor>
  <xdr:oneCellAnchor>
    <xdr:from>
      <xdr:col>26</xdr:col>
      <xdr:colOff>0</xdr:colOff>
      <xdr:row>9</xdr:row>
      <xdr:rowOff>0</xdr:rowOff>
    </xdr:from>
    <xdr:ext cx="1952625" cy="8601075"/>
    <xdr:graphicFrame>
      <xdr:nvGraphicFramePr>
        <xdr:cNvPr id="26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6"/>
        </a:graphicData>
      </a:graphic>
    </xdr:graphicFrame>
    <xdr:clientData fLocksWithSheet="0"/>
  </xdr:oneCellAnchor>
  <xdr:oneCellAnchor>
    <xdr:from>
      <xdr:col>27</xdr:col>
      <xdr:colOff>0</xdr:colOff>
      <xdr:row>9</xdr:row>
      <xdr:rowOff>0</xdr:rowOff>
    </xdr:from>
    <xdr:ext cx="1952625" cy="8801100"/>
    <xdr:graphicFrame>
      <xdr:nvGraphicFramePr>
        <xdr:cNvPr id="27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7"/>
        </a:graphicData>
      </a:graphic>
    </xdr:graphicFrame>
    <xdr:clientData fLocksWithSheet="0"/>
  </xdr:oneCellAnchor>
  <xdr:oneCellAnchor>
    <xdr:from>
      <xdr:col>28</xdr:col>
      <xdr:colOff>0</xdr:colOff>
      <xdr:row>9</xdr:row>
      <xdr:rowOff>0</xdr:rowOff>
    </xdr:from>
    <xdr:ext cx="1952625" cy="8801100"/>
    <xdr:graphicFrame>
      <xdr:nvGraphicFramePr>
        <xdr:cNvPr id="28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8"/>
        </a:graphicData>
      </a:graphic>
    </xdr:graphicFrame>
    <xdr:clientData fLocksWithSheet="0"/>
  </xdr:oneCellAnchor>
  <xdr:oneCellAnchor>
    <xdr:from>
      <xdr:col>29</xdr:col>
      <xdr:colOff>0</xdr:colOff>
      <xdr:row>9</xdr:row>
      <xdr:rowOff>0</xdr:rowOff>
    </xdr:from>
    <xdr:ext cx="1952625" cy="9001125"/>
    <xdr:graphicFrame>
      <xdr:nvGraphicFramePr>
        <xdr:cNvPr id="29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9"/>
        </a:graphicData>
      </a:graphic>
    </xdr:graphicFrame>
    <xdr:clientData fLocksWithSheet="0"/>
  </xdr:oneCellAnchor>
  <xdr:oneCellAnchor>
    <xdr:from>
      <xdr:col>30</xdr:col>
      <xdr:colOff>0</xdr:colOff>
      <xdr:row>9</xdr:row>
      <xdr:rowOff>0</xdr:rowOff>
    </xdr:from>
    <xdr:ext cx="1952625" cy="9001125"/>
    <xdr:graphicFrame>
      <xdr:nvGraphicFramePr>
        <xdr:cNvPr id="30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0"/>
        </a:graphicData>
      </a:graphic>
    </xdr:graphicFrame>
    <xdr:clientData fLocksWithSheet="0"/>
  </xdr:oneCellAnchor>
  <xdr:oneCellAnchor>
    <xdr:from>
      <xdr:col>31</xdr:col>
      <xdr:colOff>0</xdr:colOff>
      <xdr:row>9</xdr:row>
      <xdr:rowOff>0</xdr:rowOff>
    </xdr:from>
    <xdr:ext cx="1952625" cy="9201150"/>
    <xdr:graphicFrame>
      <xdr:nvGraphicFramePr>
        <xdr:cNvPr id="31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1"/>
        </a:graphicData>
      </a:graphic>
    </xdr:graphicFrame>
    <xdr:clientData fLocksWithSheet="0"/>
  </xdr:oneCellAnchor>
  <xdr:oneCellAnchor>
    <xdr:from>
      <xdr:col>32</xdr:col>
      <xdr:colOff>0</xdr:colOff>
      <xdr:row>9</xdr:row>
      <xdr:rowOff>0</xdr:rowOff>
    </xdr:from>
    <xdr:ext cx="1952625" cy="9201150"/>
    <xdr:graphicFrame>
      <xdr:nvGraphicFramePr>
        <xdr:cNvPr id="32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2"/>
        </a:graphicData>
      </a:graphic>
    </xdr:graphicFrame>
    <xdr:clientData fLocksWithSheet="0"/>
  </xdr:oneCellAnchor>
  <xdr:oneCellAnchor>
    <xdr:from>
      <xdr:col>33</xdr:col>
      <xdr:colOff>0</xdr:colOff>
      <xdr:row>9</xdr:row>
      <xdr:rowOff>0</xdr:rowOff>
    </xdr:from>
    <xdr:ext cx="1952625" cy="9401175"/>
    <xdr:graphicFrame>
      <xdr:nvGraphicFramePr>
        <xdr:cNvPr id="33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3"/>
        </a:graphicData>
      </a:graphic>
    </xdr:graphicFrame>
    <xdr:clientData fLocksWithSheet="0"/>
  </xdr:oneCellAnchor>
  <xdr:oneCellAnchor>
    <xdr:from>
      <xdr:col>34</xdr:col>
      <xdr:colOff>0</xdr:colOff>
      <xdr:row>9</xdr:row>
      <xdr:rowOff>0</xdr:rowOff>
    </xdr:from>
    <xdr:ext cx="1952625" cy="9401175"/>
    <xdr:graphicFrame>
      <xdr:nvGraphicFramePr>
        <xdr:cNvPr id="34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4"/>
        </a:graphicData>
      </a:graphic>
    </xdr:graphicFrame>
    <xdr:clientData fLocksWithSheet="0"/>
  </xdr:oneCellAnchor>
  <xdr:oneCellAnchor>
    <xdr:from>
      <xdr:col>35</xdr:col>
      <xdr:colOff>0</xdr:colOff>
      <xdr:row>9</xdr:row>
      <xdr:rowOff>0</xdr:rowOff>
    </xdr:from>
    <xdr:ext cx="1952625" cy="9601200"/>
    <xdr:graphicFrame>
      <xdr:nvGraphicFramePr>
        <xdr:cNvPr id="35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5"/>
        </a:graphicData>
      </a:graphic>
    </xdr:graphicFrame>
    <xdr:clientData fLocksWithSheet="0"/>
  </xdr:oneCellAnchor>
  <xdr:oneCellAnchor>
    <xdr:from>
      <xdr:col>36</xdr:col>
      <xdr:colOff>0</xdr:colOff>
      <xdr:row>9</xdr:row>
      <xdr:rowOff>0</xdr:rowOff>
    </xdr:from>
    <xdr:ext cx="1952625" cy="9601200"/>
    <xdr:graphicFrame>
      <xdr:nvGraphicFramePr>
        <xdr:cNvPr id="36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6"/>
        </a:graphicData>
      </a:graphic>
    </xdr:graphicFrame>
    <xdr:clientData fLocksWithSheet="0"/>
  </xdr:oneCellAnchor>
  <xdr:oneCellAnchor>
    <xdr:from>
      <xdr:col>37</xdr:col>
      <xdr:colOff>0</xdr:colOff>
      <xdr:row>9</xdr:row>
      <xdr:rowOff>0</xdr:rowOff>
    </xdr:from>
    <xdr:ext cx="1952625" cy="9801225"/>
    <xdr:graphicFrame>
      <xdr:nvGraphicFramePr>
        <xdr:cNvPr id="37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7"/>
        </a:graphicData>
      </a:graphic>
    </xdr:graphicFrame>
    <xdr:clientData fLocksWithSheet="0"/>
  </xdr:oneCellAnchor>
  <xdr:oneCellAnchor>
    <xdr:from>
      <xdr:col>38</xdr:col>
      <xdr:colOff>0</xdr:colOff>
      <xdr:row>9</xdr:row>
      <xdr:rowOff>0</xdr:rowOff>
    </xdr:from>
    <xdr:ext cx="1952625" cy="9801225"/>
    <xdr:graphicFrame>
      <xdr:nvGraphicFramePr>
        <xdr:cNvPr id="38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8"/>
        </a:graphicData>
      </a:graphic>
    </xdr:graphicFrame>
    <xdr:clientData fLocksWithSheet="0"/>
  </xdr:oneCellAnchor>
  <xdr:oneCellAnchor>
    <xdr:from>
      <xdr:col>39</xdr:col>
      <xdr:colOff>0</xdr:colOff>
      <xdr:row>9</xdr:row>
      <xdr:rowOff>0</xdr:rowOff>
    </xdr:from>
    <xdr:ext cx="1952625" cy="10001250"/>
    <xdr:graphicFrame>
      <xdr:nvGraphicFramePr>
        <xdr:cNvPr id="39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9"/>
        </a:graphicData>
      </a:graphic>
    </xdr:graphicFrame>
    <xdr:clientData fLocksWithSheet="0"/>
  </xdr:oneCellAnchor>
  <xdr:oneCellAnchor>
    <xdr:from>
      <xdr:col>40</xdr:col>
      <xdr:colOff>0</xdr:colOff>
      <xdr:row>9</xdr:row>
      <xdr:rowOff>0</xdr:rowOff>
    </xdr:from>
    <xdr:ext cx="1952625" cy="10001250"/>
    <xdr:graphicFrame>
      <xdr:nvGraphicFramePr>
        <xdr:cNvPr id="40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0"/>
        </a:graphicData>
      </a:graphic>
    </xdr:graphicFrame>
    <xdr:clientData fLocksWithSheet="0"/>
  </xdr:oneCellAnchor>
  <xdr:oneCellAnchor>
    <xdr:from>
      <xdr:col>41</xdr:col>
      <xdr:colOff>0</xdr:colOff>
      <xdr:row>9</xdr:row>
      <xdr:rowOff>0</xdr:rowOff>
    </xdr:from>
    <xdr:ext cx="1952625" cy="10201275"/>
    <xdr:graphicFrame>
      <xdr:nvGraphicFramePr>
        <xdr:cNvPr id="41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1"/>
        </a:graphicData>
      </a:graphic>
    </xdr:graphicFrame>
    <xdr:clientData fLocksWithSheet="0"/>
  </xdr:oneCellAnchor>
  <xdr:oneCellAnchor>
    <xdr:from>
      <xdr:col>42</xdr:col>
      <xdr:colOff>0</xdr:colOff>
      <xdr:row>9</xdr:row>
      <xdr:rowOff>0</xdr:rowOff>
    </xdr:from>
    <xdr:ext cx="1952625" cy="10201275"/>
    <xdr:graphicFrame>
      <xdr:nvGraphicFramePr>
        <xdr:cNvPr id="42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2"/>
        </a:graphicData>
      </a:graphic>
    </xdr:graphicFrame>
    <xdr:clientData fLocksWithSheet="0"/>
  </xdr:oneCellAnchor>
  <xdr:oneCellAnchor>
    <xdr:from>
      <xdr:col>43</xdr:col>
      <xdr:colOff>0</xdr:colOff>
      <xdr:row>9</xdr:row>
      <xdr:rowOff>0</xdr:rowOff>
    </xdr:from>
    <xdr:ext cx="1952625" cy="10401300"/>
    <xdr:graphicFrame>
      <xdr:nvGraphicFramePr>
        <xdr:cNvPr id="43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3"/>
        </a:graphicData>
      </a:graphic>
    </xdr:graphicFrame>
    <xdr:clientData fLocksWithSheet="0"/>
  </xdr:oneCellAnchor>
  <xdr:oneCellAnchor>
    <xdr:from>
      <xdr:col>44</xdr:col>
      <xdr:colOff>0</xdr:colOff>
      <xdr:row>9</xdr:row>
      <xdr:rowOff>0</xdr:rowOff>
    </xdr:from>
    <xdr:ext cx="1952625" cy="10401300"/>
    <xdr:graphicFrame>
      <xdr:nvGraphicFramePr>
        <xdr:cNvPr id="44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4"/>
        </a:graphicData>
      </a:graphic>
    </xdr:graphicFrame>
    <xdr:clientData fLocksWithSheet="0"/>
  </xdr:oneCellAnchor>
  <xdr:oneCellAnchor>
    <xdr:from>
      <xdr:col>45</xdr:col>
      <xdr:colOff>0</xdr:colOff>
      <xdr:row>9</xdr:row>
      <xdr:rowOff>0</xdr:rowOff>
    </xdr:from>
    <xdr:ext cx="1952625" cy="10601325"/>
    <xdr:graphicFrame>
      <xdr:nvGraphicFramePr>
        <xdr:cNvPr id="45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5"/>
        </a:graphicData>
      </a:graphic>
    </xdr:graphicFrame>
    <xdr:clientData fLocksWithSheet="0"/>
  </xdr:oneCellAnchor>
  <xdr:oneCellAnchor>
    <xdr:from>
      <xdr:col>46</xdr:col>
      <xdr:colOff>0</xdr:colOff>
      <xdr:row>9</xdr:row>
      <xdr:rowOff>0</xdr:rowOff>
    </xdr:from>
    <xdr:ext cx="1952625" cy="10601325"/>
    <xdr:graphicFrame>
      <xdr:nvGraphicFramePr>
        <xdr:cNvPr id="46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6"/>
        </a:graphicData>
      </a:graphic>
    </xdr:graphicFrame>
    <xdr:clientData fLocksWithSheet="0"/>
  </xdr:oneCellAnchor>
  <xdr:oneCellAnchor>
    <xdr:from>
      <xdr:col>47</xdr:col>
      <xdr:colOff>0</xdr:colOff>
      <xdr:row>9</xdr:row>
      <xdr:rowOff>0</xdr:rowOff>
    </xdr:from>
    <xdr:ext cx="1952625" cy="10801350"/>
    <xdr:graphicFrame>
      <xdr:nvGraphicFramePr>
        <xdr:cNvPr id="47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7"/>
        </a:graphicData>
      </a:graphic>
    </xdr:graphicFrame>
    <xdr:clientData fLocksWithSheet="0"/>
  </xdr:oneCellAnchor>
  <xdr:oneCellAnchor>
    <xdr:from>
      <xdr:col>48</xdr:col>
      <xdr:colOff>0</xdr:colOff>
      <xdr:row>9</xdr:row>
      <xdr:rowOff>0</xdr:rowOff>
    </xdr:from>
    <xdr:ext cx="1952625" cy="10801350"/>
    <xdr:graphicFrame>
      <xdr:nvGraphicFramePr>
        <xdr:cNvPr id="48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8"/>
        </a:graphicData>
      </a:graphic>
    </xdr:graphicFrame>
    <xdr:clientData fLocksWithSheet="0"/>
  </xdr:one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3</xdr:row>
      <xdr:rowOff>0</xdr:rowOff>
    </xdr:from>
    <xdr:ext cx="5810250" cy="1600200"/>
    <xdr:graphicFrame>
      <xdr:nvGraphicFramePr>
        <xdr:cNvPr id="49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0</xdr:colOff>
      <xdr:row>12</xdr:row>
      <xdr:rowOff>0</xdr:rowOff>
    </xdr:from>
    <xdr:ext cx="5810250" cy="1600200"/>
    <xdr:graphicFrame>
      <xdr:nvGraphicFramePr>
        <xdr:cNvPr id="50" name="Chart 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3</xdr:row>
      <xdr:rowOff>0</xdr:rowOff>
    </xdr:from>
    <xdr:ext cx="5810250" cy="1600200"/>
    <xdr:graphicFrame>
      <xdr:nvGraphicFramePr>
        <xdr:cNvPr id="51" name="Chart 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0</xdr:colOff>
      <xdr:row>12</xdr:row>
      <xdr:rowOff>0</xdr:rowOff>
    </xdr:from>
    <xdr:ext cx="5810250" cy="1600200"/>
    <xdr:graphicFrame>
      <xdr:nvGraphicFramePr>
        <xdr:cNvPr id="52" name="Chart 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7.43"/>
    <col customWidth="1" min="2" max="49" width="29.29"/>
    <col customWidth="1" min="50" max="50" width="8.71"/>
  </cols>
  <sheetData>
    <row r="1">
      <c r="B1" s="1" t="s">
        <v>0</v>
      </c>
      <c r="C1" s="1" t="s">
        <v>1</v>
      </c>
      <c r="E1" s="1" t="s">
        <v>2</v>
      </c>
      <c r="H1" s="1" t="s">
        <v>3</v>
      </c>
      <c r="K1" s="1" t="s">
        <v>4</v>
      </c>
      <c r="N1" s="1" t="s">
        <v>5</v>
      </c>
      <c r="Q1" s="1" t="s">
        <v>6</v>
      </c>
      <c r="T1" s="1" t="s">
        <v>7</v>
      </c>
      <c r="W1" s="1" t="s">
        <v>2</v>
      </c>
      <c r="Z1" s="1" t="s">
        <v>3</v>
      </c>
      <c r="AC1" s="1" t="s">
        <v>4</v>
      </c>
      <c r="AF1" s="1" t="s">
        <v>5</v>
      </c>
      <c r="AI1" s="1" t="s">
        <v>6</v>
      </c>
      <c r="AL1" s="1" t="s">
        <v>7</v>
      </c>
      <c r="AO1" s="1" t="s">
        <v>8</v>
      </c>
      <c r="AR1" s="1" t="s">
        <v>9</v>
      </c>
      <c r="AU1" s="1" t="s">
        <v>10</v>
      </c>
      <c r="AV1" s="1" t="s">
        <v>11</v>
      </c>
    </row>
    <row r="2">
      <c r="B2" s="2" t="s">
        <v>12</v>
      </c>
      <c r="C2" s="2" t="s">
        <v>12</v>
      </c>
      <c r="D2" s="2" t="s">
        <v>13</v>
      </c>
      <c r="E2" s="2" t="s">
        <v>12</v>
      </c>
      <c r="F2" s="2" t="s">
        <v>13</v>
      </c>
      <c r="G2" s="2" t="s">
        <v>14</v>
      </c>
      <c r="H2" s="2" t="s">
        <v>12</v>
      </c>
      <c r="I2" s="2" t="s">
        <v>13</v>
      </c>
      <c r="J2" s="2" t="s">
        <v>14</v>
      </c>
      <c r="K2" s="2" t="s">
        <v>12</v>
      </c>
      <c r="L2" s="2" t="s">
        <v>13</v>
      </c>
      <c r="M2" s="2" t="s">
        <v>14</v>
      </c>
      <c r="N2" s="2" t="s">
        <v>12</v>
      </c>
      <c r="O2" s="2" t="s">
        <v>13</v>
      </c>
      <c r="P2" s="2" t="s">
        <v>14</v>
      </c>
      <c r="Q2" s="2" t="s">
        <v>12</v>
      </c>
      <c r="R2" s="2" t="s">
        <v>13</v>
      </c>
      <c r="S2" s="2" t="s">
        <v>14</v>
      </c>
      <c r="T2" s="2" t="s">
        <v>12</v>
      </c>
      <c r="U2" s="2" t="s">
        <v>13</v>
      </c>
      <c r="V2" s="2" t="s">
        <v>14</v>
      </c>
      <c r="W2" s="2" t="s">
        <v>12</v>
      </c>
      <c r="X2" s="2" t="s">
        <v>13</v>
      </c>
      <c r="Y2" s="2" t="s">
        <v>14</v>
      </c>
      <c r="Z2" s="2" t="s">
        <v>12</v>
      </c>
      <c r="AA2" s="2" t="s">
        <v>13</v>
      </c>
      <c r="AB2" s="2" t="s">
        <v>14</v>
      </c>
      <c r="AC2" s="2" t="s">
        <v>12</v>
      </c>
      <c r="AD2" s="2" t="s">
        <v>13</v>
      </c>
      <c r="AE2" s="2" t="s">
        <v>14</v>
      </c>
      <c r="AF2" s="2" t="s">
        <v>12</v>
      </c>
      <c r="AG2" s="2" t="s">
        <v>13</v>
      </c>
      <c r="AH2" s="2" t="s">
        <v>14</v>
      </c>
      <c r="AI2" s="2" t="s">
        <v>12</v>
      </c>
      <c r="AJ2" s="2" t="s">
        <v>13</v>
      </c>
      <c r="AK2" s="2" t="s">
        <v>14</v>
      </c>
      <c r="AL2" s="2" t="s">
        <v>12</v>
      </c>
      <c r="AM2" s="2" t="s">
        <v>13</v>
      </c>
      <c r="AN2" s="2" t="s">
        <v>14</v>
      </c>
      <c r="AO2" s="2" t="s">
        <v>12</v>
      </c>
      <c r="AP2" s="2" t="s">
        <v>13</v>
      </c>
      <c r="AQ2" s="2" t="s">
        <v>14</v>
      </c>
      <c r="AR2" s="2" t="s">
        <v>12</v>
      </c>
      <c r="AS2" s="2" t="s">
        <v>13</v>
      </c>
      <c r="AT2" s="2" t="s">
        <v>14</v>
      </c>
      <c r="AU2" s="2" t="s">
        <v>12</v>
      </c>
      <c r="AV2" s="2" t="s">
        <v>12</v>
      </c>
      <c r="AW2" s="2" t="s">
        <v>13</v>
      </c>
    </row>
    <row r="3">
      <c r="A3" s="3" t="s">
        <v>15</v>
      </c>
      <c r="B3" s="4" t="str">
        <f>IF(OR('176 - Aces High'!B5 = TRUE, '176 - Aces High'!B5 = FALSE), IF('176 - Aces High'!B5 = TRUE, 1, 0), '176 - Aces High'!B5)</f>
        <v>HAB Level 1</v>
      </c>
      <c r="C3" s="5" t="str">
        <f>IF(OR('176 - Aces High'!B6 = TRUE, '176 - Aces High'!B6 = FALSE), IF('176 - Aces High'!B6 = TRUE, 1, 0), '176 - Aces High'!B6)</f>
        <v>100.00%</v>
      </c>
      <c r="D3" s="6" t="str">
        <f>NA()</f>
        <v>#N/A</v>
      </c>
      <c r="E3" s="7" t="str">
        <f>IF(OR('176 - Aces High'!B7 = TRUE, '176 - Aces High'!B7 = FALSE), IF('176 - Aces High'!B7 = TRUE, 1, 0), '176 - Aces High'!B7)</f>
        <v>1.00</v>
      </c>
      <c r="F3" t="str">
        <f t="shared" ref="F3:G3" si="1">NA()</f>
        <v>#N/A</v>
      </c>
      <c r="G3" s="6" t="str">
        <f t="shared" si="1"/>
        <v>#N/A</v>
      </c>
      <c r="H3" s="7" t="str">
        <f>IF(OR('176 - Aces High'!B8 = TRUE, '176 - Aces High'!B8 = FALSE), IF('176 - Aces High'!B8 = TRUE, 1, 0), '176 - Aces High'!B8)</f>
        <v>2.00</v>
      </c>
      <c r="I3" t="str">
        <f t="shared" ref="I3:J3" si="2">NA()</f>
        <v>#N/A</v>
      </c>
      <c r="J3" s="6" t="str">
        <f t="shared" si="2"/>
        <v>#N/A</v>
      </c>
      <c r="K3" s="7" t="str">
        <f>IF(OR('176 - Aces High'!B9 = TRUE, '176 - Aces High'!B9 = FALSE), IF('176 - Aces High'!B9 = TRUE, 1, 0), '176 - Aces High'!B9)</f>
        <v>0.00</v>
      </c>
      <c r="L3" t="str">
        <f t="shared" ref="L3:M3" si="3">NA()</f>
        <v>#N/A</v>
      </c>
      <c r="M3" s="6" t="str">
        <f t="shared" si="3"/>
        <v>#N/A</v>
      </c>
      <c r="N3" s="7" t="str">
        <f>IF(OR('176 - Aces High'!B10 = TRUE, '176 - Aces High'!B10 = FALSE), IF('176 - Aces High'!B10 = TRUE, 1, 0), '176 - Aces High'!B10)</f>
        <v>0.00</v>
      </c>
      <c r="O3" t="str">
        <f t="shared" ref="O3:P3" si="4">NA()</f>
        <v>#N/A</v>
      </c>
      <c r="P3" s="6" t="str">
        <f t="shared" si="4"/>
        <v>#N/A</v>
      </c>
      <c r="Q3" s="7" t="str">
        <f>IF(OR('176 - Aces High'!B11 = TRUE, '176 - Aces High'!B11 = FALSE), IF('176 - Aces High'!B11 = TRUE, 1, 0), '176 - Aces High'!B11)</f>
        <v>0.00</v>
      </c>
      <c r="R3" t="str">
        <f t="shared" ref="R3:S3" si="5">NA()</f>
        <v>#N/A</v>
      </c>
      <c r="S3" s="6" t="str">
        <f t="shared" si="5"/>
        <v>#N/A</v>
      </c>
      <c r="T3" s="7" t="str">
        <f>IF(OR('176 - Aces High'!B12 = TRUE, '176 - Aces High'!B12 = FALSE), IF('176 - Aces High'!B12 = TRUE, 1, 0), '176 - Aces High'!B12)</f>
        <v>0.00</v>
      </c>
      <c r="U3" t="str">
        <f t="shared" ref="U3:V3" si="6">NA()</f>
        <v>#N/A</v>
      </c>
      <c r="V3" s="6" t="str">
        <f t="shared" si="6"/>
        <v>#N/A</v>
      </c>
      <c r="W3" s="7" t="str">
        <f>IF(OR('176 - Aces High'!B14 = TRUE, '176 - Aces High'!B14 = FALSE), IF('176 - Aces High'!B14 = TRUE, 1, 0), '176 - Aces High'!B14)</f>
        <v>3.00</v>
      </c>
      <c r="X3" t="str">
        <f t="shared" ref="X3:Y3" si="7">NA()</f>
        <v>#N/A</v>
      </c>
      <c r="Y3" s="6" t="str">
        <f t="shared" si="7"/>
        <v>#N/A</v>
      </c>
      <c r="Z3" s="7" t="str">
        <f>IF(OR('176 - Aces High'!B15 = TRUE, '176 - Aces High'!B15 = FALSE), IF('176 - Aces High'!B15 = TRUE, 1, 0), '176 - Aces High'!B15)</f>
        <v>3.00</v>
      </c>
      <c r="AA3" t="str">
        <f t="shared" ref="AA3:AB3" si="8">NA()</f>
        <v>#N/A</v>
      </c>
      <c r="AB3" s="6" t="str">
        <f t="shared" si="8"/>
        <v>#N/A</v>
      </c>
      <c r="AC3" s="7" t="str">
        <f>IF(OR('176 - Aces High'!B16 = TRUE, '176 - Aces High'!B16 = FALSE), IF('176 - Aces High'!B16 = TRUE, 1, 0), '176 - Aces High'!B16)</f>
        <v>3.00</v>
      </c>
      <c r="AD3" t="str">
        <f t="shared" ref="AD3:AE3" si="9">NA()</f>
        <v>#N/A</v>
      </c>
      <c r="AE3" s="6" t="str">
        <f t="shared" si="9"/>
        <v>#N/A</v>
      </c>
      <c r="AF3" s="7" t="str">
        <f>IF(OR('176 - Aces High'!B17 = TRUE, '176 - Aces High'!B17 = FALSE), IF('176 - Aces High'!B17 = TRUE, 1, 0), '176 - Aces High'!B17)</f>
        <v>3.00</v>
      </c>
      <c r="AG3" t="str">
        <f t="shared" ref="AG3:AH3" si="10">NA()</f>
        <v>#N/A</v>
      </c>
      <c r="AH3" s="6" t="str">
        <f t="shared" si="10"/>
        <v>#N/A</v>
      </c>
      <c r="AI3" s="7" t="str">
        <f>IF(OR('176 - Aces High'!B18 = TRUE, '176 - Aces High'!B18 = FALSE), IF('176 - Aces High'!B18 = TRUE, 1, 0), '176 - Aces High'!B18)</f>
        <v>0.00</v>
      </c>
      <c r="AJ3" t="str">
        <f t="shared" ref="AJ3:AK3" si="11">NA()</f>
        <v>#N/A</v>
      </c>
      <c r="AK3" s="6" t="str">
        <f t="shared" si="11"/>
        <v>#N/A</v>
      </c>
      <c r="AL3" s="7" t="str">
        <f>IF(OR('176 - Aces High'!B19 = TRUE, '176 - Aces High'!B19 = FALSE), IF('176 - Aces High'!B19 = TRUE, 1, 0), '176 - Aces High'!B19)</f>
        <v>0.00</v>
      </c>
      <c r="AM3" t="str">
        <f t="shared" ref="AM3:AN3" si="12">NA()</f>
        <v>#N/A</v>
      </c>
      <c r="AN3" s="6" t="str">
        <f t="shared" si="12"/>
        <v>#N/A</v>
      </c>
      <c r="AO3" s="8" t="str">
        <f>IF(OR('176 - Aces High'!B20 = TRUE, '176 - Aces High'!B20 = FALSE), IF('176 - Aces High'!B20 = TRUE, 1, 0), '176 - Aces High'!B20)</f>
        <v>3s</v>
      </c>
      <c r="AP3" t="str">
        <f t="shared" ref="AP3:AQ3" si="13">NA()</f>
        <v>#N/A</v>
      </c>
      <c r="AQ3" s="6" t="str">
        <f t="shared" si="13"/>
        <v>#N/A</v>
      </c>
      <c r="AR3" s="8" t="str">
        <f>IF(OR('176 - Aces High'!B21 = TRUE, '176 - Aces High'!B21 = FALSE), IF('176 - Aces High'!B21 = TRUE, 1, 0), '176 - Aces High'!B21)</f>
        <v>4s</v>
      </c>
      <c r="AS3" t="str">
        <f t="shared" ref="AS3:AT3" si="14">NA()</f>
        <v>#N/A</v>
      </c>
      <c r="AT3" s="6" t="str">
        <f t="shared" si="14"/>
        <v>#N/A</v>
      </c>
      <c r="AU3" s="4" t="str">
        <f>IF(OR('176 - Aces High'!B22 = TRUE, '176 - Aces High'!B22 = FALSE), IF('176 - Aces High'!B22 = TRUE, 1, 0), '176 - Aces High'!B22)</f>
        <v>HAB Level 3</v>
      </c>
      <c r="AV3" s="9" t="str">
        <f>IF(OR('176 - Aces High'!B24 = TRUE, '176 - Aces High'!B24 = FALSE), IF('176 - Aces High'!B24 = TRUE, 1, 0), '176 - Aces High'!B24)</f>
        <v>0.00%</v>
      </c>
      <c r="AW3" t="str">
        <f>NA()</f>
        <v>#N/A</v>
      </c>
    </row>
    <row r="4">
      <c r="A4" s="3" t="s">
        <v>16</v>
      </c>
      <c r="B4" s="4" t="str">
        <f>IF(OR('178 - The 2nd Law Enforcers'!D5 = TRUE, '178 - The 2nd Law Enforcers'!D5 = FALSE), IF('178 - The 2nd Law Enforcers'!D5 = TRUE, 1, 0), '178 - The 2nd Law Enforcers'!D5)</f>
        <v>HAB Level 2</v>
      </c>
      <c r="C4" s="5" t="str">
        <f>IF(OR('178 - The 2nd Law Enforcers'!D6 = TRUE, '178 - The 2nd Law Enforcers'!D6 = FALSE), IF('178 - The 2nd Law Enforcers'!D6 = TRUE, 1, 0), '178 - The 2nd Law Enforcers'!D6)</f>
        <v>100.00%</v>
      </c>
      <c r="D4" s="6" t="str">
        <f>IF(OR('178 - The 2nd Law Enforcers'!E6 = TRUE, '178 - The 2nd Law Enforcers'!E6 = FALSE), IF('178 - The 2nd Law Enforcers'!E6 = TRUE, 1, 0), '178 - The 2nd Law Enforcers'!E6)</f>
        <v>1</v>
      </c>
      <c r="E4" s="7" t="str">
        <f>IF(OR('178 - The 2nd Law Enforcers'!D7 = TRUE, '178 - The 2nd Law Enforcers'!D7 = FALSE), IF('178 - The 2nd Law Enforcers'!D7 = TRUE, 1, 0), '178 - The 2nd Law Enforcers'!D7)</f>
        <v>1.00</v>
      </c>
      <c r="F4" s="10" t="str">
        <f>IF(OR('178 - The 2nd Law Enforcers'!E7 = TRUE, '178 - The 2nd Law Enforcers'!E7 = FALSE), IF('178 - The 2nd Law Enforcers'!E7 = TRUE, 1, 0), '178 - The 2nd Law Enforcers'!E7)</f>
        <v>1.00</v>
      </c>
      <c r="G4" s="11" t="str">
        <f>IF(OR('178 - The 2nd Law Enforcers'!F7 = TRUE, '178 - The 2nd Law Enforcers'!F7 = FALSE), IF('178 - The 2nd Law Enforcers'!F7 = TRUE, 1, 0), '178 - The 2nd Law Enforcers'!F7)</f>
        <v>1.00</v>
      </c>
      <c r="H4" s="7" t="str">
        <f>IF(OR('178 - The 2nd Law Enforcers'!D8 = TRUE, '178 - The 2nd Law Enforcers'!D8 = FALSE), IF('178 - The 2nd Law Enforcers'!D8 = TRUE, 1, 0), '178 - The 2nd Law Enforcers'!D8)</f>
        <v>4.00</v>
      </c>
      <c r="I4" s="10" t="str">
        <f>IF(OR('178 - The 2nd Law Enforcers'!E8 = TRUE, '178 - The 2nd Law Enforcers'!E8 = FALSE), IF('178 - The 2nd Law Enforcers'!E8 = TRUE, 1, 0), '178 - The 2nd Law Enforcers'!E8)</f>
        <v>4.00</v>
      </c>
      <c r="J4" s="11" t="str">
        <f>IF(OR('178 - The 2nd Law Enforcers'!F8 = TRUE, '178 - The 2nd Law Enforcers'!F8 = FALSE), IF('178 - The 2nd Law Enforcers'!F8 = TRUE, 1, 0), '178 - The 2nd Law Enforcers'!F8)</f>
        <v>5.00</v>
      </c>
      <c r="K4" s="7" t="str">
        <f>IF(OR('178 - The 2nd Law Enforcers'!D9 = TRUE, '178 - The 2nd Law Enforcers'!D9 = FALSE), IF('178 - The 2nd Law Enforcers'!D9 = TRUE, 1, 0), '178 - The 2nd Law Enforcers'!D9)</f>
        <v>1.00</v>
      </c>
      <c r="L4" s="10" t="str">
        <f>IF(OR('178 - The 2nd Law Enforcers'!E9 = TRUE, '178 - The 2nd Law Enforcers'!E9 = FALSE), IF('178 - The 2nd Law Enforcers'!E9 = TRUE, 1, 0), '178 - The 2nd Law Enforcers'!E9)</f>
        <v>1.00</v>
      </c>
      <c r="M4" s="11" t="str">
        <f>IF(OR('178 - The 2nd Law Enforcers'!F9 = TRUE, '178 - The 2nd Law Enforcers'!F9 = FALSE), IF('178 - The 2nd Law Enforcers'!F9 = TRUE, 1, 0), '178 - The 2nd Law Enforcers'!F9)</f>
        <v>2.00</v>
      </c>
      <c r="N4" s="7" t="str">
        <f>IF(OR('178 - The 2nd Law Enforcers'!D10 = TRUE, '178 - The 2nd Law Enforcers'!D10 = FALSE), IF('178 - The 2nd Law Enforcers'!D10 = TRUE, 1, 0), '178 - The 2nd Law Enforcers'!D10)</f>
        <v>1.50</v>
      </c>
      <c r="O4" s="10" t="str">
        <f>IF(OR('178 - The 2nd Law Enforcers'!E10 = TRUE, '178 - The 2nd Law Enforcers'!E10 = FALSE), IF('178 - The 2nd Law Enforcers'!E10 = TRUE, 1, 0), '178 - The 2nd Law Enforcers'!E10)</f>
        <v>1.50</v>
      </c>
      <c r="P4" s="11" t="str">
        <f>IF(OR('178 - The 2nd Law Enforcers'!F10 = TRUE, '178 - The 2nd Law Enforcers'!F10 = FALSE), IF('178 - The 2nd Law Enforcers'!F10 = TRUE, 1, 0), '178 - The 2nd Law Enforcers'!F10)</f>
        <v>2.00</v>
      </c>
      <c r="Q4" s="7" t="str">
        <f>IF(OR('178 - The 2nd Law Enforcers'!D11 = TRUE, '178 - The 2nd Law Enforcers'!D11 = FALSE), IF('178 - The 2nd Law Enforcers'!D11 = TRUE, 1, 0), '178 - The 2nd Law Enforcers'!D11)</f>
        <v>1.00</v>
      </c>
      <c r="R4" s="10" t="str">
        <f>IF(OR('178 - The 2nd Law Enforcers'!E11 = TRUE, '178 - The 2nd Law Enforcers'!E11 = FALSE), IF('178 - The 2nd Law Enforcers'!E11 = TRUE, 1, 0), '178 - The 2nd Law Enforcers'!E11)</f>
        <v>1.00</v>
      </c>
      <c r="S4" s="11" t="str">
        <f>IF(OR('178 - The 2nd Law Enforcers'!F11 = TRUE, '178 - The 2nd Law Enforcers'!F11 = FALSE), IF('178 - The 2nd Law Enforcers'!F11 = TRUE, 1, 0), '178 - The 2nd Law Enforcers'!F11)</f>
        <v>1.00</v>
      </c>
      <c r="T4" s="7" t="str">
        <f>IF(OR('178 - The 2nd Law Enforcers'!D12 = TRUE, '178 - The 2nd Law Enforcers'!D12 = FALSE), IF('178 - The 2nd Law Enforcers'!D12 = TRUE, 1, 0), '178 - The 2nd Law Enforcers'!D12)</f>
        <v>1.00</v>
      </c>
      <c r="U4" s="10" t="str">
        <f>IF(OR('178 - The 2nd Law Enforcers'!E12 = TRUE, '178 - The 2nd Law Enforcers'!E12 = FALSE), IF('178 - The 2nd Law Enforcers'!E12 = TRUE, 1, 0), '178 - The 2nd Law Enforcers'!E12)</f>
        <v>1.00</v>
      </c>
      <c r="V4" s="11" t="str">
        <f>IF(OR('178 - The 2nd Law Enforcers'!F12 = TRUE, '178 - The 2nd Law Enforcers'!F12 = FALSE), IF('178 - The 2nd Law Enforcers'!F12 = TRUE, 1, 0), '178 - The 2nd Law Enforcers'!F12)</f>
        <v>1.00</v>
      </c>
      <c r="W4" s="7" t="str">
        <f>IF(OR('178 - The 2nd Law Enforcers'!D14 = TRUE, '178 - The 2nd Law Enforcers'!D14 = FALSE), IF('178 - The 2nd Law Enforcers'!D14 = TRUE, 1, 0), '178 - The 2nd Law Enforcers'!D14)</f>
        <v>2.50</v>
      </c>
      <c r="X4" s="10" t="str">
        <f>IF(OR('178 - The 2nd Law Enforcers'!E14 = TRUE, '178 - The 2nd Law Enforcers'!E14 = FALSE), IF('178 - The 2nd Law Enforcers'!E14 = TRUE, 1, 0), '178 - The 2nd Law Enforcers'!E14)</f>
        <v>2.50</v>
      </c>
      <c r="Y4" s="11" t="str">
        <f>IF(OR('178 - The 2nd Law Enforcers'!F14 = TRUE, '178 - The 2nd Law Enforcers'!F14 = FALSE), IF('178 - The 2nd Law Enforcers'!F14 = TRUE, 1, 0), '178 - The 2nd Law Enforcers'!F14)</f>
        <v>5.00</v>
      </c>
      <c r="Z4" s="7" t="str">
        <f>IF(OR('178 - The 2nd Law Enforcers'!D15 = TRUE, '178 - The 2nd Law Enforcers'!D15 = FALSE), IF('178 - The 2nd Law Enforcers'!D15 = TRUE, 1, 0), '178 - The 2nd Law Enforcers'!D15)</f>
        <v>2.00</v>
      </c>
      <c r="AA4" s="10" t="str">
        <f>IF(OR('178 - The 2nd Law Enforcers'!E15 = TRUE, '178 - The 2nd Law Enforcers'!E15 = FALSE), IF('178 - The 2nd Law Enforcers'!E15 = TRUE, 1, 0), '178 - The 2nd Law Enforcers'!E15)</f>
        <v>2.00</v>
      </c>
      <c r="AB4" s="11" t="str">
        <f>IF(OR('178 - The 2nd Law Enforcers'!F15 = TRUE, '178 - The 2nd Law Enforcers'!F15 = FALSE), IF('178 - The 2nd Law Enforcers'!F15 = TRUE, 1, 0), '178 - The 2nd Law Enforcers'!F15)</f>
        <v>4.00</v>
      </c>
      <c r="AC4" s="7" t="str">
        <f>IF(OR('178 - The 2nd Law Enforcers'!D16 = TRUE, '178 - The 2nd Law Enforcers'!D16 = FALSE), IF('178 - The 2nd Law Enforcers'!D16 = TRUE, 1, 0), '178 - The 2nd Law Enforcers'!D16)</f>
        <v>2.50</v>
      </c>
      <c r="AD4" s="10" t="str">
        <f>IF(OR('178 - The 2nd Law Enforcers'!E16 = TRUE, '178 - The 2nd Law Enforcers'!E16 = FALSE), IF('178 - The 2nd Law Enforcers'!E16 = TRUE, 1, 0), '178 - The 2nd Law Enforcers'!E16)</f>
        <v>2.50</v>
      </c>
      <c r="AE4" s="11" t="str">
        <f>IF(OR('178 - The 2nd Law Enforcers'!F16 = TRUE, '178 - The 2nd Law Enforcers'!F16 = FALSE), IF('178 - The 2nd Law Enforcers'!F16 = TRUE, 1, 0), '178 - The 2nd Law Enforcers'!F16)</f>
        <v>4.00</v>
      </c>
      <c r="AF4" s="7" t="str">
        <f>IF(OR('178 - The 2nd Law Enforcers'!D17 = TRUE, '178 - The 2nd Law Enforcers'!D17 = FALSE), IF('178 - The 2nd Law Enforcers'!D17 = TRUE, 1, 0), '178 - The 2nd Law Enforcers'!D17)</f>
        <v>1.00</v>
      </c>
      <c r="AG4" s="10" t="str">
        <f>IF(OR('178 - The 2nd Law Enforcers'!E17 = TRUE, '178 - The 2nd Law Enforcers'!E17 = FALSE), IF('178 - The 2nd Law Enforcers'!E17 = TRUE, 1, 0), '178 - The 2nd Law Enforcers'!E17)</f>
        <v>1.00</v>
      </c>
      <c r="AH4" s="11" t="str">
        <f>IF(OR('178 - The 2nd Law Enforcers'!F17 = TRUE, '178 - The 2nd Law Enforcers'!F17 = FALSE), IF('178 - The 2nd Law Enforcers'!F17 = TRUE, 1, 0), '178 - The 2nd Law Enforcers'!F17)</f>
        <v>1.00</v>
      </c>
      <c r="AI4" s="7" t="str">
        <f>IF(OR('178 - The 2nd Law Enforcers'!D18 = TRUE, '178 - The 2nd Law Enforcers'!D18 = FALSE), IF('178 - The 2nd Law Enforcers'!D18 = TRUE, 1, 0), '178 - The 2nd Law Enforcers'!D18)</f>
        <v>6.00</v>
      </c>
      <c r="AJ4" s="10" t="str">
        <f>IF(OR('178 - The 2nd Law Enforcers'!E18 = TRUE, '178 - The 2nd Law Enforcers'!E18 = FALSE), IF('178 - The 2nd Law Enforcers'!E18 = TRUE, 1, 0), '178 - The 2nd Law Enforcers'!E18)</f>
        <v>6.00</v>
      </c>
      <c r="AK4" s="11" t="str">
        <f>IF(OR('178 - The 2nd Law Enforcers'!F18 = TRUE, '178 - The 2nd Law Enforcers'!F18 = FALSE), IF('178 - The 2nd Law Enforcers'!F18 = TRUE, 1, 0), '178 - The 2nd Law Enforcers'!F18)</f>
        <v>11.00</v>
      </c>
      <c r="AL4" s="7" t="str">
        <f>IF(OR('178 - The 2nd Law Enforcers'!D19 = TRUE, '178 - The 2nd Law Enforcers'!D19 = FALSE), IF('178 - The 2nd Law Enforcers'!D19 = TRUE, 1, 0), '178 - The 2nd Law Enforcers'!D19)</f>
        <v>3.00</v>
      </c>
      <c r="AM4" s="10" t="str">
        <f>IF(OR('178 - The 2nd Law Enforcers'!E19 = TRUE, '178 - The 2nd Law Enforcers'!E19 = FALSE), IF('178 - The 2nd Law Enforcers'!E19 = TRUE, 1, 0), '178 - The 2nd Law Enforcers'!E19)</f>
        <v>3.00</v>
      </c>
      <c r="AN4" s="11" t="str">
        <f>IF(OR('178 - The 2nd Law Enforcers'!F19 = TRUE, '178 - The 2nd Law Enforcers'!F19 = FALSE), IF('178 - The 2nd Law Enforcers'!F19 = TRUE, 1, 0), '178 - The 2nd Law Enforcers'!F19)</f>
        <v>5.00</v>
      </c>
      <c r="AO4" s="8" t="str">
        <f>IF(OR('178 - The 2nd Law Enforcers'!D20 = TRUE, '178 - The 2nd Law Enforcers'!D20 = FALSE), IF('178 - The 2nd Law Enforcers'!D20 = TRUE, 1, 0), '178 - The 2nd Law Enforcers'!D20)</f>
        <v>4s</v>
      </c>
      <c r="AP4" s="12" t="str">
        <f>IF(OR('178 - The 2nd Law Enforcers'!E20 = TRUE, '178 - The 2nd Law Enforcers'!E20 = FALSE), IF('178 - The 2nd Law Enforcers'!E20 = TRUE, 1, 0), '178 - The 2nd Law Enforcers'!E20)</f>
        <v>4s</v>
      </c>
      <c r="AQ4" s="13" t="str">
        <f>IF(OR('178 - The 2nd Law Enforcers'!F20 = TRUE, '178 - The 2nd Law Enforcers'!F20 = FALSE), IF('178 - The 2nd Law Enforcers'!F20 = TRUE, 1, 0), '178 - The 2nd Law Enforcers'!F20)</f>
        <v>4s</v>
      </c>
      <c r="AR4" s="8" t="str">
        <f>IF(OR('178 - The 2nd Law Enforcers'!D21 = TRUE, '178 - The 2nd Law Enforcers'!D21 = FALSE), IF('178 - The 2nd Law Enforcers'!D21 = TRUE, 1, 0), '178 - The 2nd Law Enforcers'!D21)</f>
        <v>3s</v>
      </c>
      <c r="AS4" s="12" t="str">
        <f>IF(OR('178 - The 2nd Law Enforcers'!E21 = TRUE, '178 - The 2nd Law Enforcers'!E21 = FALSE), IF('178 - The 2nd Law Enforcers'!E21 = TRUE, 1, 0), '178 - The 2nd Law Enforcers'!E21)</f>
        <v>3s</v>
      </c>
      <c r="AT4" s="13" t="str">
        <f>IF(OR('178 - The 2nd Law Enforcers'!F21 = TRUE, '178 - The 2nd Law Enforcers'!F21 = FALSE), IF('178 - The 2nd Law Enforcers'!F21 = TRUE, 1, 0), '178 - The 2nd Law Enforcers'!F21)</f>
        <v>3s</v>
      </c>
      <c r="AU4" s="4" t="str">
        <f>IF(OR('178 - The 2nd Law Enforcers'!D22 = TRUE, '178 - The 2nd Law Enforcers'!D22 = FALSE), IF('178 - The 2nd Law Enforcers'!D22 = TRUE, 1, 0), '178 - The 2nd Law Enforcers'!D22)</f>
        <v>HAB Level 3</v>
      </c>
      <c r="AV4" s="9" t="str">
        <f>IF(OR('178 - The 2nd Law Enforcers'!D24 = TRUE, '178 - The 2nd Law Enforcers'!D24 = FALSE), IF('178 - The 2nd Law Enforcers'!D24 = TRUE, 1, 0), '178 - The 2nd Law Enforcers'!D24)</f>
        <v>0.00%</v>
      </c>
      <c r="AW4" t="str">
        <f>IF(OR('178 - The 2nd Law Enforcers'!E24 = TRUE, '178 - The 2nd Law Enforcers'!E24 = FALSE), IF('178 - The 2nd Law Enforcers'!E24 = TRUE, 1, 0), '178 - The 2nd Law Enforcers'!E24)</f>
        <v>0</v>
      </c>
    </row>
    <row r="5">
      <c r="A5" s="3" t="s">
        <v>17</v>
      </c>
      <c r="B5" s="4" t="str">
        <f>IF(OR('230 - Gaelhawks'!D5 = TRUE, '230 - Gaelhawks'!D5 = FALSE), IF('230 - Gaelhawks'!D5 = TRUE, 1, 0), '230 - Gaelhawks'!D5)</f>
        <v>HAB Level 2</v>
      </c>
      <c r="C5" s="5" t="str">
        <f>IF(OR('230 - Gaelhawks'!D6 = TRUE, '230 - Gaelhawks'!D6 = FALSE), IF('230 - Gaelhawks'!D6 = TRUE, 1, 0), '230 - Gaelhawks'!D6)</f>
        <v>50.00%</v>
      </c>
      <c r="D5" s="6" t="str">
        <f>IF(OR('230 - Gaelhawks'!E6 = TRUE, '230 - Gaelhawks'!E6 = FALSE), IF('230 - Gaelhawks'!E6 = TRUE, 1, 0), '230 - Gaelhawks'!E6)</f>
        <v>INDETERMINATE</v>
      </c>
      <c r="E5" s="7" t="str">
        <f>IF(OR('230 - Gaelhawks'!D7 = TRUE, '230 - Gaelhawks'!D7 = FALSE), IF('230 - Gaelhawks'!D7 = TRUE, 1, 0), '230 - Gaelhawks'!D7)</f>
        <v>2.50</v>
      </c>
      <c r="F5" s="10" t="str">
        <f>IF(OR('230 - Gaelhawks'!E7 = TRUE, '230 - Gaelhawks'!E7 = FALSE), IF('230 - Gaelhawks'!E7 = TRUE, 1, 0), '230 - Gaelhawks'!E7)</f>
        <v>2.50</v>
      </c>
      <c r="G5" s="11" t="str">
        <f>IF(OR('230 - Gaelhawks'!F7 = TRUE, '230 - Gaelhawks'!F7 = FALSE), IF('230 - Gaelhawks'!F7 = TRUE, 1, 0), '230 - Gaelhawks'!F7)</f>
        <v>5.00</v>
      </c>
      <c r="H5" s="7" t="str">
        <f>IF(OR('230 - Gaelhawks'!D8 = TRUE, '230 - Gaelhawks'!D8 = FALSE), IF('230 - Gaelhawks'!D8 = TRUE, 1, 0), '230 - Gaelhawks'!D8)</f>
        <v>3.00</v>
      </c>
      <c r="I5" s="10" t="str">
        <f>IF(OR('230 - Gaelhawks'!E8 = TRUE, '230 - Gaelhawks'!E8 = FALSE), IF('230 - Gaelhawks'!E8 = TRUE, 1, 0), '230 - Gaelhawks'!E8)</f>
        <v>3.00</v>
      </c>
      <c r="J5" s="11" t="str">
        <f>IF(OR('230 - Gaelhawks'!F8 = TRUE, '230 - Gaelhawks'!F8 = FALSE), IF('230 - Gaelhawks'!F8 = TRUE, 1, 0), '230 - Gaelhawks'!F8)</f>
        <v>4.00</v>
      </c>
      <c r="K5" s="7" t="str">
        <f>IF(OR('230 - Gaelhawks'!D9 = TRUE, '230 - Gaelhawks'!D9 = FALSE), IF('230 - Gaelhawks'!D9 = TRUE, 1, 0), '230 - Gaelhawks'!D9)</f>
        <v>1.50</v>
      </c>
      <c r="L5" s="10" t="str">
        <f>IF(OR('230 - Gaelhawks'!E9 = TRUE, '230 - Gaelhawks'!E9 = FALSE), IF('230 - Gaelhawks'!E9 = TRUE, 1, 0), '230 - Gaelhawks'!E9)</f>
        <v>1.50</v>
      </c>
      <c r="M5" s="11" t="str">
        <f>IF(OR('230 - Gaelhawks'!F9 = TRUE, '230 - Gaelhawks'!F9 = FALSE), IF('230 - Gaelhawks'!F9 = TRUE, 1, 0), '230 - Gaelhawks'!F9)</f>
        <v>2.00</v>
      </c>
      <c r="N5" s="7" t="str">
        <f>IF(OR('230 - Gaelhawks'!D10 = TRUE, '230 - Gaelhawks'!D10 = FALSE), IF('230 - Gaelhawks'!D10 = TRUE, 1, 0), '230 - Gaelhawks'!D10)</f>
        <v>3.00</v>
      </c>
      <c r="O5" s="10" t="str">
        <f>IF(OR('230 - Gaelhawks'!E10 = TRUE, '230 - Gaelhawks'!E10 = FALSE), IF('230 - Gaelhawks'!E10 = TRUE, 1, 0), '230 - Gaelhawks'!E10)</f>
        <v>3.00</v>
      </c>
      <c r="P5" s="11" t="str">
        <f>IF(OR('230 - Gaelhawks'!F10 = TRUE, '230 - Gaelhawks'!F10 = FALSE), IF('230 - Gaelhawks'!F10 = TRUE, 1, 0), '230 - Gaelhawks'!F10)</f>
        <v>5.00</v>
      </c>
      <c r="Q5" s="7" t="str">
        <f>IF(OR('230 - Gaelhawks'!D11 = TRUE, '230 - Gaelhawks'!D11 = FALSE), IF('230 - Gaelhawks'!D11 = TRUE, 1, 0), '230 - Gaelhawks'!D11)</f>
        <v>0.00</v>
      </c>
      <c r="R5" s="10" t="str">
        <f>IF(OR('230 - Gaelhawks'!E11 = TRUE, '230 - Gaelhawks'!E11 = FALSE), IF('230 - Gaelhawks'!E11 = TRUE, 1, 0), '230 - Gaelhawks'!E11)</f>
        <v>0.00</v>
      </c>
      <c r="S5" s="11" t="str">
        <f>IF(OR('230 - Gaelhawks'!F11 = TRUE, '230 - Gaelhawks'!F11 = FALSE), IF('230 - Gaelhawks'!F11 = TRUE, 1, 0), '230 - Gaelhawks'!F11)</f>
        <v>0.00</v>
      </c>
      <c r="T5" s="7" t="str">
        <f>IF(OR('230 - Gaelhawks'!D12 = TRUE, '230 - Gaelhawks'!D12 = FALSE), IF('230 - Gaelhawks'!D12 = TRUE, 1, 0), '230 - Gaelhawks'!D12)</f>
        <v>0.00</v>
      </c>
      <c r="U5" s="10" t="str">
        <f>IF(OR('230 - Gaelhawks'!E12 = TRUE, '230 - Gaelhawks'!E12 = FALSE), IF('230 - Gaelhawks'!E12 = TRUE, 1, 0), '230 - Gaelhawks'!E12)</f>
        <v>0.00</v>
      </c>
      <c r="V5" s="11" t="str">
        <f>IF(OR('230 - Gaelhawks'!F12 = TRUE, '230 - Gaelhawks'!F12 = FALSE), IF('230 - Gaelhawks'!F12 = TRUE, 1, 0), '230 - Gaelhawks'!F12)</f>
        <v>0.00</v>
      </c>
      <c r="W5" s="7" t="str">
        <f>IF(OR('230 - Gaelhawks'!D14 = TRUE, '230 - Gaelhawks'!D14 = FALSE), IF('230 - Gaelhawks'!D14 = TRUE, 1, 0), '230 - Gaelhawks'!D14)</f>
        <v>1.50</v>
      </c>
      <c r="X5" s="10" t="str">
        <f>IF(OR('230 - Gaelhawks'!E14 = TRUE, '230 - Gaelhawks'!E14 = FALSE), IF('230 - Gaelhawks'!E14 = TRUE, 1, 0), '230 - Gaelhawks'!E14)</f>
        <v>1.50</v>
      </c>
      <c r="Y5" s="11" t="str">
        <f>IF(OR('230 - Gaelhawks'!F14 = TRUE, '230 - Gaelhawks'!F14 = FALSE), IF('230 - Gaelhawks'!F14 = TRUE, 1, 0), '230 - Gaelhawks'!F14)</f>
        <v>3.00</v>
      </c>
      <c r="Z5" s="7" t="str">
        <f>IF(OR('230 - Gaelhawks'!D15 = TRUE, '230 - Gaelhawks'!D15 = FALSE), IF('230 - Gaelhawks'!D15 = TRUE, 1, 0), '230 - Gaelhawks'!D15)</f>
        <v>1.50</v>
      </c>
      <c r="AA5" s="10" t="str">
        <f>IF(OR('230 - Gaelhawks'!E15 = TRUE, '230 - Gaelhawks'!E15 = FALSE), IF('230 - Gaelhawks'!E15 = TRUE, 1, 0), '230 - Gaelhawks'!E15)</f>
        <v>1.50</v>
      </c>
      <c r="AB5" s="11" t="str">
        <f>IF(OR('230 - Gaelhawks'!F15 = TRUE, '230 - Gaelhawks'!F15 = FALSE), IF('230 - Gaelhawks'!F15 = TRUE, 1, 0), '230 - Gaelhawks'!F15)</f>
        <v>3.00</v>
      </c>
      <c r="AC5" s="7" t="str">
        <f>IF(OR('230 - Gaelhawks'!D16 = TRUE, '230 - Gaelhawks'!D16 = FALSE), IF('230 - Gaelhawks'!D16 = TRUE, 1, 0), '230 - Gaelhawks'!D16)</f>
        <v>2.50</v>
      </c>
      <c r="AD5" s="10" t="str">
        <f>IF(OR('230 - Gaelhawks'!E16 = TRUE, '230 - Gaelhawks'!E16 = FALSE), IF('230 - Gaelhawks'!E16 = TRUE, 1, 0), '230 - Gaelhawks'!E16)</f>
        <v>2.50</v>
      </c>
      <c r="AE5" s="11" t="str">
        <f>IF(OR('230 - Gaelhawks'!F16 = TRUE, '230 - Gaelhawks'!F16 = FALSE), IF('230 - Gaelhawks'!F16 = TRUE, 1, 0), '230 - Gaelhawks'!F16)</f>
        <v>5.00</v>
      </c>
      <c r="AF5" s="7" t="str">
        <f>IF(OR('230 - Gaelhawks'!D17 = TRUE, '230 - Gaelhawks'!D17 = FALSE), IF('230 - Gaelhawks'!D17 = TRUE, 1, 0), '230 - Gaelhawks'!D17)</f>
        <v>0.00</v>
      </c>
      <c r="AG5" s="10" t="str">
        <f>IF(OR('230 - Gaelhawks'!E17 = TRUE, '230 - Gaelhawks'!E17 = FALSE), IF('230 - Gaelhawks'!E17 = TRUE, 1, 0), '230 - Gaelhawks'!E17)</f>
        <v>0.00</v>
      </c>
      <c r="AH5" s="11" t="str">
        <f>IF(OR('230 - Gaelhawks'!F17 = TRUE, '230 - Gaelhawks'!F17 = FALSE), IF('230 - Gaelhawks'!F17 = TRUE, 1, 0), '230 - Gaelhawks'!F17)</f>
        <v>0.00</v>
      </c>
      <c r="AI5" s="7" t="str">
        <f>IF(OR('230 - Gaelhawks'!D18 = TRUE, '230 - Gaelhawks'!D18 = FALSE), IF('230 - Gaelhawks'!D18 = TRUE, 1, 0), '230 - Gaelhawks'!D18)</f>
        <v>1.00</v>
      </c>
      <c r="AJ5" s="10" t="str">
        <f>IF(OR('230 - Gaelhawks'!E18 = TRUE, '230 - Gaelhawks'!E18 = FALSE), IF('230 - Gaelhawks'!E18 = TRUE, 1, 0), '230 - Gaelhawks'!E18)</f>
        <v>1.00</v>
      </c>
      <c r="AK5" s="11" t="str">
        <f>IF(OR('230 - Gaelhawks'!F18 = TRUE, '230 - Gaelhawks'!F18 = FALSE), IF('230 - Gaelhawks'!F18 = TRUE, 1, 0), '230 - Gaelhawks'!F18)</f>
        <v>1.00</v>
      </c>
      <c r="AL5" s="7" t="str">
        <f>IF(OR('230 - Gaelhawks'!D19 = TRUE, '230 - Gaelhawks'!D19 = FALSE), IF('230 - Gaelhawks'!D19 = TRUE, 1, 0), '230 - Gaelhawks'!D19)</f>
        <v>0.00</v>
      </c>
      <c r="AM5" s="10" t="str">
        <f>IF(OR('230 - Gaelhawks'!E19 = TRUE, '230 - Gaelhawks'!E19 = FALSE), IF('230 - Gaelhawks'!E19 = TRUE, 1, 0), '230 - Gaelhawks'!E19)</f>
        <v>0.00</v>
      </c>
      <c r="AN5" s="11" t="str">
        <f>IF(OR('230 - Gaelhawks'!F19 = TRUE, '230 - Gaelhawks'!F19 = FALSE), IF('230 - Gaelhawks'!F19 = TRUE, 1, 0), '230 - Gaelhawks'!F19)</f>
        <v>0.00</v>
      </c>
      <c r="AO5" s="8" t="str">
        <f>IF(OR('230 - Gaelhawks'!D20 = TRUE, '230 - Gaelhawks'!D20 = FALSE), IF('230 - Gaelhawks'!D20 = TRUE, 1, 0), '230 - Gaelhawks'!D20)</f>
        <v>4s</v>
      </c>
      <c r="AP5" s="12" t="str">
        <f>IF(OR('230 - Gaelhawks'!E20 = TRUE, '230 - Gaelhawks'!E20 = FALSE), IF('230 - Gaelhawks'!E20 = TRUE, 1, 0), '230 - Gaelhawks'!E20)</f>
        <v>4s</v>
      </c>
      <c r="AQ5" s="13" t="str">
        <f>IF(OR('230 - Gaelhawks'!F20 = TRUE, '230 - Gaelhawks'!F20 = FALSE), IF('230 - Gaelhawks'!F20 = TRUE, 1, 0), '230 - Gaelhawks'!F20)</f>
        <v>4s</v>
      </c>
      <c r="AR5" s="8" t="str">
        <f>IF(OR('230 - Gaelhawks'!D21 = TRUE, '230 - Gaelhawks'!D21 = FALSE), IF('230 - Gaelhawks'!D21 = TRUE, 1, 0), '230 - Gaelhawks'!D21)</f>
        <v>5s</v>
      </c>
      <c r="AS5" s="12" t="str">
        <f>IF(OR('230 - Gaelhawks'!E21 = TRUE, '230 - Gaelhawks'!E21 = FALSE), IF('230 - Gaelhawks'!E21 = TRUE, 1, 0), '230 - Gaelhawks'!E21)</f>
        <v>5s</v>
      </c>
      <c r="AT5" s="13" t="str">
        <f>IF(OR('230 - Gaelhawks'!F21 = TRUE, '230 - Gaelhawks'!F21 = FALSE), IF('230 - Gaelhawks'!F21 = TRUE, 1, 0), '230 - Gaelhawks'!F21)</f>
        <v>5s</v>
      </c>
      <c r="AU5" s="4" t="str">
        <f>IF(OR('230 - Gaelhawks'!D22 = TRUE, '230 - Gaelhawks'!D22 = FALSE), IF('230 - Gaelhawks'!D22 = TRUE, 1, 0), '230 - Gaelhawks'!D22)</f>
        <v>HAB Level 3</v>
      </c>
      <c r="AV5" s="9" t="str">
        <f>IF(OR('230 - Gaelhawks'!D24 = TRUE, '230 - Gaelhawks'!D24 = FALSE), IF('230 - Gaelhawks'!D24 = TRUE, 1, 0), '230 - Gaelhawks'!D24)</f>
        <v>100.00%</v>
      </c>
      <c r="AW5" t="str">
        <f>IF(OR('230 - Gaelhawks'!E24 = TRUE, '230 - Gaelhawks'!E24 = FALSE), IF('230 - Gaelhawks'!E24 = TRUE, 1, 0), '230 - Gaelhawks'!E24)</f>
        <v>1</v>
      </c>
    </row>
    <row r="6">
      <c r="A6" s="3" t="s">
        <v>18</v>
      </c>
      <c r="B6" s="4" t="str">
        <f>IF(OR('588 - Jagtronx'!B5 = TRUE, '588 - Jagtronx'!B5 = FALSE), IF('588 - Jagtronx'!B5 = TRUE, 1, 0), '588 - Jagtronx'!B5)</f>
        <v>HAB Level 2</v>
      </c>
      <c r="C6" s="5" t="str">
        <f>IF(OR('588 - Jagtronx'!B6 = TRUE, '588 - Jagtronx'!B6 = FALSE), IF('588 - Jagtronx'!B6 = TRUE, 1, 0), '588 - Jagtronx'!B6)</f>
        <v>100.00%</v>
      </c>
      <c r="D6" s="6" t="str">
        <f t="shared" ref="D6:D7" si="29">NA()</f>
        <v>#N/A</v>
      </c>
      <c r="E6" s="7" t="str">
        <f>IF(OR('588 - Jagtronx'!B7 = TRUE, '588 - Jagtronx'!B7 = FALSE), IF('588 - Jagtronx'!B7 = TRUE, 1, 0), '588 - Jagtronx'!B7)</f>
        <v>0.00</v>
      </c>
      <c r="F6" t="str">
        <f t="shared" ref="F6:G6" si="15">NA()</f>
        <v>#N/A</v>
      </c>
      <c r="G6" s="6" t="str">
        <f t="shared" si="15"/>
        <v>#N/A</v>
      </c>
      <c r="H6" s="7" t="str">
        <f>IF(OR('588 - Jagtronx'!B8 = TRUE, '588 - Jagtronx'!B8 = FALSE), IF('588 - Jagtronx'!B8 = TRUE, 1, 0), '588 - Jagtronx'!B8)</f>
        <v>0.00</v>
      </c>
      <c r="I6" t="str">
        <f t="shared" ref="I6:J6" si="16">NA()</f>
        <v>#N/A</v>
      </c>
      <c r="J6" s="6" t="str">
        <f t="shared" si="16"/>
        <v>#N/A</v>
      </c>
      <c r="K6" s="7" t="str">
        <f>IF(OR('588 - Jagtronx'!B9 = TRUE, '588 - Jagtronx'!B9 = FALSE), IF('588 - Jagtronx'!B9 = TRUE, 1, 0), '588 - Jagtronx'!B9)</f>
        <v>0.00</v>
      </c>
      <c r="L6" t="str">
        <f t="shared" ref="L6:M6" si="17">NA()</f>
        <v>#N/A</v>
      </c>
      <c r="M6" s="6" t="str">
        <f t="shared" si="17"/>
        <v>#N/A</v>
      </c>
      <c r="N6" s="7" t="str">
        <f>IF(OR('588 - Jagtronx'!B10 = TRUE, '588 - Jagtronx'!B10 = FALSE), IF('588 - Jagtronx'!B10 = TRUE, 1, 0), '588 - Jagtronx'!B10)</f>
        <v>1.00</v>
      </c>
      <c r="O6" t="str">
        <f t="shared" ref="O6:P6" si="18">NA()</f>
        <v>#N/A</v>
      </c>
      <c r="P6" s="6" t="str">
        <f t="shared" si="18"/>
        <v>#N/A</v>
      </c>
      <c r="Q6" s="7" t="str">
        <f>IF(OR('588 - Jagtronx'!B11 = TRUE, '588 - Jagtronx'!B11 = FALSE), IF('588 - Jagtronx'!B11 = TRUE, 1, 0), '588 - Jagtronx'!B11)</f>
        <v>0.00</v>
      </c>
      <c r="R6" t="str">
        <f t="shared" ref="R6:S6" si="19">NA()</f>
        <v>#N/A</v>
      </c>
      <c r="S6" s="6" t="str">
        <f t="shared" si="19"/>
        <v>#N/A</v>
      </c>
      <c r="T6" s="7" t="str">
        <f>IF(OR('588 - Jagtronx'!B12 = TRUE, '588 - Jagtronx'!B12 = FALSE), IF('588 - Jagtronx'!B12 = TRUE, 1, 0), '588 - Jagtronx'!B12)</f>
        <v>0.00</v>
      </c>
      <c r="U6" t="str">
        <f t="shared" ref="U6:V6" si="20">NA()</f>
        <v>#N/A</v>
      </c>
      <c r="V6" s="6" t="str">
        <f t="shared" si="20"/>
        <v>#N/A</v>
      </c>
      <c r="W6" s="7" t="str">
        <f>IF(OR('588 - Jagtronx'!B14 = TRUE, '588 - Jagtronx'!B14 = FALSE), IF('588 - Jagtronx'!B14 = TRUE, 1, 0), '588 - Jagtronx'!B14)</f>
        <v>0.00</v>
      </c>
      <c r="X6" t="str">
        <f t="shared" ref="X6:Y6" si="21">NA()</f>
        <v>#N/A</v>
      </c>
      <c r="Y6" s="6" t="str">
        <f t="shared" si="21"/>
        <v>#N/A</v>
      </c>
      <c r="Z6" s="7" t="str">
        <f>IF(OR('588 - Jagtronx'!B15 = TRUE, '588 - Jagtronx'!B15 = FALSE), IF('588 - Jagtronx'!B15 = TRUE, 1, 0), '588 - Jagtronx'!B15)</f>
        <v>0.00</v>
      </c>
      <c r="AA6" t="str">
        <f t="shared" ref="AA6:AB6" si="22">NA()</f>
        <v>#N/A</v>
      </c>
      <c r="AB6" s="6" t="str">
        <f t="shared" si="22"/>
        <v>#N/A</v>
      </c>
      <c r="AC6" s="7" t="str">
        <f>IF(OR('588 - Jagtronx'!B16 = TRUE, '588 - Jagtronx'!B16 = FALSE), IF('588 - Jagtronx'!B16 = TRUE, 1, 0), '588 - Jagtronx'!B16)</f>
        <v>4.00</v>
      </c>
      <c r="AD6" t="str">
        <f t="shared" ref="AD6:AE6" si="23">NA()</f>
        <v>#N/A</v>
      </c>
      <c r="AE6" s="6" t="str">
        <f t="shared" si="23"/>
        <v>#N/A</v>
      </c>
      <c r="AF6" s="7" t="str">
        <f>IF(OR('588 - Jagtronx'!B17 = TRUE, '588 - Jagtronx'!B17 = FALSE), IF('588 - Jagtronx'!B17 = TRUE, 1, 0), '588 - Jagtronx'!B17)</f>
        <v>2.00</v>
      </c>
      <c r="AG6" t="str">
        <f t="shared" ref="AG6:AH6" si="24">NA()</f>
        <v>#N/A</v>
      </c>
      <c r="AH6" s="6" t="str">
        <f t="shared" si="24"/>
        <v>#N/A</v>
      </c>
      <c r="AI6" s="7" t="str">
        <f>IF(OR('588 - Jagtronx'!B18 = TRUE, '588 - Jagtronx'!B18 = FALSE), IF('588 - Jagtronx'!B18 = TRUE, 1, 0), '588 - Jagtronx'!B18)</f>
        <v>1.00</v>
      </c>
      <c r="AJ6" t="str">
        <f t="shared" ref="AJ6:AK6" si="25">NA()</f>
        <v>#N/A</v>
      </c>
      <c r="AK6" s="6" t="str">
        <f t="shared" si="25"/>
        <v>#N/A</v>
      </c>
      <c r="AL6" s="7" t="str">
        <f>IF(OR('588 - Jagtronx'!B19 = TRUE, '588 - Jagtronx'!B19 = FALSE), IF('588 - Jagtronx'!B19 = TRUE, 1, 0), '588 - Jagtronx'!B19)</f>
        <v>0.00</v>
      </c>
      <c r="AM6" t="str">
        <f t="shared" ref="AM6:AN6" si="26">NA()</f>
        <v>#N/A</v>
      </c>
      <c r="AN6" s="6" t="str">
        <f t="shared" si="26"/>
        <v>#N/A</v>
      </c>
      <c r="AO6" s="8" t="str">
        <f>IF(OR('588 - Jagtronx'!B20 = TRUE, '588 - Jagtronx'!B20 = FALSE), IF('588 - Jagtronx'!B20 = TRUE, 1, 0), '588 - Jagtronx'!B20)</f>
        <v>6s</v>
      </c>
      <c r="AP6" t="str">
        <f t="shared" ref="AP6:AQ6" si="27">NA()</f>
        <v>#N/A</v>
      </c>
      <c r="AQ6" s="6" t="str">
        <f t="shared" si="27"/>
        <v>#N/A</v>
      </c>
      <c r="AR6" s="8" t="str">
        <f>IF(OR('588 - Jagtronx'!B21 = TRUE, '588 - Jagtronx'!B21 = FALSE), IF('588 - Jagtronx'!B21 = TRUE, 1, 0), '588 - Jagtronx'!B21)</f>
        <v>5s</v>
      </c>
      <c r="AS6" t="str">
        <f t="shared" ref="AS6:AT6" si="28">NA()</f>
        <v>#N/A</v>
      </c>
      <c r="AT6" s="6" t="str">
        <f t="shared" si="28"/>
        <v>#N/A</v>
      </c>
      <c r="AU6" s="4" t="str">
        <f>IF(OR('588 - Jagtronx'!B22 = TRUE, '588 - Jagtronx'!B22 = FALSE), IF('588 - Jagtronx'!B22 = TRUE, 1, 0), '588 - Jagtronx'!B22)</f>
        <v>Not on HAB</v>
      </c>
      <c r="AV6" s="9" t="str">
        <f>IF(OR('588 - Jagtronx'!B24 = TRUE, '588 - Jagtronx'!B24 = FALSE), IF('588 - Jagtronx'!B24 = TRUE, 1, 0), '588 - Jagtronx'!B24)</f>
        <v>100.00%</v>
      </c>
      <c r="AW6" t="str">
        <f t="shared" ref="AW6:AW7" si="44">NA()</f>
        <v>#N/A</v>
      </c>
    </row>
    <row r="7">
      <c r="A7" s="3" t="s">
        <v>19</v>
      </c>
      <c r="B7" s="4" t="str">
        <f>IF(OR('3146 - GRANBY GRUNTS'!B5 = TRUE, '3146 - GRANBY GRUNTS'!B5 = FALSE), IF('3146 - GRANBY GRUNTS'!B5 = TRUE, 1, 0), '3146 - GRANBY GRUNTS'!B5)</f>
        <v>Unknown</v>
      </c>
      <c r="C7" s="5" t="str">
        <f>IF(OR('3146 - GRANBY GRUNTS'!B6 = TRUE, '3146 - GRANBY GRUNTS'!B6 = FALSE), IF('3146 - GRANBY GRUNTS'!B6 = TRUE, 1, 0), '3146 - GRANBY GRUNTS'!B6)</f>
        <v>100.00%</v>
      </c>
      <c r="D7" s="6" t="str">
        <f t="shared" si="29"/>
        <v>#N/A</v>
      </c>
      <c r="E7" s="7" t="str">
        <f>IF(OR('3146 - GRANBY GRUNTS'!B7 = TRUE, '3146 - GRANBY GRUNTS'!B7 = FALSE), IF('3146 - GRANBY GRUNTS'!B7 = TRUE, 1, 0), '3146 - GRANBY GRUNTS'!B7)</f>
        <v>0.00</v>
      </c>
      <c r="F7" t="str">
        <f t="shared" ref="F7:G7" si="30">NA()</f>
        <v>#N/A</v>
      </c>
      <c r="G7" s="6" t="str">
        <f t="shared" si="30"/>
        <v>#N/A</v>
      </c>
      <c r="H7" s="7" t="str">
        <f>IF(OR('3146 - GRANBY GRUNTS'!B8 = TRUE, '3146 - GRANBY GRUNTS'!B8 = FALSE), IF('3146 - GRANBY GRUNTS'!B8 = TRUE, 1, 0), '3146 - GRANBY GRUNTS'!B8)</f>
        <v>0.00</v>
      </c>
      <c r="I7" t="str">
        <f t="shared" ref="I7:J7" si="31">NA()</f>
        <v>#N/A</v>
      </c>
      <c r="J7" s="6" t="str">
        <f t="shared" si="31"/>
        <v>#N/A</v>
      </c>
      <c r="K7" s="7" t="str">
        <f>IF(OR('3146 - GRANBY GRUNTS'!B9 = TRUE, '3146 - GRANBY GRUNTS'!B9 = FALSE), IF('3146 - GRANBY GRUNTS'!B9 = TRUE, 1, 0), '3146 - GRANBY GRUNTS'!B9)</f>
        <v>0.00</v>
      </c>
      <c r="L7" t="str">
        <f t="shared" ref="L7:M7" si="32">NA()</f>
        <v>#N/A</v>
      </c>
      <c r="M7" s="6" t="str">
        <f t="shared" si="32"/>
        <v>#N/A</v>
      </c>
      <c r="N7" s="7" t="str">
        <f>IF(OR('3146 - GRANBY GRUNTS'!B10 = TRUE, '3146 - GRANBY GRUNTS'!B10 = FALSE), IF('3146 - GRANBY GRUNTS'!B10 = TRUE, 1, 0), '3146 - GRANBY GRUNTS'!B10)</f>
        <v>1.00</v>
      </c>
      <c r="O7" t="str">
        <f t="shared" ref="O7:P7" si="33">NA()</f>
        <v>#N/A</v>
      </c>
      <c r="P7" s="6" t="str">
        <f t="shared" si="33"/>
        <v>#N/A</v>
      </c>
      <c r="Q7" s="7" t="str">
        <f>IF(OR('3146 - GRANBY GRUNTS'!B11 = TRUE, '3146 - GRANBY GRUNTS'!B11 = FALSE), IF('3146 - GRANBY GRUNTS'!B11 = TRUE, 1, 0), '3146 - GRANBY GRUNTS'!B11)</f>
        <v>0.00</v>
      </c>
      <c r="R7" t="str">
        <f t="shared" ref="R7:S7" si="34">NA()</f>
        <v>#N/A</v>
      </c>
      <c r="S7" s="6" t="str">
        <f t="shared" si="34"/>
        <v>#N/A</v>
      </c>
      <c r="T7" s="7" t="str">
        <f>IF(OR('3146 - GRANBY GRUNTS'!B12 = TRUE, '3146 - GRANBY GRUNTS'!B12 = FALSE), IF('3146 - GRANBY GRUNTS'!B12 = TRUE, 1, 0), '3146 - GRANBY GRUNTS'!B12)</f>
        <v>0.00</v>
      </c>
      <c r="U7" t="str">
        <f t="shared" ref="U7:V7" si="35">NA()</f>
        <v>#N/A</v>
      </c>
      <c r="V7" s="6" t="str">
        <f t="shared" si="35"/>
        <v>#N/A</v>
      </c>
      <c r="W7" s="7" t="str">
        <f>IF(OR('3146 - GRANBY GRUNTS'!B14 = TRUE, '3146 - GRANBY GRUNTS'!B14 = FALSE), IF('3146 - GRANBY GRUNTS'!B14 = TRUE, 1, 0), '3146 - GRANBY GRUNTS'!B14)</f>
        <v>1.00</v>
      </c>
      <c r="X7" t="str">
        <f t="shared" ref="X7:Y7" si="36">NA()</f>
        <v>#N/A</v>
      </c>
      <c r="Y7" s="6" t="str">
        <f t="shared" si="36"/>
        <v>#N/A</v>
      </c>
      <c r="Z7" s="7" t="str">
        <f>IF(OR('3146 - GRANBY GRUNTS'!B15 = TRUE, '3146 - GRANBY GRUNTS'!B15 = FALSE), IF('3146 - GRANBY GRUNTS'!B15 = TRUE, 1, 0), '3146 - GRANBY GRUNTS'!B15)</f>
        <v>4.00</v>
      </c>
      <c r="AA7" t="str">
        <f t="shared" ref="AA7:AB7" si="37">NA()</f>
        <v>#N/A</v>
      </c>
      <c r="AB7" s="6" t="str">
        <f t="shared" si="37"/>
        <v>#N/A</v>
      </c>
      <c r="AC7" s="7" t="str">
        <f>IF(OR('3146 - GRANBY GRUNTS'!B16 = TRUE, '3146 - GRANBY GRUNTS'!B16 = FALSE), IF('3146 - GRANBY GRUNTS'!B16 = TRUE, 1, 0), '3146 - GRANBY GRUNTS'!B16)</f>
        <v>3.00</v>
      </c>
      <c r="AD7" t="str">
        <f t="shared" ref="AD7:AE7" si="38">NA()</f>
        <v>#N/A</v>
      </c>
      <c r="AE7" s="6" t="str">
        <f t="shared" si="38"/>
        <v>#N/A</v>
      </c>
      <c r="AF7" s="7" t="str">
        <f>IF(OR('3146 - GRANBY GRUNTS'!B17 = TRUE, '3146 - GRANBY GRUNTS'!B17 = FALSE), IF('3146 - GRANBY GRUNTS'!B17 = TRUE, 1, 0), '3146 - GRANBY GRUNTS'!B17)</f>
        <v>3.00</v>
      </c>
      <c r="AG7" t="str">
        <f t="shared" ref="AG7:AH7" si="39">NA()</f>
        <v>#N/A</v>
      </c>
      <c r="AH7" s="6" t="str">
        <f t="shared" si="39"/>
        <v>#N/A</v>
      </c>
      <c r="AI7" s="7" t="str">
        <f>IF(OR('3146 - GRANBY GRUNTS'!B18 = TRUE, '3146 - GRANBY GRUNTS'!B18 = FALSE), IF('3146 - GRANBY GRUNTS'!B18 = TRUE, 1, 0), '3146 - GRANBY GRUNTS'!B18)</f>
        <v>2.00</v>
      </c>
      <c r="AJ7" t="str">
        <f t="shared" ref="AJ7:AK7" si="40">NA()</f>
        <v>#N/A</v>
      </c>
      <c r="AK7" s="6" t="str">
        <f t="shared" si="40"/>
        <v>#N/A</v>
      </c>
      <c r="AL7" s="7" t="str">
        <f>IF(OR('3146 - GRANBY GRUNTS'!B19 = TRUE, '3146 - GRANBY GRUNTS'!B19 = FALSE), IF('3146 - GRANBY GRUNTS'!B19 = TRUE, 1, 0), '3146 - GRANBY GRUNTS'!B19)</f>
        <v>1.00</v>
      </c>
      <c r="AM7" t="str">
        <f t="shared" ref="AM7:AN7" si="41">NA()</f>
        <v>#N/A</v>
      </c>
      <c r="AN7" s="6" t="str">
        <f t="shared" si="41"/>
        <v>#N/A</v>
      </c>
      <c r="AO7" s="8" t="str">
        <f>IF(OR('3146 - GRANBY GRUNTS'!B20 = TRUE, '3146 - GRANBY GRUNTS'!B20 = FALSE), IF('3146 - GRANBY GRUNTS'!B20 = TRUE, 1, 0), '3146 - GRANBY GRUNTS'!B20)</f>
        <v>3s</v>
      </c>
      <c r="AP7" t="str">
        <f t="shared" ref="AP7:AQ7" si="42">NA()</f>
        <v>#N/A</v>
      </c>
      <c r="AQ7" s="6" t="str">
        <f t="shared" si="42"/>
        <v>#N/A</v>
      </c>
      <c r="AR7" s="8" t="str">
        <f>IF(OR('3146 - GRANBY GRUNTS'!B21 = TRUE, '3146 - GRANBY GRUNTS'!B21 = FALSE), IF('3146 - GRANBY GRUNTS'!B21 = TRUE, 1, 0), '3146 - GRANBY GRUNTS'!B21)</f>
        <v>6s</v>
      </c>
      <c r="AS7" t="str">
        <f t="shared" ref="AS7:AT7" si="43">NA()</f>
        <v>#N/A</v>
      </c>
      <c r="AT7" s="6" t="str">
        <f t="shared" si="43"/>
        <v>#N/A</v>
      </c>
      <c r="AU7" s="4" t="str">
        <f>IF(OR('3146 - GRANBY GRUNTS'!B22 = TRUE, '3146 - GRANBY GRUNTS'!B22 = FALSE), IF('3146 - GRANBY GRUNTS'!B22 = TRUE, 1, 0), '3146 - GRANBY GRUNTS'!B22)</f>
        <v>HAB Level 3</v>
      </c>
      <c r="AV7" s="9" t="str">
        <f>IF(OR('3146 - GRANBY GRUNTS'!B24 = TRUE, '3146 - GRANBY GRUNTS'!B24 = FALSE), IF('3146 - GRANBY GRUNTS'!B24 = TRUE, 1, 0), '3146 - GRANBY GRUNTS'!B24)</f>
        <v>0.00%</v>
      </c>
      <c r="AW7" t="str">
        <f t="shared" si="44"/>
        <v>#N/A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6">
    <mergeCell ref="C1:D1"/>
    <mergeCell ref="E1:G1"/>
    <mergeCell ref="H1:J1"/>
    <mergeCell ref="K1:M1"/>
    <mergeCell ref="N1:P1"/>
    <mergeCell ref="Q1:S1"/>
    <mergeCell ref="T1:V1"/>
    <mergeCell ref="AR1:AT1"/>
    <mergeCell ref="AV1:AW1"/>
    <mergeCell ref="W1:Y1"/>
    <mergeCell ref="Z1:AB1"/>
    <mergeCell ref="AC1:AE1"/>
    <mergeCell ref="AF1:AH1"/>
    <mergeCell ref="AI1:AK1"/>
    <mergeCell ref="AL1:AN1"/>
    <mergeCell ref="AO1:AQ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29"/>
    <col customWidth="1" min="2" max="2" width="12.0"/>
    <col customWidth="1" min="3" max="11" width="8.71"/>
  </cols>
  <sheetData>
    <row r="1">
      <c r="B1" s="1" t="s">
        <v>20</v>
      </c>
    </row>
    <row r="2">
      <c r="A2" s="14" t="s">
        <v>21</v>
      </c>
    </row>
    <row r="3">
      <c r="A3" s="3" t="s">
        <v>22</v>
      </c>
      <c r="B3" t="s">
        <v>23</v>
      </c>
    </row>
    <row r="4">
      <c r="A4" s="14" t="s">
        <v>24</v>
      </c>
    </row>
    <row r="5">
      <c r="A5" s="3" t="s">
        <v>0</v>
      </c>
      <c r="B5" t="s">
        <v>25</v>
      </c>
    </row>
    <row r="6">
      <c r="A6" s="3" t="s">
        <v>1</v>
      </c>
      <c r="B6" t="b">
        <v>1</v>
      </c>
    </row>
    <row r="7">
      <c r="A7" s="3" t="s">
        <v>2</v>
      </c>
      <c r="B7" s="10">
        <v>1.0</v>
      </c>
    </row>
    <row r="8">
      <c r="A8" s="3" t="s">
        <v>3</v>
      </c>
      <c r="B8" s="10">
        <v>2.0</v>
      </c>
    </row>
    <row r="9">
      <c r="A9" s="3" t="s">
        <v>4</v>
      </c>
      <c r="B9" s="10">
        <v>0.0</v>
      </c>
    </row>
    <row r="10">
      <c r="A10" s="3" t="s">
        <v>5</v>
      </c>
      <c r="B10" s="10">
        <v>0.0</v>
      </c>
    </row>
    <row r="11">
      <c r="A11" s="3" t="s">
        <v>6</v>
      </c>
      <c r="B11" s="10">
        <v>0.0</v>
      </c>
    </row>
    <row r="12">
      <c r="A12" s="3" t="s">
        <v>7</v>
      </c>
      <c r="B12" s="10">
        <v>0.0</v>
      </c>
    </row>
    <row r="13">
      <c r="A13" s="14" t="s">
        <v>26</v>
      </c>
    </row>
    <row r="14">
      <c r="A14" s="3" t="s">
        <v>2</v>
      </c>
      <c r="B14" s="10">
        <v>3.0</v>
      </c>
    </row>
    <row r="15">
      <c r="A15" s="3" t="s">
        <v>3</v>
      </c>
      <c r="B15" s="10">
        <v>3.0</v>
      </c>
    </row>
    <row r="16">
      <c r="A16" s="3" t="s">
        <v>4</v>
      </c>
      <c r="B16" s="10">
        <v>3.0</v>
      </c>
    </row>
    <row r="17">
      <c r="A17" s="3" t="s">
        <v>5</v>
      </c>
      <c r="B17" s="10">
        <v>3.0</v>
      </c>
    </row>
    <row r="18">
      <c r="A18" s="3" t="s">
        <v>6</v>
      </c>
      <c r="B18" s="10">
        <v>0.0</v>
      </c>
    </row>
    <row r="19">
      <c r="A19" s="3" t="s">
        <v>7</v>
      </c>
      <c r="B19" s="10">
        <v>0.0</v>
      </c>
    </row>
    <row r="20">
      <c r="A20" s="3" t="s">
        <v>8</v>
      </c>
      <c r="B20" s="12" t="str">
        <f>AVERAGE(3)</f>
        <v>3s</v>
      </c>
    </row>
    <row r="21" ht="15.75" customHeight="1">
      <c r="A21" s="3" t="s">
        <v>9</v>
      </c>
      <c r="B21" s="12" t="str">
        <f>AVERAGE(4)</f>
        <v>4s</v>
      </c>
    </row>
    <row r="22" ht="15.75" customHeight="1">
      <c r="A22" s="3" t="s">
        <v>10</v>
      </c>
      <c r="B22" t="s">
        <v>27</v>
      </c>
    </row>
    <row r="23" ht="15.75" customHeight="1">
      <c r="A23" s="14" t="s">
        <v>28</v>
      </c>
    </row>
    <row r="24" ht="15.75" customHeight="1">
      <c r="A24" s="3" t="s">
        <v>11</v>
      </c>
      <c r="B24" t="b">
        <v>0</v>
      </c>
    </row>
    <row r="25" ht="15.75" customHeight="1">
      <c r="A25" s="3" t="s">
        <v>29</v>
      </c>
      <c r="B25" t="s">
        <v>30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29"/>
    <col customWidth="1" min="2" max="3" width="12.0"/>
    <col customWidth="1" min="4" max="6" width="29.29"/>
    <col customWidth="1" min="7" max="18" width="8.71"/>
  </cols>
  <sheetData>
    <row r="1">
      <c r="B1" s="1" t="s">
        <v>31</v>
      </c>
      <c r="C1" s="1" t="s">
        <v>32</v>
      </c>
      <c r="D1" s="1" t="s">
        <v>12</v>
      </c>
      <c r="E1" s="1" t="s">
        <v>13</v>
      </c>
      <c r="F1" s="1" t="s">
        <v>14</v>
      </c>
    </row>
    <row r="2">
      <c r="A2" s="14" t="s">
        <v>21</v>
      </c>
    </row>
    <row r="3">
      <c r="A3" s="3" t="s">
        <v>22</v>
      </c>
      <c r="B3" t="s">
        <v>33</v>
      </c>
      <c r="C3" t="s">
        <v>33</v>
      </c>
      <c r="D3" t="str">
        <f t="shared" ref="D3:F3" si="1">NA()</f>
        <v>#N/A</v>
      </c>
      <c r="E3" t="str">
        <f t="shared" si="1"/>
        <v>#N/A</v>
      </c>
      <c r="F3" t="str">
        <f t="shared" si="1"/>
        <v>#N/A</v>
      </c>
    </row>
    <row r="4">
      <c r="A4" s="14" t="s">
        <v>24</v>
      </c>
    </row>
    <row r="5">
      <c r="A5" s="3" t="s">
        <v>0</v>
      </c>
      <c r="B5" t="s">
        <v>34</v>
      </c>
      <c r="C5" t="s">
        <v>34</v>
      </c>
      <c r="D5" t="str">
        <f t="array" ref="D5">INDEX(B5:C5, MATCH(MAX(COUNTIF(B5:C5, B5:C5)), COUNTIF(B5:C5, B5:C5), 0))</f>
        <v>HAB Level 2</v>
      </c>
      <c r="E5" t="str">
        <f t="shared" ref="E5:F5" si="2">NA()</f>
        <v>#N/A</v>
      </c>
      <c r="F5" t="str">
        <f t="shared" si="2"/>
        <v>#N/A</v>
      </c>
    </row>
    <row r="6">
      <c r="A6" s="3" t="s">
        <v>1</v>
      </c>
      <c r="B6" t="b">
        <v>1</v>
      </c>
      <c r="C6" t="b">
        <v>1</v>
      </c>
      <c r="D6" s="9" t="str">
        <f t="array" ref="D6">AVERAGE(IF(B6:C6, 1, 0))</f>
        <v>100.00%</v>
      </c>
      <c r="E6" t="str">
        <f>IF(D6 &gt; 0.5, TRUE, IF(D6 &lt; 0.5, FALSE, "INDETERMINATE"))</f>
        <v>TRUE</v>
      </c>
      <c r="F6" t="str">
        <f>NA()</f>
        <v>#N/A</v>
      </c>
    </row>
    <row r="7">
      <c r="A7" s="3" t="s">
        <v>2</v>
      </c>
      <c r="B7" s="10">
        <v>1.0</v>
      </c>
      <c r="C7" s="10">
        <v>1.0</v>
      </c>
      <c r="D7" s="10" t="str">
        <f t="shared" ref="D7:D12" si="3">AVERAGE(B7:C7)</f>
        <v>1.00</v>
      </c>
      <c r="E7" s="10" t="str">
        <f t="shared" ref="E7:E12" si="4">MEDIAN(B7:C7)</f>
        <v>1.00</v>
      </c>
      <c r="F7" s="10" t="str">
        <f t="shared" ref="F7:F12" si="5">MAX(B7:C7)</f>
        <v>1.00</v>
      </c>
    </row>
    <row r="8">
      <c r="A8" s="3" t="s">
        <v>3</v>
      </c>
      <c r="B8" s="10">
        <v>3.0</v>
      </c>
      <c r="C8" s="10">
        <v>5.0</v>
      </c>
      <c r="D8" s="10" t="str">
        <f t="shared" si="3"/>
        <v>4.00</v>
      </c>
      <c r="E8" s="10" t="str">
        <f t="shared" si="4"/>
        <v>4.00</v>
      </c>
      <c r="F8" s="10" t="str">
        <f t="shared" si="5"/>
        <v>5.00</v>
      </c>
    </row>
    <row r="9">
      <c r="A9" s="3" t="s">
        <v>4</v>
      </c>
      <c r="B9" s="10">
        <v>2.0</v>
      </c>
      <c r="C9" s="10">
        <v>0.0</v>
      </c>
      <c r="D9" s="10" t="str">
        <f t="shared" si="3"/>
        <v>1.00</v>
      </c>
      <c r="E9" s="10" t="str">
        <f t="shared" si="4"/>
        <v>1.00</v>
      </c>
      <c r="F9" s="10" t="str">
        <f t="shared" si="5"/>
        <v>2.00</v>
      </c>
    </row>
    <row r="10">
      <c r="A10" s="3" t="s">
        <v>5</v>
      </c>
      <c r="B10" s="10">
        <v>2.0</v>
      </c>
      <c r="C10" s="10">
        <v>1.0</v>
      </c>
      <c r="D10" s="10" t="str">
        <f t="shared" si="3"/>
        <v>1.50</v>
      </c>
      <c r="E10" s="10" t="str">
        <f t="shared" si="4"/>
        <v>1.50</v>
      </c>
      <c r="F10" s="10" t="str">
        <f t="shared" si="5"/>
        <v>2.00</v>
      </c>
    </row>
    <row r="11">
      <c r="A11" s="3" t="s">
        <v>6</v>
      </c>
      <c r="B11" s="10">
        <v>1.0</v>
      </c>
      <c r="C11" s="10">
        <v>1.0</v>
      </c>
      <c r="D11" s="10" t="str">
        <f t="shared" si="3"/>
        <v>1.00</v>
      </c>
      <c r="E11" s="10" t="str">
        <f t="shared" si="4"/>
        <v>1.00</v>
      </c>
      <c r="F11" s="10" t="str">
        <f t="shared" si="5"/>
        <v>1.00</v>
      </c>
    </row>
    <row r="12">
      <c r="A12" s="3" t="s">
        <v>7</v>
      </c>
      <c r="B12" s="10">
        <v>1.0</v>
      </c>
      <c r="C12" s="10">
        <v>1.0</v>
      </c>
      <c r="D12" s="10" t="str">
        <f t="shared" si="3"/>
        <v>1.00</v>
      </c>
      <c r="E12" s="10" t="str">
        <f t="shared" si="4"/>
        <v>1.00</v>
      </c>
      <c r="F12" s="10" t="str">
        <f t="shared" si="5"/>
        <v>1.00</v>
      </c>
    </row>
    <row r="13">
      <c r="A13" s="14" t="s">
        <v>26</v>
      </c>
    </row>
    <row r="14">
      <c r="A14" s="3" t="s">
        <v>2</v>
      </c>
      <c r="B14" s="10">
        <v>5.0</v>
      </c>
      <c r="C14" s="10">
        <v>0.0</v>
      </c>
      <c r="D14" s="10" t="str">
        <f t="shared" ref="D14:D19" si="6">AVERAGE(B14:C14)</f>
        <v>2.50</v>
      </c>
      <c r="E14" s="10" t="str">
        <f t="shared" ref="E14:E19" si="7">MEDIAN(B14:C14)</f>
        <v>2.50</v>
      </c>
      <c r="F14" s="10" t="str">
        <f t="shared" ref="F14:F19" si="8">MAX(B14:C14)</f>
        <v>5.00</v>
      </c>
    </row>
    <row r="15">
      <c r="A15" s="3" t="s">
        <v>3</v>
      </c>
      <c r="B15" s="10">
        <v>4.0</v>
      </c>
      <c r="C15" s="10">
        <v>0.0</v>
      </c>
      <c r="D15" s="10" t="str">
        <f t="shared" si="6"/>
        <v>2.00</v>
      </c>
      <c r="E15" s="10" t="str">
        <f t="shared" si="7"/>
        <v>2.00</v>
      </c>
      <c r="F15" s="10" t="str">
        <f t="shared" si="8"/>
        <v>4.00</v>
      </c>
    </row>
    <row r="16">
      <c r="A16" s="3" t="s">
        <v>4</v>
      </c>
      <c r="B16" s="10">
        <v>1.0</v>
      </c>
      <c r="C16" s="10">
        <v>4.0</v>
      </c>
      <c r="D16" s="10" t="str">
        <f t="shared" si="6"/>
        <v>2.50</v>
      </c>
      <c r="E16" s="10" t="str">
        <f t="shared" si="7"/>
        <v>2.50</v>
      </c>
      <c r="F16" s="10" t="str">
        <f t="shared" si="8"/>
        <v>4.00</v>
      </c>
    </row>
    <row r="17">
      <c r="A17" s="3" t="s">
        <v>5</v>
      </c>
      <c r="B17" s="10">
        <v>1.0</v>
      </c>
      <c r="C17" s="10">
        <v>1.0</v>
      </c>
      <c r="D17" s="10" t="str">
        <f t="shared" si="6"/>
        <v>1.00</v>
      </c>
      <c r="E17" s="10" t="str">
        <f t="shared" si="7"/>
        <v>1.00</v>
      </c>
      <c r="F17" s="10" t="str">
        <f t="shared" si="8"/>
        <v>1.00</v>
      </c>
    </row>
    <row r="18">
      <c r="A18" s="3" t="s">
        <v>6</v>
      </c>
      <c r="B18" s="10">
        <v>11.0</v>
      </c>
      <c r="C18" s="10">
        <v>1.0</v>
      </c>
      <c r="D18" s="10" t="str">
        <f t="shared" si="6"/>
        <v>6.00</v>
      </c>
      <c r="E18" s="10" t="str">
        <f t="shared" si="7"/>
        <v>6.00</v>
      </c>
      <c r="F18" s="10" t="str">
        <f t="shared" si="8"/>
        <v>11.00</v>
      </c>
    </row>
    <row r="19">
      <c r="A19" s="3" t="s">
        <v>7</v>
      </c>
      <c r="B19" s="10">
        <v>1.0</v>
      </c>
      <c r="C19" s="10">
        <v>5.0</v>
      </c>
      <c r="D19" s="10" t="str">
        <f t="shared" si="6"/>
        <v>3.00</v>
      </c>
      <c r="E19" s="10" t="str">
        <f t="shared" si="7"/>
        <v>3.00</v>
      </c>
      <c r="F19" s="10" t="str">
        <f t="shared" si="8"/>
        <v>5.00</v>
      </c>
    </row>
    <row r="20">
      <c r="A20" s="3" t="s">
        <v>8</v>
      </c>
      <c r="B20" s="12" t="str">
        <f>AVERAGE(4)</f>
        <v>4s</v>
      </c>
      <c r="C20" s="12"/>
      <c r="D20" s="12" t="str">
        <f t="shared" ref="D20:D21" si="10">IF(COUNT(B20:C20) = 0, NA(), AVERAGE(B20:C20))</f>
        <v>4s</v>
      </c>
      <c r="E20" s="12" t="str">
        <f t="shared" ref="E20:E21" si="11">IF(COUNT(B20:C20) = 0, NA(), MEDIAN(B20:C20))</f>
        <v>4s</v>
      </c>
      <c r="F20" s="12" t="str">
        <f t="shared" ref="F20:F21" si="12">IF(COUNT(B20:C20) = 0, NA(), MAX(B20:C20))</f>
        <v>4s</v>
      </c>
    </row>
    <row r="21" ht="15.75" customHeight="1">
      <c r="A21" s="3" t="s">
        <v>9</v>
      </c>
      <c r="B21" s="12" t="str">
        <f t="shared" ref="B21:C21" si="9">AVERAGE(3)</f>
        <v>3s</v>
      </c>
      <c r="C21" s="12" t="str">
        <f t="shared" si="9"/>
        <v>3s</v>
      </c>
      <c r="D21" s="12" t="str">
        <f t="shared" si="10"/>
        <v>3s</v>
      </c>
      <c r="E21" s="12" t="str">
        <f t="shared" si="11"/>
        <v>3s</v>
      </c>
      <c r="F21" s="12" t="str">
        <f t="shared" si="12"/>
        <v>3s</v>
      </c>
    </row>
    <row r="22" ht="15.75" customHeight="1">
      <c r="A22" s="3" t="s">
        <v>10</v>
      </c>
      <c r="B22" t="s">
        <v>27</v>
      </c>
      <c r="C22" t="s">
        <v>25</v>
      </c>
      <c r="D22" t="str">
        <f t="array" ref="D22">INDEX(B22:C22, MATCH(MAX(COUNTIF(B22:C22, B22:C22)), COUNTIF(B22:C22, B22:C22), 0))</f>
        <v>HAB Level 3</v>
      </c>
      <c r="E22" t="str">
        <f t="shared" ref="E22:F22" si="13">NA()</f>
        <v>#N/A</v>
      </c>
      <c r="F22" t="str">
        <f t="shared" si="13"/>
        <v>#N/A</v>
      </c>
    </row>
    <row r="23" ht="15.75" customHeight="1">
      <c r="A23" s="14" t="s">
        <v>28</v>
      </c>
    </row>
    <row r="24" ht="15.75" customHeight="1">
      <c r="A24" s="3" t="s">
        <v>11</v>
      </c>
      <c r="B24" t="b">
        <v>0</v>
      </c>
      <c r="C24" t="b">
        <v>0</v>
      </c>
      <c r="D24" s="9" t="str">
        <f t="array" ref="D24">AVERAGE(IF(B24:C24, 1, 0))</f>
        <v>0.00%</v>
      </c>
      <c r="E24" t="str">
        <f>IF(D24 &gt; 0.5, TRUE, IF(D24 &lt; 0.5, FALSE, "INDETERMINATE"))</f>
        <v>FALSE</v>
      </c>
      <c r="F24" t="str">
        <f>NA()</f>
        <v>#N/A</v>
      </c>
    </row>
    <row r="25" ht="15.75" customHeight="1">
      <c r="A25" s="3" t="s">
        <v>29</v>
      </c>
      <c r="D25" t="str">
        <f t="shared" ref="D25:F25" si="14">NA()</f>
        <v>#N/A</v>
      </c>
      <c r="E25" t="str">
        <f t="shared" si="14"/>
        <v>#N/A</v>
      </c>
      <c r="F25" t="str">
        <f t="shared" si="14"/>
        <v>#N/A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">
    <mergeCell ref="B2:C2"/>
    <mergeCell ref="D2:F2"/>
    <mergeCell ref="B4:C4"/>
    <mergeCell ref="D4:F4"/>
    <mergeCell ref="B13:C13"/>
    <mergeCell ref="D13:F13"/>
    <mergeCell ref="B23:C23"/>
    <mergeCell ref="D23:F2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29"/>
    <col customWidth="1" min="2" max="2" width="12.0"/>
    <col customWidth="1" min="3" max="3" width="11.43"/>
    <col customWidth="1" min="4" max="6" width="29.29"/>
    <col customWidth="1" min="7" max="18" width="8.71"/>
  </cols>
  <sheetData>
    <row r="1">
      <c r="B1" s="1" t="s">
        <v>35</v>
      </c>
      <c r="C1" s="1" t="s">
        <v>36</v>
      </c>
      <c r="D1" s="1" t="s">
        <v>12</v>
      </c>
      <c r="E1" s="1" t="s">
        <v>13</v>
      </c>
      <c r="F1" s="1" t="s">
        <v>14</v>
      </c>
    </row>
    <row r="2">
      <c r="A2" s="14" t="s">
        <v>21</v>
      </c>
    </row>
    <row r="3">
      <c r="A3" s="3" t="s">
        <v>22</v>
      </c>
      <c r="B3" t="s">
        <v>37</v>
      </c>
      <c r="C3" t="s">
        <v>37</v>
      </c>
      <c r="D3" t="str">
        <f t="shared" ref="D3:F3" si="1">NA()</f>
        <v>#N/A</v>
      </c>
      <c r="E3" t="str">
        <f t="shared" si="1"/>
        <v>#N/A</v>
      </c>
      <c r="F3" t="str">
        <f t="shared" si="1"/>
        <v>#N/A</v>
      </c>
    </row>
    <row r="4">
      <c r="A4" s="14" t="s">
        <v>24</v>
      </c>
    </row>
    <row r="5">
      <c r="A5" s="3" t="s">
        <v>0</v>
      </c>
      <c r="B5" t="s">
        <v>34</v>
      </c>
      <c r="C5" t="s">
        <v>34</v>
      </c>
      <c r="D5" t="str">
        <f t="array" ref="D5">INDEX(B5:C5, MATCH(MAX(COUNTIF(B5:C5, B5:C5)), COUNTIF(B5:C5, B5:C5), 0))</f>
        <v>HAB Level 2</v>
      </c>
      <c r="E5" t="str">
        <f t="shared" ref="E5:F5" si="2">NA()</f>
        <v>#N/A</v>
      </c>
      <c r="F5" t="str">
        <f t="shared" si="2"/>
        <v>#N/A</v>
      </c>
    </row>
    <row r="6">
      <c r="A6" s="3" t="s">
        <v>1</v>
      </c>
      <c r="B6" t="b">
        <v>1</v>
      </c>
      <c r="C6" t="b">
        <v>0</v>
      </c>
      <c r="D6" s="9" t="str">
        <f t="array" ref="D6">AVERAGE(IF(B6:C6, 1, 0))</f>
        <v>50.00%</v>
      </c>
      <c r="E6" t="str">
        <f>IF(D6 &gt; 0.5, TRUE, IF(D6 &lt; 0.5, FALSE, "INDETERMINATE"))</f>
        <v>INDETERMINATE</v>
      </c>
      <c r="F6" t="str">
        <f>NA()</f>
        <v>#N/A</v>
      </c>
    </row>
    <row r="7">
      <c r="A7" s="3" t="s">
        <v>2</v>
      </c>
      <c r="B7" s="10">
        <v>5.0</v>
      </c>
      <c r="C7" s="10">
        <v>0.0</v>
      </c>
      <c r="D7" s="10" t="str">
        <f t="shared" ref="D7:D12" si="3">AVERAGE(B7:C7)</f>
        <v>2.50</v>
      </c>
      <c r="E7" s="10" t="str">
        <f t="shared" ref="E7:E12" si="4">MEDIAN(B7:C7)</f>
        <v>2.50</v>
      </c>
      <c r="F7" s="10" t="str">
        <f t="shared" ref="F7:F12" si="5">MAX(B7:C7)</f>
        <v>5.00</v>
      </c>
    </row>
    <row r="8">
      <c r="A8" s="3" t="s">
        <v>3</v>
      </c>
      <c r="B8" s="10">
        <v>2.0</v>
      </c>
      <c r="C8" s="10">
        <v>4.0</v>
      </c>
      <c r="D8" s="10" t="str">
        <f t="shared" si="3"/>
        <v>3.00</v>
      </c>
      <c r="E8" s="10" t="str">
        <f t="shared" si="4"/>
        <v>3.00</v>
      </c>
      <c r="F8" s="10" t="str">
        <f t="shared" si="5"/>
        <v>4.00</v>
      </c>
    </row>
    <row r="9">
      <c r="A9" s="3" t="s">
        <v>4</v>
      </c>
      <c r="B9" s="10">
        <v>2.0</v>
      </c>
      <c r="C9" s="10">
        <v>1.0</v>
      </c>
      <c r="D9" s="10" t="str">
        <f t="shared" si="3"/>
        <v>1.50</v>
      </c>
      <c r="E9" s="10" t="str">
        <f t="shared" si="4"/>
        <v>1.50</v>
      </c>
      <c r="F9" s="10" t="str">
        <f t="shared" si="5"/>
        <v>2.00</v>
      </c>
    </row>
    <row r="10">
      <c r="A10" s="3" t="s">
        <v>5</v>
      </c>
      <c r="B10" s="10">
        <v>5.0</v>
      </c>
      <c r="C10" s="10">
        <v>1.0</v>
      </c>
      <c r="D10" s="10" t="str">
        <f t="shared" si="3"/>
        <v>3.00</v>
      </c>
      <c r="E10" s="10" t="str">
        <f t="shared" si="4"/>
        <v>3.00</v>
      </c>
      <c r="F10" s="10" t="str">
        <f t="shared" si="5"/>
        <v>5.00</v>
      </c>
    </row>
    <row r="11">
      <c r="A11" s="3" t="s">
        <v>6</v>
      </c>
      <c r="B11" s="10">
        <v>0.0</v>
      </c>
      <c r="C11" s="10">
        <v>0.0</v>
      </c>
      <c r="D11" s="10" t="str">
        <f t="shared" si="3"/>
        <v>0.00</v>
      </c>
      <c r="E11" s="10" t="str">
        <f t="shared" si="4"/>
        <v>0.00</v>
      </c>
      <c r="F11" s="10" t="str">
        <f t="shared" si="5"/>
        <v>0.00</v>
      </c>
    </row>
    <row r="12">
      <c r="A12" s="3" t="s">
        <v>7</v>
      </c>
      <c r="B12" s="10">
        <v>0.0</v>
      </c>
      <c r="C12" s="10">
        <v>0.0</v>
      </c>
      <c r="D12" s="10" t="str">
        <f t="shared" si="3"/>
        <v>0.00</v>
      </c>
      <c r="E12" s="10" t="str">
        <f t="shared" si="4"/>
        <v>0.00</v>
      </c>
      <c r="F12" s="10" t="str">
        <f t="shared" si="5"/>
        <v>0.00</v>
      </c>
    </row>
    <row r="13">
      <c r="A13" s="14" t="s">
        <v>26</v>
      </c>
    </row>
    <row r="14">
      <c r="A14" s="3" t="s">
        <v>2</v>
      </c>
      <c r="B14" s="10">
        <v>3.0</v>
      </c>
      <c r="C14" s="10">
        <v>0.0</v>
      </c>
      <c r="D14" s="10" t="str">
        <f t="shared" ref="D14:D19" si="6">AVERAGE(B14:C14)</f>
        <v>1.50</v>
      </c>
      <c r="E14" s="10" t="str">
        <f t="shared" ref="E14:E19" si="7">MEDIAN(B14:C14)</f>
        <v>1.50</v>
      </c>
      <c r="F14" s="10" t="str">
        <f t="shared" ref="F14:F19" si="8">MAX(B14:C14)</f>
        <v>3.00</v>
      </c>
    </row>
    <row r="15">
      <c r="A15" s="3" t="s">
        <v>3</v>
      </c>
      <c r="B15" s="10">
        <v>3.0</v>
      </c>
      <c r="C15" s="10">
        <v>0.0</v>
      </c>
      <c r="D15" s="10" t="str">
        <f t="shared" si="6"/>
        <v>1.50</v>
      </c>
      <c r="E15" s="10" t="str">
        <f t="shared" si="7"/>
        <v>1.50</v>
      </c>
      <c r="F15" s="10" t="str">
        <f t="shared" si="8"/>
        <v>3.00</v>
      </c>
    </row>
    <row r="16">
      <c r="A16" s="3" t="s">
        <v>4</v>
      </c>
      <c r="B16" s="10">
        <v>5.0</v>
      </c>
      <c r="C16" s="10">
        <v>0.0</v>
      </c>
      <c r="D16" s="10" t="str">
        <f t="shared" si="6"/>
        <v>2.50</v>
      </c>
      <c r="E16" s="10" t="str">
        <f t="shared" si="7"/>
        <v>2.50</v>
      </c>
      <c r="F16" s="10" t="str">
        <f t="shared" si="8"/>
        <v>5.00</v>
      </c>
    </row>
    <row r="17">
      <c r="A17" s="3" t="s">
        <v>5</v>
      </c>
      <c r="B17" s="10">
        <v>0.0</v>
      </c>
      <c r="C17" s="10">
        <v>0.0</v>
      </c>
      <c r="D17" s="10" t="str">
        <f t="shared" si="6"/>
        <v>0.00</v>
      </c>
      <c r="E17" s="10" t="str">
        <f t="shared" si="7"/>
        <v>0.00</v>
      </c>
      <c r="F17" s="10" t="str">
        <f t="shared" si="8"/>
        <v>0.00</v>
      </c>
    </row>
    <row r="18">
      <c r="A18" s="3" t="s">
        <v>6</v>
      </c>
      <c r="B18" s="10">
        <v>1.0</v>
      </c>
      <c r="C18" s="10">
        <v>1.0</v>
      </c>
      <c r="D18" s="10" t="str">
        <f t="shared" si="6"/>
        <v>1.00</v>
      </c>
      <c r="E18" s="10" t="str">
        <f t="shared" si="7"/>
        <v>1.00</v>
      </c>
      <c r="F18" s="10" t="str">
        <f t="shared" si="8"/>
        <v>1.00</v>
      </c>
    </row>
    <row r="19">
      <c r="A19" s="3" t="s">
        <v>7</v>
      </c>
      <c r="B19" s="10">
        <v>0.0</v>
      </c>
      <c r="C19" s="10">
        <v>0.0</v>
      </c>
      <c r="D19" s="10" t="str">
        <f t="shared" si="6"/>
        <v>0.00</v>
      </c>
      <c r="E19" s="10" t="str">
        <f t="shared" si="7"/>
        <v>0.00</v>
      </c>
      <c r="F19" s="10" t="str">
        <f t="shared" si="8"/>
        <v>0.00</v>
      </c>
    </row>
    <row r="20">
      <c r="A20" s="3" t="s">
        <v>8</v>
      </c>
      <c r="B20" s="12" t="str">
        <f>AVERAGE(4)</f>
        <v>4s</v>
      </c>
      <c r="C20" s="12"/>
      <c r="D20" s="12" t="str">
        <f t="shared" ref="D20:D21" si="9">IF(COUNT(B20:C20) = 0, NA(), AVERAGE(B20:C20))</f>
        <v>4s</v>
      </c>
      <c r="E20" s="12" t="str">
        <f t="shared" ref="E20:E21" si="10">IF(COUNT(B20:C20) = 0, NA(), MEDIAN(B20:C20))</f>
        <v>4s</v>
      </c>
      <c r="F20" s="12" t="str">
        <f t="shared" ref="F20:F21" si="11">IF(COUNT(B20:C20) = 0, NA(), MAX(B20:C20))</f>
        <v>4s</v>
      </c>
    </row>
    <row r="21" ht="15.75" customHeight="1">
      <c r="A21" s="3" t="s">
        <v>9</v>
      </c>
      <c r="B21" s="12" t="str">
        <f>AVERAGE(5)</f>
        <v>5s</v>
      </c>
      <c r="C21" s="12"/>
      <c r="D21" s="12" t="str">
        <f t="shared" si="9"/>
        <v>5s</v>
      </c>
      <c r="E21" s="12" t="str">
        <f t="shared" si="10"/>
        <v>5s</v>
      </c>
      <c r="F21" s="12" t="str">
        <f t="shared" si="11"/>
        <v>5s</v>
      </c>
    </row>
    <row r="22" ht="15.75" customHeight="1">
      <c r="A22" s="3" t="s">
        <v>10</v>
      </c>
      <c r="B22" t="s">
        <v>27</v>
      </c>
      <c r="C22" t="s">
        <v>38</v>
      </c>
      <c r="D22" t="str">
        <f t="array" ref="D22">INDEX(B22:C22, MATCH(MAX(COUNTIF(B22:C22, B22:C22)), COUNTIF(B22:C22, B22:C22), 0))</f>
        <v>HAB Level 3</v>
      </c>
      <c r="E22" t="str">
        <f t="shared" ref="E22:F22" si="12">NA()</f>
        <v>#N/A</v>
      </c>
      <c r="F22" t="str">
        <f t="shared" si="12"/>
        <v>#N/A</v>
      </c>
    </row>
    <row r="23" ht="15.75" customHeight="1">
      <c r="A23" s="14" t="s">
        <v>28</v>
      </c>
    </row>
    <row r="24" ht="15.75" customHeight="1">
      <c r="A24" s="3" t="s">
        <v>11</v>
      </c>
      <c r="B24" t="b">
        <v>1</v>
      </c>
      <c r="C24" t="b">
        <v>1</v>
      </c>
      <c r="D24" s="9" t="str">
        <f t="array" ref="D24">AVERAGE(IF(B24:C24, 1, 0))</f>
        <v>100.00%</v>
      </c>
      <c r="E24" t="str">
        <f>IF(D24 &gt; 0.5, TRUE, IF(D24 &lt; 0.5, FALSE, "INDETERMINATE"))</f>
        <v>TRUE</v>
      </c>
      <c r="F24" t="str">
        <f>NA()</f>
        <v>#N/A</v>
      </c>
    </row>
    <row r="25" ht="15.75" customHeight="1">
      <c r="A25" s="3" t="s">
        <v>29</v>
      </c>
      <c r="C25" t="s">
        <v>39</v>
      </c>
      <c r="D25" t="str">
        <f t="shared" ref="D25:F25" si="13">NA()</f>
        <v>#N/A</v>
      </c>
      <c r="E25" t="str">
        <f t="shared" si="13"/>
        <v>#N/A</v>
      </c>
      <c r="F25" t="str">
        <f t="shared" si="13"/>
        <v>#N/A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">
    <mergeCell ref="B2:C2"/>
    <mergeCell ref="D2:F2"/>
    <mergeCell ref="B4:C4"/>
    <mergeCell ref="D4:F4"/>
    <mergeCell ref="B13:C13"/>
    <mergeCell ref="D13:F13"/>
    <mergeCell ref="B23:C23"/>
    <mergeCell ref="D23:F2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29"/>
    <col customWidth="1" min="2" max="2" width="12.0"/>
    <col customWidth="1" min="3" max="11" width="8.71"/>
  </cols>
  <sheetData>
    <row r="1">
      <c r="B1" s="1" t="s">
        <v>40</v>
      </c>
    </row>
    <row r="2">
      <c r="A2" s="14" t="s">
        <v>21</v>
      </c>
    </row>
    <row r="3">
      <c r="A3" s="3" t="s">
        <v>22</v>
      </c>
      <c r="B3" t="s">
        <v>41</v>
      </c>
    </row>
    <row r="4">
      <c r="A4" s="14" t="s">
        <v>24</v>
      </c>
    </row>
    <row r="5">
      <c r="A5" s="3" t="s">
        <v>0</v>
      </c>
      <c r="B5" t="s">
        <v>34</v>
      </c>
    </row>
    <row r="6">
      <c r="A6" s="3" t="s">
        <v>1</v>
      </c>
      <c r="B6" t="b">
        <v>1</v>
      </c>
    </row>
    <row r="7">
      <c r="A7" s="3" t="s">
        <v>2</v>
      </c>
      <c r="B7" s="10">
        <v>0.0</v>
      </c>
    </row>
    <row r="8">
      <c r="A8" s="3" t="s">
        <v>3</v>
      </c>
      <c r="B8" s="10">
        <v>0.0</v>
      </c>
    </row>
    <row r="9">
      <c r="A9" s="3" t="s">
        <v>4</v>
      </c>
      <c r="B9" s="10">
        <v>0.0</v>
      </c>
    </row>
    <row r="10">
      <c r="A10" s="3" t="s">
        <v>5</v>
      </c>
      <c r="B10" s="10">
        <v>1.0</v>
      </c>
    </row>
    <row r="11">
      <c r="A11" s="3" t="s">
        <v>6</v>
      </c>
      <c r="B11" s="10">
        <v>0.0</v>
      </c>
    </row>
    <row r="12">
      <c r="A12" s="3" t="s">
        <v>7</v>
      </c>
      <c r="B12" s="10">
        <v>0.0</v>
      </c>
    </row>
    <row r="13">
      <c r="A13" s="14" t="s">
        <v>26</v>
      </c>
    </row>
    <row r="14">
      <c r="A14" s="3" t="s">
        <v>2</v>
      </c>
      <c r="B14" s="10">
        <v>0.0</v>
      </c>
    </row>
    <row r="15">
      <c r="A15" s="3" t="s">
        <v>3</v>
      </c>
      <c r="B15" s="10">
        <v>0.0</v>
      </c>
    </row>
    <row r="16">
      <c r="A16" s="3" t="s">
        <v>4</v>
      </c>
      <c r="B16" s="10">
        <v>4.0</v>
      </c>
    </row>
    <row r="17">
      <c r="A17" s="3" t="s">
        <v>5</v>
      </c>
      <c r="B17" s="10">
        <v>2.0</v>
      </c>
    </row>
    <row r="18">
      <c r="A18" s="3" t="s">
        <v>6</v>
      </c>
      <c r="B18" s="10">
        <v>1.0</v>
      </c>
    </row>
    <row r="19">
      <c r="A19" s="3" t="s">
        <v>7</v>
      </c>
      <c r="B19" s="10">
        <v>0.0</v>
      </c>
    </row>
    <row r="20">
      <c r="A20" s="3" t="s">
        <v>8</v>
      </c>
      <c r="B20" s="12" t="str">
        <f>AVERAGE(6)</f>
        <v>6s</v>
      </c>
    </row>
    <row r="21" ht="15.75" customHeight="1">
      <c r="A21" s="3" t="s">
        <v>9</v>
      </c>
      <c r="B21" s="12" t="str">
        <f>AVERAGE(5)</f>
        <v>5s</v>
      </c>
    </row>
    <row r="22" ht="15.75" customHeight="1">
      <c r="A22" s="3" t="s">
        <v>10</v>
      </c>
      <c r="B22" t="s">
        <v>38</v>
      </c>
    </row>
    <row r="23" ht="15.75" customHeight="1">
      <c r="A23" s="14" t="s">
        <v>28</v>
      </c>
    </row>
    <row r="24" ht="15.75" customHeight="1">
      <c r="A24" s="3" t="s">
        <v>11</v>
      </c>
      <c r="B24" t="b">
        <v>1</v>
      </c>
    </row>
    <row r="25" ht="15.75" customHeight="1">
      <c r="A25" s="3" t="s">
        <v>29</v>
      </c>
      <c r="B25" t="s">
        <v>42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29"/>
    <col customWidth="1" min="2" max="2" width="12.0"/>
    <col customWidth="1" min="3" max="11" width="8.71"/>
  </cols>
  <sheetData>
    <row r="1">
      <c r="B1" s="1" t="s">
        <v>43</v>
      </c>
    </row>
    <row r="2">
      <c r="A2" s="14" t="s">
        <v>21</v>
      </c>
    </row>
    <row r="3">
      <c r="A3" s="3" t="s">
        <v>22</v>
      </c>
      <c r="B3" t="s">
        <v>44</v>
      </c>
    </row>
    <row r="4">
      <c r="A4" s="14" t="s">
        <v>24</v>
      </c>
    </row>
    <row r="5">
      <c r="A5" s="3" t="s">
        <v>0</v>
      </c>
      <c r="B5" t="s">
        <v>45</v>
      </c>
    </row>
    <row r="6">
      <c r="A6" s="3" t="s">
        <v>1</v>
      </c>
      <c r="B6" t="b">
        <v>1</v>
      </c>
    </row>
    <row r="7">
      <c r="A7" s="3" t="s">
        <v>2</v>
      </c>
      <c r="B7" s="10">
        <v>0.0</v>
      </c>
    </row>
    <row r="8">
      <c r="A8" s="3" t="s">
        <v>3</v>
      </c>
      <c r="B8" s="10">
        <v>0.0</v>
      </c>
    </row>
    <row r="9">
      <c r="A9" s="3" t="s">
        <v>4</v>
      </c>
      <c r="B9" s="10">
        <v>0.0</v>
      </c>
    </row>
    <row r="10">
      <c r="A10" s="3" t="s">
        <v>5</v>
      </c>
      <c r="B10" s="10">
        <v>1.0</v>
      </c>
    </row>
    <row r="11">
      <c r="A11" s="3" t="s">
        <v>6</v>
      </c>
      <c r="B11" s="10">
        <v>0.0</v>
      </c>
    </row>
    <row r="12">
      <c r="A12" s="3" t="s">
        <v>7</v>
      </c>
      <c r="B12" s="10">
        <v>0.0</v>
      </c>
    </row>
    <row r="13">
      <c r="A13" s="14" t="s">
        <v>26</v>
      </c>
    </row>
    <row r="14">
      <c r="A14" s="3" t="s">
        <v>2</v>
      </c>
      <c r="B14" s="10">
        <v>1.0</v>
      </c>
    </row>
    <row r="15">
      <c r="A15" s="3" t="s">
        <v>3</v>
      </c>
      <c r="B15" s="10">
        <v>4.0</v>
      </c>
    </row>
    <row r="16">
      <c r="A16" s="3" t="s">
        <v>4</v>
      </c>
      <c r="B16" s="10">
        <v>3.0</v>
      </c>
    </row>
    <row r="17">
      <c r="A17" s="3" t="s">
        <v>5</v>
      </c>
      <c r="B17" s="10">
        <v>3.0</v>
      </c>
    </row>
    <row r="18">
      <c r="A18" s="3" t="s">
        <v>6</v>
      </c>
      <c r="B18" s="10">
        <v>2.0</v>
      </c>
    </row>
    <row r="19">
      <c r="A19" s="3" t="s">
        <v>7</v>
      </c>
      <c r="B19" s="10">
        <v>1.0</v>
      </c>
    </row>
    <row r="20">
      <c r="A20" s="3" t="s">
        <v>8</v>
      </c>
      <c r="B20" s="12" t="str">
        <f>AVERAGE(3)</f>
        <v>3s</v>
      </c>
    </row>
    <row r="21" ht="15.75" customHeight="1">
      <c r="A21" s="3" t="s">
        <v>9</v>
      </c>
      <c r="B21" s="12" t="str">
        <f>AVERAGE(6)</f>
        <v>6s</v>
      </c>
    </row>
    <row r="22" ht="15.75" customHeight="1">
      <c r="A22" s="3" t="s">
        <v>10</v>
      </c>
      <c r="B22" t="s">
        <v>27</v>
      </c>
    </row>
    <row r="23" ht="15.75" customHeight="1">
      <c r="A23" s="14" t="s">
        <v>28</v>
      </c>
    </row>
    <row r="24" ht="15.75" customHeight="1">
      <c r="A24" s="3" t="s">
        <v>11</v>
      </c>
      <c r="B24" t="b">
        <v>0</v>
      </c>
    </row>
    <row r="25" ht="15.75" customHeight="1">
      <c r="A25" s="3" t="s">
        <v>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2020-01-29T20:34:31Z</dcterms:created>
  <dc:creator>Apache POI</dc:creator>
</cp:coreProperties>
</file>