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6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4.xml"/>
  <Override ContentType="application/vnd.openxmlformats-officedocument.drawing+xml" PartName="/xl/drawings/worksheetdrawing5.xml"/>
  <Override ContentType="application/vnd.openxmlformats-officedocument.drawingml.chart+xml" PartName="/xl/charts/chart35.xml"/>
  <Override ContentType="application/vnd.openxmlformats-officedocument.drawingml.chart+xml" PartName="/xl/charts/chart22.xml"/>
  <Override ContentType="application/vnd.openxmlformats-officedocument.drawingml.chart+xml" PartName="/xl/charts/chart20.xml"/>
  <Override ContentType="application/vnd.openxmlformats-officedocument.drawingml.chart+xml" PartName="/xl/charts/chart9.xml"/>
  <Override ContentType="application/vnd.openxmlformats-officedocument.drawingml.chart+xml" PartName="/xl/charts/chart38.xml"/>
  <Override ContentType="application/vnd.openxmlformats-officedocument.drawingml.chart+xml" PartName="/xl/charts/chart33.xml"/>
  <Override ContentType="application/vnd.openxmlformats-officedocument.drawingml.chart+xml" PartName="/xl/charts/chart46.xml"/>
  <Override ContentType="application/vnd.openxmlformats-officedocument.drawingml.chart+xml" PartName="/xl/charts/chart7.xml"/>
  <Override ContentType="application/vnd.openxmlformats-officedocument.drawingml.chart+xml" PartName="/xl/charts/chart31.xml"/>
  <Override ContentType="application/vnd.openxmlformats-officedocument.drawingml.chart+xml" PartName="/xl/charts/chart5.xml"/>
  <Override ContentType="application/vnd.openxmlformats-officedocument.drawingml.chart+xml" PartName="/xl/charts/chart4.xml"/>
  <Override ContentType="application/vnd.openxmlformats-officedocument.drawingml.chart+xml" PartName="/xl/charts/chart49.xml"/>
  <Override ContentType="application/vnd.openxmlformats-officedocument.drawingml.chart+xml" PartName="/xl/charts/chart19.xml"/>
  <Override ContentType="application/vnd.openxmlformats-officedocument.drawingml.chart+xml" PartName="/xl/charts/chart8.xml"/>
  <Override ContentType="application/vnd.openxmlformats-officedocument.drawingml.chart+xml" PartName="/xl/charts/chart6.xml"/>
  <Override ContentType="application/vnd.openxmlformats-officedocument.drawingml.chart+xml" PartName="/xl/charts/chart2.xml"/>
  <Override ContentType="application/vnd.openxmlformats-officedocument.drawingml.chart+xml" PartName="/xl/charts/chart36.xml"/>
  <Override ContentType="application/vnd.openxmlformats-officedocument.drawingml.chart+xml" PartName="/xl/charts/chart51.xml"/>
  <Override ContentType="application/vnd.openxmlformats-officedocument.drawingml.chart+xml" PartName="/xl/charts/chart11.xml"/>
  <Override ContentType="application/vnd.openxmlformats-officedocument.drawingml.chart+xml" PartName="/xl/charts/chart32.xml"/>
  <Override ContentType="application/vnd.openxmlformats-officedocument.drawingml.chart+xml" PartName="/xl/charts/chart42.xml"/>
  <Override ContentType="application/vnd.openxmlformats-officedocument.drawingml.chart+xml" PartName="/xl/charts/chart16.xml"/>
  <Override ContentType="application/vnd.openxmlformats-officedocument.drawingml.chart+xml" PartName="/xl/charts/chart47.xml"/>
  <Override ContentType="application/vnd.openxmlformats-officedocument.drawingml.chart+xml" PartName="/xl/charts/chart3.xml"/>
  <Override ContentType="application/vnd.openxmlformats-officedocument.drawingml.chart+xml" PartName="/xl/charts/chart44.xml"/>
  <Override ContentType="application/vnd.openxmlformats-officedocument.drawingml.chart+xml" PartName="/xl/charts/chart40.xml"/>
  <Override ContentType="application/vnd.openxmlformats-officedocument.drawingml.chart+xml" PartName="/xl/charts/chart28.xml"/>
  <Override ContentType="application/vnd.openxmlformats-officedocument.drawingml.chart+xml" PartName="/xl/charts/chart27.xml"/>
  <Override ContentType="application/vnd.openxmlformats-officedocument.drawingml.chart+xml" PartName="/xl/charts/chart52.xml"/>
  <Override ContentType="application/vnd.openxmlformats-officedocument.drawingml.chart+xml" PartName="/xl/charts/chart48.xml"/>
  <Override ContentType="application/vnd.openxmlformats-officedocument.drawingml.chart+xml" PartName="/xl/charts/chart34.xml"/>
  <Override ContentType="application/vnd.openxmlformats-officedocument.drawingml.chart+xml" PartName="/xl/charts/chart10.xml"/>
  <Override ContentType="application/vnd.openxmlformats-officedocument.drawingml.chart+xml" PartName="/xl/charts/chart25.xml"/>
  <Override ContentType="application/vnd.openxmlformats-officedocument.drawingml.chart+xml" PartName="/xl/charts/chart50.xml"/>
  <Override ContentType="application/vnd.openxmlformats-officedocument.drawingml.chart+xml" PartName="/xl/charts/chart13.xml"/>
  <Override ContentType="application/vnd.openxmlformats-officedocument.drawingml.chart+xml" PartName="/xl/charts/chart17.xml"/>
  <Override ContentType="application/vnd.openxmlformats-officedocument.drawingml.chart+xml" PartName="/xl/charts/chart23.xml"/>
  <Override ContentType="application/vnd.openxmlformats-officedocument.drawingml.chart+xml" PartName="/xl/charts/chart30.xml"/>
  <Override ContentType="application/vnd.openxmlformats-officedocument.drawingml.chart+xml" PartName="/xl/charts/chart43.xml"/>
  <Override ContentType="application/vnd.openxmlformats-officedocument.drawingml.chart+xml" PartName="/xl/charts/chart45.xml"/>
  <Override ContentType="application/vnd.openxmlformats-officedocument.drawingml.chart+xml" PartName="/xl/charts/chart26.xml"/>
  <Override ContentType="application/vnd.openxmlformats-officedocument.drawingml.chart+xml" PartName="/xl/charts/chart18.xml"/>
  <Override ContentType="application/vnd.openxmlformats-officedocument.drawingml.chart+xml" PartName="/xl/charts/chart21.xml"/>
  <Override ContentType="application/vnd.openxmlformats-officedocument.drawingml.chart+xml" PartName="/xl/charts/chart41.xml"/>
  <Override ContentType="application/vnd.openxmlformats-officedocument.drawingml.chart+xml" PartName="/xl/charts/chart1.xml"/>
  <Override ContentType="application/vnd.openxmlformats-officedocument.drawingml.chart+xml" PartName="/xl/charts/chart14.xml"/>
  <Override ContentType="application/vnd.openxmlformats-officedocument.drawingml.chart+xml" PartName="/xl/charts/chart12.xml"/>
  <Override ContentType="application/vnd.openxmlformats-officedocument.drawingml.chart+xml" PartName="/xl/charts/chart39.xml"/>
  <Override ContentType="application/vnd.openxmlformats-officedocument.drawingml.chart+xml" PartName="/xl/charts/chart15.xml"/>
  <Override ContentType="application/vnd.openxmlformats-officedocument.drawingml.chart+xml" PartName="/xl/charts/chart37.xml"/>
  <Override ContentType="application/vnd.openxmlformats-officedocument.drawingml.chart+xml" PartName="/xl/charts/chart29.xml"/>
  <Override ContentType="application/vnd.openxmlformats-officedocument.drawingml.chart+xml" PartName="/xl/charts/chart24.xml"/>
  <Override ContentType="application/vnd.openxmlformats-officedocument.spreadsheetml.sharedStrings+xml" PartName="/xl/sharedStrings.xml"/>
  <Override ContentType="application/vnd.openxmlformats-officedocument.extended-properties+xml" PartName="/docProps/app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176 - Aces High" sheetId="2" r:id="rId5"/>
    <sheet state="visible" name="177 - Bobcat Robotics" sheetId="3" r:id="rId6"/>
    <sheet state="visible" name="178 - The 2nd Law Enforcers" sheetId="4" r:id="rId7"/>
    <sheet state="visible" name="195 - CyberKnights" sheetId="5" r:id="rId8"/>
    <sheet state="visible" name="4557 - FullMetal Falcons" sheetId="6" r:id="rId9"/>
  </sheets>
  <definedNames/>
  <calcPr/>
</workbook>
</file>

<file path=xl/sharedStrings.xml><?xml version="1.0" encoding="utf-8"?>
<sst xmlns="http://schemas.openxmlformats.org/spreadsheetml/2006/main" count="260" uniqueCount="50">
  <si>
    <t>Starting location</t>
  </si>
  <si>
    <t>Successfully crossed HAB line</t>
  </si>
  <si>
    <t>Panels on Cargo Ship</t>
  </si>
  <si>
    <t>Panels on low Rocket Hatches</t>
  </si>
  <si>
    <t>Panels on middle/high Rocket Hatches</t>
  </si>
  <si>
    <t>Cargo in Cargo Ship</t>
  </si>
  <si>
    <t>Cargo in low Rocket Bays</t>
  </si>
  <si>
    <t>Cargo in middle/high Rocket Bays</t>
  </si>
  <si>
    <t>Panel delivery cycle time</t>
  </si>
  <si>
    <t>Cargo delivery cycle time</t>
  </si>
  <si>
    <t>Endgame location</t>
  </si>
  <si>
    <t>Robot broke</t>
  </si>
  <si>
    <t>Average</t>
  </si>
  <si>
    <t>Median</t>
  </si>
  <si>
    <t>Max</t>
  </si>
  <si>
    <t>176 - Aces High</t>
  </si>
  <si>
    <t>177 - Bobcat Robotics</t>
  </si>
  <si>
    <t>178 - The 2nd Law Enforcers</t>
  </si>
  <si>
    <t>195 - CyberKnights</t>
  </si>
  <si>
    <t>4557 - FullMetal Falcons</t>
  </si>
  <si>
    <t>Qual 25</t>
  </si>
  <si>
    <t>Qual 59</t>
  </si>
  <si>
    <t>Qual 54</t>
  </si>
  <si>
    <t>Scout info</t>
  </si>
  <si>
    <t>Name</t>
  </si>
  <si>
    <t>176</t>
  </si>
  <si>
    <t>Sandstorm</t>
  </si>
  <si>
    <t>Unknown</t>
  </si>
  <si>
    <t>Teleop</t>
  </si>
  <si>
    <t>Not on HAB</t>
  </si>
  <si>
    <t>Post-game</t>
  </si>
  <si>
    <t>Other</t>
  </si>
  <si>
    <t>Qual 68</t>
  </si>
  <si>
    <t>Qual 19</t>
  </si>
  <si>
    <t>Qual 20</t>
  </si>
  <si>
    <t>177</t>
  </si>
  <si>
    <t>HAB Level 1</t>
  </si>
  <si>
    <t>Qual 189</t>
  </si>
  <si>
    <t>Qual 208</t>
  </si>
  <si>
    <t>Qual #28</t>
  </si>
  <si>
    <t>178</t>
  </si>
  <si>
    <t>HAB Level 2</t>
  </si>
  <si>
    <t>Qual 34</t>
  </si>
  <si>
    <t>Qual 26</t>
  </si>
  <si>
    <t>Qual 35</t>
  </si>
  <si>
    <t>195</t>
  </si>
  <si>
    <t>Qual 66</t>
  </si>
  <si>
    <t>Qual 24</t>
  </si>
  <si>
    <t>Qual 67</t>
  </si>
  <si>
    <t>4557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</si>
</sst>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0&quot;s&quot;"/>
  </numFmts>
  <fonts count="4">
    <font>
      <sz val="11.0"/>
      <color rgb="FF000000"/>
      <name val="Calibri"/>
    </font>
    <font>
      <b/>
      <sz val="11.0"/>
      <name val="Calibri"/>
    </font>
    <font>
      <i/>
      <sz val="11.0"/>
      <name val="Calibri"/>
    </font>
    <font>
      <b/>
      <i/>
      <sz val="14.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0" fontId="0" numFmtId="0" xfId="0" applyAlignment="1" applyBorder="1" applyFont="1">
      <alignment shrinkToFit="0" vertical="bottom" wrapText="0"/>
    </xf>
    <xf borderId="1" fillId="0" fontId="0" numFmtId="10" xfId="0" applyAlignment="1" applyBorder="1" applyFont="1" applyNumberFormat="1">
      <alignment shrinkToFit="0" vertical="bottom" wrapText="0"/>
    </xf>
    <xf borderId="2" fillId="0" fontId="0" numFmtId="2" xfId="0" applyAlignment="1" applyBorder="1" applyFont="1" applyNumberFormat="1">
      <alignment shrinkToFit="0" vertical="bottom" wrapText="0"/>
    </xf>
    <xf borderId="0" fillId="0" fontId="0" numFmtId="2" xfId="0" applyFont="1" applyNumberFormat="1"/>
    <xf borderId="3" fillId="0" fontId="0" numFmtId="2" xfId="0" applyAlignment="1" applyBorder="1" applyFont="1" applyNumberFormat="1">
      <alignment shrinkToFit="0" vertical="bottom" wrapText="0"/>
    </xf>
    <xf borderId="1" fillId="0" fontId="0" numFmtId="164" xfId="0" applyAlignment="1" applyBorder="1" applyFont="1" applyNumberFormat="1">
      <alignment shrinkToFit="0" vertical="bottom" wrapText="0"/>
    </xf>
    <xf borderId="0" fillId="0" fontId="0" numFmtId="10" xfId="0" applyFont="1" applyNumberFormat="1"/>
    <xf borderId="0" fillId="0" fontId="3" numFmtId="0" xfId="0" applyAlignment="1" applyFont="1">
      <alignment horizontal="left" shrinkToFit="0" vertical="center" wrapText="1"/>
    </xf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" Type="http://schemas.openxmlformats.org/officeDocument/2006/relationships/theme" Target="theme/theme1.xml"/><Relationship Id="rId5" Type="http://schemas.openxmlformats.org/officeDocument/2006/relationships/worksheet" Target="worksheets/sheet2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754129846"/>
        <c:axId val="986758001"/>
      </c:scatterChart>
      <c:valAx>
        <c:axId val="754129846"/>
        <c:scaling>
          <c:orientation val="minMax"/>
        </c:scaling>
        <c:delete val="0"/>
        <c:axPos val="b"/>
        <c:numFmt formatCode="General" sourceLinked="1"/>
        <c:tickLblPos val="nextTo"/>
        <c:spPr>
          <a:ln w="47625">
            <a:noFill/>
          </a:ln>
        </c:spPr>
        <c:crossAx val="986758001"/>
      </c:valAx>
      <c:valAx>
        <c:axId val="986758001"/>
        <c:scaling>
          <c:orientation val="minMax"/>
        </c:scaling>
        <c:delete val="0"/>
        <c:axPos val="l"/>
        <c:numFmt formatCode="General" sourceLinked="1"/>
        <c:tickLblPos val="nextTo"/>
        <c:spPr>
          <a:ln w="47625">
            <a:noFill/>
          </a:ln>
        </c:spPr>
        <c:crossAx val="75412984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Overview!$C$3</c:f>
            </c:numRef>
          </c:xVal>
          <c:yVal>
            <c:numRef>
              <c:f>Overview!$C$4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Overview!$C$3</c:f>
            </c:numRef>
          </c:xVal>
          <c:yVal>
            <c:numRef>
              <c:f>Overview!$C$5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Overview!$C$3</c:f>
            </c:numRef>
          </c:xVal>
          <c:yVal>
            <c:numRef>
              <c:f>Overview!$C$6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Overview!$C$3</c:f>
            </c:numRef>
          </c:xVal>
          <c:yVal>
            <c:numRef>
              <c:f>Overview!$C$7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8733367"/>
        <c:axId val="924094555"/>
      </c:scatterChart>
      <c:valAx>
        <c:axId val="1938733367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Successfully crossed HAB line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24094555"/>
      </c:valAx>
      <c:valAx>
        <c:axId val="924094555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38733367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Overview!$D$3</c:f>
            </c:numRef>
          </c:xVal>
          <c:yVal>
            <c:numRef>
              <c:f>Overview!$D$4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Overview!$D$3</c:f>
            </c:numRef>
          </c:xVal>
          <c:yVal>
            <c:numRef>
              <c:f>Overview!$D$5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Overview!$D$3</c:f>
            </c:numRef>
          </c:xVal>
          <c:yVal>
            <c:numRef>
              <c:f>Overview!$D$6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Overview!$D$3</c:f>
            </c:numRef>
          </c:xVal>
          <c:yVal>
            <c:numRef>
              <c:f>Overview!$D$7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676060"/>
        <c:axId val="1800359862"/>
      </c:scatterChart>
      <c:valAx>
        <c:axId val="786676060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Cargo Ship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00359862"/>
      </c:valAx>
      <c:valAx>
        <c:axId val="180035986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86676060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Overview!$E$3</c:f>
            </c:numRef>
          </c:xVal>
          <c:yVal>
            <c:numRef>
              <c:f>Overview!$E$4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Overview!$E$3</c:f>
            </c:numRef>
          </c:xVal>
          <c:yVal>
            <c:numRef>
              <c:f>Overview!$E$5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Overview!$E$3</c:f>
            </c:numRef>
          </c:xVal>
          <c:yVal>
            <c:numRef>
              <c:f>Overview!$E$6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Overview!$E$3</c:f>
            </c:numRef>
          </c:xVal>
          <c:yVal>
            <c:numRef>
              <c:f>Overview!$E$7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483129"/>
        <c:axId val="66983032"/>
      </c:scatterChart>
      <c:valAx>
        <c:axId val="1800483129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6983032"/>
      </c:valAx>
      <c:valAx>
        <c:axId val="6698303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00483129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Overview!$F$3</c:f>
            </c:numRef>
          </c:xVal>
          <c:yVal>
            <c:numRef>
              <c:f>Overview!$F$4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Overview!$F$3</c:f>
            </c:numRef>
          </c:xVal>
          <c:yVal>
            <c:numRef>
              <c:f>Overview!$F$5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Overview!$F$3</c:f>
            </c:numRef>
          </c:xVal>
          <c:yVal>
            <c:numRef>
              <c:f>Overview!$F$6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Overview!$F$3</c:f>
            </c:numRef>
          </c:xVal>
          <c:yVal>
            <c:numRef>
              <c:f>Overview!$F$7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2202045"/>
        <c:axId val="362390409"/>
      </c:scatterChart>
      <c:valAx>
        <c:axId val="1392202045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62390409"/>
      </c:valAx>
      <c:valAx>
        <c:axId val="362390409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92202045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Overview!$G$3</c:f>
            </c:numRef>
          </c:xVal>
          <c:yVal>
            <c:numRef>
              <c:f>Overview!$G$4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Overview!$G$3</c:f>
            </c:numRef>
          </c:xVal>
          <c:yVal>
            <c:numRef>
              <c:f>Overview!$G$5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Overview!$G$3</c:f>
            </c:numRef>
          </c:xVal>
          <c:yVal>
            <c:numRef>
              <c:f>Overview!$G$6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Overview!$G$3</c:f>
            </c:numRef>
          </c:xVal>
          <c:yVal>
            <c:numRef>
              <c:f>Overview!$G$7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873151"/>
        <c:axId val="1551697872"/>
      </c:scatterChart>
      <c:valAx>
        <c:axId val="443873151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low Rocket Hatches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51697872"/>
      </c:valAx>
      <c:valAx>
        <c:axId val="155169787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43873151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Overview!$H$3</c:f>
            </c:numRef>
          </c:xVal>
          <c:yVal>
            <c:numRef>
              <c:f>Overview!$H$4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Overview!$H$3</c:f>
            </c:numRef>
          </c:xVal>
          <c:yVal>
            <c:numRef>
              <c:f>Overview!$H$5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Overview!$H$3</c:f>
            </c:numRef>
          </c:xVal>
          <c:yVal>
            <c:numRef>
              <c:f>Overview!$H$6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Overview!$H$3</c:f>
            </c:numRef>
          </c:xVal>
          <c:yVal>
            <c:numRef>
              <c:f>Overview!$H$7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665437"/>
        <c:axId val="236888361"/>
      </c:scatterChart>
      <c:valAx>
        <c:axId val="507665437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36888361"/>
      </c:valAx>
      <c:valAx>
        <c:axId val="236888361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07665437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Overview!$I$3</c:f>
            </c:numRef>
          </c:xVal>
          <c:yVal>
            <c:numRef>
              <c:f>Overview!$I$4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Overview!$I$3</c:f>
            </c:numRef>
          </c:xVal>
          <c:yVal>
            <c:numRef>
              <c:f>Overview!$I$5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Overview!$I$3</c:f>
            </c:numRef>
          </c:xVal>
          <c:yVal>
            <c:numRef>
              <c:f>Overview!$I$6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Overview!$I$3</c:f>
            </c:numRef>
          </c:xVal>
          <c:yVal>
            <c:numRef>
              <c:f>Overview!$I$7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6055576"/>
        <c:axId val="1321885877"/>
      </c:scatterChart>
      <c:valAx>
        <c:axId val="1166055576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21885877"/>
      </c:valAx>
      <c:valAx>
        <c:axId val="1321885877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6605557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Overview!$J$3</c:f>
            </c:numRef>
          </c:xVal>
          <c:yVal>
            <c:numRef>
              <c:f>Overview!$J$4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Overview!$J$3</c:f>
            </c:numRef>
          </c:xVal>
          <c:yVal>
            <c:numRef>
              <c:f>Overview!$J$5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Overview!$J$3</c:f>
            </c:numRef>
          </c:xVal>
          <c:yVal>
            <c:numRef>
              <c:f>Overview!$J$6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Overview!$J$3</c:f>
            </c:numRef>
          </c:xVal>
          <c:yVal>
            <c:numRef>
              <c:f>Overview!$J$7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2161520"/>
        <c:axId val="1721778618"/>
      </c:scatterChart>
      <c:valAx>
        <c:axId val="1452161520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middle/high Rocket Hatches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21778618"/>
      </c:valAx>
      <c:valAx>
        <c:axId val="172177861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52161520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Overview!$K$3</c:f>
            </c:numRef>
          </c:xVal>
          <c:yVal>
            <c:numRef>
              <c:f>Overview!$K$4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Overview!$K$3</c:f>
            </c:numRef>
          </c:xVal>
          <c:yVal>
            <c:numRef>
              <c:f>Overview!$K$5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Overview!$K$3</c:f>
            </c:numRef>
          </c:xVal>
          <c:yVal>
            <c:numRef>
              <c:f>Overview!$K$6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Overview!$K$3</c:f>
            </c:numRef>
          </c:xVal>
          <c:yVal>
            <c:numRef>
              <c:f>Overview!$K$7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9637183"/>
        <c:axId val="842254029"/>
      </c:scatterChart>
      <c:valAx>
        <c:axId val="1239637183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42254029"/>
      </c:valAx>
      <c:valAx>
        <c:axId val="842254029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3963718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Overview!$L$3</c:f>
            </c:numRef>
          </c:xVal>
          <c:yVal>
            <c:numRef>
              <c:f>Overview!$L$4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Overview!$L$3</c:f>
            </c:numRef>
          </c:xVal>
          <c:yVal>
            <c:numRef>
              <c:f>Overview!$L$5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Overview!$L$3</c:f>
            </c:numRef>
          </c:xVal>
          <c:yVal>
            <c:numRef>
              <c:f>Overview!$L$6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Overview!$L$3</c:f>
            </c:numRef>
          </c:xVal>
          <c:yVal>
            <c:numRef>
              <c:f>Overview!$L$7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1424248"/>
        <c:axId val="648246934"/>
      </c:scatterChart>
      <c:valAx>
        <c:axId val="1611424248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48246934"/>
      </c:valAx>
      <c:valAx>
        <c:axId val="648246934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11424248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Overview!$M$3</c:f>
            </c:numRef>
          </c:xVal>
          <c:yVal>
            <c:numRef>
              <c:f>Overview!$M$4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Overview!$M$3</c:f>
            </c:numRef>
          </c:xVal>
          <c:yVal>
            <c:numRef>
              <c:f>Overview!$M$5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Overview!$M$3</c:f>
            </c:numRef>
          </c:xVal>
          <c:yVal>
            <c:numRef>
              <c:f>Overview!$M$6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Overview!$M$3</c:f>
            </c:numRef>
          </c:xVal>
          <c:yVal>
            <c:numRef>
              <c:f>Overview!$M$7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4865545"/>
        <c:axId val="2009854082"/>
      </c:scatterChart>
      <c:valAx>
        <c:axId val="1394865545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Cargo Ship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09854082"/>
      </c:valAx>
      <c:valAx>
        <c:axId val="200985408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94865545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Overview!$N$3</c:f>
            </c:numRef>
          </c:xVal>
          <c:yVal>
            <c:numRef>
              <c:f>Overview!$N$4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Overview!$N$3</c:f>
            </c:numRef>
          </c:xVal>
          <c:yVal>
            <c:numRef>
              <c:f>Overview!$N$5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Overview!$N$3</c:f>
            </c:numRef>
          </c:xVal>
          <c:yVal>
            <c:numRef>
              <c:f>Overview!$N$6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Overview!$N$3</c:f>
            </c:numRef>
          </c:xVal>
          <c:yVal>
            <c:numRef>
              <c:f>Overview!$N$7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7131300"/>
        <c:axId val="275999198"/>
      </c:scatterChart>
      <c:valAx>
        <c:axId val="1847131300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75999198"/>
      </c:valAx>
      <c:valAx>
        <c:axId val="27599919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47131300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Overview!$O$3</c:f>
            </c:numRef>
          </c:xVal>
          <c:yVal>
            <c:numRef>
              <c:f>Overview!$O$4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Overview!$O$3</c:f>
            </c:numRef>
          </c:xVal>
          <c:yVal>
            <c:numRef>
              <c:f>Overview!$O$5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Overview!$O$3</c:f>
            </c:numRef>
          </c:xVal>
          <c:yVal>
            <c:numRef>
              <c:f>Overview!$O$6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Overview!$O$3</c:f>
            </c:numRef>
          </c:xVal>
          <c:yVal>
            <c:numRef>
              <c:f>Overview!$O$7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658813"/>
        <c:axId val="515453071"/>
      </c:scatterChart>
      <c:valAx>
        <c:axId val="910658813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15453071"/>
      </c:valAx>
      <c:valAx>
        <c:axId val="515453071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1065881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Overview!$P$3</c:f>
            </c:numRef>
          </c:xVal>
          <c:yVal>
            <c:numRef>
              <c:f>Overview!$P$4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Overview!$P$3</c:f>
            </c:numRef>
          </c:xVal>
          <c:yVal>
            <c:numRef>
              <c:f>Overview!$P$5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Overview!$P$3</c:f>
            </c:numRef>
          </c:xVal>
          <c:yVal>
            <c:numRef>
              <c:f>Overview!$P$6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Overview!$P$3</c:f>
            </c:numRef>
          </c:xVal>
          <c:yVal>
            <c:numRef>
              <c:f>Overview!$P$7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323559"/>
        <c:axId val="1180718095"/>
      </c:scatterChart>
      <c:valAx>
        <c:axId val="383323559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low Rocket Bays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80718095"/>
      </c:valAx>
      <c:valAx>
        <c:axId val="1180718095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83323559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Overview!$Q$3</c:f>
            </c:numRef>
          </c:xVal>
          <c:yVal>
            <c:numRef>
              <c:f>Overview!$Q$4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Overview!$Q$3</c:f>
            </c:numRef>
          </c:xVal>
          <c:yVal>
            <c:numRef>
              <c:f>Overview!$Q$5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Overview!$Q$3</c:f>
            </c:numRef>
          </c:xVal>
          <c:yVal>
            <c:numRef>
              <c:f>Overview!$Q$6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Overview!$Q$3</c:f>
            </c:numRef>
          </c:xVal>
          <c:yVal>
            <c:numRef>
              <c:f>Overview!$Q$7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160965"/>
        <c:axId val="1874342776"/>
      </c:scatterChart>
      <c:valAx>
        <c:axId val="705160965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74342776"/>
      </c:valAx>
      <c:valAx>
        <c:axId val="1874342776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05160965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Overview!$R$3</c:f>
            </c:numRef>
          </c:xVal>
          <c:yVal>
            <c:numRef>
              <c:f>Overview!$R$4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Overview!$R$3</c:f>
            </c:numRef>
          </c:xVal>
          <c:yVal>
            <c:numRef>
              <c:f>Overview!$R$5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Overview!$R$3</c:f>
            </c:numRef>
          </c:xVal>
          <c:yVal>
            <c:numRef>
              <c:f>Overview!$R$6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Overview!$R$3</c:f>
            </c:numRef>
          </c:xVal>
          <c:yVal>
            <c:numRef>
              <c:f>Overview!$R$7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324165"/>
        <c:axId val="1945813803"/>
      </c:scatterChart>
      <c:valAx>
        <c:axId val="1205324165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45813803"/>
      </c:valAx>
      <c:valAx>
        <c:axId val="1945813803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05324165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Overview!$S$3</c:f>
            </c:numRef>
          </c:xVal>
          <c:yVal>
            <c:numRef>
              <c:f>Overview!$S$4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Overview!$S$3</c:f>
            </c:numRef>
          </c:xVal>
          <c:yVal>
            <c:numRef>
              <c:f>Overview!$S$5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Overview!$S$3</c:f>
            </c:numRef>
          </c:xVal>
          <c:yVal>
            <c:numRef>
              <c:f>Overview!$S$6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Overview!$S$3</c:f>
            </c:numRef>
          </c:xVal>
          <c:yVal>
            <c:numRef>
              <c:f>Overview!$S$7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2222843"/>
        <c:axId val="1076423951"/>
      </c:scatterChart>
      <c:valAx>
        <c:axId val="2082222843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middle/high Rocket Bays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76423951"/>
      </c:valAx>
      <c:valAx>
        <c:axId val="1076423951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8222284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Overview!$T$3</c:f>
            </c:numRef>
          </c:xVal>
          <c:yVal>
            <c:numRef>
              <c:f>Overview!$T$4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Overview!$T$3</c:f>
            </c:numRef>
          </c:xVal>
          <c:yVal>
            <c:numRef>
              <c:f>Overview!$T$5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Overview!$T$3</c:f>
            </c:numRef>
          </c:xVal>
          <c:yVal>
            <c:numRef>
              <c:f>Overview!$T$6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Overview!$T$3</c:f>
            </c:numRef>
          </c:xVal>
          <c:yVal>
            <c:numRef>
              <c:f>Overview!$T$7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4793183"/>
        <c:axId val="503639282"/>
      </c:scatterChart>
      <c:valAx>
        <c:axId val="1794793183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03639282"/>
      </c:valAx>
      <c:valAx>
        <c:axId val="50363928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9479318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Overview!$U$3</c:f>
            </c:numRef>
          </c:xVal>
          <c:yVal>
            <c:numRef>
              <c:f>Overview!$U$4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Overview!$U$3</c:f>
            </c:numRef>
          </c:xVal>
          <c:yVal>
            <c:numRef>
              <c:f>Overview!$U$5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Overview!$U$3</c:f>
            </c:numRef>
          </c:xVal>
          <c:yVal>
            <c:numRef>
              <c:f>Overview!$U$6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Overview!$U$3</c:f>
            </c:numRef>
          </c:xVal>
          <c:yVal>
            <c:numRef>
              <c:f>Overview!$U$7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9662632"/>
        <c:axId val="1908127215"/>
      </c:scatterChart>
      <c:valAx>
        <c:axId val="1899662632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08127215"/>
      </c:valAx>
      <c:valAx>
        <c:axId val="1908127215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99662632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Overview!$V$3</c:f>
            </c:numRef>
          </c:xVal>
          <c:yVal>
            <c:numRef>
              <c:f>Overview!$V$4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Overview!$V$3</c:f>
            </c:numRef>
          </c:xVal>
          <c:yVal>
            <c:numRef>
              <c:f>Overview!$V$5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Overview!$V$3</c:f>
            </c:numRef>
          </c:xVal>
          <c:yVal>
            <c:numRef>
              <c:f>Overview!$V$6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Overview!$V$3</c:f>
            </c:numRef>
          </c:xVal>
          <c:yVal>
            <c:numRef>
              <c:f>Overview!$V$7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008901"/>
        <c:axId val="203070285"/>
      </c:scatterChart>
      <c:valAx>
        <c:axId val="1469008901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Cargo Ship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3070285"/>
      </c:valAx>
      <c:valAx>
        <c:axId val="203070285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69008901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Overview!$W$3</c:f>
            </c:numRef>
          </c:xVal>
          <c:yVal>
            <c:numRef>
              <c:f>Overview!$W$4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Overview!$W$3</c:f>
            </c:numRef>
          </c:xVal>
          <c:yVal>
            <c:numRef>
              <c:f>Overview!$W$5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Overview!$W$3</c:f>
            </c:numRef>
          </c:xVal>
          <c:yVal>
            <c:numRef>
              <c:f>Overview!$W$6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Overview!$W$3</c:f>
            </c:numRef>
          </c:xVal>
          <c:yVal>
            <c:numRef>
              <c:f>Overview!$W$7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8750782"/>
        <c:axId val="815044874"/>
      </c:scatterChart>
      <c:valAx>
        <c:axId val="1278750782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15044874"/>
      </c:valAx>
      <c:valAx>
        <c:axId val="815044874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78750782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Overview!$X$3</c:f>
            </c:numRef>
          </c:xVal>
          <c:yVal>
            <c:numRef>
              <c:f>Overview!$X$4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Overview!$X$3</c:f>
            </c:numRef>
          </c:xVal>
          <c:yVal>
            <c:numRef>
              <c:f>Overview!$X$5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Overview!$X$3</c:f>
            </c:numRef>
          </c:xVal>
          <c:yVal>
            <c:numRef>
              <c:f>Overview!$X$6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Overview!$X$3</c:f>
            </c:numRef>
          </c:xVal>
          <c:yVal>
            <c:numRef>
              <c:f>Overview!$X$7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6877208"/>
        <c:axId val="1944554551"/>
      </c:scatterChart>
      <c:valAx>
        <c:axId val="1076877208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44554551"/>
      </c:valAx>
      <c:valAx>
        <c:axId val="1944554551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76877208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Overview!$Y$3</c:f>
            </c:numRef>
          </c:xVal>
          <c:yVal>
            <c:numRef>
              <c:f>Overview!$Y$4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Overview!$Y$3</c:f>
            </c:numRef>
          </c:xVal>
          <c:yVal>
            <c:numRef>
              <c:f>Overview!$Y$5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Overview!$Y$3</c:f>
            </c:numRef>
          </c:xVal>
          <c:yVal>
            <c:numRef>
              <c:f>Overview!$Y$6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Overview!$Y$3</c:f>
            </c:numRef>
          </c:xVal>
          <c:yVal>
            <c:numRef>
              <c:f>Overview!$Y$7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16935"/>
        <c:axId val="1770335993"/>
      </c:scatterChart>
      <c:valAx>
        <c:axId val="546416935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low Rocket Hatches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70335993"/>
      </c:valAx>
      <c:valAx>
        <c:axId val="1770335993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46416935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Overview!$Z$3</c:f>
            </c:numRef>
          </c:xVal>
          <c:yVal>
            <c:numRef>
              <c:f>Overview!$Z$4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Overview!$Z$3</c:f>
            </c:numRef>
          </c:xVal>
          <c:yVal>
            <c:numRef>
              <c:f>Overview!$Z$5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Overview!$Z$3</c:f>
            </c:numRef>
          </c:xVal>
          <c:yVal>
            <c:numRef>
              <c:f>Overview!$Z$6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Overview!$Z$3</c:f>
            </c:numRef>
          </c:xVal>
          <c:yVal>
            <c:numRef>
              <c:f>Overview!$Z$7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5312839"/>
        <c:axId val="1915601344"/>
      </c:scatterChart>
      <c:valAx>
        <c:axId val="1975312839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15601344"/>
      </c:valAx>
      <c:valAx>
        <c:axId val="1915601344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75312839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Overview!$AA$3</c:f>
            </c:numRef>
          </c:xVal>
          <c:yVal>
            <c:numRef>
              <c:f>Overview!$AA$4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Overview!$AA$3</c:f>
            </c:numRef>
          </c:xVal>
          <c:yVal>
            <c:numRef>
              <c:f>Overview!$AA$5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Overview!$AA$3</c:f>
            </c:numRef>
          </c:xVal>
          <c:yVal>
            <c:numRef>
              <c:f>Overview!$AA$6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Overview!$AA$3</c:f>
            </c:numRef>
          </c:xVal>
          <c:yVal>
            <c:numRef>
              <c:f>Overview!$AA$7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608778"/>
        <c:axId val="697666061"/>
      </c:scatterChart>
      <c:valAx>
        <c:axId val="172608778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97666061"/>
      </c:valAx>
      <c:valAx>
        <c:axId val="697666061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2608778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Overview!$AB$3</c:f>
            </c:numRef>
          </c:xVal>
          <c:yVal>
            <c:numRef>
              <c:f>Overview!$AB$4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Overview!$AB$3</c:f>
            </c:numRef>
          </c:xVal>
          <c:yVal>
            <c:numRef>
              <c:f>Overview!$AB$5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Overview!$AB$3</c:f>
            </c:numRef>
          </c:xVal>
          <c:yVal>
            <c:numRef>
              <c:f>Overview!$AB$6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Overview!$AB$3</c:f>
            </c:numRef>
          </c:xVal>
          <c:yVal>
            <c:numRef>
              <c:f>Overview!$AB$7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0155837"/>
        <c:axId val="1792535155"/>
      </c:scatterChart>
      <c:valAx>
        <c:axId val="1900155837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middle/high Rocket Hatches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92535155"/>
      </c:valAx>
      <c:valAx>
        <c:axId val="1792535155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00155837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Overview!$AC$3</c:f>
            </c:numRef>
          </c:xVal>
          <c:yVal>
            <c:numRef>
              <c:f>Overview!$AC$4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Overview!$AC$3</c:f>
            </c:numRef>
          </c:xVal>
          <c:yVal>
            <c:numRef>
              <c:f>Overview!$AC$5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Overview!$AC$3</c:f>
            </c:numRef>
          </c:xVal>
          <c:yVal>
            <c:numRef>
              <c:f>Overview!$AC$6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Overview!$AC$3</c:f>
            </c:numRef>
          </c:xVal>
          <c:yVal>
            <c:numRef>
              <c:f>Overview!$AC$7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204220"/>
        <c:axId val="1755208348"/>
      </c:scatterChart>
      <c:valAx>
        <c:axId val="464204220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55208348"/>
      </c:valAx>
      <c:valAx>
        <c:axId val="175520834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64204220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Overview!$AD$3</c:f>
            </c:numRef>
          </c:xVal>
          <c:yVal>
            <c:numRef>
              <c:f>Overview!$AD$4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Overview!$AD$3</c:f>
            </c:numRef>
          </c:xVal>
          <c:yVal>
            <c:numRef>
              <c:f>Overview!$AD$5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Overview!$AD$3</c:f>
            </c:numRef>
          </c:xVal>
          <c:yVal>
            <c:numRef>
              <c:f>Overview!$AD$6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Overview!$AD$3</c:f>
            </c:numRef>
          </c:xVal>
          <c:yVal>
            <c:numRef>
              <c:f>Overview!$AD$7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2225806"/>
        <c:axId val="1393047460"/>
      </c:scatterChart>
      <c:valAx>
        <c:axId val="2052225806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93047460"/>
      </c:valAx>
      <c:valAx>
        <c:axId val="1393047460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5222580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Overview!$AE$3</c:f>
            </c:numRef>
          </c:xVal>
          <c:yVal>
            <c:numRef>
              <c:f>Overview!$AE$4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Overview!$AE$3</c:f>
            </c:numRef>
          </c:xVal>
          <c:yVal>
            <c:numRef>
              <c:f>Overview!$AE$5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Overview!$AE$3</c:f>
            </c:numRef>
          </c:xVal>
          <c:yVal>
            <c:numRef>
              <c:f>Overview!$AE$6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Overview!$AE$3</c:f>
            </c:numRef>
          </c:xVal>
          <c:yVal>
            <c:numRef>
              <c:f>Overview!$AE$7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1993306"/>
        <c:axId val="1541937686"/>
      </c:scatterChart>
      <c:valAx>
        <c:axId val="1081993306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Cargo Ship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41937686"/>
      </c:valAx>
      <c:valAx>
        <c:axId val="1541937686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8199330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Overview!$AF$3</c:f>
            </c:numRef>
          </c:xVal>
          <c:yVal>
            <c:numRef>
              <c:f>Overview!$AF$4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Overview!$AF$3</c:f>
            </c:numRef>
          </c:xVal>
          <c:yVal>
            <c:numRef>
              <c:f>Overview!$AF$5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Overview!$AF$3</c:f>
            </c:numRef>
          </c:xVal>
          <c:yVal>
            <c:numRef>
              <c:f>Overview!$AF$6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Overview!$AF$3</c:f>
            </c:numRef>
          </c:xVal>
          <c:yVal>
            <c:numRef>
              <c:f>Overview!$AF$7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832646"/>
        <c:axId val="767004162"/>
      </c:scatterChart>
      <c:valAx>
        <c:axId val="210832646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67004162"/>
      </c:valAx>
      <c:valAx>
        <c:axId val="76700416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083264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Overview!$AG$3</c:f>
            </c:numRef>
          </c:xVal>
          <c:yVal>
            <c:numRef>
              <c:f>Overview!$AG$4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Overview!$AG$3</c:f>
            </c:numRef>
          </c:xVal>
          <c:yVal>
            <c:numRef>
              <c:f>Overview!$AG$5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Overview!$AG$3</c:f>
            </c:numRef>
          </c:xVal>
          <c:yVal>
            <c:numRef>
              <c:f>Overview!$AG$6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Overview!$AG$3</c:f>
            </c:numRef>
          </c:xVal>
          <c:yVal>
            <c:numRef>
              <c:f>Overview!$AG$7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3193649"/>
        <c:axId val="1978422593"/>
      </c:scatterChart>
      <c:valAx>
        <c:axId val="1823193649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78422593"/>
      </c:valAx>
      <c:valAx>
        <c:axId val="1978422593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23193649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Overview!$AH$3</c:f>
            </c:numRef>
          </c:xVal>
          <c:yVal>
            <c:numRef>
              <c:f>Overview!$AH$4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Overview!$AH$3</c:f>
            </c:numRef>
          </c:xVal>
          <c:yVal>
            <c:numRef>
              <c:f>Overview!$AH$5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Overview!$AH$3</c:f>
            </c:numRef>
          </c:xVal>
          <c:yVal>
            <c:numRef>
              <c:f>Overview!$AH$6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Overview!$AH$3</c:f>
            </c:numRef>
          </c:xVal>
          <c:yVal>
            <c:numRef>
              <c:f>Overview!$AH$7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2888630"/>
        <c:axId val="907523156"/>
      </c:scatterChart>
      <c:valAx>
        <c:axId val="1572888630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low Rocket Bays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07523156"/>
      </c:valAx>
      <c:valAx>
        <c:axId val="907523156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72888630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Overview!$AI$3</c:f>
            </c:numRef>
          </c:xVal>
          <c:yVal>
            <c:numRef>
              <c:f>Overview!$AI$4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Overview!$AI$3</c:f>
            </c:numRef>
          </c:xVal>
          <c:yVal>
            <c:numRef>
              <c:f>Overview!$AI$5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Overview!$AI$3</c:f>
            </c:numRef>
          </c:xVal>
          <c:yVal>
            <c:numRef>
              <c:f>Overview!$AI$6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Overview!$AI$3</c:f>
            </c:numRef>
          </c:xVal>
          <c:yVal>
            <c:numRef>
              <c:f>Overview!$AI$7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7484550"/>
        <c:axId val="681123932"/>
      </c:scatterChart>
      <c:valAx>
        <c:axId val="1957484550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81123932"/>
      </c:valAx>
      <c:valAx>
        <c:axId val="68112393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57484550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Overview!$AJ$3</c:f>
            </c:numRef>
          </c:xVal>
          <c:yVal>
            <c:numRef>
              <c:f>Overview!$AJ$4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Overview!$AJ$3</c:f>
            </c:numRef>
          </c:xVal>
          <c:yVal>
            <c:numRef>
              <c:f>Overview!$AJ$5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Overview!$AJ$3</c:f>
            </c:numRef>
          </c:xVal>
          <c:yVal>
            <c:numRef>
              <c:f>Overview!$AJ$6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Overview!$AJ$3</c:f>
            </c:numRef>
          </c:xVal>
          <c:yVal>
            <c:numRef>
              <c:f>Overview!$AJ$7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631806"/>
        <c:axId val="1132305093"/>
      </c:scatterChart>
      <c:valAx>
        <c:axId val="405631806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32305093"/>
      </c:valAx>
      <c:valAx>
        <c:axId val="1132305093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0563180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Overview!$AK$3</c:f>
            </c:numRef>
          </c:xVal>
          <c:yVal>
            <c:numRef>
              <c:f>Overview!$AK$4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Overview!$AK$3</c:f>
            </c:numRef>
          </c:xVal>
          <c:yVal>
            <c:numRef>
              <c:f>Overview!$AK$5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Overview!$AK$3</c:f>
            </c:numRef>
          </c:xVal>
          <c:yVal>
            <c:numRef>
              <c:f>Overview!$AK$6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Overview!$AK$3</c:f>
            </c:numRef>
          </c:xVal>
          <c:yVal>
            <c:numRef>
              <c:f>Overview!$AK$7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6081575"/>
        <c:axId val="401383516"/>
      </c:scatterChart>
      <c:valAx>
        <c:axId val="1176081575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middle/high Rocket Bays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01383516"/>
      </c:valAx>
      <c:valAx>
        <c:axId val="401383516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76081575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Overview!$AL$3</c:f>
            </c:numRef>
          </c:xVal>
          <c:yVal>
            <c:numRef>
              <c:f>Overview!$AL$4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Overview!$AL$3</c:f>
            </c:numRef>
          </c:xVal>
          <c:yVal>
            <c:numRef>
              <c:f>Overview!$AL$5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Overview!$AL$3</c:f>
            </c:numRef>
          </c:xVal>
          <c:yVal>
            <c:numRef>
              <c:f>Overview!$AL$6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Overview!$AL$3</c:f>
            </c:numRef>
          </c:xVal>
          <c:yVal>
            <c:numRef>
              <c:f>Overview!$AL$7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7446900"/>
        <c:axId val="1212244950"/>
      </c:scatterChart>
      <c:valAx>
        <c:axId val="1517446900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12244950"/>
      </c:valAx>
      <c:valAx>
        <c:axId val="1212244950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17446900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Overview!$AM$3</c:f>
            </c:numRef>
          </c:xVal>
          <c:yVal>
            <c:numRef>
              <c:f>Overview!$AM$4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Overview!$AM$3</c:f>
            </c:numRef>
          </c:xVal>
          <c:yVal>
            <c:numRef>
              <c:f>Overview!$AM$5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Overview!$AM$3</c:f>
            </c:numRef>
          </c:xVal>
          <c:yVal>
            <c:numRef>
              <c:f>Overview!$AM$6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Overview!$AM$3</c:f>
            </c:numRef>
          </c:xVal>
          <c:yVal>
            <c:numRef>
              <c:f>Overview!$AM$7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650089"/>
        <c:axId val="2011289739"/>
      </c:scatterChart>
      <c:valAx>
        <c:axId val="1620650089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11289739"/>
      </c:valAx>
      <c:valAx>
        <c:axId val="2011289739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20650089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031358481"/>
        <c:axId val="233589675"/>
      </c:scatterChart>
      <c:valAx>
        <c:axId val="1031358481"/>
        <c:scaling>
          <c:orientation val="minMax"/>
        </c:scaling>
        <c:delete val="0"/>
        <c:axPos val="b"/>
        <c:numFmt formatCode="General" sourceLinked="1"/>
        <c:tickLblPos val="nextTo"/>
        <c:spPr>
          <a:ln w="47625">
            <a:noFill/>
          </a:ln>
        </c:spPr>
        <c:crossAx val="233589675"/>
      </c:valAx>
      <c:valAx>
        <c:axId val="233589675"/>
        <c:scaling>
          <c:orientation val="minMax"/>
        </c:scaling>
        <c:delete val="0"/>
        <c:axPos val="l"/>
        <c:numFmt formatCode="General" sourceLinked="1"/>
        <c:tickLblPos val="nextTo"/>
        <c:spPr>
          <a:ln w="47625">
            <a:noFill/>
          </a:ln>
        </c:spPr>
        <c:crossAx val="1031358481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558026528"/>
        <c:axId val="283531270"/>
      </c:scatterChart>
      <c:valAx>
        <c:axId val="558026528"/>
        <c:scaling>
          <c:orientation val="minMax"/>
        </c:scaling>
        <c:delete val="0"/>
        <c:axPos val="b"/>
        <c:numFmt formatCode="General" sourceLinked="1"/>
        <c:tickLblPos val="nextTo"/>
        <c:spPr>
          <a:ln w="47625">
            <a:noFill/>
          </a:ln>
        </c:spPr>
        <c:crossAx val="283531270"/>
      </c:valAx>
      <c:valAx>
        <c:axId val="283531270"/>
        <c:scaling>
          <c:orientation val="minMax"/>
        </c:scaling>
        <c:delete val="0"/>
        <c:axPos val="l"/>
        <c:numFmt formatCode="General" sourceLinked="1"/>
        <c:tickLblPos val="nextTo"/>
        <c:spPr>
          <a:ln w="47625">
            <a:noFill/>
          </a:ln>
        </c:spPr>
        <c:crossAx val="558026528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339632178"/>
        <c:axId val="1775219383"/>
      </c:scatterChart>
      <c:valAx>
        <c:axId val="1339632178"/>
        <c:scaling>
          <c:orientation val="minMax"/>
        </c:scaling>
        <c:delete val="0"/>
        <c:axPos val="b"/>
        <c:numFmt formatCode="General" sourceLinked="1"/>
        <c:tickLblPos val="nextTo"/>
        <c:spPr>
          <a:ln w="47625">
            <a:noFill/>
          </a:ln>
        </c:spPr>
        <c:crossAx val="1775219383"/>
      </c:valAx>
      <c:valAx>
        <c:axId val="1775219383"/>
        <c:scaling>
          <c:orientation val="minMax"/>
        </c:scaling>
        <c:delete val="0"/>
        <c:axPos val="l"/>
        <c:numFmt formatCode="General" sourceLinked="1"/>
        <c:tickLblPos val="nextTo"/>
        <c:spPr>
          <a:ln w="47625">
            <a:noFill/>
          </a:ln>
        </c:spPr>
        <c:crossAx val="1339632178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Overview!$AQ$3</c:f>
            </c:numRef>
          </c:xVal>
          <c:yVal>
            <c:numRef>
              <c:f>Overview!$AQ$4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Overview!$AQ$3</c:f>
            </c:numRef>
          </c:xVal>
          <c:yVal>
            <c:numRef>
              <c:f>Overview!$AQ$5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Overview!$AQ$3</c:f>
            </c:numRef>
          </c:xVal>
          <c:yVal>
            <c:numRef>
              <c:f>Overview!$AQ$6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Overview!$AQ$3</c:f>
            </c:numRef>
          </c:xVal>
          <c:yVal>
            <c:numRef>
              <c:f>Overview!$AQ$7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488490"/>
        <c:axId val="1737881367"/>
      </c:scatterChart>
      <c:valAx>
        <c:axId val="1419488490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Robot broke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37881367"/>
      </c:valAx>
      <c:valAx>
        <c:axId val="1737881367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19488490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Sandstorm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'176 - Aces High'!$B$1:$D$1</c:f>
            </c:strRef>
          </c:cat>
          <c:val>
            <c:numRef>
              <c:f>'176 - Aces High'!$B$7:$D$7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'176 - Aces High'!$B$1:$D$1</c:f>
            </c:strRef>
          </c:cat>
          <c:val>
            <c:numRef>
              <c:f>'176 - Aces High'!$B$8:$D$8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'176 - Aces High'!$B$1:$D$1</c:f>
            </c:strRef>
          </c:cat>
          <c:val>
            <c:numRef>
              <c:f>'176 - Aces High'!$B$9:$D$9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'176 - Aces High'!$B$1:$D$1</c:f>
            </c:strRef>
          </c:cat>
          <c:val>
            <c:numRef>
              <c:f>'176 - Aces High'!$B$10:$D$10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'176 - Aces High'!$B$1:$D$1</c:f>
            </c:strRef>
          </c:cat>
          <c:val>
            <c:numRef>
              <c:f>'176 - Aces High'!$B$11:$D$11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'176 - Aces High'!$B$1:$D$1</c:f>
            </c:strRef>
          </c:cat>
          <c:val>
            <c:numRef>
              <c:f>'176 - Aces High'!$B$12:$D$12</c:f>
            </c:numRef>
          </c:val>
          <c:smooth val="0"/>
        </c:ser>
        <c:axId val="1485414412"/>
        <c:axId val="551427473"/>
      </c:lineChart>
      <c:catAx>
        <c:axId val="14854144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51427473"/>
      </c:catAx>
      <c:valAx>
        <c:axId val="551427473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85414412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Teleop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'176 - Aces High'!$B$1:$D$1</c:f>
            </c:strRef>
          </c:cat>
          <c:val>
            <c:numRef>
              <c:f>'176 - Aces High'!$B$14:$D$14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'176 - Aces High'!$B$1:$D$1</c:f>
            </c:strRef>
          </c:cat>
          <c:val>
            <c:numRef>
              <c:f>'176 - Aces High'!$B$15:$D$15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'176 - Aces High'!$B$1:$D$1</c:f>
            </c:strRef>
          </c:cat>
          <c:val>
            <c:numRef>
              <c:f>'176 - Aces High'!$B$16:$D$16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'176 - Aces High'!$B$1:$D$1</c:f>
            </c:strRef>
          </c:cat>
          <c:val>
            <c:numRef>
              <c:f>'176 - Aces High'!$B$17:$D$17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'176 - Aces High'!$B$1:$D$1</c:f>
            </c:strRef>
          </c:cat>
          <c:val>
            <c:numRef>
              <c:f>'176 - Aces High'!$B$18:$D$18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'176 - Aces High'!$B$1:$D$1</c:f>
            </c:strRef>
          </c:cat>
          <c:val>
            <c:numRef>
              <c:f>'176 - Aces High'!$B$19:$D$19</c:f>
            </c:numRef>
          </c:val>
          <c:smooth val="0"/>
        </c:ser>
        <c:axId val="612019743"/>
        <c:axId val="878897915"/>
      </c:lineChart>
      <c:catAx>
        <c:axId val="6120197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78897915"/>
      </c:catAx>
      <c:valAx>
        <c:axId val="878897915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12019743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Sandstorm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'177 - Bobcat Robotics'!$B$1:$D$1</c:f>
            </c:strRef>
          </c:cat>
          <c:val>
            <c:numRef>
              <c:f>'177 - Bobcat Robotics'!$B$7:$D$7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'177 - Bobcat Robotics'!$B$1:$D$1</c:f>
            </c:strRef>
          </c:cat>
          <c:val>
            <c:numRef>
              <c:f>'177 - Bobcat Robotics'!$B$8:$D$8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'177 - Bobcat Robotics'!$B$1:$D$1</c:f>
            </c:strRef>
          </c:cat>
          <c:val>
            <c:numRef>
              <c:f>'177 - Bobcat Robotics'!$B$9:$D$9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'177 - Bobcat Robotics'!$B$1:$D$1</c:f>
            </c:strRef>
          </c:cat>
          <c:val>
            <c:numRef>
              <c:f>'177 - Bobcat Robotics'!$B$10:$D$10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'177 - Bobcat Robotics'!$B$1:$D$1</c:f>
            </c:strRef>
          </c:cat>
          <c:val>
            <c:numRef>
              <c:f>'177 - Bobcat Robotics'!$B$11:$D$11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'177 - Bobcat Robotics'!$B$1:$D$1</c:f>
            </c:strRef>
          </c:cat>
          <c:val>
            <c:numRef>
              <c:f>'177 - Bobcat Robotics'!$B$12:$D$12</c:f>
            </c:numRef>
          </c:val>
          <c:smooth val="0"/>
        </c:ser>
        <c:axId val="299509222"/>
        <c:axId val="1734112125"/>
      </c:lineChart>
      <c:catAx>
        <c:axId val="2995092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34112125"/>
      </c:catAx>
      <c:valAx>
        <c:axId val="1734112125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99509222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Teleop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'177 - Bobcat Robotics'!$B$1:$D$1</c:f>
            </c:strRef>
          </c:cat>
          <c:val>
            <c:numRef>
              <c:f>'177 - Bobcat Robotics'!$B$14:$D$14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'177 - Bobcat Robotics'!$B$1:$D$1</c:f>
            </c:strRef>
          </c:cat>
          <c:val>
            <c:numRef>
              <c:f>'177 - Bobcat Robotics'!$B$15:$D$15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'177 - Bobcat Robotics'!$B$1:$D$1</c:f>
            </c:strRef>
          </c:cat>
          <c:val>
            <c:numRef>
              <c:f>'177 - Bobcat Robotics'!$B$16:$D$16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'177 - Bobcat Robotics'!$B$1:$D$1</c:f>
            </c:strRef>
          </c:cat>
          <c:val>
            <c:numRef>
              <c:f>'177 - Bobcat Robotics'!$B$17:$D$17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'177 - Bobcat Robotics'!$B$1:$D$1</c:f>
            </c:strRef>
          </c:cat>
          <c:val>
            <c:numRef>
              <c:f>'177 - Bobcat Robotics'!$B$18:$D$18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'177 - Bobcat Robotics'!$B$1:$D$1</c:f>
            </c:strRef>
          </c:cat>
          <c:val>
            <c:numRef>
              <c:f>'177 - Bobcat Robotics'!$B$19:$D$19</c:f>
            </c:numRef>
          </c:val>
          <c:smooth val="0"/>
        </c:ser>
        <c:axId val="1081724803"/>
        <c:axId val="429606208"/>
      </c:lineChart>
      <c:catAx>
        <c:axId val="10817248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29606208"/>
      </c:catAx>
      <c:valAx>
        <c:axId val="42960620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81724803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Sandstorm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Enforcers'!$B$7:$D$7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Enforcers'!$B$8:$D$8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Enforcers'!$B$9:$D$9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Enforcers'!$B$10:$D$10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Enforcers'!$B$11:$D$11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Enforcers'!$B$12:$D$12</c:f>
            </c:numRef>
          </c:val>
          <c:smooth val="0"/>
        </c:ser>
        <c:axId val="1453288929"/>
        <c:axId val="959867780"/>
      </c:lineChart>
      <c:catAx>
        <c:axId val="14532889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59867780"/>
      </c:catAx>
      <c:valAx>
        <c:axId val="959867780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53288929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Teleop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Enforcers'!$B$14:$D$14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Enforcers'!$B$15:$D$15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Enforcers'!$B$16:$D$16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Enforcers'!$B$17:$D$17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Enforcers'!$B$18:$D$18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Enforcers'!$B$19:$D$19</c:f>
            </c:numRef>
          </c:val>
          <c:smooth val="0"/>
        </c:ser>
        <c:axId val="824655810"/>
        <c:axId val="2123922704"/>
      </c:lineChart>
      <c:catAx>
        <c:axId val="8246558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23922704"/>
      </c:catAx>
      <c:valAx>
        <c:axId val="2123922704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24655810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Sandstorm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'195 - CyberKnights'!$B$1:$D$1</c:f>
            </c:strRef>
          </c:cat>
          <c:val>
            <c:numRef>
              <c:f>'195 - CyberKnights'!$B$7:$D$7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'195 - CyberKnights'!$B$1:$D$1</c:f>
            </c:strRef>
          </c:cat>
          <c:val>
            <c:numRef>
              <c:f>'195 - CyberKnights'!$B$8:$D$8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'195 - CyberKnights'!$B$1:$D$1</c:f>
            </c:strRef>
          </c:cat>
          <c:val>
            <c:numRef>
              <c:f>'195 - CyberKnights'!$B$9:$D$9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'195 - CyberKnights'!$B$1:$D$1</c:f>
            </c:strRef>
          </c:cat>
          <c:val>
            <c:numRef>
              <c:f>'195 - CyberKnights'!$B$10:$D$10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'195 - CyberKnights'!$B$1:$D$1</c:f>
            </c:strRef>
          </c:cat>
          <c:val>
            <c:numRef>
              <c:f>'195 - CyberKnights'!$B$11:$D$11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'195 - CyberKnights'!$B$1:$D$1</c:f>
            </c:strRef>
          </c:cat>
          <c:val>
            <c:numRef>
              <c:f>'195 - CyberKnights'!$B$12:$D$12</c:f>
            </c:numRef>
          </c:val>
          <c:smooth val="0"/>
        </c:ser>
        <c:axId val="144313378"/>
        <c:axId val="1304974025"/>
      </c:lineChart>
      <c:catAx>
        <c:axId val="1443133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04974025"/>
      </c:catAx>
      <c:valAx>
        <c:axId val="1304974025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4313378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Teleop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'195 - CyberKnights'!$B$1:$D$1</c:f>
            </c:strRef>
          </c:cat>
          <c:val>
            <c:numRef>
              <c:f>'195 - CyberKnights'!$B$14:$D$14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'195 - CyberKnights'!$B$1:$D$1</c:f>
            </c:strRef>
          </c:cat>
          <c:val>
            <c:numRef>
              <c:f>'195 - CyberKnights'!$B$15:$D$15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'195 - CyberKnights'!$B$1:$D$1</c:f>
            </c:strRef>
          </c:cat>
          <c:val>
            <c:numRef>
              <c:f>'195 - CyberKnights'!$B$16:$D$16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'195 - CyberKnights'!$B$1:$D$1</c:f>
            </c:strRef>
          </c:cat>
          <c:val>
            <c:numRef>
              <c:f>'195 - CyberKnights'!$B$17:$D$17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'195 - CyberKnights'!$B$1:$D$1</c:f>
            </c:strRef>
          </c:cat>
          <c:val>
            <c:numRef>
              <c:f>'195 - CyberKnights'!$B$18:$D$18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'195 - CyberKnights'!$B$1:$D$1</c:f>
            </c:strRef>
          </c:cat>
          <c:val>
            <c:numRef>
              <c:f>'195 - CyberKnights'!$B$19:$D$19</c:f>
            </c:numRef>
          </c:val>
          <c:smooth val="0"/>
        </c:ser>
        <c:axId val="324456206"/>
        <c:axId val="1013427970"/>
      </c:lineChart>
      <c:catAx>
        <c:axId val="3244562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13427970"/>
      </c:catAx>
      <c:valAx>
        <c:axId val="1013427970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24456206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Sandstorm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'4557 - FullMetal Falcons'!$B$1:$D$1</c:f>
            </c:strRef>
          </c:cat>
          <c:val>
            <c:numRef>
              <c:f>'4557 - FullMetal Falcons'!$B$7:$D$7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'4557 - FullMetal Falcons'!$B$1:$D$1</c:f>
            </c:strRef>
          </c:cat>
          <c:val>
            <c:numRef>
              <c:f>'4557 - FullMetal Falcons'!$B$8:$D$8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'4557 - FullMetal Falcons'!$B$1:$D$1</c:f>
            </c:strRef>
          </c:cat>
          <c:val>
            <c:numRef>
              <c:f>'4557 - FullMetal Falcons'!$B$9:$D$9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'4557 - FullMetal Falcons'!$B$1:$D$1</c:f>
            </c:strRef>
          </c:cat>
          <c:val>
            <c:numRef>
              <c:f>'4557 - FullMetal Falcons'!$B$10:$D$10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'4557 - FullMetal Falcons'!$B$1:$D$1</c:f>
            </c:strRef>
          </c:cat>
          <c:val>
            <c:numRef>
              <c:f>'4557 - FullMetal Falcons'!$B$11:$D$11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'4557 - FullMetal Falcons'!$B$1:$D$1</c:f>
            </c:strRef>
          </c:cat>
          <c:val>
            <c:numRef>
              <c:f>'4557 - FullMetal Falcons'!$B$12:$D$12</c:f>
            </c:numRef>
          </c:val>
          <c:smooth val="0"/>
        </c:ser>
        <c:axId val="2144081792"/>
        <c:axId val="252541323"/>
      </c:lineChart>
      <c:catAx>
        <c:axId val="2144081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52541323"/>
      </c:catAx>
      <c:valAx>
        <c:axId val="252541323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44081792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Teleop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'4557 - FullMetal Falcons'!$B$1:$D$1</c:f>
            </c:strRef>
          </c:cat>
          <c:val>
            <c:numRef>
              <c:f>'4557 - FullMetal Falcons'!$B$14:$D$14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'4557 - FullMetal Falcons'!$B$1:$D$1</c:f>
            </c:strRef>
          </c:cat>
          <c:val>
            <c:numRef>
              <c:f>'4557 - FullMetal Falcons'!$B$15:$D$15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'4557 - FullMetal Falcons'!$B$1:$D$1</c:f>
            </c:strRef>
          </c:cat>
          <c:val>
            <c:numRef>
              <c:f>'4557 - FullMetal Falcons'!$B$16:$D$16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'4557 - FullMetal Falcons'!$B$1:$D$1</c:f>
            </c:strRef>
          </c:cat>
          <c:val>
            <c:numRef>
              <c:f>'4557 - FullMetal Falcons'!$B$17:$D$17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'4557 - FullMetal Falcons'!$B$1:$D$1</c:f>
            </c:strRef>
          </c:cat>
          <c:val>
            <c:numRef>
              <c:f>'4557 - FullMetal Falcons'!$B$18:$D$18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'4557 - FullMetal Falcons'!$B$1:$D$1</c:f>
            </c:strRef>
          </c:cat>
          <c:val>
            <c:numRef>
              <c:f>'4557 - FullMetal Falcons'!$B$19:$D$19</c:f>
            </c:numRef>
          </c:val>
          <c:smooth val="0"/>
        </c:ser>
        <c:axId val="108681762"/>
        <c:axId val="822472079"/>
      </c:lineChart>
      <c:catAx>
        <c:axId val="1086817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22472079"/>
      </c:catAx>
      <c:valAx>
        <c:axId val="822472079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8681762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worksheetdrawing1.xml.rels><?xml version="1.0" encoding="UTF-8" standalone="yes"?><Relationships xmlns="http://schemas.openxmlformats.org/package/2006/relationships"><Relationship Id="rId12" Type="http://schemas.openxmlformats.org/officeDocument/2006/relationships/chart" Target="../charts/chart12.xml"/><Relationship Id="rId40" Type="http://schemas.openxmlformats.org/officeDocument/2006/relationships/chart" Target="../charts/chart40.xml"/><Relationship Id="rId28" Type="http://schemas.openxmlformats.org/officeDocument/2006/relationships/chart" Target="../charts/chart28.xml"/><Relationship Id="rId16" Type="http://schemas.openxmlformats.org/officeDocument/2006/relationships/chart" Target="../charts/chart16.xml"/><Relationship Id="rId38" Type="http://schemas.openxmlformats.org/officeDocument/2006/relationships/chart" Target="../charts/chart38.xml"/><Relationship Id="rId20" Type="http://schemas.openxmlformats.org/officeDocument/2006/relationships/chart" Target="../charts/chart20.xml"/><Relationship Id="rId15" Type="http://schemas.openxmlformats.org/officeDocument/2006/relationships/chart" Target="../charts/chart15.xml"/><Relationship Id="rId39" Type="http://schemas.openxmlformats.org/officeDocument/2006/relationships/chart" Target="../charts/chart39.xml"/><Relationship Id="rId11" Type="http://schemas.openxmlformats.org/officeDocument/2006/relationships/chart" Target="../charts/chart11.xml"/><Relationship Id="rId25" Type="http://schemas.openxmlformats.org/officeDocument/2006/relationships/chart" Target="../charts/chart25.xml"/><Relationship Id="rId14" Type="http://schemas.openxmlformats.org/officeDocument/2006/relationships/chart" Target="../charts/chart14.xml"/><Relationship Id="rId7" Type="http://schemas.openxmlformats.org/officeDocument/2006/relationships/chart" Target="../charts/chart7.xml"/><Relationship Id="rId29" Type="http://schemas.openxmlformats.org/officeDocument/2006/relationships/chart" Target="../charts/chart29.xml"/><Relationship Id="rId27" Type="http://schemas.openxmlformats.org/officeDocument/2006/relationships/chart" Target="../charts/chart27.xml"/><Relationship Id="rId35" Type="http://schemas.openxmlformats.org/officeDocument/2006/relationships/chart" Target="../charts/chart35.xml"/><Relationship Id="rId13" Type="http://schemas.openxmlformats.org/officeDocument/2006/relationships/chart" Target="../charts/chart13.xml"/><Relationship Id="rId8" Type="http://schemas.openxmlformats.org/officeDocument/2006/relationships/chart" Target="../charts/chart8.xml"/><Relationship Id="rId34" Type="http://schemas.openxmlformats.org/officeDocument/2006/relationships/chart" Target="../charts/chart34.xml"/><Relationship Id="rId4" Type="http://schemas.openxmlformats.org/officeDocument/2006/relationships/chart" Target="../charts/chart4.xml"/><Relationship Id="rId42" Type="http://schemas.openxmlformats.org/officeDocument/2006/relationships/chart" Target="../charts/chart42.xml"/><Relationship Id="rId9" Type="http://schemas.openxmlformats.org/officeDocument/2006/relationships/chart" Target="../charts/chart9.xml"/><Relationship Id="rId31" Type="http://schemas.openxmlformats.org/officeDocument/2006/relationships/chart" Target="../charts/chart31.xml"/><Relationship Id="rId33" Type="http://schemas.openxmlformats.org/officeDocument/2006/relationships/chart" Target="../charts/chart33.xml"/><Relationship Id="rId22" Type="http://schemas.openxmlformats.org/officeDocument/2006/relationships/chart" Target="../charts/chart22.xml"/><Relationship Id="rId1" Type="http://schemas.openxmlformats.org/officeDocument/2006/relationships/chart" Target="../charts/chart1.xml"/><Relationship Id="rId30" Type="http://schemas.openxmlformats.org/officeDocument/2006/relationships/chart" Target="../charts/chart30.xml"/><Relationship Id="rId18" Type="http://schemas.openxmlformats.org/officeDocument/2006/relationships/chart" Target="../charts/chart18.xml"/><Relationship Id="rId5" Type="http://schemas.openxmlformats.org/officeDocument/2006/relationships/chart" Target="../charts/chart5.xml"/><Relationship Id="rId26" Type="http://schemas.openxmlformats.org/officeDocument/2006/relationships/chart" Target="../charts/chart26.xml"/><Relationship Id="rId24" Type="http://schemas.openxmlformats.org/officeDocument/2006/relationships/chart" Target="../charts/chart24.xml"/><Relationship Id="rId36" Type="http://schemas.openxmlformats.org/officeDocument/2006/relationships/chart" Target="../charts/chart36.xml"/><Relationship Id="rId23" Type="http://schemas.openxmlformats.org/officeDocument/2006/relationships/chart" Target="../charts/chart23.xml"/><Relationship Id="rId21" Type="http://schemas.openxmlformats.org/officeDocument/2006/relationships/chart" Target="../charts/chart21.xml"/><Relationship Id="rId2" Type="http://schemas.openxmlformats.org/officeDocument/2006/relationships/chart" Target="../charts/chart2.xml"/><Relationship Id="rId32" Type="http://schemas.openxmlformats.org/officeDocument/2006/relationships/chart" Target="../charts/chart32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17" Type="http://schemas.openxmlformats.org/officeDocument/2006/relationships/chart" Target="../charts/chart17.xml"/><Relationship Id="rId3" Type="http://schemas.openxmlformats.org/officeDocument/2006/relationships/chart" Target="../charts/chart3.xml"/><Relationship Id="rId6" Type="http://schemas.openxmlformats.org/officeDocument/2006/relationships/chart" Target="../charts/chart6.xml"/><Relationship Id="rId37" Type="http://schemas.openxmlformats.org/officeDocument/2006/relationships/chart" Target="../charts/chart37.xml"/><Relationship Id="rId41" Type="http://schemas.openxmlformats.org/officeDocument/2006/relationships/chart" Target="../charts/chart41.xml"/></Relationships>
</file>

<file path=xl/drawings/_rels/worksheet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43.xml"/><Relationship Id="rId2" Type="http://schemas.openxmlformats.org/officeDocument/2006/relationships/chart" Target="../charts/chart44.xml"/></Relationships>
</file>

<file path=xl/drawings/_rels/worksheet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45.xml"/><Relationship Id="rId2" Type="http://schemas.openxmlformats.org/officeDocument/2006/relationships/chart" Target="../charts/chart46.xml"/></Relationships>
</file>

<file path=xl/drawings/_rels/worksheet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7.xml"/><Relationship Id="rId2" Type="http://schemas.openxmlformats.org/officeDocument/2006/relationships/chart" Target="../charts/chart48.xml"/></Relationships>
</file>

<file path=xl/drawings/_rels/worksheet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9.xml"/><Relationship Id="rId2" Type="http://schemas.openxmlformats.org/officeDocument/2006/relationships/chart" Target="../charts/chart50.xml"/></Relationships>
</file>

<file path=xl/drawings/_rels/worksheet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1.xml"/><Relationship Id="rId2" Type="http://schemas.openxmlformats.org/officeDocument/2006/relationships/chart" Target="../charts/chart5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9</xdr:row>
      <xdr:rowOff>0</xdr:rowOff>
    </xdr:from>
    <xdr:ext cx="1952625" cy="62007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0</xdr:colOff>
      <xdr:row>9</xdr:row>
      <xdr:rowOff>0</xdr:rowOff>
    </xdr:from>
    <xdr:ext cx="1952625" cy="620077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0</xdr:colOff>
      <xdr:row>9</xdr:row>
      <xdr:rowOff>0</xdr:rowOff>
    </xdr:from>
    <xdr:ext cx="1952625" cy="640080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0</xdr:colOff>
      <xdr:row>9</xdr:row>
      <xdr:rowOff>0</xdr:rowOff>
    </xdr:from>
    <xdr:ext cx="1952625" cy="6400800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5</xdr:col>
      <xdr:colOff>0</xdr:colOff>
      <xdr:row>9</xdr:row>
      <xdr:rowOff>0</xdr:rowOff>
    </xdr:from>
    <xdr:ext cx="1952625" cy="6600825"/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6</xdr:col>
      <xdr:colOff>0</xdr:colOff>
      <xdr:row>9</xdr:row>
      <xdr:rowOff>0</xdr:rowOff>
    </xdr:from>
    <xdr:ext cx="1952625" cy="6600825"/>
    <xdr:graphicFrame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7</xdr:col>
      <xdr:colOff>0</xdr:colOff>
      <xdr:row>9</xdr:row>
      <xdr:rowOff>0</xdr:rowOff>
    </xdr:from>
    <xdr:ext cx="1952625" cy="6800850"/>
    <xdr:graphicFrame>
      <xdr:nvGraphicFramePr>
        <xdr:cNvPr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8</xdr:col>
      <xdr:colOff>0</xdr:colOff>
      <xdr:row>9</xdr:row>
      <xdr:rowOff>0</xdr:rowOff>
    </xdr:from>
    <xdr:ext cx="1952625" cy="6800850"/>
    <xdr:graphicFrame>
      <xdr:nvGraphicFramePr>
        <xdr:cNvPr id="8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9</xdr:col>
      <xdr:colOff>0</xdr:colOff>
      <xdr:row>9</xdr:row>
      <xdr:rowOff>0</xdr:rowOff>
    </xdr:from>
    <xdr:ext cx="1952625" cy="7000875"/>
    <xdr:graphicFrame>
      <xdr:nvGraphicFramePr>
        <xdr:cNvPr id="9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10</xdr:col>
      <xdr:colOff>0</xdr:colOff>
      <xdr:row>9</xdr:row>
      <xdr:rowOff>0</xdr:rowOff>
    </xdr:from>
    <xdr:ext cx="1952625" cy="7000875"/>
    <xdr:graphicFrame>
      <xdr:nvGraphicFramePr>
        <xdr:cNvPr id="10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11</xdr:col>
      <xdr:colOff>0</xdr:colOff>
      <xdr:row>9</xdr:row>
      <xdr:rowOff>0</xdr:rowOff>
    </xdr:from>
    <xdr:ext cx="1952625" cy="7200900"/>
    <xdr:graphicFrame>
      <xdr:nvGraphicFramePr>
        <xdr:cNvPr id="11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12</xdr:col>
      <xdr:colOff>0</xdr:colOff>
      <xdr:row>9</xdr:row>
      <xdr:rowOff>0</xdr:rowOff>
    </xdr:from>
    <xdr:ext cx="1952625" cy="7200900"/>
    <xdr:graphicFrame>
      <xdr:nvGraphicFramePr>
        <xdr:cNvPr id="12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13</xdr:col>
      <xdr:colOff>0</xdr:colOff>
      <xdr:row>9</xdr:row>
      <xdr:rowOff>0</xdr:rowOff>
    </xdr:from>
    <xdr:ext cx="1952625" cy="7400925"/>
    <xdr:graphicFrame>
      <xdr:nvGraphicFramePr>
        <xdr:cNvPr id="13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14</xdr:col>
      <xdr:colOff>0</xdr:colOff>
      <xdr:row>9</xdr:row>
      <xdr:rowOff>0</xdr:rowOff>
    </xdr:from>
    <xdr:ext cx="1952625" cy="7400925"/>
    <xdr:graphicFrame>
      <xdr:nvGraphicFramePr>
        <xdr:cNvPr id="14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15</xdr:col>
      <xdr:colOff>0</xdr:colOff>
      <xdr:row>9</xdr:row>
      <xdr:rowOff>0</xdr:rowOff>
    </xdr:from>
    <xdr:ext cx="1952625" cy="7600950"/>
    <xdr:graphicFrame>
      <xdr:nvGraphicFramePr>
        <xdr:cNvPr id="15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16</xdr:col>
      <xdr:colOff>0</xdr:colOff>
      <xdr:row>9</xdr:row>
      <xdr:rowOff>0</xdr:rowOff>
    </xdr:from>
    <xdr:ext cx="1952625" cy="7600950"/>
    <xdr:graphicFrame>
      <xdr:nvGraphicFramePr>
        <xdr:cNvPr id="16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17</xdr:col>
      <xdr:colOff>0</xdr:colOff>
      <xdr:row>9</xdr:row>
      <xdr:rowOff>0</xdr:rowOff>
    </xdr:from>
    <xdr:ext cx="1952625" cy="7800975"/>
    <xdr:graphicFrame>
      <xdr:nvGraphicFramePr>
        <xdr:cNvPr id="17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18</xdr:col>
      <xdr:colOff>0</xdr:colOff>
      <xdr:row>9</xdr:row>
      <xdr:rowOff>0</xdr:rowOff>
    </xdr:from>
    <xdr:ext cx="1952625" cy="7800975"/>
    <xdr:graphicFrame>
      <xdr:nvGraphicFramePr>
        <xdr:cNvPr id="18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  <xdr:oneCellAnchor>
    <xdr:from>
      <xdr:col>19</xdr:col>
      <xdr:colOff>0</xdr:colOff>
      <xdr:row>9</xdr:row>
      <xdr:rowOff>0</xdr:rowOff>
    </xdr:from>
    <xdr:ext cx="1952625" cy="8001000"/>
    <xdr:graphicFrame>
      <xdr:nvGraphicFramePr>
        <xdr:cNvPr id="19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9"/>
        </a:graphicData>
      </a:graphic>
    </xdr:graphicFrame>
    <xdr:clientData fLocksWithSheet="0"/>
  </xdr:oneCellAnchor>
  <xdr:oneCellAnchor>
    <xdr:from>
      <xdr:col>20</xdr:col>
      <xdr:colOff>0</xdr:colOff>
      <xdr:row>9</xdr:row>
      <xdr:rowOff>0</xdr:rowOff>
    </xdr:from>
    <xdr:ext cx="1952625" cy="8001000"/>
    <xdr:graphicFrame>
      <xdr:nvGraphicFramePr>
        <xdr:cNvPr id="20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0"/>
        </a:graphicData>
      </a:graphic>
    </xdr:graphicFrame>
    <xdr:clientData fLocksWithSheet="0"/>
  </xdr:oneCellAnchor>
  <xdr:oneCellAnchor>
    <xdr:from>
      <xdr:col>21</xdr:col>
      <xdr:colOff>0</xdr:colOff>
      <xdr:row>9</xdr:row>
      <xdr:rowOff>0</xdr:rowOff>
    </xdr:from>
    <xdr:ext cx="1952625" cy="8201025"/>
    <xdr:graphicFrame>
      <xdr:nvGraphicFramePr>
        <xdr:cNvPr id="21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1"/>
        </a:graphicData>
      </a:graphic>
    </xdr:graphicFrame>
    <xdr:clientData fLocksWithSheet="0"/>
  </xdr:oneCellAnchor>
  <xdr:oneCellAnchor>
    <xdr:from>
      <xdr:col>22</xdr:col>
      <xdr:colOff>0</xdr:colOff>
      <xdr:row>9</xdr:row>
      <xdr:rowOff>0</xdr:rowOff>
    </xdr:from>
    <xdr:ext cx="1952625" cy="8201025"/>
    <xdr:graphicFrame>
      <xdr:nvGraphicFramePr>
        <xdr:cNvPr id="22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2"/>
        </a:graphicData>
      </a:graphic>
    </xdr:graphicFrame>
    <xdr:clientData fLocksWithSheet="0"/>
  </xdr:oneCellAnchor>
  <xdr:oneCellAnchor>
    <xdr:from>
      <xdr:col>23</xdr:col>
      <xdr:colOff>0</xdr:colOff>
      <xdr:row>9</xdr:row>
      <xdr:rowOff>0</xdr:rowOff>
    </xdr:from>
    <xdr:ext cx="1952625" cy="8401050"/>
    <xdr:graphicFrame>
      <xdr:nvGraphicFramePr>
        <xdr:cNvPr id="23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3"/>
        </a:graphicData>
      </a:graphic>
    </xdr:graphicFrame>
    <xdr:clientData fLocksWithSheet="0"/>
  </xdr:oneCellAnchor>
  <xdr:oneCellAnchor>
    <xdr:from>
      <xdr:col>24</xdr:col>
      <xdr:colOff>0</xdr:colOff>
      <xdr:row>9</xdr:row>
      <xdr:rowOff>0</xdr:rowOff>
    </xdr:from>
    <xdr:ext cx="1952625" cy="8401050"/>
    <xdr:graphicFrame>
      <xdr:nvGraphicFramePr>
        <xdr:cNvPr id="24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4"/>
        </a:graphicData>
      </a:graphic>
    </xdr:graphicFrame>
    <xdr:clientData fLocksWithSheet="0"/>
  </xdr:oneCellAnchor>
  <xdr:oneCellAnchor>
    <xdr:from>
      <xdr:col>25</xdr:col>
      <xdr:colOff>0</xdr:colOff>
      <xdr:row>9</xdr:row>
      <xdr:rowOff>0</xdr:rowOff>
    </xdr:from>
    <xdr:ext cx="1952625" cy="8601075"/>
    <xdr:graphicFrame>
      <xdr:nvGraphicFramePr>
        <xdr:cNvPr id="25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5"/>
        </a:graphicData>
      </a:graphic>
    </xdr:graphicFrame>
    <xdr:clientData fLocksWithSheet="0"/>
  </xdr:oneCellAnchor>
  <xdr:oneCellAnchor>
    <xdr:from>
      <xdr:col>26</xdr:col>
      <xdr:colOff>0</xdr:colOff>
      <xdr:row>9</xdr:row>
      <xdr:rowOff>0</xdr:rowOff>
    </xdr:from>
    <xdr:ext cx="1952625" cy="8601075"/>
    <xdr:graphicFrame>
      <xdr:nvGraphicFramePr>
        <xdr:cNvPr id="26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6"/>
        </a:graphicData>
      </a:graphic>
    </xdr:graphicFrame>
    <xdr:clientData fLocksWithSheet="0"/>
  </xdr:oneCellAnchor>
  <xdr:oneCellAnchor>
    <xdr:from>
      <xdr:col>27</xdr:col>
      <xdr:colOff>0</xdr:colOff>
      <xdr:row>9</xdr:row>
      <xdr:rowOff>0</xdr:rowOff>
    </xdr:from>
    <xdr:ext cx="1952625" cy="8801100"/>
    <xdr:graphicFrame>
      <xdr:nvGraphicFramePr>
        <xdr:cNvPr id="27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7"/>
        </a:graphicData>
      </a:graphic>
    </xdr:graphicFrame>
    <xdr:clientData fLocksWithSheet="0"/>
  </xdr:oneCellAnchor>
  <xdr:oneCellAnchor>
    <xdr:from>
      <xdr:col>28</xdr:col>
      <xdr:colOff>0</xdr:colOff>
      <xdr:row>9</xdr:row>
      <xdr:rowOff>0</xdr:rowOff>
    </xdr:from>
    <xdr:ext cx="1952625" cy="8801100"/>
    <xdr:graphicFrame>
      <xdr:nvGraphicFramePr>
        <xdr:cNvPr id="28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8"/>
        </a:graphicData>
      </a:graphic>
    </xdr:graphicFrame>
    <xdr:clientData fLocksWithSheet="0"/>
  </xdr:oneCellAnchor>
  <xdr:oneCellAnchor>
    <xdr:from>
      <xdr:col>29</xdr:col>
      <xdr:colOff>0</xdr:colOff>
      <xdr:row>9</xdr:row>
      <xdr:rowOff>0</xdr:rowOff>
    </xdr:from>
    <xdr:ext cx="1952625" cy="9001125"/>
    <xdr:graphicFrame>
      <xdr:nvGraphicFramePr>
        <xdr:cNvPr id="29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9"/>
        </a:graphicData>
      </a:graphic>
    </xdr:graphicFrame>
    <xdr:clientData fLocksWithSheet="0"/>
  </xdr:oneCellAnchor>
  <xdr:oneCellAnchor>
    <xdr:from>
      <xdr:col>30</xdr:col>
      <xdr:colOff>0</xdr:colOff>
      <xdr:row>9</xdr:row>
      <xdr:rowOff>0</xdr:rowOff>
    </xdr:from>
    <xdr:ext cx="1952625" cy="9001125"/>
    <xdr:graphicFrame>
      <xdr:nvGraphicFramePr>
        <xdr:cNvPr id="30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0"/>
        </a:graphicData>
      </a:graphic>
    </xdr:graphicFrame>
    <xdr:clientData fLocksWithSheet="0"/>
  </xdr:oneCellAnchor>
  <xdr:oneCellAnchor>
    <xdr:from>
      <xdr:col>31</xdr:col>
      <xdr:colOff>0</xdr:colOff>
      <xdr:row>9</xdr:row>
      <xdr:rowOff>0</xdr:rowOff>
    </xdr:from>
    <xdr:ext cx="1952625" cy="9201150"/>
    <xdr:graphicFrame>
      <xdr:nvGraphicFramePr>
        <xdr:cNvPr id="31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1"/>
        </a:graphicData>
      </a:graphic>
    </xdr:graphicFrame>
    <xdr:clientData fLocksWithSheet="0"/>
  </xdr:oneCellAnchor>
  <xdr:oneCellAnchor>
    <xdr:from>
      <xdr:col>32</xdr:col>
      <xdr:colOff>0</xdr:colOff>
      <xdr:row>9</xdr:row>
      <xdr:rowOff>0</xdr:rowOff>
    </xdr:from>
    <xdr:ext cx="1952625" cy="9201150"/>
    <xdr:graphicFrame>
      <xdr:nvGraphicFramePr>
        <xdr:cNvPr id="32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2"/>
        </a:graphicData>
      </a:graphic>
    </xdr:graphicFrame>
    <xdr:clientData fLocksWithSheet="0"/>
  </xdr:oneCellAnchor>
  <xdr:oneCellAnchor>
    <xdr:from>
      <xdr:col>33</xdr:col>
      <xdr:colOff>0</xdr:colOff>
      <xdr:row>9</xdr:row>
      <xdr:rowOff>0</xdr:rowOff>
    </xdr:from>
    <xdr:ext cx="1952625" cy="9401175"/>
    <xdr:graphicFrame>
      <xdr:nvGraphicFramePr>
        <xdr:cNvPr id="33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3"/>
        </a:graphicData>
      </a:graphic>
    </xdr:graphicFrame>
    <xdr:clientData fLocksWithSheet="0"/>
  </xdr:oneCellAnchor>
  <xdr:oneCellAnchor>
    <xdr:from>
      <xdr:col>34</xdr:col>
      <xdr:colOff>0</xdr:colOff>
      <xdr:row>9</xdr:row>
      <xdr:rowOff>0</xdr:rowOff>
    </xdr:from>
    <xdr:ext cx="1952625" cy="9401175"/>
    <xdr:graphicFrame>
      <xdr:nvGraphicFramePr>
        <xdr:cNvPr id="34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4"/>
        </a:graphicData>
      </a:graphic>
    </xdr:graphicFrame>
    <xdr:clientData fLocksWithSheet="0"/>
  </xdr:oneCellAnchor>
  <xdr:oneCellAnchor>
    <xdr:from>
      <xdr:col>35</xdr:col>
      <xdr:colOff>0</xdr:colOff>
      <xdr:row>9</xdr:row>
      <xdr:rowOff>0</xdr:rowOff>
    </xdr:from>
    <xdr:ext cx="1952625" cy="9601200"/>
    <xdr:graphicFrame>
      <xdr:nvGraphicFramePr>
        <xdr:cNvPr id="35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5"/>
        </a:graphicData>
      </a:graphic>
    </xdr:graphicFrame>
    <xdr:clientData fLocksWithSheet="0"/>
  </xdr:oneCellAnchor>
  <xdr:oneCellAnchor>
    <xdr:from>
      <xdr:col>36</xdr:col>
      <xdr:colOff>0</xdr:colOff>
      <xdr:row>9</xdr:row>
      <xdr:rowOff>0</xdr:rowOff>
    </xdr:from>
    <xdr:ext cx="1952625" cy="9601200"/>
    <xdr:graphicFrame>
      <xdr:nvGraphicFramePr>
        <xdr:cNvPr id="36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6"/>
        </a:graphicData>
      </a:graphic>
    </xdr:graphicFrame>
    <xdr:clientData fLocksWithSheet="0"/>
  </xdr:oneCellAnchor>
  <xdr:oneCellAnchor>
    <xdr:from>
      <xdr:col>37</xdr:col>
      <xdr:colOff>0</xdr:colOff>
      <xdr:row>9</xdr:row>
      <xdr:rowOff>0</xdr:rowOff>
    </xdr:from>
    <xdr:ext cx="1952625" cy="9801225"/>
    <xdr:graphicFrame>
      <xdr:nvGraphicFramePr>
        <xdr:cNvPr id="37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7"/>
        </a:graphicData>
      </a:graphic>
    </xdr:graphicFrame>
    <xdr:clientData fLocksWithSheet="0"/>
  </xdr:oneCellAnchor>
  <xdr:oneCellAnchor>
    <xdr:from>
      <xdr:col>38</xdr:col>
      <xdr:colOff>0</xdr:colOff>
      <xdr:row>9</xdr:row>
      <xdr:rowOff>0</xdr:rowOff>
    </xdr:from>
    <xdr:ext cx="1952625" cy="9801225"/>
    <xdr:graphicFrame>
      <xdr:nvGraphicFramePr>
        <xdr:cNvPr id="38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8"/>
        </a:graphicData>
      </a:graphic>
    </xdr:graphicFrame>
    <xdr:clientData fLocksWithSheet="0"/>
  </xdr:oneCellAnchor>
  <xdr:oneCellAnchor>
    <xdr:from>
      <xdr:col>39</xdr:col>
      <xdr:colOff>0</xdr:colOff>
      <xdr:row>9</xdr:row>
      <xdr:rowOff>0</xdr:rowOff>
    </xdr:from>
    <xdr:ext cx="1952625" cy="10001250"/>
    <xdr:graphicFrame>
      <xdr:nvGraphicFramePr>
        <xdr:cNvPr id="39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9"/>
        </a:graphicData>
      </a:graphic>
    </xdr:graphicFrame>
    <xdr:clientData fLocksWithSheet="0"/>
  </xdr:oneCellAnchor>
  <xdr:oneCellAnchor>
    <xdr:from>
      <xdr:col>40</xdr:col>
      <xdr:colOff>0</xdr:colOff>
      <xdr:row>9</xdr:row>
      <xdr:rowOff>0</xdr:rowOff>
    </xdr:from>
    <xdr:ext cx="1952625" cy="10001250"/>
    <xdr:graphicFrame>
      <xdr:nvGraphicFramePr>
        <xdr:cNvPr id="40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0"/>
        </a:graphicData>
      </a:graphic>
    </xdr:graphicFrame>
    <xdr:clientData fLocksWithSheet="0"/>
  </xdr:oneCellAnchor>
  <xdr:oneCellAnchor>
    <xdr:from>
      <xdr:col>41</xdr:col>
      <xdr:colOff>0</xdr:colOff>
      <xdr:row>9</xdr:row>
      <xdr:rowOff>0</xdr:rowOff>
    </xdr:from>
    <xdr:ext cx="1952625" cy="10201275"/>
    <xdr:graphicFrame>
      <xdr:nvGraphicFramePr>
        <xdr:cNvPr id="41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1"/>
        </a:graphicData>
      </a:graphic>
    </xdr:graphicFrame>
    <xdr:clientData fLocksWithSheet="0"/>
  </xdr:oneCellAnchor>
  <xdr:oneCellAnchor>
    <xdr:from>
      <xdr:col>42</xdr:col>
      <xdr:colOff>0</xdr:colOff>
      <xdr:row>9</xdr:row>
      <xdr:rowOff>0</xdr:rowOff>
    </xdr:from>
    <xdr:ext cx="1952625" cy="10201275"/>
    <xdr:graphicFrame>
      <xdr:nvGraphicFramePr>
        <xdr:cNvPr id="42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2"/>
        </a:graphicData>
      </a:graphic>
    </xdr:graphicFrame>
    <xdr:clientData fLocksWithSheet="0"/>
  </xdr:oneCell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3</xdr:row>
      <xdr:rowOff>0</xdr:rowOff>
    </xdr:from>
    <xdr:ext cx="5810250" cy="1800225"/>
    <xdr:graphicFrame>
      <xdr:nvGraphicFramePr>
        <xdr:cNvPr id="43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0</xdr:colOff>
      <xdr:row>12</xdr:row>
      <xdr:rowOff>0</xdr:rowOff>
    </xdr:from>
    <xdr:ext cx="5810250" cy="1800225"/>
    <xdr:graphicFrame>
      <xdr:nvGraphicFramePr>
        <xdr:cNvPr id="44" name="Chart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3</xdr:row>
      <xdr:rowOff>0</xdr:rowOff>
    </xdr:from>
    <xdr:ext cx="5810250" cy="1800225"/>
    <xdr:graphicFrame>
      <xdr:nvGraphicFramePr>
        <xdr:cNvPr id="45" name="Chart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0</xdr:colOff>
      <xdr:row>12</xdr:row>
      <xdr:rowOff>0</xdr:rowOff>
    </xdr:from>
    <xdr:ext cx="5810250" cy="1800225"/>
    <xdr:graphicFrame>
      <xdr:nvGraphicFramePr>
        <xdr:cNvPr id="46" name="Chart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3</xdr:row>
      <xdr:rowOff>0</xdr:rowOff>
    </xdr:from>
    <xdr:ext cx="5810250" cy="1800225"/>
    <xdr:graphicFrame>
      <xdr:nvGraphicFramePr>
        <xdr:cNvPr id="47" name="Chart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0</xdr:colOff>
      <xdr:row>12</xdr:row>
      <xdr:rowOff>0</xdr:rowOff>
    </xdr:from>
    <xdr:ext cx="5810250" cy="1800225"/>
    <xdr:graphicFrame>
      <xdr:nvGraphicFramePr>
        <xdr:cNvPr id="48" name="Chart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3</xdr:row>
      <xdr:rowOff>0</xdr:rowOff>
    </xdr:from>
    <xdr:ext cx="5810250" cy="1800225"/>
    <xdr:graphicFrame>
      <xdr:nvGraphicFramePr>
        <xdr:cNvPr id="49" name="Chart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0</xdr:colOff>
      <xdr:row>12</xdr:row>
      <xdr:rowOff>0</xdr:rowOff>
    </xdr:from>
    <xdr:ext cx="5810250" cy="1800225"/>
    <xdr:graphicFrame>
      <xdr:nvGraphicFramePr>
        <xdr:cNvPr id="50" name="Chart 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3</xdr:row>
      <xdr:rowOff>0</xdr:rowOff>
    </xdr:from>
    <xdr:ext cx="5810250" cy="1800225"/>
    <xdr:graphicFrame>
      <xdr:nvGraphicFramePr>
        <xdr:cNvPr id="51" name="Chart 5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0</xdr:colOff>
      <xdr:row>12</xdr:row>
      <xdr:rowOff>0</xdr:rowOff>
    </xdr:from>
    <xdr:ext cx="5810250" cy="1800225"/>
    <xdr:graphicFrame>
      <xdr:nvGraphicFramePr>
        <xdr:cNvPr id="52" name="Chart 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27.43"/>
    <col customWidth="1" min="2" max="43" width="29.29"/>
    <col customWidth="1" min="44" max="44" width="8.71"/>
  </cols>
  <sheetData>
    <row r="1">
      <c r="B1" s="1" t="s">
        <v>0</v>
      </c>
      <c r="C1" s="1" t="s">
        <v>1</v>
      </c>
      <c r="D1" s="1" t="s">
        <v>2</v>
      </c>
      <c r="G1" s="1" t="s">
        <v>3</v>
      </c>
      <c r="J1" s="1" t="s">
        <v>4</v>
      </c>
      <c r="M1" s="1" t="s">
        <v>5</v>
      </c>
      <c r="P1" s="1" t="s">
        <v>6</v>
      </c>
      <c r="S1" s="1" t="s">
        <v>7</v>
      </c>
      <c r="V1" s="1" t="s">
        <v>2</v>
      </c>
      <c r="Y1" s="1" t="s">
        <v>3</v>
      </c>
      <c r="AB1" s="1" t="s">
        <v>4</v>
      </c>
      <c r="AE1" s="1" t="s">
        <v>5</v>
      </c>
      <c r="AH1" s="1" t="s">
        <v>6</v>
      </c>
      <c r="AK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</row>
    <row r="2">
      <c r="B2" s="2" t="s">
        <v>12</v>
      </c>
      <c r="C2" s="2" t="s">
        <v>12</v>
      </c>
      <c r="D2" s="2" t="s">
        <v>12</v>
      </c>
      <c r="E2" s="2" t="s">
        <v>13</v>
      </c>
      <c r="F2" s="2" t="s">
        <v>14</v>
      </c>
      <c r="G2" s="2" t="s">
        <v>12</v>
      </c>
      <c r="H2" s="2" t="s">
        <v>13</v>
      </c>
      <c r="I2" s="2" t="s">
        <v>14</v>
      </c>
      <c r="J2" s="2" t="s">
        <v>12</v>
      </c>
      <c r="K2" s="2" t="s">
        <v>13</v>
      </c>
      <c r="L2" s="2" t="s">
        <v>14</v>
      </c>
      <c r="M2" s="2" t="s">
        <v>12</v>
      </c>
      <c r="N2" s="2" t="s">
        <v>13</v>
      </c>
      <c r="O2" s="2" t="s">
        <v>14</v>
      </c>
      <c r="P2" s="2" t="s">
        <v>12</v>
      </c>
      <c r="Q2" s="2" t="s">
        <v>13</v>
      </c>
      <c r="R2" s="2" t="s">
        <v>14</v>
      </c>
      <c r="S2" s="2" t="s">
        <v>12</v>
      </c>
      <c r="T2" s="2" t="s">
        <v>13</v>
      </c>
      <c r="U2" s="2" t="s">
        <v>14</v>
      </c>
      <c r="V2" s="2" t="s">
        <v>12</v>
      </c>
      <c r="W2" s="2" t="s">
        <v>13</v>
      </c>
      <c r="X2" s="2" t="s">
        <v>14</v>
      </c>
      <c r="Y2" s="2" t="s">
        <v>12</v>
      </c>
      <c r="Z2" s="2" t="s">
        <v>13</v>
      </c>
      <c r="AA2" s="2" t="s">
        <v>14</v>
      </c>
      <c r="AB2" s="2" t="s">
        <v>12</v>
      </c>
      <c r="AC2" s="2" t="s">
        <v>13</v>
      </c>
      <c r="AD2" s="2" t="s">
        <v>14</v>
      </c>
      <c r="AE2" s="2" t="s">
        <v>12</v>
      </c>
      <c r="AF2" s="2" t="s">
        <v>13</v>
      </c>
      <c r="AG2" s="2" t="s">
        <v>14</v>
      </c>
      <c r="AH2" s="2" t="s">
        <v>12</v>
      </c>
      <c r="AI2" s="2" t="s">
        <v>13</v>
      </c>
      <c r="AJ2" s="2" t="s">
        <v>14</v>
      </c>
      <c r="AK2" s="2" t="s">
        <v>12</v>
      </c>
      <c r="AL2" s="2" t="s">
        <v>13</v>
      </c>
      <c r="AM2" s="2" t="s">
        <v>14</v>
      </c>
      <c r="AN2" s="2" t="s">
        <v>12</v>
      </c>
      <c r="AO2" s="2" t="s">
        <v>12</v>
      </c>
      <c r="AP2" s="2" t="s">
        <v>12</v>
      </c>
      <c r="AQ2" s="2" t="s">
        <v>12</v>
      </c>
    </row>
    <row r="3">
      <c r="A3" s="3" t="s">
        <v>15</v>
      </c>
      <c r="B3" s="4" t="str">
        <f>IF(OR('176 - Aces High'!E5 = TRUE, '176 - Aces High'!E5 = FALSE), IF('176 - Aces High'!E5 = TRUE, 1, 0), '176 - Aces High'!E5)</f>
        <v>Unknown</v>
      </c>
      <c r="C3" s="5" t="str">
        <f>IF(OR('176 - Aces High'!E6 = TRUE, '176 - Aces High'!E6 = FALSE), IF('176 - Aces High'!E6 = TRUE, 1, 0), '176 - Aces High'!E6)</f>
        <v>0.00%</v>
      </c>
      <c r="D3" s="6" t="str">
        <f>IF(OR('176 - Aces High'!E7 = TRUE, '176 - Aces High'!E7 = FALSE), IF('176 - Aces High'!E7 = TRUE, 1, 0), '176 - Aces High'!E7)</f>
        <v>1.00</v>
      </c>
      <c r="E3" s="7" t="str">
        <f>IF(OR('176 - Aces High'!F7 = TRUE, '176 - Aces High'!F7 = FALSE), IF('176 - Aces High'!F7 = TRUE, 1, 0), '176 - Aces High'!F7)</f>
        <v>1.00</v>
      </c>
      <c r="F3" s="8" t="str">
        <f>IF(OR('176 - Aces High'!G7 = TRUE, '176 - Aces High'!G7 = FALSE), IF('176 - Aces High'!G7 = TRUE, 1, 0), '176 - Aces High'!G7)</f>
        <v>2.00</v>
      </c>
      <c r="G3" s="6" t="str">
        <f>IF(OR('176 - Aces High'!E8 = TRUE, '176 - Aces High'!E8 = FALSE), IF('176 - Aces High'!E8 = TRUE, 1, 0), '176 - Aces High'!E8)</f>
        <v>4.00</v>
      </c>
      <c r="H3" s="7" t="str">
        <f>IF(OR('176 - Aces High'!F8 = TRUE, '176 - Aces High'!F8 = FALSE), IF('176 - Aces High'!F8 = TRUE, 1, 0), '176 - Aces High'!F8)</f>
        <v>3.00</v>
      </c>
      <c r="I3" s="8" t="str">
        <f>IF(OR('176 - Aces High'!G8 = TRUE, '176 - Aces High'!G8 = FALSE), IF('176 - Aces High'!G8 = TRUE, 1, 0), '176 - Aces High'!G8)</f>
        <v>6.00</v>
      </c>
      <c r="J3" s="6" t="str">
        <f>IF(OR('176 - Aces High'!E9 = TRUE, '176 - Aces High'!E9 = FALSE), IF('176 - Aces High'!E9 = TRUE, 1, 0), '176 - Aces High'!E9)</f>
        <v>2.00</v>
      </c>
      <c r="K3" s="7" t="str">
        <f>IF(OR('176 - Aces High'!F9 = TRUE, '176 - Aces High'!F9 = FALSE), IF('176 - Aces High'!F9 = TRUE, 1, 0), '176 - Aces High'!F9)</f>
        <v>2.00</v>
      </c>
      <c r="L3" s="8" t="str">
        <f>IF(OR('176 - Aces High'!G9 = TRUE, '176 - Aces High'!G9 = FALSE), IF('176 - Aces High'!G9 = TRUE, 1, 0), '176 - Aces High'!G9)</f>
        <v>3.00</v>
      </c>
      <c r="M3" s="6" t="str">
        <f>IF(OR('176 - Aces High'!E10 = TRUE, '176 - Aces High'!E10 = FALSE), IF('176 - Aces High'!E10 = TRUE, 1, 0), '176 - Aces High'!E10)</f>
        <v>3.67</v>
      </c>
      <c r="N3" s="7" t="str">
        <f>IF(OR('176 - Aces High'!F10 = TRUE, '176 - Aces High'!F10 = FALSE), IF('176 - Aces High'!F10 = TRUE, 1, 0), '176 - Aces High'!F10)</f>
        <v>3.00</v>
      </c>
      <c r="O3" s="8" t="str">
        <f>IF(OR('176 - Aces High'!G10 = TRUE, '176 - Aces High'!G10 = FALSE), IF('176 - Aces High'!G10 = TRUE, 1, 0), '176 - Aces High'!G10)</f>
        <v>5.00</v>
      </c>
      <c r="P3" s="6" t="str">
        <f>IF(OR('176 - Aces High'!E11 = TRUE, '176 - Aces High'!E11 = FALSE), IF('176 - Aces High'!E11 = TRUE, 1, 0), '176 - Aces High'!E11)</f>
        <v>3.33</v>
      </c>
      <c r="Q3" s="7" t="str">
        <f>IF(OR('176 - Aces High'!F11 = TRUE, '176 - Aces High'!F11 = FALSE), IF('176 - Aces High'!F11 = TRUE, 1, 0), '176 - Aces High'!F11)</f>
        <v>4.00</v>
      </c>
      <c r="R3" s="8" t="str">
        <f>IF(OR('176 - Aces High'!G11 = TRUE, '176 - Aces High'!G11 = FALSE), IF('176 - Aces High'!G11 = TRUE, 1, 0), '176 - Aces High'!G11)</f>
        <v>4.00</v>
      </c>
      <c r="S3" s="6" t="str">
        <f>IF(OR('176 - Aces High'!E12 = TRUE, '176 - Aces High'!E12 = FALSE), IF('176 - Aces High'!E12 = TRUE, 1, 0), '176 - Aces High'!E12)</f>
        <v>1.33</v>
      </c>
      <c r="T3" s="7" t="str">
        <f>IF(OR('176 - Aces High'!F12 = TRUE, '176 - Aces High'!F12 = FALSE), IF('176 - Aces High'!F12 = TRUE, 1, 0), '176 - Aces High'!F12)</f>
        <v>1.00</v>
      </c>
      <c r="U3" s="8" t="str">
        <f>IF(OR('176 - Aces High'!G12 = TRUE, '176 - Aces High'!G12 = FALSE), IF('176 - Aces High'!G12 = TRUE, 1, 0), '176 - Aces High'!G12)</f>
        <v>2.00</v>
      </c>
      <c r="V3" s="6" t="str">
        <f>IF(OR('176 - Aces High'!E14 = TRUE, '176 - Aces High'!E14 = FALSE), IF('176 - Aces High'!E14 = TRUE, 1, 0), '176 - Aces High'!E14)</f>
        <v>0.67</v>
      </c>
      <c r="W3" s="7" t="str">
        <f>IF(OR('176 - Aces High'!F14 = TRUE, '176 - Aces High'!F14 = FALSE), IF('176 - Aces High'!F14 = TRUE, 1, 0), '176 - Aces High'!F14)</f>
        <v>1.00</v>
      </c>
      <c r="X3" s="8" t="str">
        <f>IF(OR('176 - Aces High'!G14 = TRUE, '176 - Aces High'!G14 = FALSE), IF('176 - Aces High'!G14 = TRUE, 1, 0), '176 - Aces High'!G14)</f>
        <v>1.00</v>
      </c>
      <c r="Y3" s="6" t="str">
        <f>IF(OR('176 - Aces High'!E15 = TRUE, '176 - Aces High'!E15 = FALSE), IF('176 - Aces High'!E15 = TRUE, 1, 0), '176 - Aces High'!E15)</f>
        <v>2.00</v>
      </c>
      <c r="Z3" s="7" t="str">
        <f>IF(OR('176 - Aces High'!F15 = TRUE, '176 - Aces High'!F15 = FALSE), IF('176 - Aces High'!F15 = TRUE, 1, 0), '176 - Aces High'!F15)</f>
        <v>2.00</v>
      </c>
      <c r="AA3" s="8" t="str">
        <f>IF(OR('176 - Aces High'!G15 = TRUE, '176 - Aces High'!G15 = FALSE), IF('176 - Aces High'!G15 = TRUE, 1, 0), '176 - Aces High'!G15)</f>
        <v>3.00</v>
      </c>
      <c r="AB3" s="6" t="str">
        <f>IF(OR('176 - Aces High'!E16 = TRUE, '176 - Aces High'!E16 = FALSE), IF('176 - Aces High'!E16 = TRUE, 1, 0), '176 - Aces High'!E16)</f>
        <v>3.00</v>
      </c>
      <c r="AC3" s="7" t="str">
        <f>IF(OR('176 - Aces High'!F16 = TRUE, '176 - Aces High'!F16 = FALSE), IF('176 - Aces High'!F16 = TRUE, 1, 0), '176 - Aces High'!F16)</f>
        <v>3.00</v>
      </c>
      <c r="AD3" s="8" t="str">
        <f>IF(OR('176 - Aces High'!G16 = TRUE, '176 - Aces High'!G16 = FALSE), IF('176 - Aces High'!G16 = TRUE, 1, 0), '176 - Aces High'!G16)</f>
        <v>4.00</v>
      </c>
      <c r="AE3" s="6" t="str">
        <f>IF(OR('176 - Aces High'!E17 = TRUE, '176 - Aces High'!E17 = FALSE), IF('176 - Aces High'!E17 = TRUE, 1, 0), '176 - Aces High'!E17)</f>
        <v>1.00</v>
      </c>
      <c r="AF3" s="7" t="str">
        <f>IF(OR('176 - Aces High'!F17 = TRUE, '176 - Aces High'!F17 = FALSE), IF('176 - Aces High'!F17 = TRUE, 1, 0), '176 - Aces High'!F17)</f>
        <v>1.00</v>
      </c>
      <c r="AG3" s="8" t="str">
        <f>IF(OR('176 - Aces High'!G17 = TRUE, '176 - Aces High'!G17 = FALSE), IF('176 - Aces High'!G17 = TRUE, 1, 0), '176 - Aces High'!G17)</f>
        <v>2.00</v>
      </c>
      <c r="AH3" s="6" t="str">
        <f>IF(OR('176 - Aces High'!E18 = TRUE, '176 - Aces High'!E18 = FALSE), IF('176 - Aces High'!E18 = TRUE, 1, 0), '176 - Aces High'!E18)</f>
        <v>5.67</v>
      </c>
      <c r="AI3" s="7" t="str">
        <f>IF(OR('176 - Aces High'!F18 = TRUE, '176 - Aces High'!F18 = FALSE), IF('176 - Aces High'!F18 = TRUE, 1, 0), '176 - Aces High'!F18)</f>
        <v>6.00</v>
      </c>
      <c r="AJ3" s="8" t="str">
        <f>IF(OR('176 - Aces High'!G18 = TRUE, '176 - Aces High'!G18 = FALSE), IF('176 - Aces High'!G18 = TRUE, 1, 0), '176 - Aces High'!G18)</f>
        <v>6.00</v>
      </c>
      <c r="AK3" s="6" t="str">
        <f>IF(OR('176 - Aces High'!E19 = TRUE, '176 - Aces High'!E19 = FALSE), IF('176 - Aces High'!E19 = TRUE, 1, 0), '176 - Aces High'!E19)</f>
        <v>0.67</v>
      </c>
      <c r="AL3" s="7" t="str">
        <f>IF(OR('176 - Aces High'!F19 = TRUE, '176 - Aces High'!F19 = FALSE), IF('176 - Aces High'!F19 = TRUE, 1, 0), '176 - Aces High'!F19)</f>
        <v>1.00</v>
      </c>
      <c r="AM3" s="8" t="str">
        <f>IF(OR('176 - Aces High'!G19 = TRUE, '176 - Aces High'!G19 = FALSE), IF('176 - Aces High'!G19 = TRUE, 1, 0), '176 - Aces High'!G19)</f>
        <v>1.00</v>
      </c>
      <c r="AN3" s="9" t="str">
        <f>IF(OR('176 - Aces High'!E20 = TRUE, '176 - Aces High'!E20 = FALSE), IF('176 - Aces High'!E20 = TRUE, 1, 0), '176 - Aces High'!E20)</f>
        <v>#N/A</v>
      </c>
      <c r="AO3" s="9" t="str">
        <f>IF(OR('176 - Aces High'!E21 = TRUE, '176 - Aces High'!E21 = FALSE), IF('176 - Aces High'!E21 = TRUE, 1, 0), '176 - Aces High'!E21)</f>
        <v>#N/A</v>
      </c>
      <c r="AP3" s="4" t="str">
        <f>IF(OR('176 - Aces High'!E22 = TRUE, '176 - Aces High'!E22 = FALSE), IF('176 - Aces High'!E22 = TRUE, 1, 0), '176 - Aces High'!E22)</f>
        <v>Not on HAB</v>
      </c>
      <c r="AQ3" s="10" t="str">
        <f>IF(OR('176 - Aces High'!E24 = TRUE, '176 - Aces High'!E24 = FALSE), IF('176 - Aces High'!E24 = TRUE, 1, 0), '176 - Aces High'!E24)</f>
        <v>66.67%</v>
      </c>
    </row>
    <row r="4">
      <c r="A4" s="3" t="s">
        <v>16</v>
      </c>
      <c r="B4" s="4" t="str">
        <f>IF(OR('177 - Bobcat Robotics'!E5 = TRUE, '177 - Bobcat Robotics'!E5 = FALSE), IF('177 - Bobcat Robotics'!E5 = TRUE, 1, 0), '177 - Bobcat Robotics'!E5)</f>
        <v>Unknown</v>
      </c>
      <c r="C4" s="5" t="str">
        <f>IF(OR('177 - Bobcat Robotics'!E6 = TRUE, '177 - Bobcat Robotics'!E6 = FALSE), IF('177 - Bobcat Robotics'!E6 = TRUE, 1, 0), '177 - Bobcat Robotics'!E6)</f>
        <v>0.00%</v>
      </c>
      <c r="D4" s="6" t="str">
        <f>IF(OR('177 - Bobcat Robotics'!E7 = TRUE, '177 - Bobcat Robotics'!E7 = FALSE), IF('177 - Bobcat Robotics'!E7 = TRUE, 1, 0), '177 - Bobcat Robotics'!E7)</f>
        <v>1.00</v>
      </c>
      <c r="E4" s="7" t="str">
        <f>IF(OR('177 - Bobcat Robotics'!F7 = TRUE, '177 - Bobcat Robotics'!F7 = FALSE), IF('177 - Bobcat Robotics'!F7 = TRUE, 1, 0), '177 - Bobcat Robotics'!F7)</f>
        <v>1.00</v>
      </c>
      <c r="F4" s="8" t="str">
        <f>IF(OR('177 - Bobcat Robotics'!G7 = TRUE, '177 - Bobcat Robotics'!G7 = FALSE), IF('177 - Bobcat Robotics'!G7 = TRUE, 1, 0), '177 - Bobcat Robotics'!G7)</f>
        <v>2.00</v>
      </c>
      <c r="G4" s="6" t="str">
        <f>IF(OR('177 - Bobcat Robotics'!E8 = TRUE, '177 - Bobcat Robotics'!E8 = FALSE), IF('177 - Bobcat Robotics'!E8 = TRUE, 1, 0), '177 - Bobcat Robotics'!E8)</f>
        <v>3.33</v>
      </c>
      <c r="H4" s="7" t="str">
        <f>IF(OR('177 - Bobcat Robotics'!F8 = TRUE, '177 - Bobcat Robotics'!F8 = FALSE), IF('177 - Bobcat Robotics'!F8 = TRUE, 1, 0), '177 - Bobcat Robotics'!F8)</f>
        <v>4.00</v>
      </c>
      <c r="I4" s="8" t="str">
        <f>IF(OR('177 - Bobcat Robotics'!G8 = TRUE, '177 - Bobcat Robotics'!G8 = FALSE), IF('177 - Bobcat Robotics'!G8 = TRUE, 1, 0), '177 - Bobcat Robotics'!G8)</f>
        <v>4.00</v>
      </c>
      <c r="J4" s="6" t="str">
        <f>IF(OR('177 - Bobcat Robotics'!E9 = TRUE, '177 - Bobcat Robotics'!E9 = FALSE), IF('177 - Bobcat Robotics'!E9 = TRUE, 1, 0), '177 - Bobcat Robotics'!E9)</f>
        <v>2.00</v>
      </c>
      <c r="K4" s="7" t="str">
        <f>IF(OR('177 - Bobcat Robotics'!F9 = TRUE, '177 - Bobcat Robotics'!F9 = FALSE), IF('177 - Bobcat Robotics'!F9 = TRUE, 1, 0), '177 - Bobcat Robotics'!F9)</f>
        <v>2.00</v>
      </c>
      <c r="L4" s="8" t="str">
        <f>IF(OR('177 - Bobcat Robotics'!G9 = TRUE, '177 - Bobcat Robotics'!G9 = FALSE), IF('177 - Bobcat Robotics'!G9 = TRUE, 1, 0), '177 - Bobcat Robotics'!G9)</f>
        <v>3.00</v>
      </c>
      <c r="M4" s="6" t="str">
        <f>IF(OR('177 - Bobcat Robotics'!E10 = TRUE, '177 - Bobcat Robotics'!E10 = FALSE), IF('177 - Bobcat Robotics'!E10 = TRUE, 1, 0), '177 - Bobcat Robotics'!E10)</f>
        <v>1.67</v>
      </c>
      <c r="N4" s="7" t="str">
        <f>IF(OR('177 - Bobcat Robotics'!F10 = TRUE, '177 - Bobcat Robotics'!F10 = FALSE), IF('177 - Bobcat Robotics'!F10 = TRUE, 1, 0), '177 - Bobcat Robotics'!F10)</f>
        <v>1.00</v>
      </c>
      <c r="O4" s="8" t="str">
        <f>IF(OR('177 - Bobcat Robotics'!G10 = TRUE, '177 - Bobcat Robotics'!G10 = FALSE), IF('177 - Bobcat Robotics'!G10 = TRUE, 1, 0), '177 - Bobcat Robotics'!G10)</f>
        <v>3.00</v>
      </c>
      <c r="P4" s="6" t="str">
        <f>IF(OR('177 - Bobcat Robotics'!E11 = TRUE, '177 - Bobcat Robotics'!E11 = FALSE), IF('177 - Bobcat Robotics'!E11 = TRUE, 1, 0), '177 - Bobcat Robotics'!E11)</f>
        <v>5.67</v>
      </c>
      <c r="Q4" s="7" t="str">
        <f>IF(OR('177 - Bobcat Robotics'!F11 = TRUE, '177 - Bobcat Robotics'!F11 = FALSE), IF('177 - Bobcat Robotics'!F11 = TRUE, 1, 0), '177 - Bobcat Robotics'!F11)</f>
        <v>6.00</v>
      </c>
      <c r="R4" s="8" t="str">
        <f>IF(OR('177 - Bobcat Robotics'!G11 = TRUE, '177 - Bobcat Robotics'!G11 = FALSE), IF('177 - Bobcat Robotics'!G11 = TRUE, 1, 0), '177 - Bobcat Robotics'!G11)</f>
        <v>7.00</v>
      </c>
      <c r="S4" s="6" t="str">
        <f>IF(OR('177 - Bobcat Robotics'!E12 = TRUE, '177 - Bobcat Robotics'!E12 = FALSE), IF('177 - Bobcat Robotics'!E12 = TRUE, 1, 0), '177 - Bobcat Robotics'!E12)</f>
        <v>0.00</v>
      </c>
      <c r="T4" s="7" t="str">
        <f>IF(OR('177 - Bobcat Robotics'!F12 = TRUE, '177 - Bobcat Robotics'!F12 = FALSE), IF('177 - Bobcat Robotics'!F12 = TRUE, 1, 0), '177 - Bobcat Robotics'!F12)</f>
        <v>0.00</v>
      </c>
      <c r="U4" s="8" t="str">
        <f>IF(OR('177 - Bobcat Robotics'!G12 = TRUE, '177 - Bobcat Robotics'!G12 = FALSE), IF('177 - Bobcat Robotics'!G12 = TRUE, 1, 0), '177 - Bobcat Robotics'!G12)</f>
        <v>0.00</v>
      </c>
      <c r="V4" s="6" t="str">
        <f>IF(OR('177 - Bobcat Robotics'!E14 = TRUE, '177 - Bobcat Robotics'!E14 = FALSE), IF('177 - Bobcat Robotics'!E14 = TRUE, 1, 0), '177 - Bobcat Robotics'!E14)</f>
        <v>1.00</v>
      </c>
      <c r="W4" s="7" t="str">
        <f>IF(OR('177 - Bobcat Robotics'!F14 = TRUE, '177 - Bobcat Robotics'!F14 = FALSE), IF('177 - Bobcat Robotics'!F14 = TRUE, 1, 0), '177 - Bobcat Robotics'!F14)</f>
        <v>1.00</v>
      </c>
      <c r="X4" s="8" t="str">
        <f>IF(OR('177 - Bobcat Robotics'!G14 = TRUE, '177 - Bobcat Robotics'!G14 = FALSE), IF('177 - Bobcat Robotics'!G14 = TRUE, 1, 0), '177 - Bobcat Robotics'!G14)</f>
        <v>2.00</v>
      </c>
      <c r="Y4" s="6" t="str">
        <f>IF(OR('177 - Bobcat Robotics'!E15 = TRUE, '177 - Bobcat Robotics'!E15 = FALSE), IF('177 - Bobcat Robotics'!E15 = TRUE, 1, 0), '177 - Bobcat Robotics'!E15)</f>
        <v>2.67</v>
      </c>
      <c r="Z4" s="7" t="str">
        <f>IF(OR('177 - Bobcat Robotics'!F15 = TRUE, '177 - Bobcat Robotics'!F15 = FALSE), IF('177 - Bobcat Robotics'!F15 = TRUE, 1, 0), '177 - Bobcat Robotics'!F15)</f>
        <v>4.00</v>
      </c>
      <c r="AA4" s="8" t="str">
        <f>IF(OR('177 - Bobcat Robotics'!G15 = TRUE, '177 - Bobcat Robotics'!G15 = FALSE), IF('177 - Bobcat Robotics'!G15 = TRUE, 1, 0), '177 - Bobcat Robotics'!G15)</f>
        <v>4.00</v>
      </c>
      <c r="AB4" s="6" t="str">
        <f>IF(OR('177 - Bobcat Robotics'!E16 = TRUE, '177 - Bobcat Robotics'!E16 = FALSE), IF('177 - Bobcat Robotics'!E16 = TRUE, 1, 0), '177 - Bobcat Robotics'!E16)</f>
        <v>1.00</v>
      </c>
      <c r="AC4" s="7" t="str">
        <f>IF(OR('177 - Bobcat Robotics'!F16 = TRUE, '177 - Bobcat Robotics'!F16 = FALSE), IF('177 - Bobcat Robotics'!F16 = TRUE, 1, 0), '177 - Bobcat Robotics'!F16)</f>
        <v>1.00</v>
      </c>
      <c r="AD4" s="8" t="str">
        <f>IF(OR('177 - Bobcat Robotics'!G16 = TRUE, '177 - Bobcat Robotics'!G16 = FALSE), IF('177 - Bobcat Robotics'!G16 = TRUE, 1, 0), '177 - Bobcat Robotics'!G16)</f>
        <v>1.00</v>
      </c>
      <c r="AE4" s="6" t="str">
        <f>IF(OR('177 - Bobcat Robotics'!E17 = TRUE, '177 - Bobcat Robotics'!E17 = FALSE), IF('177 - Bobcat Robotics'!E17 = TRUE, 1, 0), '177 - Bobcat Robotics'!E17)</f>
        <v>3.00</v>
      </c>
      <c r="AF4" s="7" t="str">
        <f>IF(OR('177 - Bobcat Robotics'!F17 = TRUE, '177 - Bobcat Robotics'!F17 = FALSE), IF('177 - Bobcat Robotics'!F17 = TRUE, 1, 0), '177 - Bobcat Robotics'!F17)</f>
        <v>3.00</v>
      </c>
      <c r="AG4" s="8" t="str">
        <f>IF(OR('177 - Bobcat Robotics'!G17 = TRUE, '177 - Bobcat Robotics'!G17 = FALSE), IF('177 - Bobcat Robotics'!G17 = TRUE, 1, 0), '177 - Bobcat Robotics'!G17)</f>
        <v>3.00</v>
      </c>
      <c r="AH4" s="6" t="str">
        <f>IF(OR('177 - Bobcat Robotics'!E18 = TRUE, '177 - Bobcat Robotics'!E18 = FALSE), IF('177 - Bobcat Robotics'!E18 = TRUE, 1, 0), '177 - Bobcat Robotics'!E18)</f>
        <v>4.33</v>
      </c>
      <c r="AI4" s="7" t="str">
        <f>IF(OR('177 - Bobcat Robotics'!F18 = TRUE, '177 - Bobcat Robotics'!F18 = FALSE), IF('177 - Bobcat Robotics'!F18 = TRUE, 1, 0), '177 - Bobcat Robotics'!F18)</f>
        <v>3.00</v>
      </c>
      <c r="AJ4" s="8" t="str">
        <f>IF(OR('177 - Bobcat Robotics'!G18 = TRUE, '177 - Bobcat Robotics'!G18 = FALSE), IF('177 - Bobcat Robotics'!G18 = TRUE, 1, 0), '177 - Bobcat Robotics'!G18)</f>
        <v>8.00</v>
      </c>
      <c r="AK4" s="6" t="str">
        <f>IF(OR('177 - Bobcat Robotics'!E19 = TRUE, '177 - Bobcat Robotics'!E19 = FALSE), IF('177 - Bobcat Robotics'!E19 = TRUE, 1, 0), '177 - Bobcat Robotics'!E19)</f>
        <v>0.33</v>
      </c>
      <c r="AL4" s="7" t="str">
        <f>IF(OR('177 - Bobcat Robotics'!F19 = TRUE, '177 - Bobcat Robotics'!F19 = FALSE), IF('177 - Bobcat Robotics'!F19 = TRUE, 1, 0), '177 - Bobcat Robotics'!F19)</f>
        <v>0.00</v>
      </c>
      <c r="AM4" s="8" t="str">
        <f>IF(OR('177 - Bobcat Robotics'!G19 = TRUE, '177 - Bobcat Robotics'!G19 = FALSE), IF('177 - Bobcat Robotics'!G19 = TRUE, 1, 0), '177 - Bobcat Robotics'!G19)</f>
        <v>1.00</v>
      </c>
      <c r="AN4" s="9" t="str">
        <f>IF(OR('177 - Bobcat Robotics'!E20 = TRUE, '177 - Bobcat Robotics'!E20 = FALSE), IF('177 - Bobcat Robotics'!E20 = TRUE, 1, 0), '177 - Bobcat Robotics'!E20)</f>
        <v>#N/A</v>
      </c>
      <c r="AO4" s="9" t="str">
        <f>IF(OR('177 - Bobcat Robotics'!E21 = TRUE, '177 - Bobcat Robotics'!E21 = FALSE), IF('177 - Bobcat Robotics'!E21 = TRUE, 1, 0), '177 - Bobcat Robotics'!E21)</f>
        <v>#N/A</v>
      </c>
      <c r="AP4" s="4" t="str">
        <f>IF(OR('177 - Bobcat Robotics'!E22 = TRUE, '177 - Bobcat Robotics'!E22 = FALSE), IF('177 - Bobcat Robotics'!E22 = TRUE, 1, 0), '177 - Bobcat Robotics'!E22)</f>
        <v>Not on HAB</v>
      </c>
      <c r="AQ4" s="10" t="str">
        <f>IF(OR('177 - Bobcat Robotics'!E24 = TRUE, '177 - Bobcat Robotics'!E24 = FALSE), IF('177 - Bobcat Robotics'!E24 = TRUE, 1, 0), '177 - Bobcat Robotics'!E24)</f>
        <v>66.67%</v>
      </c>
    </row>
    <row r="5">
      <c r="A5" s="3" t="s">
        <v>17</v>
      </c>
      <c r="B5" s="4" t="str">
        <f>IF(OR('178 - The 2nd Law Enforcers'!E5 = TRUE, '178 - The 2nd Law Enforcers'!E5 = FALSE), IF('178 - The 2nd Law Enforcers'!E5 = TRUE, 1, 0), '178 - The 2nd Law Enforcers'!E5)</f>
        <v>Unknown</v>
      </c>
      <c r="C5" s="5" t="str">
        <f>IF(OR('178 - The 2nd Law Enforcers'!E6 = TRUE, '178 - The 2nd Law Enforcers'!E6 = FALSE), IF('178 - The 2nd Law Enforcers'!E6 = TRUE, 1, 0), '178 - The 2nd Law Enforcers'!E6)</f>
        <v>0.00%</v>
      </c>
      <c r="D5" s="6" t="str">
        <f>IF(OR('178 - The 2nd Law Enforcers'!E7 = TRUE, '178 - The 2nd Law Enforcers'!E7 = FALSE), IF('178 - The 2nd Law Enforcers'!E7 = TRUE, 1, 0), '178 - The 2nd Law Enforcers'!E7)</f>
        <v>0.00</v>
      </c>
      <c r="E5" s="7" t="str">
        <f>IF(OR('178 - The 2nd Law Enforcers'!F7 = TRUE, '178 - The 2nd Law Enforcers'!F7 = FALSE), IF('178 - The 2nd Law Enforcers'!F7 = TRUE, 1, 0), '178 - The 2nd Law Enforcers'!F7)</f>
        <v>0.00</v>
      </c>
      <c r="F5" s="8" t="str">
        <f>IF(OR('178 - The 2nd Law Enforcers'!G7 = TRUE, '178 - The 2nd Law Enforcers'!G7 = FALSE), IF('178 - The 2nd Law Enforcers'!G7 = TRUE, 1, 0), '178 - The 2nd Law Enforcers'!G7)</f>
        <v>0.00</v>
      </c>
      <c r="G5" s="6" t="str">
        <f>IF(OR('178 - The 2nd Law Enforcers'!E8 = TRUE, '178 - The 2nd Law Enforcers'!E8 = FALSE), IF('178 - The 2nd Law Enforcers'!E8 = TRUE, 1, 0), '178 - The 2nd Law Enforcers'!E8)</f>
        <v>0.67</v>
      </c>
      <c r="H5" s="7" t="str">
        <f>IF(OR('178 - The 2nd Law Enforcers'!F8 = TRUE, '178 - The 2nd Law Enforcers'!F8 = FALSE), IF('178 - The 2nd Law Enforcers'!F8 = TRUE, 1, 0), '178 - The 2nd Law Enforcers'!F8)</f>
        <v>1.00</v>
      </c>
      <c r="I5" s="8" t="str">
        <f>IF(OR('178 - The 2nd Law Enforcers'!G8 = TRUE, '178 - The 2nd Law Enforcers'!G8 = FALSE), IF('178 - The 2nd Law Enforcers'!G8 = TRUE, 1, 0), '178 - The 2nd Law Enforcers'!G8)</f>
        <v>1.00</v>
      </c>
      <c r="J5" s="6" t="str">
        <f>IF(OR('178 - The 2nd Law Enforcers'!E9 = TRUE, '178 - The 2nd Law Enforcers'!E9 = FALSE), IF('178 - The 2nd Law Enforcers'!E9 = TRUE, 1, 0), '178 - The 2nd Law Enforcers'!E9)</f>
        <v>3.67</v>
      </c>
      <c r="K5" s="7" t="str">
        <f>IF(OR('178 - The 2nd Law Enforcers'!F9 = TRUE, '178 - The 2nd Law Enforcers'!F9 = FALSE), IF('178 - The 2nd Law Enforcers'!F9 = TRUE, 1, 0), '178 - The 2nd Law Enforcers'!F9)</f>
        <v>4.00</v>
      </c>
      <c r="L5" s="8" t="str">
        <f>IF(OR('178 - The 2nd Law Enforcers'!G9 = TRUE, '178 - The 2nd Law Enforcers'!G9 = FALSE), IF('178 - The 2nd Law Enforcers'!G9 = TRUE, 1, 0), '178 - The 2nd Law Enforcers'!G9)</f>
        <v>4.00</v>
      </c>
      <c r="M5" s="6" t="str">
        <f>IF(OR('178 - The 2nd Law Enforcers'!E10 = TRUE, '178 - The 2nd Law Enforcers'!E10 = FALSE), IF('178 - The 2nd Law Enforcers'!E10 = TRUE, 1, 0), '178 - The 2nd Law Enforcers'!E10)</f>
        <v>0.67</v>
      </c>
      <c r="N5" s="7" t="str">
        <f>IF(OR('178 - The 2nd Law Enforcers'!F10 = TRUE, '178 - The 2nd Law Enforcers'!F10 = FALSE), IF('178 - The 2nd Law Enforcers'!F10 = TRUE, 1, 0), '178 - The 2nd Law Enforcers'!F10)</f>
        <v>1.00</v>
      </c>
      <c r="O5" s="8" t="str">
        <f>IF(OR('178 - The 2nd Law Enforcers'!G10 = TRUE, '178 - The 2nd Law Enforcers'!G10 = FALSE), IF('178 - The 2nd Law Enforcers'!G10 = TRUE, 1, 0), '178 - The 2nd Law Enforcers'!G10)</f>
        <v>1.00</v>
      </c>
      <c r="P5" s="6" t="str">
        <f>IF(OR('178 - The 2nd Law Enforcers'!E11 = TRUE, '178 - The 2nd Law Enforcers'!E11 = FALSE), IF('178 - The 2nd Law Enforcers'!E11 = TRUE, 1, 0), '178 - The 2nd Law Enforcers'!E11)</f>
        <v>2.33</v>
      </c>
      <c r="Q5" s="7" t="str">
        <f>IF(OR('178 - The 2nd Law Enforcers'!F11 = TRUE, '178 - The 2nd Law Enforcers'!F11 = FALSE), IF('178 - The 2nd Law Enforcers'!F11 = TRUE, 1, 0), '178 - The 2nd Law Enforcers'!F11)</f>
        <v>2.00</v>
      </c>
      <c r="R5" s="8" t="str">
        <f>IF(OR('178 - The 2nd Law Enforcers'!G11 = TRUE, '178 - The 2nd Law Enforcers'!G11 = FALSE), IF('178 - The 2nd Law Enforcers'!G11 = TRUE, 1, 0), '178 - The 2nd Law Enforcers'!G11)</f>
        <v>3.00</v>
      </c>
      <c r="S5" s="6" t="str">
        <f>IF(OR('178 - The 2nd Law Enforcers'!E12 = TRUE, '178 - The 2nd Law Enforcers'!E12 = FALSE), IF('178 - The 2nd Law Enforcers'!E12 = TRUE, 1, 0), '178 - The 2nd Law Enforcers'!E12)</f>
        <v>0.00</v>
      </c>
      <c r="T5" s="7" t="str">
        <f>IF(OR('178 - The 2nd Law Enforcers'!F12 = TRUE, '178 - The 2nd Law Enforcers'!F12 = FALSE), IF('178 - The 2nd Law Enforcers'!F12 = TRUE, 1, 0), '178 - The 2nd Law Enforcers'!F12)</f>
        <v>0.00</v>
      </c>
      <c r="U5" s="8" t="str">
        <f>IF(OR('178 - The 2nd Law Enforcers'!G12 = TRUE, '178 - The 2nd Law Enforcers'!G12 = FALSE), IF('178 - The 2nd Law Enforcers'!G12 = TRUE, 1, 0), '178 - The 2nd Law Enforcers'!G12)</f>
        <v>0.00</v>
      </c>
      <c r="V5" s="6" t="str">
        <f>IF(OR('178 - The 2nd Law Enforcers'!E14 = TRUE, '178 - The 2nd Law Enforcers'!E14 = FALSE), IF('178 - The 2nd Law Enforcers'!E14 = TRUE, 1, 0), '178 - The 2nd Law Enforcers'!E14)</f>
        <v>0.00</v>
      </c>
      <c r="W5" s="7" t="str">
        <f>IF(OR('178 - The 2nd Law Enforcers'!F14 = TRUE, '178 - The 2nd Law Enforcers'!F14 = FALSE), IF('178 - The 2nd Law Enforcers'!F14 = TRUE, 1, 0), '178 - The 2nd Law Enforcers'!F14)</f>
        <v>0.00</v>
      </c>
      <c r="X5" s="8" t="str">
        <f>IF(OR('178 - The 2nd Law Enforcers'!G14 = TRUE, '178 - The 2nd Law Enforcers'!G14 = FALSE), IF('178 - The 2nd Law Enforcers'!G14 = TRUE, 1, 0), '178 - The 2nd Law Enforcers'!G14)</f>
        <v>0.00</v>
      </c>
      <c r="Y5" s="6" t="str">
        <f>IF(OR('178 - The 2nd Law Enforcers'!E15 = TRUE, '178 - The 2nd Law Enforcers'!E15 = FALSE), IF('178 - The 2nd Law Enforcers'!E15 = TRUE, 1, 0), '178 - The 2nd Law Enforcers'!E15)</f>
        <v>2.00</v>
      </c>
      <c r="Z5" s="7" t="str">
        <f>IF(OR('178 - The 2nd Law Enforcers'!F15 = TRUE, '178 - The 2nd Law Enforcers'!F15 = FALSE), IF('178 - The 2nd Law Enforcers'!F15 = TRUE, 1, 0), '178 - The 2nd Law Enforcers'!F15)</f>
        <v>2.00</v>
      </c>
      <c r="AA5" s="8" t="str">
        <f>IF(OR('178 - The 2nd Law Enforcers'!G15 = TRUE, '178 - The 2nd Law Enforcers'!G15 = FALSE), IF('178 - The 2nd Law Enforcers'!G15 = TRUE, 1, 0), '178 - The 2nd Law Enforcers'!G15)</f>
        <v>3.00</v>
      </c>
      <c r="AB5" s="6" t="str">
        <f>IF(OR('178 - The 2nd Law Enforcers'!E16 = TRUE, '178 - The 2nd Law Enforcers'!E16 = FALSE), IF('178 - The 2nd Law Enforcers'!E16 = TRUE, 1, 0), '178 - The 2nd Law Enforcers'!E16)</f>
        <v>2.00</v>
      </c>
      <c r="AC5" s="7" t="str">
        <f>IF(OR('178 - The 2nd Law Enforcers'!F16 = TRUE, '178 - The 2nd Law Enforcers'!F16 = FALSE), IF('178 - The 2nd Law Enforcers'!F16 = TRUE, 1, 0), '178 - The 2nd Law Enforcers'!F16)</f>
        <v>1.00</v>
      </c>
      <c r="AD5" s="8" t="str">
        <f>IF(OR('178 - The 2nd Law Enforcers'!G16 = TRUE, '178 - The 2nd Law Enforcers'!G16 = FALSE), IF('178 - The 2nd Law Enforcers'!G16 = TRUE, 1, 0), '178 - The 2nd Law Enforcers'!G16)</f>
        <v>5.00</v>
      </c>
      <c r="AE5" s="6" t="str">
        <f>IF(OR('178 - The 2nd Law Enforcers'!E17 = TRUE, '178 - The 2nd Law Enforcers'!E17 = FALSE), IF('178 - The 2nd Law Enforcers'!E17 = TRUE, 1, 0), '178 - The 2nd Law Enforcers'!E17)</f>
        <v>2.00</v>
      </c>
      <c r="AF5" s="7" t="str">
        <f>IF(OR('178 - The 2nd Law Enforcers'!F17 = TRUE, '178 - The 2nd Law Enforcers'!F17 = FALSE), IF('178 - The 2nd Law Enforcers'!F17 = TRUE, 1, 0), '178 - The 2nd Law Enforcers'!F17)</f>
        <v>2.00</v>
      </c>
      <c r="AG5" s="8" t="str">
        <f>IF(OR('178 - The 2nd Law Enforcers'!G17 = TRUE, '178 - The 2nd Law Enforcers'!G17 = FALSE), IF('178 - The 2nd Law Enforcers'!G17 = TRUE, 1, 0), '178 - The 2nd Law Enforcers'!G17)</f>
        <v>3.00</v>
      </c>
      <c r="AH5" s="6" t="str">
        <f>IF(OR('178 - The 2nd Law Enforcers'!E18 = TRUE, '178 - The 2nd Law Enforcers'!E18 = FALSE), IF('178 - The 2nd Law Enforcers'!E18 = TRUE, 1, 0), '178 - The 2nd Law Enforcers'!E18)</f>
        <v>2.67</v>
      </c>
      <c r="AI5" s="7" t="str">
        <f>IF(OR('178 - The 2nd Law Enforcers'!F18 = TRUE, '178 - The 2nd Law Enforcers'!F18 = FALSE), IF('178 - The 2nd Law Enforcers'!F18 = TRUE, 1, 0), '178 - The 2nd Law Enforcers'!F18)</f>
        <v>3.00</v>
      </c>
      <c r="AJ5" s="8" t="str">
        <f>IF(OR('178 - The 2nd Law Enforcers'!G18 = TRUE, '178 - The 2nd Law Enforcers'!G18 = FALSE), IF('178 - The 2nd Law Enforcers'!G18 = TRUE, 1, 0), '178 - The 2nd Law Enforcers'!G18)</f>
        <v>3.00</v>
      </c>
      <c r="AK5" s="6" t="str">
        <f>IF(OR('178 - The 2nd Law Enforcers'!E19 = TRUE, '178 - The 2nd Law Enforcers'!E19 = FALSE), IF('178 - The 2nd Law Enforcers'!E19 = TRUE, 1, 0), '178 - The 2nd Law Enforcers'!E19)</f>
        <v>0.33</v>
      </c>
      <c r="AL5" s="7" t="str">
        <f>IF(OR('178 - The 2nd Law Enforcers'!F19 = TRUE, '178 - The 2nd Law Enforcers'!F19 = FALSE), IF('178 - The 2nd Law Enforcers'!F19 = TRUE, 1, 0), '178 - The 2nd Law Enforcers'!F19)</f>
        <v>0.00</v>
      </c>
      <c r="AM5" s="8" t="str">
        <f>IF(OR('178 - The 2nd Law Enforcers'!G19 = TRUE, '178 - The 2nd Law Enforcers'!G19 = FALSE), IF('178 - The 2nd Law Enforcers'!G19 = TRUE, 1, 0), '178 - The 2nd Law Enforcers'!G19)</f>
        <v>1.00</v>
      </c>
      <c r="AN5" s="9" t="str">
        <f>IF(OR('178 - The 2nd Law Enforcers'!E20 = TRUE, '178 - The 2nd Law Enforcers'!E20 = FALSE), IF('178 - The 2nd Law Enforcers'!E20 = TRUE, 1, 0), '178 - The 2nd Law Enforcers'!E20)</f>
        <v>#N/A</v>
      </c>
      <c r="AO5" s="9" t="str">
        <f>IF(OR('178 - The 2nd Law Enforcers'!E21 = TRUE, '178 - The 2nd Law Enforcers'!E21 = FALSE), IF('178 - The 2nd Law Enforcers'!E21 = TRUE, 1, 0), '178 - The 2nd Law Enforcers'!E21)</f>
        <v>#N/A</v>
      </c>
      <c r="AP5" s="4" t="str">
        <f>IF(OR('178 - The 2nd Law Enforcers'!E22 = TRUE, '178 - The 2nd Law Enforcers'!E22 = FALSE), IF('178 - The 2nd Law Enforcers'!E22 = TRUE, 1, 0), '178 - The 2nd Law Enforcers'!E22)</f>
        <v>Not on HAB</v>
      </c>
      <c r="AQ5" s="10" t="str">
        <f>IF(OR('178 - The 2nd Law Enforcers'!E24 = TRUE, '178 - The 2nd Law Enforcers'!E24 = FALSE), IF('178 - The 2nd Law Enforcers'!E24 = TRUE, 1, 0), '178 - The 2nd Law Enforcers'!E24)</f>
        <v>0.00%</v>
      </c>
    </row>
    <row r="6">
      <c r="A6" s="3" t="s">
        <v>18</v>
      </c>
      <c r="B6" s="4" t="str">
        <f>IF(OR('195 - CyberKnights'!E5 = TRUE, '195 - CyberKnights'!E5 = FALSE), IF('195 - CyberKnights'!E5 = TRUE, 1, 0), '195 - CyberKnights'!E5)</f>
        <v>Unknown</v>
      </c>
      <c r="C6" s="5" t="str">
        <f>IF(OR('195 - CyberKnights'!E6 = TRUE, '195 - CyberKnights'!E6 = FALSE), IF('195 - CyberKnights'!E6 = TRUE, 1, 0), '195 - CyberKnights'!E6)</f>
        <v>0.00%</v>
      </c>
      <c r="D6" s="6" t="str">
        <f>IF(OR('195 - CyberKnights'!E7 = TRUE, '195 - CyberKnights'!E7 = FALSE), IF('195 - CyberKnights'!E7 = TRUE, 1, 0), '195 - CyberKnights'!E7)</f>
        <v>0.33</v>
      </c>
      <c r="E6" s="7" t="str">
        <f>IF(OR('195 - CyberKnights'!F7 = TRUE, '195 - CyberKnights'!F7 = FALSE), IF('195 - CyberKnights'!F7 = TRUE, 1, 0), '195 - CyberKnights'!F7)</f>
        <v>0.00</v>
      </c>
      <c r="F6" s="8" t="str">
        <f>IF(OR('195 - CyberKnights'!G7 = TRUE, '195 - CyberKnights'!G7 = FALSE), IF('195 - CyberKnights'!G7 = TRUE, 1, 0), '195 - CyberKnights'!G7)</f>
        <v>1.00</v>
      </c>
      <c r="G6" s="6" t="str">
        <f>IF(OR('195 - CyberKnights'!E8 = TRUE, '195 - CyberKnights'!E8 = FALSE), IF('195 - CyberKnights'!E8 = TRUE, 1, 0), '195 - CyberKnights'!E8)</f>
        <v>2.67</v>
      </c>
      <c r="H6" s="7" t="str">
        <f>IF(OR('195 - CyberKnights'!F8 = TRUE, '195 - CyberKnights'!F8 = FALSE), IF('195 - CyberKnights'!F8 = TRUE, 1, 0), '195 - CyberKnights'!F8)</f>
        <v>3.00</v>
      </c>
      <c r="I6" s="8" t="str">
        <f>IF(OR('195 - CyberKnights'!G8 = TRUE, '195 - CyberKnights'!G8 = FALSE), IF('195 - CyberKnights'!G8 = TRUE, 1, 0), '195 - CyberKnights'!G8)</f>
        <v>3.00</v>
      </c>
      <c r="J6" s="6" t="str">
        <f>IF(OR('195 - CyberKnights'!E9 = TRUE, '195 - CyberKnights'!E9 = FALSE), IF('195 - CyberKnights'!E9 = TRUE, 1, 0), '195 - CyberKnights'!E9)</f>
        <v>2.67</v>
      </c>
      <c r="K6" s="7" t="str">
        <f>IF(OR('195 - CyberKnights'!F9 = TRUE, '195 - CyberKnights'!F9 = FALSE), IF('195 - CyberKnights'!F9 = TRUE, 1, 0), '195 - CyberKnights'!F9)</f>
        <v>2.00</v>
      </c>
      <c r="L6" s="8" t="str">
        <f>IF(OR('195 - CyberKnights'!G9 = TRUE, '195 - CyberKnights'!G9 = FALSE), IF('195 - CyberKnights'!G9 = TRUE, 1, 0), '195 - CyberKnights'!G9)</f>
        <v>4.00</v>
      </c>
      <c r="M6" s="6" t="str">
        <f>IF(OR('195 - CyberKnights'!E10 = TRUE, '195 - CyberKnights'!E10 = FALSE), IF('195 - CyberKnights'!E10 = TRUE, 1, 0), '195 - CyberKnights'!E10)</f>
        <v>1.00</v>
      </c>
      <c r="N6" s="7" t="str">
        <f>IF(OR('195 - CyberKnights'!F10 = TRUE, '195 - CyberKnights'!F10 = FALSE), IF('195 - CyberKnights'!F10 = TRUE, 1, 0), '195 - CyberKnights'!F10)</f>
        <v>1.00</v>
      </c>
      <c r="O6" s="8" t="str">
        <f>IF(OR('195 - CyberKnights'!G10 = TRUE, '195 - CyberKnights'!G10 = FALSE), IF('195 - CyberKnights'!G10 = TRUE, 1, 0), '195 - CyberKnights'!G10)</f>
        <v>2.00</v>
      </c>
      <c r="P6" s="6" t="str">
        <f>IF(OR('195 - CyberKnights'!E11 = TRUE, '195 - CyberKnights'!E11 = FALSE), IF('195 - CyberKnights'!E11 = TRUE, 1, 0), '195 - CyberKnights'!E11)</f>
        <v>4.33</v>
      </c>
      <c r="Q6" s="7" t="str">
        <f>IF(OR('195 - CyberKnights'!F11 = TRUE, '195 - CyberKnights'!F11 = FALSE), IF('195 - CyberKnights'!F11 = TRUE, 1, 0), '195 - CyberKnights'!F11)</f>
        <v>5.00</v>
      </c>
      <c r="R6" s="8" t="str">
        <f>IF(OR('195 - CyberKnights'!G11 = TRUE, '195 - CyberKnights'!G11 = FALSE), IF('195 - CyberKnights'!G11 = TRUE, 1, 0), '195 - CyberKnights'!G11)</f>
        <v>5.00</v>
      </c>
      <c r="S6" s="6" t="str">
        <f>IF(OR('195 - CyberKnights'!E12 = TRUE, '195 - CyberKnights'!E12 = FALSE), IF('195 - CyberKnights'!E12 = TRUE, 1, 0), '195 - CyberKnights'!E12)</f>
        <v>0.00</v>
      </c>
      <c r="T6" s="7" t="str">
        <f>IF(OR('195 - CyberKnights'!F12 = TRUE, '195 - CyberKnights'!F12 = FALSE), IF('195 - CyberKnights'!F12 = TRUE, 1, 0), '195 - CyberKnights'!F12)</f>
        <v>0.00</v>
      </c>
      <c r="U6" s="8" t="str">
        <f>IF(OR('195 - CyberKnights'!G12 = TRUE, '195 - CyberKnights'!G12 = FALSE), IF('195 - CyberKnights'!G12 = TRUE, 1, 0), '195 - CyberKnights'!G12)</f>
        <v>0.00</v>
      </c>
      <c r="V6" s="6" t="str">
        <f>IF(OR('195 - CyberKnights'!E14 = TRUE, '195 - CyberKnights'!E14 = FALSE), IF('195 - CyberKnights'!E14 = TRUE, 1, 0), '195 - CyberKnights'!E14)</f>
        <v>0.00</v>
      </c>
      <c r="W6" s="7" t="str">
        <f>IF(OR('195 - CyberKnights'!F14 = TRUE, '195 - CyberKnights'!F14 = FALSE), IF('195 - CyberKnights'!F14 = TRUE, 1, 0), '195 - CyberKnights'!F14)</f>
        <v>0.00</v>
      </c>
      <c r="X6" s="8" t="str">
        <f>IF(OR('195 - CyberKnights'!G14 = TRUE, '195 - CyberKnights'!G14 = FALSE), IF('195 - CyberKnights'!G14 = TRUE, 1, 0), '195 - CyberKnights'!G14)</f>
        <v>0.00</v>
      </c>
      <c r="Y6" s="6" t="str">
        <f>IF(OR('195 - CyberKnights'!E15 = TRUE, '195 - CyberKnights'!E15 = FALSE), IF('195 - CyberKnights'!E15 = TRUE, 1, 0), '195 - CyberKnights'!E15)</f>
        <v>2.33</v>
      </c>
      <c r="Z6" s="7" t="str">
        <f>IF(OR('195 - CyberKnights'!F15 = TRUE, '195 - CyberKnights'!F15 = FALSE), IF('195 - CyberKnights'!F15 = TRUE, 1, 0), '195 - CyberKnights'!F15)</f>
        <v>2.00</v>
      </c>
      <c r="AA6" s="8" t="str">
        <f>IF(OR('195 - CyberKnights'!G15 = TRUE, '195 - CyberKnights'!G15 = FALSE), IF('195 - CyberKnights'!G15 = TRUE, 1, 0), '195 - CyberKnights'!G15)</f>
        <v>3.00</v>
      </c>
      <c r="AB6" s="6" t="str">
        <f>IF(OR('195 - CyberKnights'!E16 = TRUE, '195 - CyberKnights'!E16 = FALSE), IF('195 - CyberKnights'!E16 = TRUE, 1, 0), '195 - CyberKnights'!E16)</f>
        <v>2.00</v>
      </c>
      <c r="AC6" s="7" t="str">
        <f>IF(OR('195 - CyberKnights'!F16 = TRUE, '195 - CyberKnights'!F16 = FALSE), IF('195 - CyberKnights'!F16 = TRUE, 1, 0), '195 - CyberKnights'!F16)</f>
        <v>2.00</v>
      </c>
      <c r="AD6" s="8" t="str">
        <f>IF(OR('195 - CyberKnights'!G16 = TRUE, '195 - CyberKnights'!G16 = FALSE), IF('195 - CyberKnights'!G16 = TRUE, 1, 0), '195 - CyberKnights'!G16)</f>
        <v>3.00</v>
      </c>
      <c r="AE6" s="6" t="str">
        <f>IF(OR('195 - CyberKnights'!E17 = TRUE, '195 - CyberKnights'!E17 = FALSE), IF('195 - CyberKnights'!E17 = TRUE, 1, 0), '195 - CyberKnights'!E17)</f>
        <v>1.33</v>
      </c>
      <c r="AF6" s="7" t="str">
        <f>IF(OR('195 - CyberKnights'!F17 = TRUE, '195 - CyberKnights'!F17 = FALSE), IF('195 - CyberKnights'!F17 = TRUE, 1, 0), '195 - CyberKnights'!F17)</f>
        <v>1.00</v>
      </c>
      <c r="AG6" s="8" t="str">
        <f>IF(OR('195 - CyberKnights'!G17 = TRUE, '195 - CyberKnights'!G17 = FALSE), IF('195 - CyberKnights'!G17 = TRUE, 1, 0), '195 - CyberKnights'!G17)</f>
        <v>2.00</v>
      </c>
      <c r="AH6" s="6" t="str">
        <f>IF(OR('195 - CyberKnights'!E18 = TRUE, '195 - CyberKnights'!E18 = FALSE), IF('195 - CyberKnights'!E18 = TRUE, 1, 0), '195 - CyberKnights'!E18)</f>
        <v>3.00</v>
      </c>
      <c r="AI6" s="7" t="str">
        <f>IF(OR('195 - CyberKnights'!F18 = TRUE, '195 - CyberKnights'!F18 = FALSE), IF('195 - CyberKnights'!F18 = TRUE, 1, 0), '195 - CyberKnights'!F18)</f>
        <v>2.00</v>
      </c>
      <c r="AJ6" s="8" t="str">
        <f>IF(OR('195 - CyberKnights'!G18 = TRUE, '195 - CyberKnights'!G18 = FALSE), IF('195 - CyberKnights'!G18 = TRUE, 1, 0), '195 - CyberKnights'!G18)</f>
        <v>5.00</v>
      </c>
      <c r="AK6" s="6" t="str">
        <f>IF(OR('195 - CyberKnights'!E19 = TRUE, '195 - CyberKnights'!E19 = FALSE), IF('195 - CyberKnights'!E19 = TRUE, 1, 0), '195 - CyberKnights'!E19)</f>
        <v>0.33</v>
      </c>
      <c r="AL6" s="7" t="str">
        <f>IF(OR('195 - CyberKnights'!F19 = TRUE, '195 - CyberKnights'!F19 = FALSE), IF('195 - CyberKnights'!F19 = TRUE, 1, 0), '195 - CyberKnights'!F19)</f>
        <v>0.00</v>
      </c>
      <c r="AM6" s="8" t="str">
        <f>IF(OR('195 - CyberKnights'!G19 = TRUE, '195 - CyberKnights'!G19 = FALSE), IF('195 - CyberKnights'!G19 = TRUE, 1, 0), '195 - CyberKnights'!G19)</f>
        <v>1.00</v>
      </c>
      <c r="AN6" s="9" t="str">
        <f>IF(OR('195 - CyberKnights'!E20 = TRUE, '195 - CyberKnights'!E20 = FALSE), IF('195 - CyberKnights'!E20 = TRUE, 1, 0), '195 - CyberKnights'!E20)</f>
        <v>#N/A</v>
      </c>
      <c r="AO6" s="9" t="str">
        <f>IF(OR('195 - CyberKnights'!E21 = TRUE, '195 - CyberKnights'!E21 = FALSE), IF('195 - CyberKnights'!E21 = TRUE, 1, 0), '195 - CyberKnights'!E21)</f>
        <v>#N/A</v>
      </c>
      <c r="AP6" s="4" t="str">
        <f>IF(OR('195 - CyberKnights'!E22 = TRUE, '195 - CyberKnights'!E22 = FALSE), IF('195 - CyberKnights'!E22 = TRUE, 1, 0), '195 - CyberKnights'!E22)</f>
        <v>Not on HAB</v>
      </c>
      <c r="AQ6" s="10" t="str">
        <f>IF(OR('195 - CyberKnights'!E24 = TRUE, '195 - CyberKnights'!E24 = FALSE), IF('195 - CyberKnights'!E24 = TRUE, 1, 0), '195 - CyberKnights'!E24)</f>
        <v>33.33%</v>
      </c>
    </row>
    <row r="7">
      <c r="A7" s="3" t="s">
        <v>19</v>
      </c>
      <c r="B7" s="4" t="str">
        <f>IF(OR('4557 - FullMetal Falcons'!E5 = TRUE, '4557 - FullMetal Falcons'!E5 = FALSE), IF('4557 - FullMetal Falcons'!E5 = TRUE, 1, 0), '4557 - FullMetal Falcons'!E5)</f>
        <v>Unknown</v>
      </c>
      <c r="C7" s="5" t="str">
        <f>IF(OR('4557 - FullMetal Falcons'!E6 = TRUE, '4557 - FullMetal Falcons'!E6 = FALSE), IF('4557 - FullMetal Falcons'!E6 = TRUE, 1, 0), '4557 - FullMetal Falcons'!E6)</f>
        <v>0.00%</v>
      </c>
      <c r="D7" s="6" t="str">
        <f>IF(OR('4557 - FullMetal Falcons'!E7 = TRUE, '4557 - FullMetal Falcons'!E7 = FALSE), IF('4557 - FullMetal Falcons'!E7 = TRUE, 1, 0), '4557 - FullMetal Falcons'!E7)</f>
        <v>0.67</v>
      </c>
      <c r="E7" s="7" t="str">
        <f>IF(OR('4557 - FullMetal Falcons'!F7 = TRUE, '4557 - FullMetal Falcons'!F7 = FALSE), IF('4557 - FullMetal Falcons'!F7 = TRUE, 1, 0), '4557 - FullMetal Falcons'!F7)</f>
        <v>1.00</v>
      </c>
      <c r="F7" s="8" t="str">
        <f>IF(OR('4557 - FullMetal Falcons'!G7 = TRUE, '4557 - FullMetal Falcons'!G7 = FALSE), IF('4557 - FullMetal Falcons'!G7 = TRUE, 1, 0), '4557 - FullMetal Falcons'!G7)</f>
        <v>1.00</v>
      </c>
      <c r="G7" s="6" t="str">
        <f>IF(OR('4557 - FullMetal Falcons'!E8 = TRUE, '4557 - FullMetal Falcons'!E8 = FALSE), IF('4557 - FullMetal Falcons'!E8 = TRUE, 1, 0), '4557 - FullMetal Falcons'!E8)</f>
        <v>3.67</v>
      </c>
      <c r="H7" s="7" t="str">
        <f>IF(OR('4557 - FullMetal Falcons'!F8 = TRUE, '4557 - FullMetal Falcons'!F8 = FALSE), IF('4557 - FullMetal Falcons'!F8 = TRUE, 1, 0), '4557 - FullMetal Falcons'!F8)</f>
        <v>3.00</v>
      </c>
      <c r="I7" s="8" t="str">
        <f>IF(OR('4557 - FullMetal Falcons'!G8 = TRUE, '4557 - FullMetal Falcons'!G8 = FALSE), IF('4557 - FullMetal Falcons'!G8 = TRUE, 1, 0), '4557 - FullMetal Falcons'!G8)</f>
        <v>5.00</v>
      </c>
      <c r="J7" s="6" t="str">
        <f>IF(OR('4557 - FullMetal Falcons'!E9 = TRUE, '4557 - FullMetal Falcons'!E9 = FALSE), IF('4557 - FullMetal Falcons'!E9 = TRUE, 1, 0), '4557 - FullMetal Falcons'!E9)</f>
        <v>2.67</v>
      </c>
      <c r="K7" s="7" t="str">
        <f>IF(OR('4557 - FullMetal Falcons'!F9 = TRUE, '4557 - FullMetal Falcons'!F9 = FALSE), IF('4557 - FullMetal Falcons'!F9 = TRUE, 1, 0), '4557 - FullMetal Falcons'!F9)</f>
        <v>3.00</v>
      </c>
      <c r="L7" s="8" t="str">
        <f>IF(OR('4557 - FullMetal Falcons'!G9 = TRUE, '4557 - FullMetal Falcons'!G9 = FALSE), IF('4557 - FullMetal Falcons'!G9 = TRUE, 1, 0), '4557 - FullMetal Falcons'!G9)</f>
        <v>3.00</v>
      </c>
      <c r="M7" s="6" t="str">
        <f>IF(OR('4557 - FullMetal Falcons'!E10 = TRUE, '4557 - FullMetal Falcons'!E10 = FALSE), IF('4557 - FullMetal Falcons'!E10 = TRUE, 1, 0), '4557 - FullMetal Falcons'!E10)</f>
        <v>2.33</v>
      </c>
      <c r="N7" s="7" t="str">
        <f>IF(OR('4557 - FullMetal Falcons'!F10 = TRUE, '4557 - FullMetal Falcons'!F10 = FALSE), IF('4557 - FullMetal Falcons'!F10 = TRUE, 1, 0), '4557 - FullMetal Falcons'!F10)</f>
        <v>3.00</v>
      </c>
      <c r="O7" s="8" t="str">
        <f>IF(OR('4557 - FullMetal Falcons'!G10 = TRUE, '4557 - FullMetal Falcons'!G10 = FALSE), IF('4557 - FullMetal Falcons'!G10 = TRUE, 1, 0), '4557 - FullMetal Falcons'!G10)</f>
        <v>3.00</v>
      </c>
      <c r="P7" s="6" t="str">
        <f>IF(OR('4557 - FullMetal Falcons'!E11 = TRUE, '4557 - FullMetal Falcons'!E11 = FALSE), IF('4557 - FullMetal Falcons'!E11 = TRUE, 1, 0), '4557 - FullMetal Falcons'!E11)</f>
        <v>5.67</v>
      </c>
      <c r="Q7" s="7" t="str">
        <f>IF(OR('4557 - FullMetal Falcons'!F11 = TRUE, '4557 - FullMetal Falcons'!F11 = FALSE), IF('4557 - FullMetal Falcons'!F11 = TRUE, 1, 0), '4557 - FullMetal Falcons'!F11)</f>
        <v>6.00</v>
      </c>
      <c r="R7" s="8" t="str">
        <f>IF(OR('4557 - FullMetal Falcons'!G11 = TRUE, '4557 - FullMetal Falcons'!G11 = FALSE), IF('4557 - FullMetal Falcons'!G11 = TRUE, 1, 0), '4557 - FullMetal Falcons'!G11)</f>
        <v>7.00</v>
      </c>
      <c r="S7" s="6" t="str">
        <f>IF(OR('4557 - FullMetal Falcons'!E12 = TRUE, '4557 - FullMetal Falcons'!E12 = FALSE), IF('4557 - FullMetal Falcons'!E12 = TRUE, 1, 0), '4557 - FullMetal Falcons'!E12)</f>
        <v>0.33</v>
      </c>
      <c r="T7" s="7" t="str">
        <f>IF(OR('4557 - FullMetal Falcons'!F12 = TRUE, '4557 - FullMetal Falcons'!F12 = FALSE), IF('4557 - FullMetal Falcons'!F12 = TRUE, 1, 0), '4557 - FullMetal Falcons'!F12)</f>
        <v>0.00</v>
      </c>
      <c r="U7" s="8" t="str">
        <f>IF(OR('4557 - FullMetal Falcons'!G12 = TRUE, '4557 - FullMetal Falcons'!G12 = FALSE), IF('4557 - FullMetal Falcons'!G12 = TRUE, 1, 0), '4557 - FullMetal Falcons'!G12)</f>
        <v>1.00</v>
      </c>
      <c r="V7" s="6" t="str">
        <f>IF(OR('4557 - FullMetal Falcons'!E14 = TRUE, '4557 - FullMetal Falcons'!E14 = FALSE), IF('4557 - FullMetal Falcons'!E14 = TRUE, 1, 0), '4557 - FullMetal Falcons'!E14)</f>
        <v>0.67</v>
      </c>
      <c r="W7" s="7" t="str">
        <f>IF(OR('4557 - FullMetal Falcons'!F14 = TRUE, '4557 - FullMetal Falcons'!F14 = FALSE), IF('4557 - FullMetal Falcons'!F14 = TRUE, 1, 0), '4557 - FullMetal Falcons'!F14)</f>
        <v>1.00</v>
      </c>
      <c r="X7" s="8" t="str">
        <f>IF(OR('4557 - FullMetal Falcons'!G14 = TRUE, '4557 - FullMetal Falcons'!G14 = FALSE), IF('4557 - FullMetal Falcons'!G14 = TRUE, 1, 0), '4557 - FullMetal Falcons'!G14)</f>
        <v>1.00</v>
      </c>
      <c r="Y7" s="6" t="str">
        <f>IF(OR('4557 - FullMetal Falcons'!E15 = TRUE, '4557 - FullMetal Falcons'!E15 = FALSE), IF('4557 - FullMetal Falcons'!E15 = TRUE, 1, 0), '4557 - FullMetal Falcons'!E15)</f>
        <v>4.33</v>
      </c>
      <c r="Z7" s="7" t="str">
        <f>IF(OR('4557 - FullMetal Falcons'!F15 = TRUE, '4557 - FullMetal Falcons'!F15 = FALSE), IF('4557 - FullMetal Falcons'!F15 = TRUE, 1, 0), '4557 - FullMetal Falcons'!F15)</f>
        <v>4.00</v>
      </c>
      <c r="AA7" s="8" t="str">
        <f>IF(OR('4557 - FullMetal Falcons'!G15 = TRUE, '4557 - FullMetal Falcons'!G15 = FALSE), IF('4557 - FullMetal Falcons'!G15 = TRUE, 1, 0), '4557 - FullMetal Falcons'!G15)</f>
        <v>5.00</v>
      </c>
      <c r="AB7" s="6" t="str">
        <f>IF(OR('4557 - FullMetal Falcons'!E16 = TRUE, '4557 - FullMetal Falcons'!E16 = FALSE), IF('4557 - FullMetal Falcons'!E16 = TRUE, 1, 0), '4557 - FullMetal Falcons'!E16)</f>
        <v>1.33</v>
      </c>
      <c r="AC7" s="7" t="str">
        <f>IF(OR('4557 - FullMetal Falcons'!F16 = TRUE, '4557 - FullMetal Falcons'!F16 = FALSE), IF('4557 - FullMetal Falcons'!F16 = TRUE, 1, 0), '4557 - FullMetal Falcons'!F16)</f>
        <v>1.00</v>
      </c>
      <c r="AD7" s="8" t="str">
        <f>IF(OR('4557 - FullMetal Falcons'!G16 = TRUE, '4557 - FullMetal Falcons'!G16 = FALSE), IF('4557 - FullMetal Falcons'!G16 = TRUE, 1, 0), '4557 - FullMetal Falcons'!G16)</f>
        <v>2.00</v>
      </c>
      <c r="AE7" s="6" t="str">
        <f>IF(OR('4557 - FullMetal Falcons'!E17 = TRUE, '4557 - FullMetal Falcons'!E17 = FALSE), IF('4557 - FullMetal Falcons'!E17 = TRUE, 1, 0), '4557 - FullMetal Falcons'!E17)</f>
        <v>2.33</v>
      </c>
      <c r="AF7" s="7" t="str">
        <f>IF(OR('4557 - FullMetal Falcons'!F17 = TRUE, '4557 - FullMetal Falcons'!F17 = FALSE), IF('4557 - FullMetal Falcons'!F17 = TRUE, 1, 0), '4557 - FullMetal Falcons'!F17)</f>
        <v>2.00</v>
      </c>
      <c r="AG7" s="8" t="str">
        <f>IF(OR('4557 - FullMetal Falcons'!G17 = TRUE, '4557 - FullMetal Falcons'!G17 = FALSE), IF('4557 - FullMetal Falcons'!G17 = TRUE, 1, 0), '4557 - FullMetal Falcons'!G17)</f>
        <v>3.00</v>
      </c>
      <c r="AH7" s="6" t="str">
        <f>IF(OR('4557 - FullMetal Falcons'!E18 = TRUE, '4557 - FullMetal Falcons'!E18 = FALSE), IF('4557 - FullMetal Falcons'!E18 = TRUE, 1, 0), '4557 - FullMetal Falcons'!E18)</f>
        <v>4.67</v>
      </c>
      <c r="AI7" s="7" t="str">
        <f>IF(OR('4557 - FullMetal Falcons'!F18 = TRUE, '4557 - FullMetal Falcons'!F18 = FALSE), IF('4557 - FullMetal Falcons'!F18 = TRUE, 1, 0), '4557 - FullMetal Falcons'!F18)</f>
        <v>4.00</v>
      </c>
      <c r="AJ7" s="8" t="str">
        <f>IF(OR('4557 - FullMetal Falcons'!G18 = TRUE, '4557 - FullMetal Falcons'!G18 = FALSE), IF('4557 - FullMetal Falcons'!G18 = TRUE, 1, 0), '4557 - FullMetal Falcons'!G18)</f>
        <v>7.00</v>
      </c>
      <c r="AK7" s="6" t="str">
        <f>IF(OR('4557 - FullMetal Falcons'!E19 = TRUE, '4557 - FullMetal Falcons'!E19 = FALSE), IF('4557 - FullMetal Falcons'!E19 = TRUE, 1, 0), '4557 - FullMetal Falcons'!E19)</f>
        <v>0.33</v>
      </c>
      <c r="AL7" s="7" t="str">
        <f>IF(OR('4557 - FullMetal Falcons'!F19 = TRUE, '4557 - FullMetal Falcons'!F19 = FALSE), IF('4557 - FullMetal Falcons'!F19 = TRUE, 1, 0), '4557 - FullMetal Falcons'!F19)</f>
        <v>0.00</v>
      </c>
      <c r="AM7" s="8" t="str">
        <f>IF(OR('4557 - FullMetal Falcons'!G19 = TRUE, '4557 - FullMetal Falcons'!G19 = FALSE), IF('4557 - FullMetal Falcons'!G19 = TRUE, 1, 0), '4557 - FullMetal Falcons'!G19)</f>
        <v>1.00</v>
      </c>
      <c r="AN7" s="9" t="str">
        <f>IF(OR('4557 - FullMetal Falcons'!E20 = TRUE, '4557 - FullMetal Falcons'!E20 = FALSE), IF('4557 - FullMetal Falcons'!E20 = TRUE, 1, 0), '4557 - FullMetal Falcons'!E20)</f>
        <v>#N/A</v>
      </c>
      <c r="AO7" s="9" t="str">
        <f>IF(OR('4557 - FullMetal Falcons'!E21 = TRUE, '4557 - FullMetal Falcons'!E21 = FALSE), IF('4557 - FullMetal Falcons'!E21 = TRUE, 1, 0), '4557 - FullMetal Falcons'!E21)</f>
        <v>#N/A</v>
      </c>
      <c r="AP7" s="4" t="str">
        <f>IF(OR('4557 - FullMetal Falcons'!E22 = TRUE, '4557 - FullMetal Falcons'!E22 = FALSE), IF('4557 - FullMetal Falcons'!E22 = TRUE, 1, 0), '4557 - FullMetal Falcons'!E22)</f>
        <v>Not on HAB</v>
      </c>
      <c r="AQ7" s="10" t="str">
        <f>IF(OR('4557 - FullMetal Falcons'!E24 = TRUE, '4557 - FullMetal Falcons'!E24 = FALSE), IF('4557 - FullMetal Falcons'!E24 = TRUE, 1, 0), '4557 - FullMetal Falcons'!E24)</f>
        <v>0.00%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2">
    <mergeCell ref="Y1:AA1"/>
    <mergeCell ref="AB1:AD1"/>
    <mergeCell ref="AE1:AG1"/>
    <mergeCell ref="AH1:AJ1"/>
    <mergeCell ref="AK1:AM1"/>
    <mergeCell ref="D1:F1"/>
    <mergeCell ref="G1:I1"/>
    <mergeCell ref="J1:L1"/>
    <mergeCell ref="M1:O1"/>
    <mergeCell ref="P1:R1"/>
    <mergeCell ref="S1:U1"/>
    <mergeCell ref="V1:X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29"/>
    <col customWidth="1" min="2" max="4" width="11.43"/>
    <col customWidth="1" min="5" max="7" width="29.29"/>
    <col customWidth="1" min="8" max="19" width="8.71"/>
  </cols>
  <sheetData>
    <row r="1">
      <c r="B1" s="1" t="s">
        <v>20</v>
      </c>
      <c r="C1" s="1" t="s">
        <v>21</v>
      </c>
      <c r="D1" s="1" t="s">
        <v>22</v>
      </c>
      <c r="E1" s="1" t="s">
        <v>12</v>
      </c>
      <c r="F1" s="1" t="s">
        <v>13</v>
      </c>
      <c r="G1" s="1" t="s">
        <v>14</v>
      </c>
    </row>
    <row r="2">
      <c r="A2" s="11" t="s">
        <v>23</v>
      </c>
    </row>
    <row r="3">
      <c r="A3" s="3" t="s">
        <v>24</v>
      </c>
      <c r="B3" t="s">
        <v>25</v>
      </c>
      <c r="C3" t="s">
        <v>25</v>
      </c>
      <c r="D3" t="s">
        <v>25</v>
      </c>
      <c r="E3" t="str">
        <f t="shared" ref="E3:G3" si="1">NA()</f>
        <v>#N/A</v>
      </c>
      <c r="F3" t="str">
        <f t="shared" si="1"/>
        <v>#N/A</v>
      </c>
      <c r="G3" t="str">
        <f t="shared" si="1"/>
        <v>#N/A</v>
      </c>
    </row>
    <row r="4">
      <c r="A4" s="11" t="s">
        <v>26</v>
      </c>
    </row>
    <row r="5">
      <c r="A5" s="3" t="s">
        <v>0</v>
      </c>
      <c r="B5" t="s">
        <v>27</v>
      </c>
      <c r="C5" t="s">
        <v>27</v>
      </c>
      <c r="D5" t="s">
        <v>27</v>
      </c>
      <c r="E5" t="str">
        <f t="array" ref="E5">INDEX(B5:D5, MATCH(MAX(COUNTIF(B5:D5, B5:D5)), COUNTIF(B5:D5, B5:D5), 0))</f>
        <v>Unknown</v>
      </c>
      <c r="F5" t="str">
        <f t="shared" ref="F5:G5" si="2">NA()</f>
        <v>#N/A</v>
      </c>
      <c r="G5" t="str">
        <f t="shared" si="2"/>
        <v>#N/A</v>
      </c>
    </row>
    <row r="6">
      <c r="A6" s="3" t="s">
        <v>1</v>
      </c>
      <c r="B6" t="b">
        <v>0</v>
      </c>
      <c r="C6" t="b">
        <v>0</v>
      </c>
      <c r="D6" t="b">
        <v>0</v>
      </c>
      <c r="E6" s="10" t="str">
        <f t="array" ref="E6">AVERAGE(IF(B6:D6, 1, 0))</f>
        <v>0.00%</v>
      </c>
      <c r="F6" t="str">
        <f>IF(E6 &gt; 0.5, TRUE, IF(E6 &lt; 0.5, FALSE, "INDETERMINATE"))</f>
        <v>FALSE</v>
      </c>
      <c r="G6" t="str">
        <f>NA()</f>
        <v>#N/A</v>
      </c>
    </row>
    <row r="7">
      <c r="A7" s="3" t="s">
        <v>2</v>
      </c>
      <c r="B7" s="7">
        <v>1.0</v>
      </c>
      <c r="C7" s="7">
        <v>0.0</v>
      </c>
      <c r="D7" s="7">
        <v>2.0</v>
      </c>
      <c r="E7" s="7" t="str">
        <f t="shared" ref="E7:E12" si="3">AVERAGE(B7:D7)</f>
        <v>1.00</v>
      </c>
      <c r="F7" s="7" t="str">
        <f t="shared" ref="F7:F12" si="4">MEDIAN(B7:D7)</f>
        <v>1.00</v>
      </c>
      <c r="G7" s="7" t="str">
        <f t="shared" ref="G7:G12" si="5">MAX(B7:D7)</f>
        <v>2.00</v>
      </c>
    </row>
    <row r="8">
      <c r="A8" s="3" t="s">
        <v>3</v>
      </c>
      <c r="B8" s="7">
        <v>6.0</v>
      </c>
      <c r="C8" s="7">
        <v>3.0</v>
      </c>
      <c r="D8" s="7">
        <v>3.0</v>
      </c>
      <c r="E8" s="7" t="str">
        <f t="shared" si="3"/>
        <v>4.00</v>
      </c>
      <c r="F8" s="7" t="str">
        <f t="shared" si="4"/>
        <v>3.00</v>
      </c>
      <c r="G8" s="7" t="str">
        <f t="shared" si="5"/>
        <v>6.00</v>
      </c>
    </row>
    <row r="9">
      <c r="A9" s="3" t="s">
        <v>4</v>
      </c>
      <c r="B9" s="7">
        <v>2.0</v>
      </c>
      <c r="C9" s="7">
        <v>1.0</v>
      </c>
      <c r="D9" s="7">
        <v>3.0</v>
      </c>
      <c r="E9" s="7" t="str">
        <f t="shared" si="3"/>
        <v>2.00</v>
      </c>
      <c r="F9" s="7" t="str">
        <f t="shared" si="4"/>
        <v>2.00</v>
      </c>
      <c r="G9" s="7" t="str">
        <f t="shared" si="5"/>
        <v>3.00</v>
      </c>
    </row>
    <row r="10">
      <c r="A10" s="3" t="s">
        <v>5</v>
      </c>
      <c r="B10" s="7">
        <v>3.0</v>
      </c>
      <c r="C10" s="7">
        <v>5.0</v>
      </c>
      <c r="D10" s="7">
        <v>3.0</v>
      </c>
      <c r="E10" s="7" t="str">
        <f t="shared" si="3"/>
        <v>3.67</v>
      </c>
      <c r="F10" s="7" t="str">
        <f t="shared" si="4"/>
        <v>3.00</v>
      </c>
      <c r="G10" s="7" t="str">
        <f t="shared" si="5"/>
        <v>5.00</v>
      </c>
    </row>
    <row r="11">
      <c r="A11" s="3" t="s">
        <v>6</v>
      </c>
      <c r="B11" s="7">
        <v>4.0</v>
      </c>
      <c r="C11" s="7">
        <v>2.0</v>
      </c>
      <c r="D11" s="7">
        <v>4.0</v>
      </c>
      <c r="E11" s="7" t="str">
        <f t="shared" si="3"/>
        <v>3.33</v>
      </c>
      <c r="F11" s="7" t="str">
        <f t="shared" si="4"/>
        <v>4.00</v>
      </c>
      <c r="G11" s="7" t="str">
        <f t="shared" si="5"/>
        <v>4.00</v>
      </c>
    </row>
    <row r="12">
      <c r="A12" s="3" t="s">
        <v>7</v>
      </c>
      <c r="B12" s="7">
        <v>1.0</v>
      </c>
      <c r="C12" s="7">
        <v>2.0</v>
      </c>
      <c r="D12" s="7">
        <v>1.0</v>
      </c>
      <c r="E12" s="7" t="str">
        <f t="shared" si="3"/>
        <v>1.33</v>
      </c>
      <c r="F12" s="7" t="str">
        <f t="shared" si="4"/>
        <v>1.00</v>
      </c>
      <c r="G12" s="7" t="str">
        <f t="shared" si="5"/>
        <v>2.00</v>
      </c>
    </row>
    <row r="13">
      <c r="A13" s="11" t="s">
        <v>28</v>
      </c>
    </row>
    <row r="14">
      <c r="A14" s="3" t="s">
        <v>2</v>
      </c>
      <c r="B14" s="7">
        <v>0.0</v>
      </c>
      <c r="C14" s="7">
        <v>1.0</v>
      </c>
      <c r="D14" s="7">
        <v>1.0</v>
      </c>
      <c r="E14" s="7" t="str">
        <f t="shared" ref="E14:E19" si="6">AVERAGE(B14:D14)</f>
        <v>0.67</v>
      </c>
      <c r="F14" s="7" t="str">
        <f t="shared" ref="F14:F19" si="7">MEDIAN(B14:D14)</f>
        <v>1.00</v>
      </c>
      <c r="G14" s="7" t="str">
        <f t="shared" ref="G14:G19" si="8">MAX(B14:D14)</f>
        <v>1.00</v>
      </c>
    </row>
    <row r="15">
      <c r="A15" s="3" t="s">
        <v>3</v>
      </c>
      <c r="B15" s="7">
        <v>1.0</v>
      </c>
      <c r="C15" s="7">
        <v>2.0</v>
      </c>
      <c r="D15" s="7">
        <v>3.0</v>
      </c>
      <c r="E15" s="7" t="str">
        <f t="shared" si="6"/>
        <v>2.00</v>
      </c>
      <c r="F15" s="7" t="str">
        <f t="shared" si="7"/>
        <v>2.00</v>
      </c>
      <c r="G15" s="7" t="str">
        <f t="shared" si="8"/>
        <v>3.00</v>
      </c>
    </row>
    <row r="16">
      <c r="A16" s="3" t="s">
        <v>4</v>
      </c>
      <c r="B16" s="7">
        <v>3.0</v>
      </c>
      <c r="C16" s="7">
        <v>4.0</v>
      </c>
      <c r="D16" s="7">
        <v>2.0</v>
      </c>
      <c r="E16" s="7" t="str">
        <f t="shared" si="6"/>
        <v>3.00</v>
      </c>
      <c r="F16" s="7" t="str">
        <f t="shared" si="7"/>
        <v>3.00</v>
      </c>
      <c r="G16" s="7" t="str">
        <f t="shared" si="8"/>
        <v>4.00</v>
      </c>
    </row>
    <row r="17">
      <c r="A17" s="3" t="s">
        <v>5</v>
      </c>
      <c r="B17" s="7">
        <v>0.0</v>
      </c>
      <c r="C17" s="7">
        <v>1.0</v>
      </c>
      <c r="D17" s="7">
        <v>2.0</v>
      </c>
      <c r="E17" s="7" t="str">
        <f t="shared" si="6"/>
        <v>1.00</v>
      </c>
      <c r="F17" s="7" t="str">
        <f t="shared" si="7"/>
        <v>1.00</v>
      </c>
      <c r="G17" s="7" t="str">
        <f t="shared" si="8"/>
        <v>2.00</v>
      </c>
    </row>
    <row r="18">
      <c r="A18" s="3" t="s">
        <v>6</v>
      </c>
      <c r="B18" s="7">
        <v>6.0</v>
      </c>
      <c r="C18" s="7">
        <v>5.0</v>
      </c>
      <c r="D18" s="7">
        <v>6.0</v>
      </c>
      <c r="E18" s="7" t="str">
        <f t="shared" si="6"/>
        <v>5.67</v>
      </c>
      <c r="F18" s="7" t="str">
        <f t="shared" si="7"/>
        <v>6.00</v>
      </c>
      <c r="G18" s="7" t="str">
        <f t="shared" si="8"/>
        <v>6.00</v>
      </c>
    </row>
    <row r="19">
      <c r="A19" s="3" t="s">
        <v>7</v>
      </c>
      <c r="B19" s="7">
        <v>1.0</v>
      </c>
      <c r="C19" s="7">
        <v>1.0</v>
      </c>
      <c r="D19" s="7">
        <v>0.0</v>
      </c>
      <c r="E19" s="7" t="str">
        <f t="shared" si="6"/>
        <v>0.67</v>
      </c>
      <c r="F19" s="7" t="str">
        <f t="shared" si="7"/>
        <v>1.00</v>
      </c>
      <c r="G19" s="7" t="str">
        <f t="shared" si="8"/>
        <v>1.00</v>
      </c>
    </row>
    <row r="20">
      <c r="A20" s="3" t="s">
        <v>8</v>
      </c>
      <c r="B20" s="12"/>
      <c r="C20" s="12"/>
      <c r="D20" s="12"/>
      <c r="E20" s="12" t="str">
        <f t="shared" ref="E20:E21" si="9">IF(COUNT(B20:D20) = 0, NA(), AVERAGE(B20:D20))</f>
        <v>#N/A</v>
      </c>
      <c r="F20" s="12" t="str">
        <f t="shared" ref="F20:F21" si="10">IF(COUNT(B20:D20) = 0, NA(), MEDIAN(B20:D20))</f>
        <v>#N/A</v>
      </c>
      <c r="G20" s="12" t="str">
        <f t="shared" ref="G20:G21" si="11">IF(COUNT(B20:D20) = 0, NA(), MAX(B20:D20))</f>
        <v>#N/A</v>
      </c>
    </row>
    <row r="21" ht="15.75" customHeight="1">
      <c r="A21" s="3" t="s">
        <v>9</v>
      </c>
      <c r="B21" s="12"/>
      <c r="C21" s="12"/>
      <c r="D21" s="12"/>
      <c r="E21" s="12" t="str">
        <f t="shared" si="9"/>
        <v>#N/A</v>
      </c>
      <c r="F21" s="12" t="str">
        <f t="shared" si="10"/>
        <v>#N/A</v>
      </c>
      <c r="G21" s="12" t="str">
        <f t="shared" si="11"/>
        <v>#N/A</v>
      </c>
    </row>
    <row r="22" ht="15.75" customHeight="1">
      <c r="A22" s="3" t="s">
        <v>10</v>
      </c>
      <c r="B22" t="s">
        <v>29</v>
      </c>
      <c r="C22" t="s">
        <v>29</v>
      </c>
      <c r="D22" t="s">
        <v>29</v>
      </c>
      <c r="E22" t="str">
        <f t="array" ref="E22">INDEX(B22:D22, MATCH(MAX(COUNTIF(B22:D22, B22:D22)), COUNTIF(B22:D22, B22:D22), 0))</f>
        <v>Not on HAB</v>
      </c>
      <c r="F22" t="str">
        <f t="shared" ref="F22:G22" si="12">NA()</f>
        <v>#N/A</v>
      </c>
      <c r="G22" t="str">
        <f t="shared" si="12"/>
        <v>#N/A</v>
      </c>
    </row>
    <row r="23" ht="15.75" customHeight="1">
      <c r="A23" s="11" t="s">
        <v>30</v>
      </c>
    </row>
    <row r="24" ht="15.75" customHeight="1">
      <c r="A24" s="3" t="s">
        <v>11</v>
      </c>
      <c r="B24" t="b">
        <v>1</v>
      </c>
      <c r="C24" t="b">
        <v>1</v>
      </c>
      <c r="D24" t="b">
        <v>0</v>
      </c>
      <c r="E24" s="10" t="str">
        <f t="array" ref="E24">AVERAGE(IF(B24:D24, 1, 0))</f>
        <v>66.67%</v>
      </c>
      <c r="F24" t="str">
        <f>IF(E24 &gt; 0.5, TRUE, IF(E24 &lt; 0.5, FALSE, "INDETERMINATE"))</f>
        <v>TRUE</v>
      </c>
      <c r="G24" t="str">
        <f>NA()</f>
        <v>#N/A</v>
      </c>
    </row>
    <row r="25" ht="15.75" customHeight="1">
      <c r="A25" s="3" t="s">
        <v>31</v>
      </c>
      <c r="E25" t="str">
        <f t="shared" ref="E25:G25" si="13">NA()</f>
        <v>#N/A</v>
      </c>
      <c r="F25" t="str">
        <f t="shared" si="13"/>
        <v>#N/A</v>
      </c>
      <c r="G25" t="str">
        <f t="shared" si="13"/>
        <v>#N/A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8">
    <mergeCell ref="B2:D2"/>
    <mergeCell ref="E2:G2"/>
    <mergeCell ref="B4:D4"/>
    <mergeCell ref="E4:G4"/>
    <mergeCell ref="B13:D13"/>
    <mergeCell ref="E13:G13"/>
    <mergeCell ref="B23:D23"/>
    <mergeCell ref="E23:G2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29"/>
    <col customWidth="1" min="2" max="4" width="11.43"/>
    <col customWidth="1" min="5" max="7" width="29.29"/>
    <col customWidth="1" min="8" max="19" width="8.71"/>
  </cols>
  <sheetData>
    <row r="1">
      <c r="B1" s="1" t="s">
        <v>32</v>
      </c>
      <c r="C1" s="1" t="s">
        <v>33</v>
      </c>
      <c r="D1" s="1" t="s">
        <v>34</v>
      </c>
      <c r="E1" s="1" t="s">
        <v>12</v>
      </c>
      <c r="F1" s="1" t="s">
        <v>13</v>
      </c>
      <c r="G1" s="1" t="s">
        <v>14</v>
      </c>
    </row>
    <row r="2">
      <c r="A2" s="11" t="s">
        <v>23</v>
      </c>
    </row>
    <row r="3">
      <c r="A3" s="3" t="s">
        <v>24</v>
      </c>
      <c r="B3" t="s">
        <v>35</v>
      </c>
      <c r="C3" t="s">
        <v>35</v>
      </c>
      <c r="D3" t="s">
        <v>35</v>
      </c>
      <c r="E3" t="str">
        <f t="shared" ref="E3:G3" si="1">NA()</f>
        <v>#N/A</v>
      </c>
      <c r="F3" t="str">
        <f t="shared" si="1"/>
        <v>#N/A</v>
      </c>
      <c r="G3" t="str">
        <f t="shared" si="1"/>
        <v>#N/A</v>
      </c>
    </row>
    <row r="4">
      <c r="A4" s="11" t="s">
        <v>26</v>
      </c>
    </row>
    <row r="5">
      <c r="A5" s="3" t="s">
        <v>0</v>
      </c>
      <c r="B5" t="s">
        <v>27</v>
      </c>
      <c r="C5" t="s">
        <v>27</v>
      </c>
      <c r="D5" t="s">
        <v>27</v>
      </c>
      <c r="E5" t="str">
        <f t="array" ref="E5">INDEX(B5:D5, MATCH(MAX(COUNTIF(B5:D5, B5:D5)), COUNTIF(B5:D5, B5:D5), 0))</f>
        <v>Unknown</v>
      </c>
      <c r="F5" t="str">
        <f t="shared" ref="F5:G5" si="2">NA()</f>
        <v>#N/A</v>
      </c>
      <c r="G5" t="str">
        <f t="shared" si="2"/>
        <v>#N/A</v>
      </c>
    </row>
    <row r="6">
      <c r="A6" s="3" t="s">
        <v>1</v>
      </c>
      <c r="B6" t="b">
        <v>0</v>
      </c>
      <c r="C6" t="b">
        <v>0</v>
      </c>
      <c r="D6" t="b">
        <v>0</v>
      </c>
      <c r="E6" s="10" t="str">
        <f t="array" ref="E6">AVERAGE(IF(B6:D6, 1, 0))</f>
        <v>0.00%</v>
      </c>
      <c r="F6" t="str">
        <f>IF(E6 &gt; 0.5, TRUE, IF(E6 &lt; 0.5, FALSE, "INDETERMINATE"))</f>
        <v>FALSE</v>
      </c>
      <c r="G6" t="str">
        <f>NA()</f>
        <v>#N/A</v>
      </c>
    </row>
    <row r="7">
      <c r="A7" s="3" t="s">
        <v>2</v>
      </c>
      <c r="B7" s="7">
        <v>1.0</v>
      </c>
      <c r="C7" s="7">
        <v>0.0</v>
      </c>
      <c r="D7" s="7">
        <v>2.0</v>
      </c>
      <c r="E7" s="7" t="str">
        <f t="shared" ref="E7:E12" si="3">AVERAGE(B7:D7)</f>
        <v>1.00</v>
      </c>
      <c r="F7" s="7" t="str">
        <f t="shared" ref="F7:F12" si="4">MEDIAN(B7:D7)</f>
        <v>1.00</v>
      </c>
      <c r="G7" s="7" t="str">
        <f t="shared" ref="G7:G12" si="5">MAX(B7:D7)</f>
        <v>2.00</v>
      </c>
    </row>
    <row r="8">
      <c r="A8" s="3" t="s">
        <v>3</v>
      </c>
      <c r="B8" s="7">
        <v>4.0</v>
      </c>
      <c r="C8" s="7">
        <v>4.0</v>
      </c>
      <c r="D8" s="7">
        <v>2.0</v>
      </c>
      <c r="E8" s="7" t="str">
        <f t="shared" si="3"/>
        <v>3.33</v>
      </c>
      <c r="F8" s="7" t="str">
        <f t="shared" si="4"/>
        <v>4.00</v>
      </c>
      <c r="G8" s="7" t="str">
        <f t="shared" si="5"/>
        <v>4.00</v>
      </c>
    </row>
    <row r="9">
      <c r="A9" s="3" t="s">
        <v>4</v>
      </c>
      <c r="B9" s="7">
        <v>3.0</v>
      </c>
      <c r="C9" s="7">
        <v>2.0</v>
      </c>
      <c r="D9" s="7">
        <v>1.0</v>
      </c>
      <c r="E9" s="7" t="str">
        <f t="shared" si="3"/>
        <v>2.00</v>
      </c>
      <c r="F9" s="7" t="str">
        <f t="shared" si="4"/>
        <v>2.00</v>
      </c>
      <c r="G9" s="7" t="str">
        <f t="shared" si="5"/>
        <v>3.00</v>
      </c>
    </row>
    <row r="10">
      <c r="A10" s="3" t="s">
        <v>5</v>
      </c>
      <c r="B10" s="7">
        <v>1.0</v>
      </c>
      <c r="C10" s="7">
        <v>3.0</v>
      </c>
      <c r="D10" s="7">
        <v>1.0</v>
      </c>
      <c r="E10" s="7" t="str">
        <f t="shared" si="3"/>
        <v>1.67</v>
      </c>
      <c r="F10" s="7" t="str">
        <f t="shared" si="4"/>
        <v>1.00</v>
      </c>
      <c r="G10" s="7" t="str">
        <f t="shared" si="5"/>
        <v>3.00</v>
      </c>
    </row>
    <row r="11">
      <c r="A11" s="3" t="s">
        <v>6</v>
      </c>
      <c r="B11" s="7">
        <v>6.0</v>
      </c>
      <c r="C11" s="7">
        <v>4.0</v>
      </c>
      <c r="D11" s="7">
        <v>7.0</v>
      </c>
      <c r="E11" s="7" t="str">
        <f t="shared" si="3"/>
        <v>5.67</v>
      </c>
      <c r="F11" s="7" t="str">
        <f t="shared" si="4"/>
        <v>6.00</v>
      </c>
      <c r="G11" s="7" t="str">
        <f t="shared" si="5"/>
        <v>7.00</v>
      </c>
    </row>
    <row r="12">
      <c r="A12" s="3" t="s">
        <v>7</v>
      </c>
      <c r="B12" s="7">
        <v>0.0</v>
      </c>
      <c r="C12" s="7">
        <v>0.0</v>
      </c>
      <c r="D12" s="7">
        <v>0.0</v>
      </c>
      <c r="E12" s="7" t="str">
        <f t="shared" si="3"/>
        <v>0.00</v>
      </c>
      <c r="F12" s="7" t="str">
        <f t="shared" si="4"/>
        <v>0.00</v>
      </c>
      <c r="G12" s="7" t="str">
        <f t="shared" si="5"/>
        <v>0.00</v>
      </c>
    </row>
    <row r="13">
      <c r="A13" s="11" t="s">
        <v>28</v>
      </c>
    </row>
    <row r="14">
      <c r="A14" s="3" t="s">
        <v>2</v>
      </c>
      <c r="B14" s="7">
        <v>1.0</v>
      </c>
      <c r="C14" s="7">
        <v>0.0</v>
      </c>
      <c r="D14" s="7">
        <v>2.0</v>
      </c>
      <c r="E14" s="7" t="str">
        <f t="shared" ref="E14:E19" si="6">AVERAGE(B14:D14)</f>
        <v>1.00</v>
      </c>
      <c r="F14" s="7" t="str">
        <f t="shared" ref="F14:F19" si="7">MEDIAN(B14:D14)</f>
        <v>1.00</v>
      </c>
      <c r="G14" s="7" t="str">
        <f t="shared" ref="G14:G19" si="8">MAX(B14:D14)</f>
        <v>2.00</v>
      </c>
    </row>
    <row r="15">
      <c r="A15" s="3" t="s">
        <v>3</v>
      </c>
      <c r="B15" s="7">
        <v>4.0</v>
      </c>
      <c r="C15" s="7">
        <v>4.0</v>
      </c>
      <c r="D15" s="7">
        <v>0.0</v>
      </c>
      <c r="E15" s="7" t="str">
        <f t="shared" si="6"/>
        <v>2.67</v>
      </c>
      <c r="F15" s="7" t="str">
        <f t="shared" si="7"/>
        <v>4.00</v>
      </c>
      <c r="G15" s="7" t="str">
        <f t="shared" si="8"/>
        <v>4.00</v>
      </c>
    </row>
    <row r="16">
      <c r="A16" s="3" t="s">
        <v>4</v>
      </c>
      <c r="B16" s="7">
        <v>1.0</v>
      </c>
      <c r="C16" s="7">
        <v>1.0</v>
      </c>
      <c r="D16" s="7">
        <v>1.0</v>
      </c>
      <c r="E16" s="7" t="str">
        <f t="shared" si="6"/>
        <v>1.00</v>
      </c>
      <c r="F16" s="7" t="str">
        <f t="shared" si="7"/>
        <v>1.00</v>
      </c>
      <c r="G16" s="7" t="str">
        <f t="shared" si="8"/>
        <v>1.00</v>
      </c>
    </row>
    <row r="17">
      <c r="A17" s="3" t="s">
        <v>5</v>
      </c>
      <c r="B17" s="7">
        <v>3.0</v>
      </c>
      <c r="C17" s="7">
        <v>3.0</v>
      </c>
      <c r="D17" s="7">
        <v>3.0</v>
      </c>
      <c r="E17" s="7" t="str">
        <f t="shared" si="6"/>
        <v>3.00</v>
      </c>
      <c r="F17" s="7" t="str">
        <f t="shared" si="7"/>
        <v>3.00</v>
      </c>
      <c r="G17" s="7" t="str">
        <f t="shared" si="8"/>
        <v>3.00</v>
      </c>
    </row>
    <row r="18">
      <c r="A18" s="3" t="s">
        <v>6</v>
      </c>
      <c r="B18" s="7">
        <v>8.0</v>
      </c>
      <c r="C18" s="7">
        <v>2.0</v>
      </c>
      <c r="D18" s="7">
        <v>3.0</v>
      </c>
      <c r="E18" s="7" t="str">
        <f t="shared" si="6"/>
        <v>4.33</v>
      </c>
      <c r="F18" s="7" t="str">
        <f t="shared" si="7"/>
        <v>3.00</v>
      </c>
      <c r="G18" s="7" t="str">
        <f t="shared" si="8"/>
        <v>8.00</v>
      </c>
    </row>
    <row r="19">
      <c r="A19" s="3" t="s">
        <v>7</v>
      </c>
      <c r="B19" s="7">
        <v>1.0</v>
      </c>
      <c r="C19" s="7">
        <v>0.0</v>
      </c>
      <c r="D19" s="7">
        <v>0.0</v>
      </c>
      <c r="E19" s="7" t="str">
        <f t="shared" si="6"/>
        <v>0.33</v>
      </c>
      <c r="F19" s="7" t="str">
        <f t="shared" si="7"/>
        <v>0.00</v>
      </c>
      <c r="G19" s="7" t="str">
        <f t="shared" si="8"/>
        <v>1.00</v>
      </c>
    </row>
    <row r="20">
      <c r="A20" s="3" t="s">
        <v>8</v>
      </c>
      <c r="B20" s="12"/>
      <c r="C20" s="12"/>
      <c r="D20" s="12"/>
      <c r="E20" s="12" t="str">
        <f t="shared" ref="E20:E21" si="9">IF(COUNT(B20:D20) = 0, NA(), AVERAGE(B20:D20))</f>
        <v>#N/A</v>
      </c>
      <c r="F20" s="12" t="str">
        <f t="shared" ref="F20:F21" si="10">IF(COUNT(B20:D20) = 0, NA(), MEDIAN(B20:D20))</f>
        <v>#N/A</v>
      </c>
      <c r="G20" s="12" t="str">
        <f t="shared" ref="G20:G21" si="11">IF(COUNT(B20:D20) = 0, NA(), MAX(B20:D20))</f>
        <v>#N/A</v>
      </c>
    </row>
    <row r="21" ht="15.75" customHeight="1">
      <c r="A21" s="3" t="s">
        <v>9</v>
      </c>
      <c r="B21" s="12"/>
      <c r="C21" s="12"/>
      <c r="D21" s="12"/>
      <c r="E21" s="12" t="str">
        <f t="shared" si="9"/>
        <v>#N/A</v>
      </c>
      <c r="F21" s="12" t="str">
        <f t="shared" si="10"/>
        <v>#N/A</v>
      </c>
      <c r="G21" s="12" t="str">
        <f t="shared" si="11"/>
        <v>#N/A</v>
      </c>
    </row>
    <row r="22" ht="15.75" customHeight="1">
      <c r="A22" s="3" t="s">
        <v>10</v>
      </c>
      <c r="B22" t="s">
        <v>36</v>
      </c>
      <c r="C22" t="s">
        <v>29</v>
      </c>
      <c r="D22" t="s">
        <v>29</v>
      </c>
      <c r="E22" t="str">
        <f t="array" ref="E22">INDEX(B22:D22, MATCH(MAX(COUNTIF(B22:D22, B22:D22)), COUNTIF(B22:D22, B22:D22), 0))</f>
        <v>Not on HAB</v>
      </c>
      <c r="F22" t="str">
        <f t="shared" ref="F22:G22" si="12">NA()</f>
        <v>#N/A</v>
      </c>
      <c r="G22" t="str">
        <f t="shared" si="12"/>
        <v>#N/A</v>
      </c>
    </row>
    <row r="23" ht="15.75" customHeight="1">
      <c r="A23" s="11" t="s">
        <v>30</v>
      </c>
    </row>
    <row r="24" ht="15.75" customHeight="1">
      <c r="A24" s="3" t="s">
        <v>11</v>
      </c>
      <c r="B24" t="b">
        <v>0</v>
      </c>
      <c r="C24" t="b">
        <v>1</v>
      </c>
      <c r="D24" t="b">
        <v>1</v>
      </c>
      <c r="E24" s="10" t="str">
        <f t="array" ref="E24">AVERAGE(IF(B24:D24, 1, 0))</f>
        <v>66.67%</v>
      </c>
      <c r="F24" t="str">
        <f>IF(E24 &gt; 0.5, TRUE, IF(E24 &lt; 0.5, FALSE, "INDETERMINATE"))</f>
        <v>TRUE</v>
      </c>
      <c r="G24" t="str">
        <f>NA()</f>
        <v>#N/A</v>
      </c>
    </row>
    <row r="25" ht="15.75" customHeight="1">
      <c r="A25" s="3" t="s">
        <v>31</v>
      </c>
      <c r="E25" t="str">
        <f t="shared" ref="E25:G25" si="13">NA()</f>
        <v>#N/A</v>
      </c>
      <c r="F25" t="str">
        <f t="shared" si="13"/>
        <v>#N/A</v>
      </c>
      <c r="G25" t="str">
        <f t="shared" si="13"/>
        <v>#N/A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8">
    <mergeCell ref="B2:D2"/>
    <mergeCell ref="E2:G2"/>
    <mergeCell ref="B4:D4"/>
    <mergeCell ref="E4:G4"/>
    <mergeCell ref="B13:D13"/>
    <mergeCell ref="E13:G13"/>
    <mergeCell ref="B23:D23"/>
    <mergeCell ref="E23:G2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29"/>
    <col customWidth="1" min="2" max="4" width="11.43"/>
    <col customWidth="1" min="5" max="7" width="29.29"/>
    <col customWidth="1" min="8" max="19" width="8.71"/>
  </cols>
  <sheetData>
    <row r="1">
      <c r="B1" s="1" t="s">
        <v>37</v>
      </c>
      <c r="C1" s="1" t="s">
        <v>38</v>
      </c>
      <c r="D1" s="1" t="s">
        <v>39</v>
      </c>
      <c r="E1" s="1" t="s">
        <v>12</v>
      </c>
      <c r="F1" s="1" t="s">
        <v>13</v>
      </c>
      <c r="G1" s="1" t="s">
        <v>14</v>
      </c>
    </row>
    <row r="2">
      <c r="A2" s="11" t="s">
        <v>23</v>
      </c>
    </row>
    <row r="3">
      <c r="A3" s="3" t="s">
        <v>24</v>
      </c>
      <c r="B3" t="s">
        <v>40</v>
      </c>
      <c r="C3" t="s">
        <v>40</v>
      </c>
      <c r="D3" t="s">
        <v>40</v>
      </c>
      <c r="E3" t="str">
        <f t="shared" ref="E3:G3" si="1">NA()</f>
        <v>#N/A</v>
      </c>
      <c r="F3" t="str">
        <f t="shared" si="1"/>
        <v>#N/A</v>
      </c>
      <c r="G3" t="str">
        <f t="shared" si="1"/>
        <v>#N/A</v>
      </c>
    </row>
    <row r="4">
      <c r="A4" s="11" t="s">
        <v>26</v>
      </c>
    </row>
    <row r="5">
      <c r="A5" s="3" t="s">
        <v>0</v>
      </c>
      <c r="B5" t="s">
        <v>27</v>
      </c>
      <c r="C5" t="s">
        <v>27</v>
      </c>
      <c r="D5" t="s">
        <v>27</v>
      </c>
      <c r="E5" t="str">
        <f t="array" ref="E5">INDEX(B5:D5, MATCH(MAX(COUNTIF(B5:D5, B5:D5)), COUNTIF(B5:D5, B5:D5), 0))</f>
        <v>Unknown</v>
      </c>
      <c r="F5" t="str">
        <f t="shared" ref="F5:G5" si="2">NA()</f>
        <v>#N/A</v>
      </c>
      <c r="G5" t="str">
        <f t="shared" si="2"/>
        <v>#N/A</v>
      </c>
    </row>
    <row r="6">
      <c r="A6" s="3" t="s">
        <v>1</v>
      </c>
      <c r="B6" t="b">
        <v>0</v>
      </c>
      <c r="C6" t="b">
        <v>0</v>
      </c>
      <c r="D6" t="b">
        <v>0</v>
      </c>
      <c r="E6" s="10" t="str">
        <f t="array" ref="E6">AVERAGE(IF(B6:D6, 1, 0))</f>
        <v>0.00%</v>
      </c>
      <c r="F6" t="str">
        <f>IF(E6 &gt; 0.5, TRUE, IF(E6 &lt; 0.5, FALSE, "INDETERMINATE"))</f>
        <v>FALSE</v>
      </c>
      <c r="G6" t="str">
        <f>NA()</f>
        <v>#N/A</v>
      </c>
    </row>
    <row r="7">
      <c r="A7" s="3" t="s">
        <v>2</v>
      </c>
      <c r="B7" s="7">
        <v>0.0</v>
      </c>
      <c r="C7" s="7">
        <v>0.0</v>
      </c>
      <c r="D7" s="7">
        <v>0.0</v>
      </c>
      <c r="E7" s="7" t="str">
        <f t="shared" ref="E7:E12" si="3">AVERAGE(B7:D7)</f>
        <v>0.00</v>
      </c>
      <c r="F7" s="7" t="str">
        <f t="shared" ref="F7:F12" si="4">MEDIAN(B7:D7)</f>
        <v>0.00</v>
      </c>
      <c r="G7" s="7" t="str">
        <f t="shared" ref="G7:G12" si="5">MAX(B7:D7)</f>
        <v>0.00</v>
      </c>
    </row>
    <row r="8">
      <c r="A8" s="3" t="s">
        <v>3</v>
      </c>
      <c r="B8" s="7">
        <v>0.0</v>
      </c>
      <c r="C8" s="7">
        <v>1.0</v>
      </c>
      <c r="D8" s="7">
        <v>1.0</v>
      </c>
      <c r="E8" s="7" t="str">
        <f t="shared" si="3"/>
        <v>0.67</v>
      </c>
      <c r="F8" s="7" t="str">
        <f t="shared" si="4"/>
        <v>1.00</v>
      </c>
      <c r="G8" s="7" t="str">
        <f t="shared" si="5"/>
        <v>1.00</v>
      </c>
    </row>
    <row r="9">
      <c r="A9" s="3" t="s">
        <v>4</v>
      </c>
      <c r="B9" s="7">
        <v>4.0</v>
      </c>
      <c r="C9" s="7">
        <v>3.0</v>
      </c>
      <c r="D9" s="7">
        <v>4.0</v>
      </c>
      <c r="E9" s="7" t="str">
        <f t="shared" si="3"/>
        <v>3.67</v>
      </c>
      <c r="F9" s="7" t="str">
        <f t="shared" si="4"/>
        <v>4.00</v>
      </c>
      <c r="G9" s="7" t="str">
        <f t="shared" si="5"/>
        <v>4.00</v>
      </c>
    </row>
    <row r="10">
      <c r="A10" s="3" t="s">
        <v>5</v>
      </c>
      <c r="B10" s="7">
        <v>0.0</v>
      </c>
      <c r="C10" s="7">
        <v>1.0</v>
      </c>
      <c r="D10" s="7">
        <v>1.0</v>
      </c>
      <c r="E10" s="7" t="str">
        <f t="shared" si="3"/>
        <v>0.67</v>
      </c>
      <c r="F10" s="7" t="str">
        <f t="shared" si="4"/>
        <v>1.00</v>
      </c>
      <c r="G10" s="7" t="str">
        <f t="shared" si="5"/>
        <v>1.00</v>
      </c>
    </row>
    <row r="11">
      <c r="A11" s="3" t="s">
        <v>6</v>
      </c>
      <c r="B11" s="7">
        <v>2.0</v>
      </c>
      <c r="C11" s="7">
        <v>2.0</v>
      </c>
      <c r="D11" s="7">
        <v>3.0</v>
      </c>
      <c r="E11" s="7" t="str">
        <f t="shared" si="3"/>
        <v>2.33</v>
      </c>
      <c r="F11" s="7" t="str">
        <f t="shared" si="4"/>
        <v>2.00</v>
      </c>
      <c r="G11" s="7" t="str">
        <f t="shared" si="5"/>
        <v>3.00</v>
      </c>
    </row>
    <row r="12">
      <c r="A12" s="3" t="s">
        <v>7</v>
      </c>
      <c r="B12" s="7">
        <v>0.0</v>
      </c>
      <c r="C12" s="7">
        <v>0.0</v>
      </c>
      <c r="D12" s="7">
        <v>0.0</v>
      </c>
      <c r="E12" s="7" t="str">
        <f t="shared" si="3"/>
        <v>0.00</v>
      </c>
      <c r="F12" s="7" t="str">
        <f t="shared" si="4"/>
        <v>0.00</v>
      </c>
      <c r="G12" s="7" t="str">
        <f t="shared" si="5"/>
        <v>0.00</v>
      </c>
    </row>
    <row r="13">
      <c r="A13" s="11" t="s">
        <v>28</v>
      </c>
    </row>
    <row r="14">
      <c r="A14" s="3" t="s">
        <v>2</v>
      </c>
      <c r="B14" s="7">
        <v>0.0</v>
      </c>
      <c r="C14" s="7">
        <v>0.0</v>
      </c>
      <c r="D14" s="7">
        <v>0.0</v>
      </c>
      <c r="E14" s="7" t="str">
        <f t="shared" ref="E14:E19" si="6">AVERAGE(B14:D14)</f>
        <v>0.00</v>
      </c>
      <c r="F14" s="7" t="str">
        <f t="shared" ref="F14:F19" si="7">MEDIAN(B14:D14)</f>
        <v>0.00</v>
      </c>
      <c r="G14" s="7" t="str">
        <f t="shared" ref="G14:G19" si="8">MAX(B14:D14)</f>
        <v>0.00</v>
      </c>
    </row>
    <row r="15">
      <c r="A15" s="3" t="s">
        <v>3</v>
      </c>
      <c r="B15" s="7">
        <v>2.0</v>
      </c>
      <c r="C15" s="7">
        <v>3.0</v>
      </c>
      <c r="D15" s="7">
        <v>1.0</v>
      </c>
      <c r="E15" s="7" t="str">
        <f t="shared" si="6"/>
        <v>2.00</v>
      </c>
      <c r="F15" s="7" t="str">
        <f t="shared" si="7"/>
        <v>2.00</v>
      </c>
      <c r="G15" s="7" t="str">
        <f t="shared" si="8"/>
        <v>3.00</v>
      </c>
    </row>
    <row r="16">
      <c r="A16" s="3" t="s">
        <v>4</v>
      </c>
      <c r="B16" s="7">
        <v>5.0</v>
      </c>
      <c r="C16" s="7">
        <v>0.0</v>
      </c>
      <c r="D16" s="7">
        <v>1.0</v>
      </c>
      <c r="E16" s="7" t="str">
        <f t="shared" si="6"/>
        <v>2.00</v>
      </c>
      <c r="F16" s="7" t="str">
        <f t="shared" si="7"/>
        <v>1.00</v>
      </c>
      <c r="G16" s="7" t="str">
        <f t="shared" si="8"/>
        <v>5.00</v>
      </c>
    </row>
    <row r="17">
      <c r="A17" s="3" t="s">
        <v>5</v>
      </c>
      <c r="B17" s="7">
        <v>2.0</v>
      </c>
      <c r="C17" s="7">
        <v>3.0</v>
      </c>
      <c r="D17" s="7">
        <v>1.0</v>
      </c>
      <c r="E17" s="7" t="str">
        <f t="shared" si="6"/>
        <v>2.00</v>
      </c>
      <c r="F17" s="7" t="str">
        <f t="shared" si="7"/>
        <v>2.00</v>
      </c>
      <c r="G17" s="7" t="str">
        <f t="shared" si="8"/>
        <v>3.00</v>
      </c>
    </row>
    <row r="18">
      <c r="A18" s="3" t="s">
        <v>6</v>
      </c>
      <c r="B18" s="7">
        <v>3.0</v>
      </c>
      <c r="C18" s="7">
        <v>3.0</v>
      </c>
      <c r="D18" s="7">
        <v>2.0</v>
      </c>
      <c r="E18" s="7" t="str">
        <f t="shared" si="6"/>
        <v>2.67</v>
      </c>
      <c r="F18" s="7" t="str">
        <f t="shared" si="7"/>
        <v>3.00</v>
      </c>
      <c r="G18" s="7" t="str">
        <f t="shared" si="8"/>
        <v>3.00</v>
      </c>
    </row>
    <row r="19">
      <c r="A19" s="3" t="s">
        <v>7</v>
      </c>
      <c r="B19" s="7">
        <v>0.0</v>
      </c>
      <c r="C19" s="7">
        <v>1.0</v>
      </c>
      <c r="D19" s="7">
        <v>0.0</v>
      </c>
      <c r="E19" s="7" t="str">
        <f t="shared" si="6"/>
        <v>0.33</v>
      </c>
      <c r="F19" s="7" t="str">
        <f t="shared" si="7"/>
        <v>0.00</v>
      </c>
      <c r="G19" s="7" t="str">
        <f t="shared" si="8"/>
        <v>1.00</v>
      </c>
    </row>
    <row r="20">
      <c r="A20" s="3" t="s">
        <v>8</v>
      </c>
      <c r="B20" s="12"/>
      <c r="C20" s="12"/>
      <c r="D20" s="12"/>
      <c r="E20" s="12" t="str">
        <f t="shared" ref="E20:E21" si="9">IF(COUNT(B20:D20) = 0, NA(), AVERAGE(B20:D20))</f>
        <v>#N/A</v>
      </c>
      <c r="F20" s="12" t="str">
        <f t="shared" ref="F20:F21" si="10">IF(COUNT(B20:D20) = 0, NA(), MEDIAN(B20:D20))</f>
        <v>#N/A</v>
      </c>
      <c r="G20" s="12" t="str">
        <f t="shared" ref="G20:G21" si="11">IF(COUNT(B20:D20) = 0, NA(), MAX(B20:D20))</f>
        <v>#N/A</v>
      </c>
    </row>
    <row r="21" ht="15.75" customHeight="1">
      <c r="A21" s="3" t="s">
        <v>9</v>
      </c>
      <c r="B21" s="12"/>
      <c r="C21" s="12"/>
      <c r="D21" s="12"/>
      <c r="E21" s="12" t="str">
        <f t="shared" si="9"/>
        <v>#N/A</v>
      </c>
      <c r="F21" s="12" t="str">
        <f t="shared" si="10"/>
        <v>#N/A</v>
      </c>
      <c r="G21" s="12" t="str">
        <f t="shared" si="11"/>
        <v>#N/A</v>
      </c>
    </row>
    <row r="22" ht="15.75" customHeight="1">
      <c r="A22" s="3" t="s">
        <v>10</v>
      </c>
      <c r="B22" t="s">
        <v>29</v>
      </c>
      <c r="C22" t="s">
        <v>41</v>
      </c>
      <c r="D22" t="s">
        <v>29</v>
      </c>
      <c r="E22" t="str">
        <f t="array" ref="E22">INDEX(B22:D22, MATCH(MAX(COUNTIF(B22:D22, B22:D22)), COUNTIF(B22:D22, B22:D22), 0))</f>
        <v>Not on HAB</v>
      </c>
      <c r="F22" t="str">
        <f t="shared" ref="F22:G22" si="12">NA()</f>
        <v>#N/A</v>
      </c>
      <c r="G22" t="str">
        <f t="shared" si="12"/>
        <v>#N/A</v>
      </c>
    </row>
    <row r="23" ht="15.75" customHeight="1">
      <c r="A23" s="11" t="s">
        <v>30</v>
      </c>
    </row>
    <row r="24" ht="15.75" customHeight="1">
      <c r="A24" s="3" t="s">
        <v>11</v>
      </c>
      <c r="B24" t="b">
        <v>0</v>
      </c>
      <c r="C24" t="b">
        <v>0</v>
      </c>
      <c r="D24" t="b">
        <v>0</v>
      </c>
      <c r="E24" s="10" t="str">
        <f t="array" ref="E24">AVERAGE(IF(B24:D24, 1, 0))</f>
        <v>0.00%</v>
      </c>
      <c r="F24" t="str">
        <f>IF(E24 &gt; 0.5, TRUE, IF(E24 &lt; 0.5, FALSE, "INDETERMINATE"))</f>
        <v>FALSE</v>
      </c>
      <c r="G24" t="str">
        <f>NA()</f>
        <v>#N/A</v>
      </c>
    </row>
    <row r="25" ht="15.75" customHeight="1">
      <c r="A25" s="3" t="s">
        <v>31</v>
      </c>
      <c r="E25" t="str">
        <f t="shared" ref="E25:G25" si="13">NA()</f>
        <v>#N/A</v>
      </c>
      <c r="F25" t="str">
        <f t="shared" si="13"/>
        <v>#N/A</v>
      </c>
      <c r="G25" t="str">
        <f t="shared" si="13"/>
        <v>#N/A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8">
    <mergeCell ref="B2:D2"/>
    <mergeCell ref="E2:G2"/>
    <mergeCell ref="B4:D4"/>
    <mergeCell ref="E4:G4"/>
    <mergeCell ref="B13:D13"/>
    <mergeCell ref="E13:G13"/>
    <mergeCell ref="B23:D23"/>
    <mergeCell ref="E23:G2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29"/>
    <col customWidth="1" min="2" max="4" width="11.43"/>
    <col customWidth="1" min="5" max="7" width="29.29"/>
    <col customWidth="1" min="8" max="19" width="8.71"/>
  </cols>
  <sheetData>
    <row r="1">
      <c r="B1" s="1" t="s">
        <v>42</v>
      </c>
      <c r="C1" s="1" t="s">
        <v>43</v>
      </c>
      <c r="D1" s="1" t="s">
        <v>44</v>
      </c>
      <c r="E1" s="1" t="s">
        <v>12</v>
      </c>
      <c r="F1" s="1" t="s">
        <v>13</v>
      </c>
      <c r="G1" s="1" t="s">
        <v>14</v>
      </c>
    </row>
    <row r="2">
      <c r="A2" s="11" t="s">
        <v>23</v>
      </c>
    </row>
    <row r="3">
      <c r="A3" s="3" t="s">
        <v>24</v>
      </c>
      <c r="B3" t="s">
        <v>45</v>
      </c>
      <c r="C3" t="s">
        <v>45</v>
      </c>
      <c r="D3" t="s">
        <v>45</v>
      </c>
      <c r="E3" t="str">
        <f t="shared" ref="E3:G3" si="1">NA()</f>
        <v>#N/A</v>
      </c>
      <c r="F3" t="str">
        <f t="shared" si="1"/>
        <v>#N/A</v>
      </c>
      <c r="G3" t="str">
        <f t="shared" si="1"/>
        <v>#N/A</v>
      </c>
    </row>
    <row r="4">
      <c r="A4" s="11" t="s">
        <v>26</v>
      </c>
    </row>
    <row r="5">
      <c r="A5" s="3" t="s">
        <v>0</v>
      </c>
      <c r="B5" t="s">
        <v>36</v>
      </c>
      <c r="C5" t="s">
        <v>27</v>
      </c>
      <c r="D5" t="s">
        <v>27</v>
      </c>
      <c r="E5" t="str">
        <f t="array" ref="E5">INDEX(B5:D5, MATCH(MAX(COUNTIF(B5:D5, B5:D5)), COUNTIF(B5:D5, B5:D5), 0))</f>
        <v>Unknown</v>
      </c>
      <c r="F5" t="str">
        <f t="shared" ref="F5:G5" si="2">NA()</f>
        <v>#N/A</v>
      </c>
      <c r="G5" t="str">
        <f t="shared" si="2"/>
        <v>#N/A</v>
      </c>
    </row>
    <row r="6">
      <c r="A6" s="3" t="s">
        <v>1</v>
      </c>
      <c r="B6" t="b">
        <v>0</v>
      </c>
      <c r="C6" t="b">
        <v>0</v>
      </c>
      <c r="D6" t="b">
        <v>0</v>
      </c>
      <c r="E6" s="10" t="str">
        <f t="array" ref="E6">AVERAGE(IF(B6:D6, 1, 0))</f>
        <v>0.00%</v>
      </c>
      <c r="F6" t="str">
        <f>IF(E6 &gt; 0.5, TRUE, IF(E6 &lt; 0.5, FALSE, "INDETERMINATE"))</f>
        <v>FALSE</v>
      </c>
      <c r="G6" t="str">
        <f>NA()</f>
        <v>#N/A</v>
      </c>
    </row>
    <row r="7">
      <c r="A7" s="3" t="s">
        <v>2</v>
      </c>
      <c r="B7" s="7">
        <v>0.0</v>
      </c>
      <c r="C7" s="7">
        <v>1.0</v>
      </c>
      <c r="D7" s="7">
        <v>0.0</v>
      </c>
      <c r="E7" s="7" t="str">
        <f t="shared" ref="E7:E12" si="3">AVERAGE(B7:D7)</f>
        <v>0.33</v>
      </c>
      <c r="F7" s="7" t="str">
        <f t="shared" ref="F7:F12" si="4">MEDIAN(B7:D7)</f>
        <v>0.00</v>
      </c>
      <c r="G7" s="7" t="str">
        <f t="shared" ref="G7:G12" si="5">MAX(B7:D7)</f>
        <v>1.00</v>
      </c>
    </row>
    <row r="8">
      <c r="A8" s="3" t="s">
        <v>3</v>
      </c>
      <c r="B8" s="7">
        <v>2.0</v>
      </c>
      <c r="C8" s="7">
        <v>3.0</v>
      </c>
      <c r="D8" s="7">
        <v>3.0</v>
      </c>
      <c r="E8" s="7" t="str">
        <f t="shared" si="3"/>
        <v>2.67</v>
      </c>
      <c r="F8" s="7" t="str">
        <f t="shared" si="4"/>
        <v>3.00</v>
      </c>
      <c r="G8" s="7" t="str">
        <f t="shared" si="5"/>
        <v>3.00</v>
      </c>
    </row>
    <row r="9">
      <c r="A9" s="3" t="s">
        <v>4</v>
      </c>
      <c r="B9" s="7">
        <v>2.0</v>
      </c>
      <c r="C9" s="7">
        <v>2.0</v>
      </c>
      <c r="D9" s="7">
        <v>4.0</v>
      </c>
      <c r="E9" s="7" t="str">
        <f t="shared" si="3"/>
        <v>2.67</v>
      </c>
      <c r="F9" s="7" t="str">
        <f t="shared" si="4"/>
        <v>2.00</v>
      </c>
      <c r="G9" s="7" t="str">
        <f t="shared" si="5"/>
        <v>4.00</v>
      </c>
    </row>
    <row r="10">
      <c r="A10" s="3" t="s">
        <v>5</v>
      </c>
      <c r="B10" s="7">
        <v>0.0</v>
      </c>
      <c r="C10" s="7">
        <v>2.0</v>
      </c>
      <c r="D10" s="7">
        <v>1.0</v>
      </c>
      <c r="E10" s="7" t="str">
        <f t="shared" si="3"/>
        <v>1.00</v>
      </c>
      <c r="F10" s="7" t="str">
        <f t="shared" si="4"/>
        <v>1.00</v>
      </c>
      <c r="G10" s="7" t="str">
        <f t="shared" si="5"/>
        <v>2.00</v>
      </c>
    </row>
    <row r="11">
      <c r="A11" s="3" t="s">
        <v>6</v>
      </c>
      <c r="B11" s="7">
        <v>5.0</v>
      </c>
      <c r="C11" s="7">
        <v>3.0</v>
      </c>
      <c r="D11" s="7">
        <v>5.0</v>
      </c>
      <c r="E11" s="7" t="str">
        <f t="shared" si="3"/>
        <v>4.33</v>
      </c>
      <c r="F11" s="7" t="str">
        <f t="shared" si="4"/>
        <v>5.00</v>
      </c>
      <c r="G11" s="7" t="str">
        <f t="shared" si="5"/>
        <v>5.00</v>
      </c>
    </row>
    <row r="12">
      <c r="A12" s="3" t="s">
        <v>7</v>
      </c>
      <c r="B12" s="7">
        <v>0.0</v>
      </c>
      <c r="C12" s="7">
        <v>0.0</v>
      </c>
      <c r="D12" s="7">
        <v>0.0</v>
      </c>
      <c r="E12" s="7" t="str">
        <f t="shared" si="3"/>
        <v>0.00</v>
      </c>
      <c r="F12" s="7" t="str">
        <f t="shared" si="4"/>
        <v>0.00</v>
      </c>
      <c r="G12" s="7" t="str">
        <f t="shared" si="5"/>
        <v>0.00</v>
      </c>
    </row>
    <row r="13">
      <c r="A13" s="11" t="s">
        <v>28</v>
      </c>
    </row>
    <row r="14">
      <c r="A14" s="3" t="s">
        <v>2</v>
      </c>
      <c r="B14" s="7">
        <v>0.0</v>
      </c>
      <c r="C14" s="7">
        <v>0.0</v>
      </c>
      <c r="D14" s="7">
        <v>0.0</v>
      </c>
      <c r="E14" s="7" t="str">
        <f t="shared" ref="E14:E19" si="6">AVERAGE(B14:D14)</f>
        <v>0.00</v>
      </c>
      <c r="F14" s="7" t="str">
        <f t="shared" ref="F14:F19" si="7">MEDIAN(B14:D14)</f>
        <v>0.00</v>
      </c>
      <c r="G14" s="7" t="str">
        <f t="shared" ref="G14:G19" si="8">MAX(B14:D14)</f>
        <v>0.00</v>
      </c>
    </row>
    <row r="15">
      <c r="A15" s="3" t="s">
        <v>3</v>
      </c>
      <c r="B15" s="7">
        <v>2.0</v>
      </c>
      <c r="C15" s="7">
        <v>3.0</v>
      </c>
      <c r="D15" s="7">
        <v>2.0</v>
      </c>
      <c r="E15" s="7" t="str">
        <f t="shared" si="6"/>
        <v>2.33</v>
      </c>
      <c r="F15" s="7" t="str">
        <f t="shared" si="7"/>
        <v>2.00</v>
      </c>
      <c r="G15" s="7" t="str">
        <f t="shared" si="8"/>
        <v>3.00</v>
      </c>
    </row>
    <row r="16">
      <c r="A16" s="3" t="s">
        <v>4</v>
      </c>
      <c r="B16" s="7">
        <v>1.0</v>
      </c>
      <c r="C16" s="7">
        <v>2.0</v>
      </c>
      <c r="D16" s="7">
        <v>3.0</v>
      </c>
      <c r="E16" s="7" t="str">
        <f t="shared" si="6"/>
        <v>2.00</v>
      </c>
      <c r="F16" s="7" t="str">
        <f t="shared" si="7"/>
        <v>2.00</v>
      </c>
      <c r="G16" s="7" t="str">
        <f t="shared" si="8"/>
        <v>3.00</v>
      </c>
    </row>
    <row r="17">
      <c r="A17" s="3" t="s">
        <v>5</v>
      </c>
      <c r="B17" s="7">
        <v>2.0</v>
      </c>
      <c r="C17" s="7">
        <v>1.0</v>
      </c>
      <c r="D17" s="7">
        <v>1.0</v>
      </c>
      <c r="E17" s="7" t="str">
        <f t="shared" si="6"/>
        <v>1.33</v>
      </c>
      <c r="F17" s="7" t="str">
        <f t="shared" si="7"/>
        <v>1.00</v>
      </c>
      <c r="G17" s="7" t="str">
        <f t="shared" si="8"/>
        <v>2.00</v>
      </c>
    </row>
    <row r="18">
      <c r="A18" s="3" t="s">
        <v>6</v>
      </c>
      <c r="B18" s="7">
        <v>2.0</v>
      </c>
      <c r="C18" s="7">
        <v>2.0</v>
      </c>
      <c r="D18" s="7">
        <v>5.0</v>
      </c>
      <c r="E18" s="7" t="str">
        <f t="shared" si="6"/>
        <v>3.00</v>
      </c>
      <c r="F18" s="7" t="str">
        <f t="shared" si="7"/>
        <v>2.00</v>
      </c>
      <c r="G18" s="7" t="str">
        <f t="shared" si="8"/>
        <v>5.00</v>
      </c>
    </row>
    <row r="19">
      <c r="A19" s="3" t="s">
        <v>7</v>
      </c>
      <c r="B19" s="7">
        <v>1.0</v>
      </c>
      <c r="C19" s="7">
        <v>0.0</v>
      </c>
      <c r="D19" s="7">
        <v>0.0</v>
      </c>
      <c r="E19" s="7" t="str">
        <f t="shared" si="6"/>
        <v>0.33</v>
      </c>
      <c r="F19" s="7" t="str">
        <f t="shared" si="7"/>
        <v>0.00</v>
      </c>
      <c r="G19" s="7" t="str">
        <f t="shared" si="8"/>
        <v>1.00</v>
      </c>
    </row>
    <row r="20">
      <c r="A20" s="3" t="s">
        <v>8</v>
      </c>
      <c r="B20" s="12"/>
      <c r="C20" s="12"/>
      <c r="D20" s="12"/>
      <c r="E20" s="12" t="str">
        <f t="shared" ref="E20:E21" si="9">IF(COUNT(B20:D20) = 0, NA(), AVERAGE(B20:D20))</f>
        <v>#N/A</v>
      </c>
      <c r="F20" s="12" t="str">
        <f t="shared" ref="F20:F21" si="10">IF(COUNT(B20:D20) = 0, NA(), MEDIAN(B20:D20))</f>
        <v>#N/A</v>
      </c>
      <c r="G20" s="12" t="str">
        <f t="shared" ref="G20:G21" si="11">IF(COUNT(B20:D20) = 0, NA(), MAX(B20:D20))</f>
        <v>#N/A</v>
      </c>
    </row>
    <row r="21" ht="15.75" customHeight="1">
      <c r="A21" s="3" t="s">
        <v>9</v>
      </c>
      <c r="B21" s="12"/>
      <c r="C21" s="12"/>
      <c r="D21" s="12"/>
      <c r="E21" s="12" t="str">
        <f t="shared" si="9"/>
        <v>#N/A</v>
      </c>
      <c r="F21" s="12" t="str">
        <f t="shared" si="10"/>
        <v>#N/A</v>
      </c>
      <c r="G21" s="12" t="str">
        <f t="shared" si="11"/>
        <v>#N/A</v>
      </c>
    </row>
    <row r="22" ht="15.75" customHeight="1">
      <c r="A22" s="3" t="s">
        <v>10</v>
      </c>
      <c r="B22" t="s">
        <v>29</v>
      </c>
      <c r="C22" t="s">
        <v>29</v>
      </c>
      <c r="D22" t="s">
        <v>29</v>
      </c>
      <c r="E22" t="str">
        <f t="array" ref="E22">INDEX(B22:D22, MATCH(MAX(COUNTIF(B22:D22, B22:D22)), COUNTIF(B22:D22, B22:D22), 0))</f>
        <v>Not on HAB</v>
      </c>
      <c r="F22" t="str">
        <f t="shared" ref="F22:G22" si="12">NA()</f>
        <v>#N/A</v>
      </c>
      <c r="G22" t="str">
        <f t="shared" si="12"/>
        <v>#N/A</v>
      </c>
    </row>
    <row r="23" ht="15.75" customHeight="1">
      <c r="A23" s="11" t="s">
        <v>30</v>
      </c>
    </row>
    <row r="24" ht="15.75" customHeight="1">
      <c r="A24" s="3" t="s">
        <v>11</v>
      </c>
      <c r="B24" t="b">
        <v>0</v>
      </c>
      <c r="C24" t="b">
        <v>0</v>
      </c>
      <c r="D24" t="b">
        <v>1</v>
      </c>
      <c r="E24" s="10" t="str">
        <f t="array" ref="E24">AVERAGE(IF(B24:D24, 1, 0))</f>
        <v>33.33%</v>
      </c>
      <c r="F24" t="str">
        <f>IF(E24 &gt; 0.5, TRUE, IF(E24 &lt; 0.5, FALSE, "INDETERMINATE"))</f>
        <v>FALSE</v>
      </c>
      <c r="G24" t="str">
        <f>NA()</f>
        <v>#N/A</v>
      </c>
    </row>
    <row r="25" ht="15.75" customHeight="1">
      <c r="A25" s="3" t="s">
        <v>31</v>
      </c>
      <c r="E25" t="str">
        <f t="shared" ref="E25:G25" si="13">NA()</f>
        <v>#N/A</v>
      </c>
      <c r="F25" t="str">
        <f t="shared" si="13"/>
        <v>#N/A</v>
      </c>
      <c r="G25" t="str">
        <f t="shared" si="13"/>
        <v>#N/A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8">
    <mergeCell ref="B2:D2"/>
    <mergeCell ref="E2:G2"/>
    <mergeCell ref="B4:D4"/>
    <mergeCell ref="E4:G4"/>
    <mergeCell ref="B13:D13"/>
    <mergeCell ref="E13:G13"/>
    <mergeCell ref="B23:D23"/>
    <mergeCell ref="E23:G2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29"/>
    <col customWidth="1" min="2" max="4" width="11.43"/>
    <col customWidth="1" min="5" max="7" width="29.29"/>
    <col customWidth="1" min="8" max="19" width="8.71"/>
  </cols>
  <sheetData>
    <row r="1">
      <c r="B1" s="1" t="s">
        <v>46</v>
      </c>
      <c r="C1" s="1" t="s">
        <v>47</v>
      </c>
      <c r="D1" s="1" t="s">
        <v>48</v>
      </c>
      <c r="E1" s="1" t="s">
        <v>12</v>
      </c>
      <c r="F1" s="1" t="s">
        <v>13</v>
      </c>
      <c r="G1" s="1" t="s">
        <v>14</v>
      </c>
    </row>
    <row r="2">
      <c r="A2" s="11" t="s">
        <v>23</v>
      </c>
    </row>
    <row r="3">
      <c r="A3" s="3" t="s">
        <v>24</v>
      </c>
      <c r="B3" t="s">
        <v>49</v>
      </c>
      <c r="C3" t="s">
        <v>49</v>
      </c>
      <c r="D3" t="s">
        <v>49</v>
      </c>
      <c r="E3" t="str">
        <f t="shared" ref="E3:G3" si="1">NA()</f>
        <v>#N/A</v>
      </c>
      <c r="F3" t="str">
        <f t="shared" si="1"/>
        <v>#N/A</v>
      </c>
      <c r="G3" t="str">
        <f t="shared" si="1"/>
        <v>#N/A</v>
      </c>
    </row>
    <row r="4">
      <c r="A4" s="11" t="s">
        <v>26</v>
      </c>
    </row>
    <row r="5">
      <c r="A5" s="3" t="s">
        <v>0</v>
      </c>
      <c r="B5" t="s">
        <v>27</v>
      </c>
      <c r="C5" t="s">
        <v>27</v>
      </c>
      <c r="D5" t="s">
        <v>27</v>
      </c>
      <c r="E5" t="str">
        <f t="array" ref="E5">INDEX(B5:D5, MATCH(MAX(COUNTIF(B5:D5, B5:D5)), COUNTIF(B5:D5, B5:D5), 0))</f>
        <v>Unknown</v>
      </c>
      <c r="F5" t="str">
        <f t="shared" ref="F5:G5" si="2">NA()</f>
        <v>#N/A</v>
      </c>
      <c r="G5" t="str">
        <f t="shared" si="2"/>
        <v>#N/A</v>
      </c>
    </row>
    <row r="6">
      <c r="A6" s="3" t="s">
        <v>1</v>
      </c>
      <c r="B6" t="b">
        <v>0</v>
      </c>
      <c r="C6" t="b">
        <v>0</v>
      </c>
      <c r="D6" t="b">
        <v>0</v>
      </c>
      <c r="E6" s="10" t="str">
        <f t="array" ref="E6">AVERAGE(IF(B6:D6, 1, 0))</f>
        <v>0.00%</v>
      </c>
      <c r="F6" t="str">
        <f>IF(E6 &gt; 0.5, TRUE, IF(E6 &lt; 0.5, FALSE, "INDETERMINATE"))</f>
        <v>FALSE</v>
      </c>
      <c r="G6" t="str">
        <f>NA()</f>
        <v>#N/A</v>
      </c>
    </row>
    <row r="7">
      <c r="A7" s="3" t="s">
        <v>2</v>
      </c>
      <c r="B7" s="7">
        <v>1.0</v>
      </c>
      <c r="C7" s="7">
        <v>1.0</v>
      </c>
      <c r="D7" s="7">
        <v>0.0</v>
      </c>
      <c r="E7" s="7" t="str">
        <f t="shared" ref="E7:E12" si="3">AVERAGE(B7:D7)</f>
        <v>0.67</v>
      </c>
      <c r="F7" s="7" t="str">
        <f t="shared" ref="F7:F12" si="4">MEDIAN(B7:D7)</f>
        <v>1.00</v>
      </c>
      <c r="G7" s="7" t="str">
        <f t="shared" ref="G7:G12" si="5">MAX(B7:D7)</f>
        <v>1.00</v>
      </c>
    </row>
    <row r="8">
      <c r="A8" s="3" t="s">
        <v>3</v>
      </c>
      <c r="B8" s="7">
        <v>3.0</v>
      </c>
      <c r="C8" s="7">
        <v>5.0</v>
      </c>
      <c r="D8" s="7">
        <v>3.0</v>
      </c>
      <c r="E8" s="7" t="str">
        <f t="shared" si="3"/>
        <v>3.67</v>
      </c>
      <c r="F8" s="7" t="str">
        <f t="shared" si="4"/>
        <v>3.00</v>
      </c>
      <c r="G8" s="7" t="str">
        <f t="shared" si="5"/>
        <v>5.00</v>
      </c>
    </row>
    <row r="9">
      <c r="A9" s="3" t="s">
        <v>4</v>
      </c>
      <c r="B9" s="7">
        <v>3.0</v>
      </c>
      <c r="C9" s="7">
        <v>2.0</v>
      </c>
      <c r="D9" s="7">
        <v>3.0</v>
      </c>
      <c r="E9" s="7" t="str">
        <f t="shared" si="3"/>
        <v>2.67</v>
      </c>
      <c r="F9" s="7" t="str">
        <f t="shared" si="4"/>
        <v>3.00</v>
      </c>
      <c r="G9" s="7" t="str">
        <f t="shared" si="5"/>
        <v>3.00</v>
      </c>
    </row>
    <row r="10">
      <c r="A10" s="3" t="s">
        <v>5</v>
      </c>
      <c r="B10" s="7">
        <v>3.0</v>
      </c>
      <c r="C10" s="7">
        <v>1.0</v>
      </c>
      <c r="D10" s="7">
        <v>3.0</v>
      </c>
      <c r="E10" s="7" t="str">
        <f t="shared" si="3"/>
        <v>2.33</v>
      </c>
      <c r="F10" s="7" t="str">
        <f t="shared" si="4"/>
        <v>3.00</v>
      </c>
      <c r="G10" s="7" t="str">
        <f t="shared" si="5"/>
        <v>3.00</v>
      </c>
    </row>
    <row r="11">
      <c r="A11" s="3" t="s">
        <v>6</v>
      </c>
      <c r="B11" s="7">
        <v>4.0</v>
      </c>
      <c r="C11" s="7">
        <v>7.0</v>
      </c>
      <c r="D11" s="7">
        <v>6.0</v>
      </c>
      <c r="E11" s="7" t="str">
        <f t="shared" si="3"/>
        <v>5.67</v>
      </c>
      <c r="F11" s="7" t="str">
        <f t="shared" si="4"/>
        <v>6.00</v>
      </c>
      <c r="G11" s="7" t="str">
        <f t="shared" si="5"/>
        <v>7.00</v>
      </c>
    </row>
    <row r="12">
      <c r="A12" s="3" t="s">
        <v>7</v>
      </c>
      <c r="B12" s="7">
        <v>0.0</v>
      </c>
      <c r="C12" s="7">
        <v>1.0</v>
      </c>
      <c r="D12" s="7">
        <v>0.0</v>
      </c>
      <c r="E12" s="7" t="str">
        <f t="shared" si="3"/>
        <v>0.33</v>
      </c>
      <c r="F12" s="7" t="str">
        <f t="shared" si="4"/>
        <v>0.00</v>
      </c>
      <c r="G12" s="7" t="str">
        <f t="shared" si="5"/>
        <v>1.00</v>
      </c>
    </row>
    <row r="13">
      <c r="A13" s="11" t="s">
        <v>28</v>
      </c>
    </row>
    <row r="14">
      <c r="A14" s="3" t="s">
        <v>2</v>
      </c>
      <c r="B14" s="7">
        <v>1.0</v>
      </c>
      <c r="C14" s="7">
        <v>0.0</v>
      </c>
      <c r="D14" s="7">
        <v>1.0</v>
      </c>
      <c r="E14" s="7" t="str">
        <f t="shared" ref="E14:E19" si="6">AVERAGE(B14:D14)</f>
        <v>0.67</v>
      </c>
      <c r="F14" s="7" t="str">
        <f t="shared" ref="F14:F19" si="7">MEDIAN(B14:D14)</f>
        <v>1.00</v>
      </c>
      <c r="G14" s="7" t="str">
        <f t="shared" ref="G14:G19" si="8">MAX(B14:D14)</f>
        <v>1.00</v>
      </c>
    </row>
    <row r="15">
      <c r="A15" s="3" t="s">
        <v>3</v>
      </c>
      <c r="B15" s="7">
        <v>4.0</v>
      </c>
      <c r="C15" s="7">
        <v>4.0</v>
      </c>
      <c r="D15" s="7">
        <v>5.0</v>
      </c>
      <c r="E15" s="7" t="str">
        <f t="shared" si="6"/>
        <v>4.33</v>
      </c>
      <c r="F15" s="7" t="str">
        <f t="shared" si="7"/>
        <v>4.00</v>
      </c>
      <c r="G15" s="7" t="str">
        <f t="shared" si="8"/>
        <v>5.00</v>
      </c>
    </row>
    <row r="16">
      <c r="A16" s="3" t="s">
        <v>4</v>
      </c>
      <c r="B16" s="7">
        <v>1.0</v>
      </c>
      <c r="C16" s="7">
        <v>2.0</v>
      </c>
      <c r="D16" s="7">
        <v>1.0</v>
      </c>
      <c r="E16" s="7" t="str">
        <f t="shared" si="6"/>
        <v>1.33</v>
      </c>
      <c r="F16" s="7" t="str">
        <f t="shared" si="7"/>
        <v>1.00</v>
      </c>
      <c r="G16" s="7" t="str">
        <f t="shared" si="8"/>
        <v>2.00</v>
      </c>
    </row>
    <row r="17">
      <c r="A17" s="3" t="s">
        <v>5</v>
      </c>
      <c r="B17" s="7">
        <v>2.0</v>
      </c>
      <c r="C17" s="7">
        <v>2.0</v>
      </c>
      <c r="D17" s="7">
        <v>3.0</v>
      </c>
      <c r="E17" s="7" t="str">
        <f t="shared" si="6"/>
        <v>2.33</v>
      </c>
      <c r="F17" s="7" t="str">
        <f t="shared" si="7"/>
        <v>2.00</v>
      </c>
      <c r="G17" s="7" t="str">
        <f t="shared" si="8"/>
        <v>3.00</v>
      </c>
    </row>
    <row r="18">
      <c r="A18" s="3" t="s">
        <v>6</v>
      </c>
      <c r="B18" s="7">
        <v>7.0</v>
      </c>
      <c r="C18" s="7">
        <v>4.0</v>
      </c>
      <c r="D18" s="7">
        <v>3.0</v>
      </c>
      <c r="E18" s="7" t="str">
        <f t="shared" si="6"/>
        <v>4.67</v>
      </c>
      <c r="F18" s="7" t="str">
        <f t="shared" si="7"/>
        <v>4.00</v>
      </c>
      <c r="G18" s="7" t="str">
        <f t="shared" si="8"/>
        <v>7.00</v>
      </c>
    </row>
    <row r="19">
      <c r="A19" s="3" t="s">
        <v>7</v>
      </c>
      <c r="B19" s="7">
        <v>1.0</v>
      </c>
      <c r="C19" s="7">
        <v>0.0</v>
      </c>
      <c r="D19" s="7">
        <v>0.0</v>
      </c>
      <c r="E19" s="7" t="str">
        <f t="shared" si="6"/>
        <v>0.33</v>
      </c>
      <c r="F19" s="7" t="str">
        <f t="shared" si="7"/>
        <v>0.00</v>
      </c>
      <c r="G19" s="7" t="str">
        <f t="shared" si="8"/>
        <v>1.00</v>
      </c>
    </row>
    <row r="20">
      <c r="A20" s="3" t="s">
        <v>8</v>
      </c>
      <c r="B20" s="12"/>
      <c r="C20" s="12"/>
      <c r="D20" s="12"/>
      <c r="E20" s="12" t="str">
        <f t="shared" ref="E20:E21" si="9">IF(COUNT(B20:D20) = 0, NA(), AVERAGE(B20:D20))</f>
        <v>#N/A</v>
      </c>
      <c r="F20" s="12" t="str">
        <f t="shared" ref="F20:F21" si="10">IF(COUNT(B20:D20) = 0, NA(), MEDIAN(B20:D20))</f>
        <v>#N/A</v>
      </c>
      <c r="G20" s="12" t="str">
        <f t="shared" ref="G20:G21" si="11">IF(COUNT(B20:D20) = 0, NA(), MAX(B20:D20))</f>
        <v>#N/A</v>
      </c>
    </row>
    <row r="21" ht="15.75" customHeight="1">
      <c r="A21" s="3" t="s">
        <v>9</v>
      </c>
      <c r="B21" s="12"/>
      <c r="C21" s="12"/>
      <c r="D21" s="12"/>
      <c r="E21" s="12" t="str">
        <f t="shared" si="9"/>
        <v>#N/A</v>
      </c>
      <c r="F21" s="12" t="str">
        <f t="shared" si="10"/>
        <v>#N/A</v>
      </c>
      <c r="G21" s="12" t="str">
        <f t="shared" si="11"/>
        <v>#N/A</v>
      </c>
    </row>
    <row r="22" ht="15.75" customHeight="1">
      <c r="A22" s="3" t="s">
        <v>10</v>
      </c>
      <c r="B22" t="s">
        <v>29</v>
      </c>
      <c r="C22" t="s">
        <v>29</v>
      </c>
      <c r="D22" t="s">
        <v>29</v>
      </c>
      <c r="E22" t="str">
        <f t="array" ref="E22">INDEX(B22:D22, MATCH(MAX(COUNTIF(B22:D22, B22:D22)), COUNTIF(B22:D22, B22:D22), 0))</f>
        <v>Not on HAB</v>
      </c>
      <c r="F22" t="str">
        <f t="shared" ref="F22:G22" si="12">NA()</f>
        <v>#N/A</v>
      </c>
      <c r="G22" t="str">
        <f t="shared" si="12"/>
        <v>#N/A</v>
      </c>
    </row>
    <row r="23" ht="15.75" customHeight="1">
      <c r="A23" s="11" t="s">
        <v>30</v>
      </c>
    </row>
    <row r="24" ht="15.75" customHeight="1">
      <c r="A24" s="3" t="s">
        <v>11</v>
      </c>
      <c r="B24" t="b">
        <v>0</v>
      </c>
      <c r="C24" t="b">
        <v>0</v>
      </c>
      <c r="D24" t="b">
        <v>0</v>
      </c>
      <c r="E24" s="10" t="str">
        <f t="array" ref="E24">AVERAGE(IF(B24:D24, 1, 0))</f>
        <v>0.00%</v>
      </c>
      <c r="F24" t="str">
        <f>IF(E24 &gt; 0.5, TRUE, IF(E24 &lt; 0.5, FALSE, "INDETERMINATE"))</f>
        <v>FALSE</v>
      </c>
      <c r="G24" t="str">
        <f>NA()</f>
        <v>#N/A</v>
      </c>
    </row>
    <row r="25" ht="15.75" customHeight="1">
      <c r="A25" s="3" t="s">
        <v>31</v>
      </c>
      <c r="E25" t="str">
        <f t="shared" ref="E25:G25" si="13">NA()</f>
        <v>#N/A</v>
      </c>
      <c r="F25" t="str">
        <f t="shared" si="13"/>
        <v>#N/A</v>
      </c>
      <c r="G25" t="str">
        <f t="shared" si="13"/>
        <v>#N/A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8">
    <mergeCell ref="B2:D2"/>
    <mergeCell ref="E2:G2"/>
    <mergeCell ref="B4:D4"/>
    <mergeCell ref="E4:G4"/>
    <mergeCell ref="B13:D13"/>
    <mergeCell ref="E13:G13"/>
    <mergeCell ref="B23:D23"/>
    <mergeCell ref="E23:G23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2020-01-29T20:35:15Z</dcterms:created>
  <dc:creator>Apache POI</dc:creator>
</cp:coreProperties>
</file>