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6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4.xml"/>
  <Override ContentType="application/vnd.openxmlformats-officedocument.drawing+xml" PartName="/xl/drawings/worksheetdrawing5.xml"/>
  <Override ContentType="application/vnd.openxmlformats-officedocument.drawingml.chart+xml" PartName="/xl/charts/chart35.xml"/>
  <Override ContentType="application/vnd.openxmlformats-officedocument.drawingml.chart+xml" PartName="/xl/charts/chart22.xml"/>
  <Override ContentType="application/vnd.openxmlformats-officedocument.drawingml.chart+xml" PartName="/xl/charts/chart20.xml"/>
  <Override ContentType="application/vnd.openxmlformats-officedocument.drawingml.chart+xml" PartName="/xl/charts/chart9.xml"/>
  <Override ContentType="application/vnd.openxmlformats-officedocument.drawingml.chart+xml" PartName="/xl/charts/chart38.xml"/>
  <Override ContentType="application/vnd.openxmlformats-officedocument.drawingml.chart+xml" PartName="/xl/charts/chart33.xml"/>
  <Override ContentType="application/vnd.openxmlformats-officedocument.drawingml.chart+xml" PartName="/xl/charts/chart46.xml"/>
  <Override ContentType="application/vnd.openxmlformats-officedocument.drawingml.chart+xml" PartName="/xl/charts/chart7.xml"/>
  <Override ContentType="application/vnd.openxmlformats-officedocument.drawingml.chart+xml" PartName="/xl/charts/chart31.xml"/>
  <Override ContentType="application/vnd.openxmlformats-officedocument.drawingml.chart+xml" PartName="/xl/charts/chart5.xml"/>
  <Override ContentType="application/vnd.openxmlformats-officedocument.drawingml.chart+xml" PartName="/xl/charts/chart4.xml"/>
  <Override ContentType="application/vnd.openxmlformats-officedocument.drawingml.chart+xml" PartName="/xl/charts/chart49.xml"/>
  <Override ContentType="application/vnd.openxmlformats-officedocument.drawingml.chart+xml" PartName="/xl/charts/chart19.xml"/>
  <Override ContentType="application/vnd.openxmlformats-officedocument.drawingml.chart+xml" PartName="/xl/charts/chart8.xml"/>
  <Override ContentType="application/vnd.openxmlformats-officedocument.drawingml.chart+xml" PartName="/xl/charts/chart6.xml"/>
  <Override ContentType="application/vnd.openxmlformats-officedocument.drawingml.chart+xml" PartName="/xl/charts/chart2.xml"/>
  <Override ContentType="application/vnd.openxmlformats-officedocument.drawingml.chart+xml" PartName="/xl/charts/chart36.xml"/>
  <Override ContentType="application/vnd.openxmlformats-officedocument.drawingml.chart+xml" PartName="/xl/charts/chart11.xml"/>
  <Override ContentType="application/vnd.openxmlformats-officedocument.drawingml.chart+xml" PartName="/xl/charts/chart32.xml"/>
  <Override ContentType="application/vnd.openxmlformats-officedocument.drawingml.chart+xml" PartName="/xl/charts/chart42.xml"/>
  <Override ContentType="application/vnd.openxmlformats-officedocument.drawingml.chart+xml" PartName="/xl/charts/chart16.xml"/>
  <Override ContentType="application/vnd.openxmlformats-officedocument.drawingml.chart+xml" PartName="/xl/charts/chart47.xml"/>
  <Override ContentType="application/vnd.openxmlformats-officedocument.drawingml.chart+xml" PartName="/xl/charts/chart3.xml"/>
  <Override ContentType="application/vnd.openxmlformats-officedocument.drawingml.chart+xml" PartName="/xl/charts/chart44.xml"/>
  <Override ContentType="application/vnd.openxmlformats-officedocument.drawingml.chart+xml" PartName="/xl/charts/chart40.xml"/>
  <Override ContentType="application/vnd.openxmlformats-officedocument.drawingml.chart+xml" PartName="/xl/charts/chart28.xml"/>
  <Override ContentType="application/vnd.openxmlformats-officedocument.drawingml.chart+xml" PartName="/xl/charts/chart27.xml"/>
  <Override ContentType="application/vnd.openxmlformats-officedocument.drawingml.chart+xml" PartName="/xl/charts/chart48.xml"/>
  <Override ContentType="application/vnd.openxmlformats-officedocument.drawingml.chart+xml" PartName="/xl/charts/chart34.xml"/>
  <Override ContentType="application/vnd.openxmlformats-officedocument.drawingml.chart+xml" PartName="/xl/charts/chart10.xml"/>
  <Override ContentType="application/vnd.openxmlformats-officedocument.drawingml.chart+xml" PartName="/xl/charts/chart25.xml"/>
  <Override ContentType="application/vnd.openxmlformats-officedocument.drawingml.chart+xml" PartName="/xl/charts/chart50.xml"/>
  <Override ContentType="application/vnd.openxmlformats-officedocument.drawingml.chart+xml" PartName="/xl/charts/chart13.xml"/>
  <Override ContentType="application/vnd.openxmlformats-officedocument.drawingml.chart+xml" PartName="/xl/charts/chart17.xml"/>
  <Override ContentType="application/vnd.openxmlformats-officedocument.drawingml.chart+xml" PartName="/xl/charts/chart23.xml"/>
  <Override ContentType="application/vnd.openxmlformats-officedocument.drawingml.chart+xml" PartName="/xl/charts/chart30.xml"/>
  <Override ContentType="application/vnd.openxmlformats-officedocument.drawingml.chart+xml" PartName="/xl/charts/chart43.xml"/>
  <Override ContentType="application/vnd.openxmlformats-officedocument.drawingml.chart+xml" PartName="/xl/charts/chart45.xml"/>
  <Override ContentType="application/vnd.openxmlformats-officedocument.drawingml.chart+xml" PartName="/xl/charts/chart26.xml"/>
  <Override ContentType="application/vnd.openxmlformats-officedocument.drawingml.chart+xml" PartName="/xl/charts/chart18.xml"/>
  <Override ContentType="application/vnd.openxmlformats-officedocument.drawingml.chart+xml" PartName="/xl/charts/chart21.xml"/>
  <Override ContentType="application/vnd.openxmlformats-officedocument.drawingml.chart+xml" PartName="/xl/charts/chart41.xml"/>
  <Override ContentType="application/vnd.openxmlformats-officedocument.drawingml.chart+xml" PartName="/xl/charts/chart1.xml"/>
  <Override ContentType="application/vnd.openxmlformats-officedocument.drawingml.chart+xml" PartName="/xl/charts/chart14.xml"/>
  <Override ContentType="application/vnd.openxmlformats-officedocument.drawingml.chart+xml" PartName="/xl/charts/chart12.xml"/>
  <Override ContentType="application/vnd.openxmlformats-officedocument.drawingml.chart+xml" PartName="/xl/charts/chart39.xml"/>
  <Override ContentType="application/vnd.openxmlformats-officedocument.drawingml.chart+xml" PartName="/xl/charts/chart15.xml"/>
  <Override ContentType="application/vnd.openxmlformats-officedocument.drawingml.chart+xml" PartName="/xl/charts/chart37.xml"/>
  <Override ContentType="application/vnd.openxmlformats-officedocument.drawingml.chart+xml" PartName="/xl/charts/chart29.xml"/>
  <Override ContentType="application/vnd.openxmlformats-officedocument.drawingml.chart+xml" PartName="/xl/charts/chart24.xml"/>
  <Override ContentType="application/vnd.openxmlformats-officedocument.spreadsheetml.sharedStrings+xml" PartName="/xl/sharedStrings.xml"/>
  <Override ContentType="application/vnd.openxmlformats-officedocument.extended-properties+xml" PartName="/docProps/app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178 - The 2nd Law Enforcers" sheetId="2" r:id="rId5"/>
    <sheet state="visible" name="467 - The Colonials" sheetId="3" r:id="rId6"/>
    <sheet state="visible" name="496 - Royals" sheetId="4" r:id="rId7"/>
    <sheet state="visible" name="560 - Team 560" sheetId="5" r:id="rId8"/>
    <sheet state="visible" name="7676 - THS RoboDogs" sheetId="6" r:id="rId9"/>
  </sheets>
  <definedNames/>
  <calcPr/>
</workbook>
</file>

<file path=xl/sharedStrings.xml><?xml version="1.0" encoding="utf-8"?>
<sst xmlns="http://schemas.openxmlformats.org/spreadsheetml/2006/main" count="226" uniqueCount="40">
  <si>
    <t>Starting location</t>
  </si>
  <si>
    <t>Successfully crossed HAB line</t>
  </si>
  <si>
    <t>Panels on Cargo Ship</t>
  </si>
  <si>
    <t>Panels on low Rocket Hatches</t>
  </si>
  <si>
    <t>Panels on middle/high Rocket Hatches</t>
  </si>
  <si>
    <t>Cargo in Cargo Ship</t>
  </si>
  <si>
    <t>Cargo in low Rocket Bays</t>
  </si>
  <si>
    <t>Cargo in middle/high Rocket Bays</t>
  </si>
  <si>
    <t>Panel delivery cycle time</t>
  </si>
  <si>
    <t>Cargo delivery cycle time</t>
  </si>
  <si>
    <t>Endgame location</t>
  </si>
  <si>
    <t>Robot broke</t>
  </si>
  <si>
    <t>Average</t>
  </si>
  <si>
    <t>Median</t>
  </si>
  <si>
    <t>Max</t>
  </si>
  <si>
    <t>178 - The 2nd Law Enforcers</t>
  </si>
  <si>
    <t>467 - The Colonials</t>
  </si>
  <si>
    <t>496 - Royals</t>
  </si>
  <si>
    <t>560 - Team 560</t>
  </si>
  <si>
    <t>7676 - THS RoboDogs</t>
  </si>
  <si>
    <t>Qual 189</t>
  </si>
  <si>
    <t>Qual 208</t>
  </si>
  <si>
    <t>Qual #28</t>
  </si>
  <si>
    <t>Scout info</t>
  </si>
  <si>
    <t>Name</t>
  </si>
  <si>
    <t>Sandstorm</t>
  </si>
  <si>
    <t>Unknown</t>
  </si>
  <si>
    <t>Teleop</t>
  </si>
  <si>
    <t>Not on HAB</t>
  </si>
  <si>
    <t>HAB Level 2</t>
  </si>
  <si>
    <t>Post-game</t>
  </si>
  <si>
    <t>Other</t>
  </si>
  <si>
    <t>Qual 120</t>
  </si>
  <si>
    <t>Qual 388</t>
  </si>
  <si>
    <t>Qual 19</t>
  </si>
  <si>
    <t>Semifinal 2</t>
  </si>
  <si>
    <t>Semifinal 1</t>
  </si>
  <si>
    <t>Final 1</t>
  </si>
  <si>
    <t>HAB Level 1</t>
  </si>
  <si>
    <t>Qual 308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</si>
</sst>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&quot;s&quot;"/>
  </numFmts>
  <fonts count="4">
    <font>
      <sz val="11.0"/>
      <color rgb="FF000000"/>
      <name val="Calibri"/>
    </font>
    <font>
      <b/>
      <sz val="11.0"/>
      <name val="Calibri"/>
    </font>
    <font>
      <i/>
      <sz val="11.0"/>
      <name val="Calibri"/>
    </font>
    <font>
      <b/>
      <i/>
      <sz val="14.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0" fontId="0" numFmtId="0" xfId="0" applyAlignment="1" applyBorder="1" applyFont="1">
      <alignment shrinkToFit="0" vertical="bottom" wrapText="0"/>
    </xf>
    <xf borderId="2" fillId="0" fontId="0" numFmtId="10" xfId="0" applyAlignment="1" applyBorder="1" applyFont="1" applyNumberFormat="1">
      <alignment shrinkToFit="0" vertical="bottom" wrapText="0"/>
    </xf>
    <xf borderId="3" fillId="0" fontId="0" numFmtId="0" xfId="0" applyAlignment="1" applyBorder="1" applyFont="1">
      <alignment shrinkToFit="0" vertical="bottom" wrapText="0"/>
    </xf>
    <xf borderId="2" fillId="0" fontId="0" numFmtId="2" xfId="0" applyAlignment="1" applyBorder="1" applyFont="1" applyNumberFormat="1">
      <alignment shrinkToFit="0" vertical="bottom" wrapText="0"/>
    </xf>
    <xf borderId="0" fillId="0" fontId="0" numFmtId="2" xfId="0" applyFont="1" applyNumberFormat="1"/>
    <xf borderId="3" fillId="0" fontId="0" numFmtId="2" xfId="0" applyAlignment="1" applyBorder="1" applyFont="1" applyNumberFormat="1">
      <alignment shrinkToFit="0" vertical="bottom" wrapText="0"/>
    </xf>
    <xf borderId="1" fillId="0" fontId="0" numFmtId="164" xfId="0" applyAlignment="1" applyBorder="1" applyFont="1" applyNumberFormat="1">
      <alignment shrinkToFit="0" vertical="bottom" wrapText="0"/>
    </xf>
    <xf borderId="0" fillId="0" fontId="0" numFmtId="10" xfId="0" applyFont="1" applyNumberFormat="1"/>
    <xf borderId="0" fillId="0" fontId="3" numFmtId="0" xfId="0" applyAlignment="1" applyFont="1">
      <alignment horizontal="left" shrinkToFit="0" vertical="center" wrapText="1"/>
    </xf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" Type="http://schemas.openxmlformats.org/officeDocument/2006/relationships/theme" Target="theme/theme1.xml"/><Relationship Id="rId5" Type="http://schemas.openxmlformats.org/officeDocument/2006/relationships/worksheet" Target="worksheets/sheet2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289731751"/>
        <c:axId val="631197907"/>
      </c:scatterChart>
      <c:valAx>
        <c:axId val="1289731751"/>
        <c:scaling>
          <c:orientation val="minMax"/>
        </c:scaling>
        <c:delete val="0"/>
        <c:axPos val="b"/>
        <c:numFmt formatCode="General" sourceLinked="1"/>
        <c:tickLblPos val="nextTo"/>
        <c:spPr>
          <a:ln w="47625">
            <a:noFill/>
          </a:ln>
        </c:spPr>
        <c:crossAx val="631197907"/>
      </c:valAx>
      <c:valAx>
        <c:axId val="631197907"/>
        <c:scaling>
          <c:orientation val="minMax"/>
        </c:scaling>
        <c:delete val="0"/>
        <c:axPos val="l"/>
        <c:numFmt formatCode="General" sourceLinked="1"/>
        <c:tickLblPos val="nextTo"/>
        <c:spPr>
          <a:ln w="47625">
            <a:noFill/>
          </a:ln>
        </c:spPr>
        <c:crossAx val="1289731751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Overview!$C$3</c:f>
            </c:numRef>
          </c:xVal>
          <c:yVal>
            <c:numRef>
              <c:f>Overview!$C$4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Overview!$C$3</c:f>
            </c:numRef>
          </c:xVal>
          <c:yVal>
            <c:numRef>
              <c:f>Overview!$C$5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Overview!$C$3</c:f>
            </c:numRef>
          </c:xVal>
          <c:yVal>
            <c:numRef>
              <c:f>Overview!$C$6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Overview!$C$3</c:f>
            </c:numRef>
          </c:xVal>
          <c:yVal>
            <c:numRef>
              <c:f>Overview!$C$7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732224"/>
        <c:axId val="2003183409"/>
      </c:scatterChart>
      <c:valAx>
        <c:axId val="485732224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Successfully crossed HAB line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03183409"/>
      </c:valAx>
      <c:valAx>
        <c:axId val="200318340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8573222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Overview!$D$3</c:f>
            </c:numRef>
          </c:xVal>
          <c:yVal>
            <c:numRef>
              <c:f>Overview!$D$4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Overview!$D$3</c:f>
            </c:numRef>
          </c:xVal>
          <c:yVal>
            <c:numRef>
              <c:f>Overview!$D$5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Overview!$D$3</c:f>
            </c:numRef>
          </c:xVal>
          <c:yVal>
            <c:numRef>
              <c:f>Overview!$D$6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8428172"/>
        <c:axId val="2070865588"/>
      </c:scatterChart>
      <c:valAx>
        <c:axId val="1668428172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70865588"/>
      </c:valAx>
      <c:valAx>
        <c:axId val="207086558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68428172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Overview!$E$3</c:f>
            </c:numRef>
          </c:xVal>
          <c:yVal>
            <c:numRef>
              <c:f>Overview!$E$4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Overview!$E$3</c:f>
            </c:numRef>
          </c:xVal>
          <c:yVal>
            <c:numRef>
              <c:f>Overview!$E$5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Overview!$E$3</c:f>
            </c:numRef>
          </c:xVal>
          <c:yVal>
            <c:numRef>
              <c:f>Overview!$E$6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Overview!$E$3</c:f>
            </c:numRef>
          </c:xVal>
          <c:yVal>
            <c:numRef>
              <c:f>Overview!$E$7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4185405"/>
        <c:axId val="1576513252"/>
      </c:scatterChart>
      <c:valAx>
        <c:axId val="1814185405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Cargo Ship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76513252"/>
      </c:valAx>
      <c:valAx>
        <c:axId val="157651325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1418540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Overview!$F$3</c:f>
            </c:numRef>
          </c:xVal>
          <c:yVal>
            <c:numRef>
              <c:f>Overview!$F$4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Overview!$F$3</c:f>
            </c:numRef>
          </c:xVal>
          <c:yVal>
            <c:numRef>
              <c:f>Overview!$F$5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Overview!$F$3</c:f>
            </c:numRef>
          </c:xVal>
          <c:yVal>
            <c:numRef>
              <c:f>Overview!$F$6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252970"/>
        <c:axId val="1327317256"/>
      </c:scatterChart>
      <c:valAx>
        <c:axId val="813252970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27317256"/>
      </c:valAx>
      <c:valAx>
        <c:axId val="132731725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1325297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Overview!$G$3</c:f>
            </c:numRef>
          </c:xVal>
          <c:yVal>
            <c:numRef>
              <c:f>Overview!$G$4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Overview!$G$3</c:f>
            </c:numRef>
          </c:xVal>
          <c:yVal>
            <c:numRef>
              <c:f>Overview!$G$5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Overview!$G$3</c:f>
            </c:numRef>
          </c:xVal>
          <c:yVal>
            <c:numRef>
              <c:f>Overview!$G$6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192210"/>
        <c:axId val="657060299"/>
      </c:scatterChart>
      <c:valAx>
        <c:axId val="2124192210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57060299"/>
      </c:valAx>
      <c:valAx>
        <c:axId val="65706029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2419221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Overview!$H$3</c:f>
            </c:numRef>
          </c:xVal>
          <c:yVal>
            <c:numRef>
              <c:f>Overview!$H$4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Overview!$H$3</c:f>
            </c:numRef>
          </c:xVal>
          <c:yVal>
            <c:numRef>
              <c:f>Overview!$H$5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Overview!$H$3</c:f>
            </c:numRef>
          </c:xVal>
          <c:yVal>
            <c:numRef>
              <c:f>Overview!$H$6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Overview!$H$3</c:f>
            </c:numRef>
          </c:xVal>
          <c:yVal>
            <c:numRef>
              <c:f>Overview!$H$7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7723250"/>
        <c:axId val="779306078"/>
      </c:scatterChart>
      <c:valAx>
        <c:axId val="1557723250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low Rocket Hatches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79306078"/>
      </c:valAx>
      <c:valAx>
        <c:axId val="77930607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5772325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Overview!$I$3</c:f>
            </c:numRef>
          </c:xVal>
          <c:yVal>
            <c:numRef>
              <c:f>Overview!$I$4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Overview!$I$3</c:f>
            </c:numRef>
          </c:xVal>
          <c:yVal>
            <c:numRef>
              <c:f>Overview!$I$5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Overview!$I$3</c:f>
            </c:numRef>
          </c:xVal>
          <c:yVal>
            <c:numRef>
              <c:f>Overview!$I$6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916345"/>
        <c:axId val="1358265206"/>
      </c:scatterChart>
      <c:valAx>
        <c:axId val="91916345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58265206"/>
      </c:valAx>
      <c:valAx>
        <c:axId val="135826520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191634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Overview!$J$3</c:f>
            </c:numRef>
          </c:xVal>
          <c:yVal>
            <c:numRef>
              <c:f>Overview!$J$4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Overview!$J$3</c:f>
            </c:numRef>
          </c:xVal>
          <c:yVal>
            <c:numRef>
              <c:f>Overview!$J$5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Overview!$J$3</c:f>
            </c:numRef>
          </c:xVal>
          <c:yVal>
            <c:numRef>
              <c:f>Overview!$J$6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384394"/>
        <c:axId val="1965978887"/>
      </c:scatterChart>
      <c:valAx>
        <c:axId val="246384394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65978887"/>
      </c:valAx>
      <c:valAx>
        <c:axId val="1965978887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4638439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Overview!$K$3</c:f>
            </c:numRef>
          </c:xVal>
          <c:yVal>
            <c:numRef>
              <c:f>Overview!$K$4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Overview!$K$3</c:f>
            </c:numRef>
          </c:xVal>
          <c:yVal>
            <c:numRef>
              <c:f>Overview!$K$5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Overview!$K$3</c:f>
            </c:numRef>
          </c:xVal>
          <c:yVal>
            <c:numRef>
              <c:f>Overview!$K$6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Overview!$K$3</c:f>
            </c:numRef>
          </c:xVal>
          <c:yVal>
            <c:numRef>
              <c:f>Overview!$K$7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6684357"/>
        <c:axId val="1138610684"/>
      </c:scatterChart>
      <c:valAx>
        <c:axId val="1836684357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middle/high Rocket Hatches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38610684"/>
      </c:valAx>
      <c:valAx>
        <c:axId val="1138610684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3668435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Overview!$L$3</c:f>
            </c:numRef>
          </c:xVal>
          <c:yVal>
            <c:numRef>
              <c:f>Overview!$L$4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Overview!$L$3</c:f>
            </c:numRef>
          </c:xVal>
          <c:yVal>
            <c:numRef>
              <c:f>Overview!$L$5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Overview!$L$3</c:f>
            </c:numRef>
          </c:xVal>
          <c:yVal>
            <c:numRef>
              <c:f>Overview!$L$6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442994"/>
        <c:axId val="431981810"/>
      </c:scatterChart>
      <c:valAx>
        <c:axId val="578442994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31981810"/>
      </c:valAx>
      <c:valAx>
        <c:axId val="431981810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7844299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Overview!$M$3</c:f>
            </c:numRef>
          </c:xVal>
          <c:yVal>
            <c:numRef>
              <c:f>Overview!$M$4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Overview!$M$3</c:f>
            </c:numRef>
          </c:xVal>
          <c:yVal>
            <c:numRef>
              <c:f>Overview!$M$5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Overview!$M$3</c:f>
            </c:numRef>
          </c:xVal>
          <c:yVal>
            <c:numRef>
              <c:f>Overview!$M$6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976038"/>
        <c:axId val="1619884486"/>
      </c:scatterChart>
      <c:valAx>
        <c:axId val="1696976038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19884486"/>
      </c:valAx>
      <c:valAx>
        <c:axId val="161988448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9697603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Overview!$N$3</c:f>
            </c:numRef>
          </c:xVal>
          <c:yVal>
            <c:numRef>
              <c:f>Overview!$N$4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Overview!$N$3</c:f>
            </c:numRef>
          </c:xVal>
          <c:yVal>
            <c:numRef>
              <c:f>Overview!$N$5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Overview!$N$3</c:f>
            </c:numRef>
          </c:xVal>
          <c:yVal>
            <c:numRef>
              <c:f>Overview!$N$6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Overview!$N$3</c:f>
            </c:numRef>
          </c:xVal>
          <c:yVal>
            <c:numRef>
              <c:f>Overview!$N$7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752765"/>
        <c:axId val="1927895901"/>
      </c:scatterChart>
      <c:valAx>
        <c:axId val="2018752765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Cargo Ship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27895901"/>
      </c:valAx>
      <c:valAx>
        <c:axId val="192789590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1875276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Overview!$O$3</c:f>
            </c:numRef>
          </c:xVal>
          <c:yVal>
            <c:numRef>
              <c:f>Overview!$O$4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Overview!$O$3</c:f>
            </c:numRef>
          </c:xVal>
          <c:yVal>
            <c:numRef>
              <c:f>Overview!$O$5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Overview!$O$3</c:f>
            </c:numRef>
          </c:xVal>
          <c:yVal>
            <c:numRef>
              <c:f>Overview!$O$6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927965"/>
        <c:axId val="1839536779"/>
      </c:scatterChart>
      <c:valAx>
        <c:axId val="443927965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39536779"/>
      </c:valAx>
      <c:valAx>
        <c:axId val="183953677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4392796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Overview!$P$3</c:f>
            </c:numRef>
          </c:xVal>
          <c:yVal>
            <c:numRef>
              <c:f>Overview!$P$4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Overview!$P$3</c:f>
            </c:numRef>
          </c:xVal>
          <c:yVal>
            <c:numRef>
              <c:f>Overview!$P$5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Overview!$P$3</c:f>
            </c:numRef>
          </c:xVal>
          <c:yVal>
            <c:numRef>
              <c:f>Overview!$P$6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43271"/>
        <c:axId val="111368563"/>
      </c:scatterChart>
      <c:valAx>
        <c:axId val="199343271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1368563"/>
      </c:valAx>
      <c:valAx>
        <c:axId val="111368563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9343271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Overview!$Q$3</c:f>
            </c:numRef>
          </c:xVal>
          <c:yVal>
            <c:numRef>
              <c:f>Overview!$Q$4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Overview!$Q$3</c:f>
            </c:numRef>
          </c:xVal>
          <c:yVal>
            <c:numRef>
              <c:f>Overview!$Q$5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Overview!$Q$3</c:f>
            </c:numRef>
          </c:xVal>
          <c:yVal>
            <c:numRef>
              <c:f>Overview!$Q$6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Overview!$Q$3</c:f>
            </c:numRef>
          </c:xVal>
          <c:yVal>
            <c:numRef>
              <c:f>Overview!$Q$7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962861"/>
        <c:axId val="1369432881"/>
      </c:scatterChart>
      <c:valAx>
        <c:axId val="302962861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low Rocket Bays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69432881"/>
      </c:valAx>
      <c:valAx>
        <c:axId val="136943288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02962861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Overview!$R$3</c:f>
            </c:numRef>
          </c:xVal>
          <c:yVal>
            <c:numRef>
              <c:f>Overview!$R$4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Overview!$R$3</c:f>
            </c:numRef>
          </c:xVal>
          <c:yVal>
            <c:numRef>
              <c:f>Overview!$R$5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Overview!$R$3</c:f>
            </c:numRef>
          </c:xVal>
          <c:yVal>
            <c:numRef>
              <c:f>Overview!$R$6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024550"/>
        <c:axId val="2112143302"/>
      </c:scatterChart>
      <c:valAx>
        <c:axId val="493024550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12143302"/>
      </c:valAx>
      <c:valAx>
        <c:axId val="211214330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9302455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Overview!$S$3</c:f>
            </c:numRef>
          </c:xVal>
          <c:yVal>
            <c:numRef>
              <c:f>Overview!$S$4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Overview!$S$3</c:f>
            </c:numRef>
          </c:xVal>
          <c:yVal>
            <c:numRef>
              <c:f>Overview!$S$5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Overview!$S$3</c:f>
            </c:numRef>
          </c:xVal>
          <c:yVal>
            <c:numRef>
              <c:f>Overview!$S$6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4947"/>
        <c:axId val="937027903"/>
      </c:scatterChart>
      <c:valAx>
        <c:axId val="12224947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37027903"/>
      </c:valAx>
      <c:valAx>
        <c:axId val="937027903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22494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Overview!$T$3</c:f>
            </c:numRef>
          </c:xVal>
          <c:yVal>
            <c:numRef>
              <c:f>Overview!$T$4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Overview!$T$3</c:f>
            </c:numRef>
          </c:xVal>
          <c:yVal>
            <c:numRef>
              <c:f>Overview!$T$5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Overview!$T$3</c:f>
            </c:numRef>
          </c:xVal>
          <c:yVal>
            <c:numRef>
              <c:f>Overview!$T$6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Overview!$T$3</c:f>
            </c:numRef>
          </c:xVal>
          <c:yVal>
            <c:numRef>
              <c:f>Overview!$T$7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3523520"/>
        <c:axId val="1088318394"/>
      </c:scatterChart>
      <c:valAx>
        <c:axId val="973523520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middle/high Rocket Bays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88318394"/>
      </c:valAx>
      <c:valAx>
        <c:axId val="1088318394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73523520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Overview!$U$3</c:f>
            </c:numRef>
          </c:xVal>
          <c:yVal>
            <c:numRef>
              <c:f>Overview!$U$4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Overview!$U$3</c:f>
            </c:numRef>
          </c:xVal>
          <c:yVal>
            <c:numRef>
              <c:f>Overview!$U$5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Overview!$U$3</c:f>
            </c:numRef>
          </c:xVal>
          <c:yVal>
            <c:numRef>
              <c:f>Overview!$U$6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8146724"/>
        <c:axId val="1655052083"/>
      </c:scatterChart>
      <c:valAx>
        <c:axId val="1408146724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55052083"/>
      </c:valAx>
      <c:valAx>
        <c:axId val="1655052083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0814672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Overview!$V$3</c:f>
            </c:numRef>
          </c:xVal>
          <c:yVal>
            <c:numRef>
              <c:f>Overview!$V$4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Overview!$V$3</c:f>
            </c:numRef>
          </c:xVal>
          <c:yVal>
            <c:numRef>
              <c:f>Overview!$V$5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Overview!$V$3</c:f>
            </c:numRef>
          </c:xVal>
          <c:yVal>
            <c:numRef>
              <c:f>Overview!$V$6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41594"/>
        <c:axId val="907651831"/>
      </c:scatterChart>
      <c:valAx>
        <c:axId val="44141594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07651831"/>
      </c:valAx>
      <c:valAx>
        <c:axId val="90765183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414159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Overview!$W$3</c:f>
            </c:numRef>
          </c:xVal>
          <c:yVal>
            <c:numRef>
              <c:f>Overview!$W$4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Overview!$W$3</c:f>
            </c:numRef>
          </c:xVal>
          <c:yVal>
            <c:numRef>
              <c:f>Overview!$W$5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Overview!$W$3</c:f>
            </c:numRef>
          </c:xVal>
          <c:yVal>
            <c:numRef>
              <c:f>Overview!$W$6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Overview!$W$3</c:f>
            </c:numRef>
          </c:xVal>
          <c:yVal>
            <c:numRef>
              <c:f>Overview!$W$7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058754"/>
        <c:axId val="354676931"/>
      </c:scatterChart>
      <c:valAx>
        <c:axId val="1713058754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Cargo Ship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54676931"/>
      </c:valAx>
      <c:valAx>
        <c:axId val="35467693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1305875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Overview!$X$3</c:f>
            </c:numRef>
          </c:xVal>
          <c:yVal>
            <c:numRef>
              <c:f>Overview!$X$4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Overview!$X$3</c:f>
            </c:numRef>
          </c:xVal>
          <c:yVal>
            <c:numRef>
              <c:f>Overview!$X$5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Overview!$X$3</c:f>
            </c:numRef>
          </c:xVal>
          <c:yVal>
            <c:numRef>
              <c:f>Overview!$X$6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9181258"/>
        <c:axId val="1206671069"/>
      </c:scatterChart>
      <c:valAx>
        <c:axId val="2009181258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06671069"/>
      </c:valAx>
      <c:valAx>
        <c:axId val="120667106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0918125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Overview!$Y$3</c:f>
            </c:numRef>
          </c:xVal>
          <c:yVal>
            <c:numRef>
              <c:f>Overview!$Y$4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Overview!$Y$3</c:f>
            </c:numRef>
          </c:xVal>
          <c:yVal>
            <c:numRef>
              <c:f>Overview!$Y$5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Overview!$Y$3</c:f>
            </c:numRef>
          </c:xVal>
          <c:yVal>
            <c:numRef>
              <c:f>Overview!$Y$6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2242703"/>
        <c:axId val="939229780"/>
      </c:scatterChart>
      <c:valAx>
        <c:axId val="1752242703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39229780"/>
      </c:valAx>
      <c:valAx>
        <c:axId val="939229780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5224270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Overview!$Z$3</c:f>
            </c:numRef>
          </c:xVal>
          <c:yVal>
            <c:numRef>
              <c:f>Overview!$Z$4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Overview!$Z$3</c:f>
            </c:numRef>
          </c:xVal>
          <c:yVal>
            <c:numRef>
              <c:f>Overview!$Z$5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Overview!$Z$3</c:f>
            </c:numRef>
          </c:xVal>
          <c:yVal>
            <c:numRef>
              <c:f>Overview!$Z$6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Overview!$Z$3</c:f>
            </c:numRef>
          </c:xVal>
          <c:yVal>
            <c:numRef>
              <c:f>Overview!$Z$7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6437131"/>
        <c:axId val="1284139205"/>
      </c:scatterChart>
      <c:valAx>
        <c:axId val="1176437131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low Rocket Hatches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84139205"/>
      </c:valAx>
      <c:valAx>
        <c:axId val="1284139205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76437131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Overview!$AA$3</c:f>
            </c:numRef>
          </c:xVal>
          <c:yVal>
            <c:numRef>
              <c:f>Overview!$AA$4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Overview!$AA$3</c:f>
            </c:numRef>
          </c:xVal>
          <c:yVal>
            <c:numRef>
              <c:f>Overview!$AA$5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Overview!$AA$3</c:f>
            </c:numRef>
          </c:xVal>
          <c:yVal>
            <c:numRef>
              <c:f>Overview!$AA$6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003322"/>
        <c:axId val="1991076615"/>
      </c:scatterChart>
      <c:valAx>
        <c:axId val="650003322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91076615"/>
      </c:valAx>
      <c:valAx>
        <c:axId val="1991076615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50003322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Overview!$AB$3</c:f>
            </c:numRef>
          </c:xVal>
          <c:yVal>
            <c:numRef>
              <c:f>Overview!$AB$4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Overview!$AB$3</c:f>
            </c:numRef>
          </c:xVal>
          <c:yVal>
            <c:numRef>
              <c:f>Overview!$AB$5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Overview!$AB$3</c:f>
            </c:numRef>
          </c:xVal>
          <c:yVal>
            <c:numRef>
              <c:f>Overview!$AB$6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5194598"/>
        <c:axId val="471298485"/>
      </c:scatterChart>
      <c:valAx>
        <c:axId val="1345194598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71298485"/>
      </c:valAx>
      <c:valAx>
        <c:axId val="471298485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4519459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Overview!$AC$3</c:f>
            </c:numRef>
          </c:xVal>
          <c:yVal>
            <c:numRef>
              <c:f>Overview!$AC$4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Overview!$AC$3</c:f>
            </c:numRef>
          </c:xVal>
          <c:yVal>
            <c:numRef>
              <c:f>Overview!$AC$5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Overview!$AC$3</c:f>
            </c:numRef>
          </c:xVal>
          <c:yVal>
            <c:numRef>
              <c:f>Overview!$AC$6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Overview!$AC$3</c:f>
            </c:numRef>
          </c:xVal>
          <c:yVal>
            <c:numRef>
              <c:f>Overview!$AC$7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1039143"/>
        <c:axId val="1708335184"/>
      </c:scatterChart>
      <c:valAx>
        <c:axId val="2001039143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Panels on middle/high Rocket Hatches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08335184"/>
      </c:valAx>
      <c:valAx>
        <c:axId val="1708335184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0103914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Overview!$AD$3</c:f>
            </c:numRef>
          </c:xVal>
          <c:yVal>
            <c:numRef>
              <c:f>Overview!$AD$4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Overview!$AD$3</c:f>
            </c:numRef>
          </c:xVal>
          <c:yVal>
            <c:numRef>
              <c:f>Overview!$AD$5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Overview!$AD$3</c:f>
            </c:numRef>
          </c:xVal>
          <c:yVal>
            <c:numRef>
              <c:f>Overview!$AD$6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679422"/>
        <c:axId val="1635070390"/>
      </c:scatterChart>
      <c:valAx>
        <c:axId val="605679422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35070390"/>
      </c:valAx>
      <c:valAx>
        <c:axId val="1635070390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05679422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Overview!$AE$3</c:f>
            </c:numRef>
          </c:xVal>
          <c:yVal>
            <c:numRef>
              <c:f>Overview!$AE$4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Overview!$AE$3</c:f>
            </c:numRef>
          </c:xVal>
          <c:yVal>
            <c:numRef>
              <c:f>Overview!$AE$5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Overview!$AE$3</c:f>
            </c:numRef>
          </c:xVal>
          <c:yVal>
            <c:numRef>
              <c:f>Overview!$AE$6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9011594"/>
        <c:axId val="997942801"/>
      </c:scatterChart>
      <c:valAx>
        <c:axId val="709011594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97942801"/>
      </c:valAx>
      <c:valAx>
        <c:axId val="99794280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0901159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Overview!$AF$3</c:f>
            </c:numRef>
          </c:xVal>
          <c:yVal>
            <c:numRef>
              <c:f>Overview!$AF$4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Overview!$AF$3</c:f>
            </c:numRef>
          </c:xVal>
          <c:yVal>
            <c:numRef>
              <c:f>Overview!$AF$5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Overview!$AF$3</c:f>
            </c:numRef>
          </c:xVal>
          <c:yVal>
            <c:numRef>
              <c:f>Overview!$AF$6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Overview!$AF$3</c:f>
            </c:numRef>
          </c:xVal>
          <c:yVal>
            <c:numRef>
              <c:f>Overview!$AF$7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624707"/>
        <c:axId val="390765875"/>
      </c:scatterChart>
      <c:valAx>
        <c:axId val="498624707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Cargo Ship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90765875"/>
      </c:valAx>
      <c:valAx>
        <c:axId val="390765875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9862470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Overview!$AG$3</c:f>
            </c:numRef>
          </c:xVal>
          <c:yVal>
            <c:numRef>
              <c:f>Overview!$AG$4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Overview!$AG$3</c:f>
            </c:numRef>
          </c:xVal>
          <c:yVal>
            <c:numRef>
              <c:f>Overview!$AG$5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Overview!$AG$3</c:f>
            </c:numRef>
          </c:xVal>
          <c:yVal>
            <c:numRef>
              <c:f>Overview!$AG$6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3505529"/>
        <c:axId val="348005805"/>
      </c:scatterChart>
      <c:valAx>
        <c:axId val="2033505529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48005805"/>
      </c:valAx>
      <c:valAx>
        <c:axId val="348005805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33505529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Overview!$AH$3</c:f>
            </c:numRef>
          </c:xVal>
          <c:yVal>
            <c:numRef>
              <c:f>Overview!$AH$4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Overview!$AH$3</c:f>
            </c:numRef>
          </c:xVal>
          <c:yVal>
            <c:numRef>
              <c:f>Overview!$AH$5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Overview!$AH$3</c:f>
            </c:numRef>
          </c:xVal>
          <c:yVal>
            <c:numRef>
              <c:f>Overview!$AH$6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512573"/>
        <c:axId val="2068664074"/>
      </c:scatterChart>
      <c:valAx>
        <c:axId val="329512573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68664074"/>
      </c:valAx>
      <c:valAx>
        <c:axId val="2068664074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2951257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Overview!$AI$3</c:f>
            </c:numRef>
          </c:xVal>
          <c:yVal>
            <c:numRef>
              <c:f>Overview!$AI$4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Overview!$AI$3</c:f>
            </c:numRef>
          </c:xVal>
          <c:yVal>
            <c:numRef>
              <c:f>Overview!$AI$5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Overview!$AI$3</c:f>
            </c:numRef>
          </c:xVal>
          <c:yVal>
            <c:numRef>
              <c:f>Overview!$AI$6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Overview!$AI$3</c:f>
            </c:numRef>
          </c:xVal>
          <c:yVal>
            <c:numRef>
              <c:f>Overview!$AI$7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8550875"/>
        <c:axId val="609574556"/>
      </c:scatterChart>
      <c:valAx>
        <c:axId val="1348550875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low Rocket Bays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09574556"/>
      </c:valAx>
      <c:valAx>
        <c:axId val="60957455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4855087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Overview!$AJ$3</c:f>
            </c:numRef>
          </c:xVal>
          <c:yVal>
            <c:numRef>
              <c:f>Overview!$AJ$4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Overview!$AJ$3</c:f>
            </c:numRef>
          </c:xVal>
          <c:yVal>
            <c:numRef>
              <c:f>Overview!$AJ$5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Overview!$AJ$3</c:f>
            </c:numRef>
          </c:xVal>
          <c:yVal>
            <c:numRef>
              <c:f>Overview!$AJ$6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935801"/>
        <c:axId val="1292967539"/>
      </c:scatterChart>
      <c:valAx>
        <c:axId val="805935801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92967539"/>
      </c:valAx>
      <c:valAx>
        <c:axId val="129296753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05935801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Overview!$AK$3</c:f>
            </c:numRef>
          </c:xVal>
          <c:yVal>
            <c:numRef>
              <c:f>Overview!$AK$4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Overview!$AK$3</c:f>
            </c:numRef>
          </c:xVal>
          <c:yVal>
            <c:numRef>
              <c:f>Overview!$AK$5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Overview!$AK$3</c:f>
            </c:numRef>
          </c:xVal>
          <c:yVal>
            <c:numRef>
              <c:f>Overview!$AK$6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040029"/>
        <c:axId val="1852957256"/>
      </c:scatterChart>
      <c:valAx>
        <c:axId val="610040029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52957256"/>
      </c:valAx>
      <c:valAx>
        <c:axId val="185295725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10040029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Overview!$AL$3</c:f>
            </c:numRef>
          </c:xVal>
          <c:yVal>
            <c:numRef>
              <c:f>Overview!$AL$4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Overview!$AL$3</c:f>
            </c:numRef>
          </c:xVal>
          <c:yVal>
            <c:numRef>
              <c:f>Overview!$AL$5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Overview!$AL$3</c:f>
            </c:numRef>
          </c:xVal>
          <c:yVal>
            <c:numRef>
              <c:f>Overview!$AL$6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Overview!$AL$3</c:f>
            </c:numRef>
          </c:xVal>
          <c:yVal>
            <c:numRef>
              <c:f>Overview!$AL$7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961456"/>
        <c:axId val="2118773002"/>
      </c:scatterChart>
      <c:valAx>
        <c:axId val="362961456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Cargo in middle/high Rocket Bays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18773002"/>
      </c:valAx>
      <c:valAx>
        <c:axId val="211877300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6296145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Overview!$AM$3</c:f>
            </c:numRef>
          </c:xVal>
          <c:yVal>
            <c:numRef>
              <c:f>Overview!$AM$4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Overview!$AM$3</c:f>
            </c:numRef>
          </c:xVal>
          <c:yVal>
            <c:numRef>
              <c:f>Overview!$AM$5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Overview!$AM$3</c:f>
            </c:numRef>
          </c:xVal>
          <c:yVal>
            <c:numRef>
              <c:f>Overview!$AM$6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886559"/>
        <c:axId val="516036319"/>
      </c:scatterChart>
      <c:valAx>
        <c:axId val="459886559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16036319"/>
      </c:valAx>
      <c:valAx>
        <c:axId val="516036319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59886559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Overview!$AN$3</c:f>
            </c:numRef>
          </c:xVal>
          <c:yVal>
            <c:numRef>
              <c:f>Overview!$AN$4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Overview!$AN$3</c:f>
            </c:numRef>
          </c:xVal>
          <c:yVal>
            <c:numRef>
              <c:f>Overview!$AN$5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Overview!$AN$3</c:f>
            </c:numRef>
          </c:xVal>
          <c:yVal>
            <c:numRef>
              <c:f>Overview!$AN$6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553576"/>
        <c:axId val="751025722"/>
      </c:scatterChart>
      <c:valAx>
        <c:axId val="1451553576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51025722"/>
      </c:valAx>
      <c:valAx>
        <c:axId val="75102572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5155357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096586403"/>
        <c:axId val="1686313450"/>
      </c:scatterChart>
      <c:valAx>
        <c:axId val="2096586403"/>
        <c:scaling>
          <c:orientation val="minMax"/>
        </c:scaling>
        <c:delete val="0"/>
        <c:axPos val="b"/>
        <c:numFmt formatCode="General" sourceLinked="1"/>
        <c:tickLblPos val="nextTo"/>
        <c:spPr>
          <a:ln w="47625">
            <a:noFill/>
          </a:ln>
        </c:spPr>
        <c:crossAx val="1686313450"/>
      </c:valAx>
      <c:valAx>
        <c:axId val="1686313450"/>
        <c:scaling>
          <c:orientation val="minMax"/>
        </c:scaling>
        <c:delete val="0"/>
        <c:axPos val="l"/>
        <c:numFmt formatCode="General" sourceLinked="1"/>
        <c:tickLblPos val="nextTo"/>
        <c:spPr>
          <a:ln w="47625">
            <a:noFill/>
          </a:ln>
        </c:spPr>
        <c:crossAx val="2096586403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520898838"/>
        <c:axId val="1731008718"/>
      </c:scatterChart>
      <c:valAx>
        <c:axId val="520898838"/>
        <c:scaling>
          <c:orientation val="minMax"/>
        </c:scaling>
        <c:delete val="0"/>
        <c:axPos val="b"/>
        <c:numFmt formatCode="General" sourceLinked="1"/>
        <c:tickLblPos val="nextTo"/>
        <c:spPr>
          <a:ln w="47625">
            <a:noFill/>
          </a:ln>
        </c:spPr>
        <c:crossAx val="1731008718"/>
      </c:valAx>
      <c:valAx>
        <c:axId val="1731008718"/>
        <c:scaling>
          <c:orientation val="minMax"/>
        </c:scaling>
        <c:delete val="0"/>
        <c:axPos val="l"/>
        <c:numFmt formatCode="General" sourceLinked="1"/>
        <c:tickLblPos val="nextTo"/>
        <c:spPr>
          <a:ln w="47625">
            <a:noFill/>
          </a:ln>
        </c:spPr>
        <c:crossAx val="52089883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2010247468"/>
        <c:axId val="1358712150"/>
      </c:scatterChart>
      <c:valAx>
        <c:axId val="2010247468"/>
        <c:scaling>
          <c:orientation val="minMax"/>
        </c:scaling>
        <c:delete val="0"/>
        <c:axPos val="b"/>
        <c:numFmt formatCode="General" sourceLinked="1"/>
        <c:tickLblPos val="nextTo"/>
        <c:spPr>
          <a:ln w="47625">
            <a:noFill/>
          </a:ln>
        </c:spPr>
        <c:crossAx val="1358712150"/>
      </c:valAx>
      <c:valAx>
        <c:axId val="1358712150"/>
        <c:scaling>
          <c:orientation val="minMax"/>
        </c:scaling>
        <c:delete val="0"/>
        <c:axPos val="l"/>
        <c:numFmt formatCode="General" sourceLinked="1"/>
        <c:tickLblPos val="nextTo"/>
        <c:spPr>
          <a:ln w="47625">
            <a:noFill/>
          </a:ln>
        </c:spPr>
        <c:crossAx val="201024746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Overview!$AR$3</c:f>
            </c:numRef>
          </c:xVal>
          <c:yVal>
            <c:numRef>
              <c:f>Overview!$AR$4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Overview!$AR$3</c:f>
            </c:numRef>
          </c:xVal>
          <c:yVal>
            <c:numRef>
              <c:f>Overview!$AR$5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Overview!$AR$3</c:f>
            </c:numRef>
          </c:xVal>
          <c:yVal>
            <c:numRef>
              <c:f>Overview!$AR$6</c:f>
            </c:numRef>
          </c:yVal>
        </c:ser>
        <c:ser>
          <c:idx val="3"/>
          <c:order val="3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8064A2"/>
              </a:solidFill>
              <a:ln cmpd="sng">
                <a:solidFill>
                  <a:srgbClr val="8064A2"/>
                </a:solidFill>
              </a:ln>
            </c:spPr>
          </c:marker>
          <c:xVal>
            <c:numRef>
              <c:f>Overview!$AR$3</c:f>
            </c:numRef>
          </c:xVal>
          <c:yVal>
            <c:numRef>
              <c:f>Overview!$AR$7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828088"/>
        <c:axId val="1382775275"/>
      </c:scatterChart>
      <c:valAx>
        <c:axId val="762828088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Robot broke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82775275"/>
      </c:valAx>
      <c:valAx>
        <c:axId val="1382775275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62828088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xVal>
            <c:numRef>
              <c:f>Overview!$AS$3</c:f>
            </c:numRef>
          </c:xVal>
          <c:yVal>
            <c:numRef>
              <c:f>Overview!$AS$4</c:f>
            </c:numRef>
          </c:yVal>
        </c:ser>
        <c:ser>
          <c:idx val="1"/>
          <c:order val="1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xVal>
            <c:numRef>
              <c:f>Overview!$AS$3</c:f>
            </c:numRef>
          </c:xVal>
          <c:yVal>
            <c:numRef>
              <c:f>Overview!$AS$5</c:f>
            </c:numRef>
          </c:yVal>
        </c:ser>
        <c:ser>
          <c:idx val="2"/>
          <c:order val="2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9BBB59"/>
              </a:solidFill>
              <a:ln cmpd="sng">
                <a:solidFill>
                  <a:srgbClr val="9BBB59"/>
                </a:solidFill>
              </a:ln>
            </c:spPr>
          </c:marker>
          <c:xVal>
            <c:numRef>
              <c:f>Overview!$AS$3</c:f>
            </c:numRef>
          </c:xVal>
          <c:yVal>
            <c:numRef>
              <c:f>Overview!$AS$6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524107"/>
        <c:axId val="2006277696"/>
      </c:scatterChart>
      <c:valAx>
        <c:axId val="748524107"/>
        <c:scaling>
          <c:orientation val="minMax"/>
        </c:scaling>
        <c:delete val="0"/>
        <c:axPos val="b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06277696"/>
      </c:valAx>
      <c:valAx>
        <c:axId val="2006277696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4852410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Sandstorm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Enforcers'!$B$7:$D$7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Enforcers'!$B$8:$D$8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Enforcers'!$B$9:$D$9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Enforcers'!$B$10:$D$10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Enforcers'!$B$11:$D$11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Enforcers'!$B$12:$D$12</c:f>
            </c:numRef>
          </c:val>
          <c:smooth val="0"/>
        </c:ser>
        <c:axId val="490977612"/>
        <c:axId val="620062380"/>
      </c:lineChart>
      <c:catAx>
        <c:axId val="4909776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20062380"/>
      </c:catAx>
      <c:valAx>
        <c:axId val="620062380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90977612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Teleop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Enforcers'!$B$14:$D$14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Enforcers'!$B$15:$D$15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Enforcers'!$B$16:$D$16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Enforcers'!$B$17:$D$17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Enforcers'!$B$18:$D$18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'178 - The 2nd Law Enforcers'!$B$1:$D$1</c:f>
            </c:strRef>
          </c:cat>
          <c:val>
            <c:numRef>
              <c:f>'178 - The 2nd Law Enforcers'!$B$19:$D$19</c:f>
            </c:numRef>
          </c:val>
          <c:smooth val="0"/>
        </c:ser>
        <c:axId val="1053531742"/>
        <c:axId val="1978231132"/>
      </c:lineChart>
      <c:catAx>
        <c:axId val="10535317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78231132"/>
      </c:catAx>
      <c:valAx>
        <c:axId val="1978231132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53531742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Sandstorm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'496 - Royals'!$B$1:$C$1</c:f>
            </c:strRef>
          </c:cat>
          <c:val>
            <c:numRef>
              <c:f>'496 - Royals'!$B$7:$C$7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'496 - Royals'!$B$1:$C$1</c:f>
            </c:strRef>
          </c:cat>
          <c:val>
            <c:numRef>
              <c:f>'496 - Royals'!$B$8:$C$8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'496 - Royals'!$B$1:$C$1</c:f>
            </c:strRef>
          </c:cat>
          <c:val>
            <c:numRef>
              <c:f>'496 - Royals'!$B$9:$C$9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'496 - Royals'!$B$1:$C$1</c:f>
            </c:strRef>
          </c:cat>
          <c:val>
            <c:numRef>
              <c:f>'496 - Royals'!$B$10:$C$10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'496 - Royals'!$B$1:$C$1</c:f>
            </c:strRef>
          </c:cat>
          <c:val>
            <c:numRef>
              <c:f>'496 - Royals'!$B$11:$C$11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'496 - Royals'!$B$1:$C$1</c:f>
            </c:strRef>
          </c:cat>
          <c:val>
            <c:numRef>
              <c:f>'496 - Royals'!$B$12:$C$12</c:f>
            </c:numRef>
          </c:val>
          <c:smooth val="0"/>
        </c:ser>
        <c:axId val="406906396"/>
        <c:axId val="145453721"/>
      </c:lineChart>
      <c:catAx>
        <c:axId val="4069063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5453721"/>
      </c:catAx>
      <c:valAx>
        <c:axId val="14545372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06906396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Teleop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'496 - Royals'!$B$1:$C$1</c:f>
            </c:strRef>
          </c:cat>
          <c:val>
            <c:numRef>
              <c:f>'496 - Royals'!$B$14:$C$14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'496 - Royals'!$B$1:$C$1</c:f>
            </c:strRef>
          </c:cat>
          <c:val>
            <c:numRef>
              <c:f>'496 - Royals'!$B$15:$C$15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'496 - Royals'!$B$1:$C$1</c:f>
            </c:strRef>
          </c:cat>
          <c:val>
            <c:numRef>
              <c:f>'496 - Royals'!$B$16:$C$16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'496 - Royals'!$B$1:$C$1</c:f>
            </c:strRef>
          </c:cat>
          <c:val>
            <c:numRef>
              <c:f>'496 - Royals'!$B$17:$C$17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'496 - Royals'!$B$1:$C$1</c:f>
            </c:strRef>
          </c:cat>
          <c:val>
            <c:numRef>
              <c:f>'496 - Royals'!$B$18:$C$18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'496 - Royals'!$B$1:$C$1</c:f>
            </c:strRef>
          </c:cat>
          <c:val>
            <c:numRef>
              <c:f>'496 - Royals'!$B$19:$C$19</c:f>
            </c:numRef>
          </c:val>
          <c:smooth val="0"/>
        </c:ser>
        <c:axId val="1768148957"/>
        <c:axId val="1614948465"/>
      </c:lineChart>
      <c:catAx>
        <c:axId val="17681489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14948465"/>
      </c:catAx>
      <c:valAx>
        <c:axId val="1614948465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68148957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Sandstorm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'560 - Team 560'!$B$1:$D$1</c:f>
            </c:strRef>
          </c:cat>
          <c:val>
            <c:numRef>
              <c:f>'560 - Team 560'!$B$7:$D$7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'560 - Team 560'!$B$1:$D$1</c:f>
            </c:strRef>
          </c:cat>
          <c:val>
            <c:numRef>
              <c:f>'560 - Team 560'!$B$8:$D$8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'560 - Team 560'!$B$1:$D$1</c:f>
            </c:strRef>
          </c:cat>
          <c:val>
            <c:numRef>
              <c:f>'560 - Team 560'!$B$9:$D$9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'560 - Team 560'!$B$1:$D$1</c:f>
            </c:strRef>
          </c:cat>
          <c:val>
            <c:numRef>
              <c:f>'560 - Team 560'!$B$10:$D$10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'560 - Team 560'!$B$1:$D$1</c:f>
            </c:strRef>
          </c:cat>
          <c:val>
            <c:numRef>
              <c:f>'560 - Team 560'!$B$11:$D$11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'560 - Team 560'!$B$1:$D$1</c:f>
            </c:strRef>
          </c:cat>
          <c:val>
            <c:numRef>
              <c:f>'560 - Team 560'!$B$12:$D$12</c:f>
            </c:numRef>
          </c:val>
          <c:smooth val="0"/>
        </c:ser>
        <c:axId val="388246723"/>
        <c:axId val="1982326221"/>
      </c:lineChart>
      <c:catAx>
        <c:axId val="3882467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82326221"/>
      </c:catAx>
      <c:valAx>
        <c:axId val="1982326221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88246723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Teleop</a:t>
            </a:r>
          </a:p>
        </c:rich>
      </c:tx>
      <c:overlay val="0"/>
    </c:title>
    <c:plotArea>
      <c:layout/>
      <c:lineChart>
        <c:ser>
          <c:idx val="0"/>
          <c:order val="0"/>
          <c:marker>
            <c:symbol val="none"/>
          </c:marker>
          <c:cat>
            <c:strRef>
              <c:f>'560 - Team 560'!$B$1:$D$1</c:f>
            </c:strRef>
          </c:cat>
          <c:val>
            <c:numRef>
              <c:f>'560 - Team 560'!$B$14:$D$14</c:f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'560 - Team 560'!$B$1:$D$1</c:f>
            </c:strRef>
          </c:cat>
          <c:val>
            <c:numRef>
              <c:f>'560 - Team 560'!$B$15:$D$15</c:f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'560 - Team 560'!$B$1:$D$1</c:f>
            </c:strRef>
          </c:cat>
          <c:val>
            <c:numRef>
              <c:f>'560 - Team 560'!$B$16:$D$16</c:f>
            </c:numRef>
          </c:val>
          <c:smooth val="0"/>
        </c:ser>
        <c:ser>
          <c:idx val="3"/>
          <c:order val="3"/>
          <c:marker>
            <c:symbol val="none"/>
          </c:marker>
          <c:cat>
            <c:strRef>
              <c:f>'560 - Team 560'!$B$1:$D$1</c:f>
            </c:strRef>
          </c:cat>
          <c:val>
            <c:numRef>
              <c:f>'560 - Team 560'!$B$17:$D$17</c:f>
            </c:numRef>
          </c:val>
          <c:smooth val="0"/>
        </c:ser>
        <c:ser>
          <c:idx val="4"/>
          <c:order val="4"/>
          <c:marker>
            <c:symbol val="none"/>
          </c:marker>
          <c:cat>
            <c:strRef>
              <c:f>'560 - Team 560'!$B$1:$D$1</c:f>
            </c:strRef>
          </c:cat>
          <c:val>
            <c:numRef>
              <c:f>'560 - Team 560'!$B$18:$D$18</c:f>
            </c:numRef>
          </c:val>
          <c:smooth val="0"/>
        </c:ser>
        <c:ser>
          <c:idx val="5"/>
          <c:order val="5"/>
          <c:marker>
            <c:symbol val="none"/>
          </c:marker>
          <c:cat>
            <c:strRef>
              <c:f>'560 - Team 560'!$B$1:$D$1</c:f>
            </c:strRef>
          </c:cat>
          <c:val>
            <c:numRef>
              <c:f>'560 - Team 560'!$B$19:$D$19</c:f>
            </c:numRef>
          </c:val>
          <c:smooth val="0"/>
        </c:ser>
        <c:axId val="535376031"/>
        <c:axId val="1043112180"/>
      </c:lineChart>
      <c:catAx>
        <c:axId val="5353760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Scouts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43112180"/>
      </c:catAx>
      <c:valAx>
        <c:axId val="1043112180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t>Values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35376031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worksheetdrawing1.xml.rels><?xml version="1.0" encoding="UTF-8" standalone="yes"?><Relationships xmlns="http://schemas.openxmlformats.org/package/2006/relationships"><Relationship Id="rId12" Type="http://schemas.openxmlformats.org/officeDocument/2006/relationships/chart" Target="../charts/chart12.xml"/><Relationship Id="rId40" Type="http://schemas.openxmlformats.org/officeDocument/2006/relationships/chart" Target="../charts/chart40.xml"/><Relationship Id="rId28" Type="http://schemas.openxmlformats.org/officeDocument/2006/relationships/chart" Target="../charts/chart28.xml"/><Relationship Id="rId16" Type="http://schemas.openxmlformats.org/officeDocument/2006/relationships/chart" Target="../charts/chart16.xml"/><Relationship Id="rId38" Type="http://schemas.openxmlformats.org/officeDocument/2006/relationships/chart" Target="../charts/chart38.xml"/><Relationship Id="rId20" Type="http://schemas.openxmlformats.org/officeDocument/2006/relationships/chart" Target="../charts/chart20.xml"/><Relationship Id="rId15" Type="http://schemas.openxmlformats.org/officeDocument/2006/relationships/chart" Target="../charts/chart15.xml"/><Relationship Id="rId39" Type="http://schemas.openxmlformats.org/officeDocument/2006/relationships/chart" Target="../charts/chart39.xml"/><Relationship Id="rId11" Type="http://schemas.openxmlformats.org/officeDocument/2006/relationships/chart" Target="../charts/chart11.xml"/><Relationship Id="rId25" Type="http://schemas.openxmlformats.org/officeDocument/2006/relationships/chart" Target="../charts/chart25.xml"/><Relationship Id="rId14" Type="http://schemas.openxmlformats.org/officeDocument/2006/relationships/chart" Target="../charts/chart14.xml"/><Relationship Id="rId7" Type="http://schemas.openxmlformats.org/officeDocument/2006/relationships/chart" Target="../charts/chart7.xml"/><Relationship Id="rId29" Type="http://schemas.openxmlformats.org/officeDocument/2006/relationships/chart" Target="../charts/chart29.xml"/><Relationship Id="rId27" Type="http://schemas.openxmlformats.org/officeDocument/2006/relationships/chart" Target="../charts/chart27.xml"/><Relationship Id="rId35" Type="http://schemas.openxmlformats.org/officeDocument/2006/relationships/chart" Target="../charts/chart35.xml"/><Relationship Id="rId13" Type="http://schemas.openxmlformats.org/officeDocument/2006/relationships/chart" Target="../charts/chart13.xml"/><Relationship Id="rId8" Type="http://schemas.openxmlformats.org/officeDocument/2006/relationships/chart" Target="../charts/chart8.xml"/><Relationship Id="rId34" Type="http://schemas.openxmlformats.org/officeDocument/2006/relationships/chart" Target="../charts/chart34.xml"/><Relationship Id="rId4" Type="http://schemas.openxmlformats.org/officeDocument/2006/relationships/chart" Target="../charts/chart4.xml"/><Relationship Id="rId42" Type="http://schemas.openxmlformats.org/officeDocument/2006/relationships/chart" Target="../charts/chart42.xml"/><Relationship Id="rId9" Type="http://schemas.openxmlformats.org/officeDocument/2006/relationships/chart" Target="../charts/chart9.xml"/><Relationship Id="rId31" Type="http://schemas.openxmlformats.org/officeDocument/2006/relationships/chart" Target="../charts/chart31.xml"/><Relationship Id="rId43" Type="http://schemas.openxmlformats.org/officeDocument/2006/relationships/chart" Target="../charts/chart43.xml"/><Relationship Id="rId33" Type="http://schemas.openxmlformats.org/officeDocument/2006/relationships/chart" Target="../charts/chart33.xml"/><Relationship Id="rId22" Type="http://schemas.openxmlformats.org/officeDocument/2006/relationships/chart" Target="../charts/chart22.xml"/><Relationship Id="rId1" Type="http://schemas.openxmlformats.org/officeDocument/2006/relationships/chart" Target="../charts/chart1.xml"/><Relationship Id="rId44" Type="http://schemas.openxmlformats.org/officeDocument/2006/relationships/chart" Target="../charts/chart44.xml"/><Relationship Id="rId30" Type="http://schemas.openxmlformats.org/officeDocument/2006/relationships/chart" Target="../charts/chart30.xml"/><Relationship Id="rId18" Type="http://schemas.openxmlformats.org/officeDocument/2006/relationships/chart" Target="../charts/chart18.xml"/><Relationship Id="rId5" Type="http://schemas.openxmlformats.org/officeDocument/2006/relationships/chart" Target="../charts/chart5.xml"/><Relationship Id="rId26" Type="http://schemas.openxmlformats.org/officeDocument/2006/relationships/chart" Target="../charts/chart26.xml"/><Relationship Id="rId24" Type="http://schemas.openxmlformats.org/officeDocument/2006/relationships/chart" Target="../charts/chart24.xml"/><Relationship Id="rId36" Type="http://schemas.openxmlformats.org/officeDocument/2006/relationships/chart" Target="../charts/chart36.xml"/><Relationship Id="rId23" Type="http://schemas.openxmlformats.org/officeDocument/2006/relationships/chart" Target="../charts/chart23.xml"/><Relationship Id="rId21" Type="http://schemas.openxmlformats.org/officeDocument/2006/relationships/chart" Target="../charts/chart21.xml"/><Relationship Id="rId2" Type="http://schemas.openxmlformats.org/officeDocument/2006/relationships/chart" Target="../charts/chart2.xml"/><Relationship Id="rId32" Type="http://schemas.openxmlformats.org/officeDocument/2006/relationships/chart" Target="../charts/chart32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17" Type="http://schemas.openxmlformats.org/officeDocument/2006/relationships/chart" Target="../charts/chart17.xml"/><Relationship Id="rId3" Type="http://schemas.openxmlformats.org/officeDocument/2006/relationships/chart" Target="../charts/chart3.xml"/><Relationship Id="rId6" Type="http://schemas.openxmlformats.org/officeDocument/2006/relationships/chart" Target="../charts/chart6.xml"/><Relationship Id="rId37" Type="http://schemas.openxmlformats.org/officeDocument/2006/relationships/chart" Target="../charts/chart37.xml"/><Relationship Id="rId41" Type="http://schemas.openxmlformats.org/officeDocument/2006/relationships/chart" Target="../charts/chart41.xml"/></Relationships>
</file>

<file path=xl/drawings/_rels/worksheet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45.xml"/><Relationship Id="rId2" Type="http://schemas.openxmlformats.org/officeDocument/2006/relationships/chart" Target="../charts/chart46.xml"/></Relationships>
</file>

<file path=xl/drawings/_rels/worksheet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7.xml"/><Relationship Id="rId2" Type="http://schemas.openxmlformats.org/officeDocument/2006/relationships/chart" Target="../charts/chart48.xml"/></Relationships>
</file>

<file path=xl/drawings/_rels/worksheet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9.xml"/><Relationship Id="rId2" Type="http://schemas.openxmlformats.org/officeDocument/2006/relationships/chart" Target="../charts/chart50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9</xdr:row>
      <xdr:rowOff>0</xdr:rowOff>
    </xdr:from>
    <xdr:ext cx="1952625" cy="62007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0</xdr:colOff>
      <xdr:row>9</xdr:row>
      <xdr:rowOff>0</xdr:rowOff>
    </xdr:from>
    <xdr:ext cx="1952625" cy="620077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</xdr:col>
      <xdr:colOff>0</xdr:colOff>
      <xdr:row>9</xdr:row>
      <xdr:rowOff>0</xdr:rowOff>
    </xdr:from>
    <xdr:ext cx="1952625" cy="640080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0</xdr:colOff>
      <xdr:row>9</xdr:row>
      <xdr:rowOff>0</xdr:rowOff>
    </xdr:from>
    <xdr:ext cx="1952625" cy="6400800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5</xdr:col>
      <xdr:colOff>0</xdr:colOff>
      <xdr:row>9</xdr:row>
      <xdr:rowOff>0</xdr:rowOff>
    </xdr:from>
    <xdr:ext cx="1952625" cy="6600825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6</xdr:col>
      <xdr:colOff>0</xdr:colOff>
      <xdr:row>9</xdr:row>
      <xdr:rowOff>0</xdr:rowOff>
    </xdr:from>
    <xdr:ext cx="1952625" cy="6600825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7</xdr:col>
      <xdr:colOff>0</xdr:colOff>
      <xdr:row>9</xdr:row>
      <xdr:rowOff>0</xdr:rowOff>
    </xdr:from>
    <xdr:ext cx="1952625" cy="6800850"/>
    <xdr:graphicFrame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8</xdr:col>
      <xdr:colOff>0</xdr:colOff>
      <xdr:row>9</xdr:row>
      <xdr:rowOff>0</xdr:rowOff>
    </xdr:from>
    <xdr:ext cx="1952625" cy="6800850"/>
    <xdr:graphicFrame>
      <xdr:nvGraphicFramePr>
        <xdr:cNvPr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9</xdr:col>
      <xdr:colOff>0</xdr:colOff>
      <xdr:row>9</xdr:row>
      <xdr:rowOff>0</xdr:rowOff>
    </xdr:from>
    <xdr:ext cx="1952625" cy="7000875"/>
    <xdr:graphicFrame>
      <xdr:nvGraphicFramePr>
        <xdr:cNvPr id="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10</xdr:col>
      <xdr:colOff>0</xdr:colOff>
      <xdr:row>9</xdr:row>
      <xdr:rowOff>0</xdr:rowOff>
    </xdr:from>
    <xdr:ext cx="1952625" cy="7000875"/>
    <xdr:graphicFrame>
      <xdr:nvGraphicFramePr>
        <xdr:cNvPr id="10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11</xdr:col>
      <xdr:colOff>0</xdr:colOff>
      <xdr:row>9</xdr:row>
      <xdr:rowOff>0</xdr:rowOff>
    </xdr:from>
    <xdr:ext cx="1952625" cy="7200900"/>
    <xdr:graphicFrame>
      <xdr:nvGraphicFramePr>
        <xdr:cNvPr id="11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12</xdr:col>
      <xdr:colOff>0</xdr:colOff>
      <xdr:row>9</xdr:row>
      <xdr:rowOff>0</xdr:rowOff>
    </xdr:from>
    <xdr:ext cx="1952625" cy="7200900"/>
    <xdr:graphicFrame>
      <xdr:nvGraphicFramePr>
        <xdr:cNvPr id="12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13</xdr:col>
      <xdr:colOff>0</xdr:colOff>
      <xdr:row>9</xdr:row>
      <xdr:rowOff>0</xdr:rowOff>
    </xdr:from>
    <xdr:ext cx="1952625" cy="7400925"/>
    <xdr:graphicFrame>
      <xdr:nvGraphicFramePr>
        <xdr:cNvPr id="13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14</xdr:col>
      <xdr:colOff>0</xdr:colOff>
      <xdr:row>9</xdr:row>
      <xdr:rowOff>0</xdr:rowOff>
    </xdr:from>
    <xdr:ext cx="1952625" cy="7400925"/>
    <xdr:graphicFrame>
      <xdr:nvGraphicFramePr>
        <xdr:cNvPr id="14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15</xdr:col>
      <xdr:colOff>0</xdr:colOff>
      <xdr:row>9</xdr:row>
      <xdr:rowOff>0</xdr:rowOff>
    </xdr:from>
    <xdr:ext cx="1952625" cy="7600950"/>
    <xdr:graphicFrame>
      <xdr:nvGraphicFramePr>
        <xdr:cNvPr id="15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16</xdr:col>
      <xdr:colOff>0</xdr:colOff>
      <xdr:row>9</xdr:row>
      <xdr:rowOff>0</xdr:rowOff>
    </xdr:from>
    <xdr:ext cx="1952625" cy="7600950"/>
    <xdr:graphicFrame>
      <xdr:nvGraphicFramePr>
        <xdr:cNvPr id="16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17</xdr:col>
      <xdr:colOff>0</xdr:colOff>
      <xdr:row>9</xdr:row>
      <xdr:rowOff>0</xdr:rowOff>
    </xdr:from>
    <xdr:ext cx="1952625" cy="7800975"/>
    <xdr:graphicFrame>
      <xdr:nvGraphicFramePr>
        <xdr:cNvPr id="17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18</xdr:col>
      <xdr:colOff>0</xdr:colOff>
      <xdr:row>9</xdr:row>
      <xdr:rowOff>0</xdr:rowOff>
    </xdr:from>
    <xdr:ext cx="1952625" cy="7800975"/>
    <xdr:graphicFrame>
      <xdr:nvGraphicFramePr>
        <xdr:cNvPr id="18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  <xdr:oneCellAnchor>
    <xdr:from>
      <xdr:col>19</xdr:col>
      <xdr:colOff>0</xdr:colOff>
      <xdr:row>9</xdr:row>
      <xdr:rowOff>0</xdr:rowOff>
    </xdr:from>
    <xdr:ext cx="1952625" cy="8001000"/>
    <xdr:graphicFrame>
      <xdr:nvGraphicFramePr>
        <xdr:cNvPr id="19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9"/>
        </a:graphicData>
      </a:graphic>
    </xdr:graphicFrame>
    <xdr:clientData fLocksWithSheet="0"/>
  </xdr:oneCellAnchor>
  <xdr:oneCellAnchor>
    <xdr:from>
      <xdr:col>20</xdr:col>
      <xdr:colOff>0</xdr:colOff>
      <xdr:row>9</xdr:row>
      <xdr:rowOff>0</xdr:rowOff>
    </xdr:from>
    <xdr:ext cx="1952625" cy="8001000"/>
    <xdr:graphicFrame>
      <xdr:nvGraphicFramePr>
        <xdr:cNvPr id="20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0"/>
        </a:graphicData>
      </a:graphic>
    </xdr:graphicFrame>
    <xdr:clientData fLocksWithSheet="0"/>
  </xdr:oneCellAnchor>
  <xdr:oneCellAnchor>
    <xdr:from>
      <xdr:col>21</xdr:col>
      <xdr:colOff>0</xdr:colOff>
      <xdr:row>9</xdr:row>
      <xdr:rowOff>0</xdr:rowOff>
    </xdr:from>
    <xdr:ext cx="1952625" cy="8201025"/>
    <xdr:graphicFrame>
      <xdr:nvGraphicFramePr>
        <xdr:cNvPr id="21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1"/>
        </a:graphicData>
      </a:graphic>
    </xdr:graphicFrame>
    <xdr:clientData fLocksWithSheet="0"/>
  </xdr:oneCellAnchor>
  <xdr:oneCellAnchor>
    <xdr:from>
      <xdr:col>22</xdr:col>
      <xdr:colOff>0</xdr:colOff>
      <xdr:row>9</xdr:row>
      <xdr:rowOff>0</xdr:rowOff>
    </xdr:from>
    <xdr:ext cx="1952625" cy="8201025"/>
    <xdr:graphicFrame>
      <xdr:nvGraphicFramePr>
        <xdr:cNvPr id="22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2"/>
        </a:graphicData>
      </a:graphic>
    </xdr:graphicFrame>
    <xdr:clientData fLocksWithSheet="0"/>
  </xdr:oneCellAnchor>
  <xdr:oneCellAnchor>
    <xdr:from>
      <xdr:col>23</xdr:col>
      <xdr:colOff>0</xdr:colOff>
      <xdr:row>9</xdr:row>
      <xdr:rowOff>0</xdr:rowOff>
    </xdr:from>
    <xdr:ext cx="1952625" cy="8401050"/>
    <xdr:graphicFrame>
      <xdr:nvGraphicFramePr>
        <xdr:cNvPr id="23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3"/>
        </a:graphicData>
      </a:graphic>
    </xdr:graphicFrame>
    <xdr:clientData fLocksWithSheet="0"/>
  </xdr:oneCellAnchor>
  <xdr:oneCellAnchor>
    <xdr:from>
      <xdr:col>24</xdr:col>
      <xdr:colOff>0</xdr:colOff>
      <xdr:row>9</xdr:row>
      <xdr:rowOff>0</xdr:rowOff>
    </xdr:from>
    <xdr:ext cx="1952625" cy="8401050"/>
    <xdr:graphicFrame>
      <xdr:nvGraphicFramePr>
        <xdr:cNvPr id="24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4"/>
        </a:graphicData>
      </a:graphic>
    </xdr:graphicFrame>
    <xdr:clientData fLocksWithSheet="0"/>
  </xdr:oneCellAnchor>
  <xdr:oneCellAnchor>
    <xdr:from>
      <xdr:col>25</xdr:col>
      <xdr:colOff>0</xdr:colOff>
      <xdr:row>9</xdr:row>
      <xdr:rowOff>0</xdr:rowOff>
    </xdr:from>
    <xdr:ext cx="1952625" cy="8601075"/>
    <xdr:graphicFrame>
      <xdr:nvGraphicFramePr>
        <xdr:cNvPr id="25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5"/>
        </a:graphicData>
      </a:graphic>
    </xdr:graphicFrame>
    <xdr:clientData fLocksWithSheet="0"/>
  </xdr:oneCellAnchor>
  <xdr:oneCellAnchor>
    <xdr:from>
      <xdr:col>26</xdr:col>
      <xdr:colOff>0</xdr:colOff>
      <xdr:row>9</xdr:row>
      <xdr:rowOff>0</xdr:rowOff>
    </xdr:from>
    <xdr:ext cx="1952625" cy="8601075"/>
    <xdr:graphicFrame>
      <xdr:nvGraphicFramePr>
        <xdr:cNvPr id="26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6"/>
        </a:graphicData>
      </a:graphic>
    </xdr:graphicFrame>
    <xdr:clientData fLocksWithSheet="0"/>
  </xdr:oneCellAnchor>
  <xdr:oneCellAnchor>
    <xdr:from>
      <xdr:col>27</xdr:col>
      <xdr:colOff>0</xdr:colOff>
      <xdr:row>9</xdr:row>
      <xdr:rowOff>0</xdr:rowOff>
    </xdr:from>
    <xdr:ext cx="1952625" cy="8801100"/>
    <xdr:graphicFrame>
      <xdr:nvGraphicFramePr>
        <xdr:cNvPr id="27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7"/>
        </a:graphicData>
      </a:graphic>
    </xdr:graphicFrame>
    <xdr:clientData fLocksWithSheet="0"/>
  </xdr:oneCellAnchor>
  <xdr:oneCellAnchor>
    <xdr:from>
      <xdr:col>28</xdr:col>
      <xdr:colOff>0</xdr:colOff>
      <xdr:row>9</xdr:row>
      <xdr:rowOff>0</xdr:rowOff>
    </xdr:from>
    <xdr:ext cx="1952625" cy="8801100"/>
    <xdr:graphicFrame>
      <xdr:nvGraphicFramePr>
        <xdr:cNvPr id="28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8"/>
        </a:graphicData>
      </a:graphic>
    </xdr:graphicFrame>
    <xdr:clientData fLocksWithSheet="0"/>
  </xdr:oneCellAnchor>
  <xdr:oneCellAnchor>
    <xdr:from>
      <xdr:col>29</xdr:col>
      <xdr:colOff>0</xdr:colOff>
      <xdr:row>9</xdr:row>
      <xdr:rowOff>0</xdr:rowOff>
    </xdr:from>
    <xdr:ext cx="1952625" cy="9001125"/>
    <xdr:graphicFrame>
      <xdr:nvGraphicFramePr>
        <xdr:cNvPr id="29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9"/>
        </a:graphicData>
      </a:graphic>
    </xdr:graphicFrame>
    <xdr:clientData fLocksWithSheet="0"/>
  </xdr:oneCellAnchor>
  <xdr:oneCellAnchor>
    <xdr:from>
      <xdr:col>30</xdr:col>
      <xdr:colOff>0</xdr:colOff>
      <xdr:row>9</xdr:row>
      <xdr:rowOff>0</xdr:rowOff>
    </xdr:from>
    <xdr:ext cx="1952625" cy="9001125"/>
    <xdr:graphicFrame>
      <xdr:nvGraphicFramePr>
        <xdr:cNvPr id="30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0"/>
        </a:graphicData>
      </a:graphic>
    </xdr:graphicFrame>
    <xdr:clientData fLocksWithSheet="0"/>
  </xdr:oneCellAnchor>
  <xdr:oneCellAnchor>
    <xdr:from>
      <xdr:col>31</xdr:col>
      <xdr:colOff>0</xdr:colOff>
      <xdr:row>9</xdr:row>
      <xdr:rowOff>0</xdr:rowOff>
    </xdr:from>
    <xdr:ext cx="1952625" cy="9201150"/>
    <xdr:graphicFrame>
      <xdr:nvGraphicFramePr>
        <xdr:cNvPr id="31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1"/>
        </a:graphicData>
      </a:graphic>
    </xdr:graphicFrame>
    <xdr:clientData fLocksWithSheet="0"/>
  </xdr:oneCellAnchor>
  <xdr:oneCellAnchor>
    <xdr:from>
      <xdr:col>32</xdr:col>
      <xdr:colOff>0</xdr:colOff>
      <xdr:row>9</xdr:row>
      <xdr:rowOff>0</xdr:rowOff>
    </xdr:from>
    <xdr:ext cx="1952625" cy="9201150"/>
    <xdr:graphicFrame>
      <xdr:nvGraphicFramePr>
        <xdr:cNvPr id="32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2"/>
        </a:graphicData>
      </a:graphic>
    </xdr:graphicFrame>
    <xdr:clientData fLocksWithSheet="0"/>
  </xdr:oneCellAnchor>
  <xdr:oneCellAnchor>
    <xdr:from>
      <xdr:col>33</xdr:col>
      <xdr:colOff>0</xdr:colOff>
      <xdr:row>9</xdr:row>
      <xdr:rowOff>0</xdr:rowOff>
    </xdr:from>
    <xdr:ext cx="1952625" cy="9401175"/>
    <xdr:graphicFrame>
      <xdr:nvGraphicFramePr>
        <xdr:cNvPr id="33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3"/>
        </a:graphicData>
      </a:graphic>
    </xdr:graphicFrame>
    <xdr:clientData fLocksWithSheet="0"/>
  </xdr:oneCellAnchor>
  <xdr:oneCellAnchor>
    <xdr:from>
      <xdr:col>34</xdr:col>
      <xdr:colOff>0</xdr:colOff>
      <xdr:row>9</xdr:row>
      <xdr:rowOff>0</xdr:rowOff>
    </xdr:from>
    <xdr:ext cx="1952625" cy="9401175"/>
    <xdr:graphicFrame>
      <xdr:nvGraphicFramePr>
        <xdr:cNvPr id="34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4"/>
        </a:graphicData>
      </a:graphic>
    </xdr:graphicFrame>
    <xdr:clientData fLocksWithSheet="0"/>
  </xdr:oneCellAnchor>
  <xdr:oneCellAnchor>
    <xdr:from>
      <xdr:col>35</xdr:col>
      <xdr:colOff>0</xdr:colOff>
      <xdr:row>9</xdr:row>
      <xdr:rowOff>0</xdr:rowOff>
    </xdr:from>
    <xdr:ext cx="1952625" cy="9601200"/>
    <xdr:graphicFrame>
      <xdr:nvGraphicFramePr>
        <xdr:cNvPr id="35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5"/>
        </a:graphicData>
      </a:graphic>
    </xdr:graphicFrame>
    <xdr:clientData fLocksWithSheet="0"/>
  </xdr:oneCellAnchor>
  <xdr:oneCellAnchor>
    <xdr:from>
      <xdr:col>36</xdr:col>
      <xdr:colOff>0</xdr:colOff>
      <xdr:row>9</xdr:row>
      <xdr:rowOff>0</xdr:rowOff>
    </xdr:from>
    <xdr:ext cx="1952625" cy="9601200"/>
    <xdr:graphicFrame>
      <xdr:nvGraphicFramePr>
        <xdr:cNvPr id="36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6"/>
        </a:graphicData>
      </a:graphic>
    </xdr:graphicFrame>
    <xdr:clientData fLocksWithSheet="0"/>
  </xdr:oneCellAnchor>
  <xdr:oneCellAnchor>
    <xdr:from>
      <xdr:col>37</xdr:col>
      <xdr:colOff>0</xdr:colOff>
      <xdr:row>9</xdr:row>
      <xdr:rowOff>0</xdr:rowOff>
    </xdr:from>
    <xdr:ext cx="1952625" cy="9801225"/>
    <xdr:graphicFrame>
      <xdr:nvGraphicFramePr>
        <xdr:cNvPr id="37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7"/>
        </a:graphicData>
      </a:graphic>
    </xdr:graphicFrame>
    <xdr:clientData fLocksWithSheet="0"/>
  </xdr:oneCellAnchor>
  <xdr:oneCellAnchor>
    <xdr:from>
      <xdr:col>38</xdr:col>
      <xdr:colOff>0</xdr:colOff>
      <xdr:row>9</xdr:row>
      <xdr:rowOff>0</xdr:rowOff>
    </xdr:from>
    <xdr:ext cx="1952625" cy="9801225"/>
    <xdr:graphicFrame>
      <xdr:nvGraphicFramePr>
        <xdr:cNvPr id="38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8"/>
        </a:graphicData>
      </a:graphic>
    </xdr:graphicFrame>
    <xdr:clientData fLocksWithSheet="0"/>
  </xdr:oneCellAnchor>
  <xdr:oneCellAnchor>
    <xdr:from>
      <xdr:col>39</xdr:col>
      <xdr:colOff>0</xdr:colOff>
      <xdr:row>9</xdr:row>
      <xdr:rowOff>0</xdr:rowOff>
    </xdr:from>
    <xdr:ext cx="1952625" cy="10001250"/>
    <xdr:graphicFrame>
      <xdr:nvGraphicFramePr>
        <xdr:cNvPr id="39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9"/>
        </a:graphicData>
      </a:graphic>
    </xdr:graphicFrame>
    <xdr:clientData fLocksWithSheet="0"/>
  </xdr:oneCellAnchor>
  <xdr:oneCellAnchor>
    <xdr:from>
      <xdr:col>40</xdr:col>
      <xdr:colOff>0</xdr:colOff>
      <xdr:row>9</xdr:row>
      <xdr:rowOff>0</xdr:rowOff>
    </xdr:from>
    <xdr:ext cx="1952625" cy="10001250"/>
    <xdr:graphicFrame>
      <xdr:nvGraphicFramePr>
        <xdr:cNvPr id="40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0"/>
        </a:graphicData>
      </a:graphic>
    </xdr:graphicFrame>
    <xdr:clientData fLocksWithSheet="0"/>
  </xdr:oneCellAnchor>
  <xdr:oneCellAnchor>
    <xdr:from>
      <xdr:col>41</xdr:col>
      <xdr:colOff>0</xdr:colOff>
      <xdr:row>9</xdr:row>
      <xdr:rowOff>0</xdr:rowOff>
    </xdr:from>
    <xdr:ext cx="1952625" cy="10201275"/>
    <xdr:graphicFrame>
      <xdr:nvGraphicFramePr>
        <xdr:cNvPr id="41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1"/>
        </a:graphicData>
      </a:graphic>
    </xdr:graphicFrame>
    <xdr:clientData fLocksWithSheet="0"/>
  </xdr:oneCellAnchor>
  <xdr:oneCellAnchor>
    <xdr:from>
      <xdr:col>42</xdr:col>
      <xdr:colOff>0</xdr:colOff>
      <xdr:row>9</xdr:row>
      <xdr:rowOff>0</xdr:rowOff>
    </xdr:from>
    <xdr:ext cx="1952625" cy="10201275"/>
    <xdr:graphicFrame>
      <xdr:nvGraphicFramePr>
        <xdr:cNvPr id="42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2"/>
        </a:graphicData>
      </a:graphic>
    </xdr:graphicFrame>
    <xdr:clientData fLocksWithSheet="0"/>
  </xdr:oneCellAnchor>
  <xdr:oneCellAnchor>
    <xdr:from>
      <xdr:col>43</xdr:col>
      <xdr:colOff>0</xdr:colOff>
      <xdr:row>9</xdr:row>
      <xdr:rowOff>0</xdr:rowOff>
    </xdr:from>
    <xdr:ext cx="1952625" cy="10401300"/>
    <xdr:graphicFrame>
      <xdr:nvGraphicFramePr>
        <xdr:cNvPr id="43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3"/>
        </a:graphicData>
      </a:graphic>
    </xdr:graphicFrame>
    <xdr:clientData fLocksWithSheet="0"/>
  </xdr:oneCellAnchor>
  <xdr:oneCellAnchor>
    <xdr:from>
      <xdr:col>44</xdr:col>
      <xdr:colOff>0</xdr:colOff>
      <xdr:row>9</xdr:row>
      <xdr:rowOff>0</xdr:rowOff>
    </xdr:from>
    <xdr:ext cx="1952625" cy="10401300"/>
    <xdr:graphicFrame>
      <xdr:nvGraphicFramePr>
        <xdr:cNvPr id="44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4"/>
        </a:graphicData>
      </a:graphic>
    </xdr:graphicFrame>
    <xdr:clientData fLocksWithSheet="0"/>
  </xdr:one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3</xdr:row>
      <xdr:rowOff>0</xdr:rowOff>
    </xdr:from>
    <xdr:ext cx="5810250" cy="1800225"/>
    <xdr:graphicFrame>
      <xdr:nvGraphicFramePr>
        <xdr:cNvPr id="45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0</xdr:colOff>
      <xdr:row>12</xdr:row>
      <xdr:rowOff>0</xdr:rowOff>
    </xdr:from>
    <xdr:ext cx="5810250" cy="1800225"/>
    <xdr:graphicFrame>
      <xdr:nvGraphicFramePr>
        <xdr:cNvPr id="46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3</xdr:row>
      <xdr:rowOff>0</xdr:rowOff>
    </xdr:from>
    <xdr:ext cx="5810250" cy="1600200"/>
    <xdr:graphicFrame>
      <xdr:nvGraphicFramePr>
        <xdr:cNvPr id="47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0</xdr:colOff>
      <xdr:row>12</xdr:row>
      <xdr:rowOff>0</xdr:rowOff>
    </xdr:from>
    <xdr:ext cx="5810250" cy="1600200"/>
    <xdr:graphicFrame>
      <xdr:nvGraphicFramePr>
        <xdr:cNvPr id="48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3</xdr:row>
      <xdr:rowOff>0</xdr:rowOff>
    </xdr:from>
    <xdr:ext cx="5810250" cy="1800225"/>
    <xdr:graphicFrame>
      <xdr:nvGraphicFramePr>
        <xdr:cNvPr id="49" name="Chart 4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0</xdr:colOff>
      <xdr:row>12</xdr:row>
      <xdr:rowOff>0</xdr:rowOff>
    </xdr:from>
    <xdr:ext cx="5810250" cy="1800225"/>
    <xdr:graphicFrame>
      <xdr:nvGraphicFramePr>
        <xdr:cNvPr id="50" name="Chart 5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7.43"/>
    <col customWidth="1" min="2" max="45" width="29.29"/>
    <col customWidth="1" min="46" max="46" width="8.71"/>
  </cols>
  <sheetData>
    <row r="1">
      <c r="B1" s="1" t="s">
        <v>0</v>
      </c>
      <c r="C1" s="1" t="s">
        <v>1</v>
      </c>
      <c r="E1" s="1" t="s">
        <v>2</v>
      </c>
      <c r="H1" s="1" t="s">
        <v>3</v>
      </c>
      <c r="K1" s="1" t="s">
        <v>4</v>
      </c>
      <c r="N1" s="1" t="s">
        <v>5</v>
      </c>
      <c r="Q1" s="1" t="s">
        <v>6</v>
      </c>
      <c r="T1" s="1" t="s">
        <v>7</v>
      </c>
      <c r="W1" s="1" t="s">
        <v>2</v>
      </c>
      <c r="Z1" s="1" t="s">
        <v>3</v>
      </c>
      <c r="AC1" s="1" t="s">
        <v>4</v>
      </c>
      <c r="AF1" s="1" t="s">
        <v>5</v>
      </c>
      <c r="AI1" s="1" t="s">
        <v>6</v>
      </c>
      <c r="AL1" s="1" t="s">
        <v>7</v>
      </c>
      <c r="AO1" s="1" t="s">
        <v>8</v>
      </c>
      <c r="AP1" s="1" t="s">
        <v>9</v>
      </c>
      <c r="AQ1" s="1" t="s">
        <v>10</v>
      </c>
      <c r="AR1" s="1" t="s">
        <v>11</v>
      </c>
    </row>
    <row r="2">
      <c r="B2" s="2" t="s">
        <v>12</v>
      </c>
      <c r="C2" s="2" t="s">
        <v>12</v>
      </c>
      <c r="D2" s="2" t="s">
        <v>13</v>
      </c>
      <c r="E2" s="2" t="s">
        <v>12</v>
      </c>
      <c r="F2" s="2" t="s">
        <v>13</v>
      </c>
      <c r="G2" s="2" t="s">
        <v>14</v>
      </c>
      <c r="H2" s="2" t="s">
        <v>12</v>
      </c>
      <c r="I2" s="2" t="s">
        <v>13</v>
      </c>
      <c r="J2" s="2" t="s">
        <v>14</v>
      </c>
      <c r="K2" s="2" t="s">
        <v>12</v>
      </c>
      <c r="L2" s="2" t="s">
        <v>13</v>
      </c>
      <c r="M2" s="2" t="s">
        <v>14</v>
      </c>
      <c r="N2" s="2" t="s">
        <v>12</v>
      </c>
      <c r="O2" s="2" t="s">
        <v>13</v>
      </c>
      <c r="P2" s="2" t="s">
        <v>14</v>
      </c>
      <c r="Q2" s="2" t="s">
        <v>12</v>
      </c>
      <c r="R2" s="2" t="s">
        <v>13</v>
      </c>
      <c r="S2" s="2" t="s">
        <v>14</v>
      </c>
      <c r="T2" s="2" t="s">
        <v>12</v>
      </c>
      <c r="U2" s="2" t="s">
        <v>13</v>
      </c>
      <c r="V2" s="2" t="s">
        <v>14</v>
      </c>
      <c r="W2" s="2" t="s">
        <v>12</v>
      </c>
      <c r="X2" s="2" t="s">
        <v>13</v>
      </c>
      <c r="Y2" s="2" t="s">
        <v>14</v>
      </c>
      <c r="Z2" s="2" t="s">
        <v>12</v>
      </c>
      <c r="AA2" s="2" t="s">
        <v>13</v>
      </c>
      <c r="AB2" s="2" t="s">
        <v>14</v>
      </c>
      <c r="AC2" s="2" t="s">
        <v>12</v>
      </c>
      <c r="AD2" s="2" t="s">
        <v>13</v>
      </c>
      <c r="AE2" s="2" t="s">
        <v>14</v>
      </c>
      <c r="AF2" s="2" t="s">
        <v>12</v>
      </c>
      <c r="AG2" s="2" t="s">
        <v>13</v>
      </c>
      <c r="AH2" s="2" t="s">
        <v>14</v>
      </c>
      <c r="AI2" s="2" t="s">
        <v>12</v>
      </c>
      <c r="AJ2" s="2" t="s">
        <v>13</v>
      </c>
      <c r="AK2" s="2" t="s">
        <v>14</v>
      </c>
      <c r="AL2" s="2" t="s">
        <v>12</v>
      </c>
      <c r="AM2" s="2" t="s">
        <v>13</v>
      </c>
      <c r="AN2" s="2" t="s">
        <v>14</v>
      </c>
      <c r="AO2" s="2" t="s">
        <v>12</v>
      </c>
      <c r="AP2" s="2" t="s">
        <v>12</v>
      </c>
      <c r="AQ2" s="2" t="s">
        <v>12</v>
      </c>
      <c r="AR2" s="2" t="s">
        <v>12</v>
      </c>
      <c r="AS2" s="2" t="s">
        <v>13</v>
      </c>
    </row>
    <row r="3">
      <c r="A3" s="3" t="s">
        <v>15</v>
      </c>
      <c r="B3" s="4" t="str">
        <f>IF(OR('178 - The 2nd Law Enforcers'!E5 = TRUE, '178 - The 2nd Law Enforcers'!E5 = FALSE), IF('178 - The 2nd Law Enforcers'!E5 = TRUE, 1, 0), '178 - The 2nd Law Enforcers'!E5)</f>
        <v>Unknown</v>
      </c>
      <c r="C3" s="5" t="str">
        <f>IF(OR('178 - The 2nd Law Enforcers'!E6 = TRUE, '178 - The 2nd Law Enforcers'!E6 = FALSE), IF('178 - The 2nd Law Enforcers'!E6 = TRUE, 1, 0), '178 - The 2nd Law Enforcers'!E6)</f>
        <v>0.00%</v>
      </c>
      <c r="D3" s="6" t="str">
        <f>IF(OR('178 - The 2nd Law Enforcers'!F6 = TRUE, '178 - The 2nd Law Enforcers'!F6 = FALSE), IF('178 - The 2nd Law Enforcers'!F6 = TRUE, 1, 0), '178 - The 2nd Law Enforcers'!F6)</f>
        <v>0</v>
      </c>
      <c r="E3" s="7" t="str">
        <f>IF(OR('178 - The 2nd Law Enforcers'!E7 = TRUE, '178 - The 2nd Law Enforcers'!E7 = FALSE), IF('178 - The 2nd Law Enforcers'!E7 = TRUE, 1, 0), '178 - The 2nd Law Enforcers'!E7)</f>
        <v>0.00</v>
      </c>
      <c r="F3" s="8" t="str">
        <f>IF(OR('178 - The 2nd Law Enforcers'!F7 = TRUE, '178 - The 2nd Law Enforcers'!F7 = FALSE), IF('178 - The 2nd Law Enforcers'!F7 = TRUE, 1, 0), '178 - The 2nd Law Enforcers'!F7)</f>
        <v>0.00</v>
      </c>
      <c r="G3" s="9" t="str">
        <f>IF(OR('178 - The 2nd Law Enforcers'!G7 = TRUE, '178 - The 2nd Law Enforcers'!G7 = FALSE), IF('178 - The 2nd Law Enforcers'!G7 = TRUE, 1, 0), '178 - The 2nd Law Enforcers'!G7)</f>
        <v>0.00</v>
      </c>
      <c r="H3" s="7" t="str">
        <f>IF(OR('178 - The 2nd Law Enforcers'!E8 = TRUE, '178 - The 2nd Law Enforcers'!E8 = FALSE), IF('178 - The 2nd Law Enforcers'!E8 = TRUE, 1, 0), '178 - The 2nd Law Enforcers'!E8)</f>
        <v>0.67</v>
      </c>
      <c r="I3" s="8" t="str">
        <f>IF(OR('178 - The 2nd Law Enforcers'!F8 = TRUE, '178 - The 2nd Law Enforcers'!F8 = FALSE), IF('178 - The 2nd Law Enforcers'!F8 = TRUE, 1, 0), '178 - The 2nd Law Enforcers'!F8)</f>
        <v>1.00</v>
      </c>
      <c r="J3" s="9" t="str">
        <f>IF(OR('178 - The 2nd Law Enforcers'!G8 = TRUE, '178 - The 2nd Law Enforcers'!G8 = FALSE), IF('178 - The 2nd Law Enforcers'!G8 = TRUE, 1, 0), '178 - The 2nd Law Enforcers'!G8)</f>
        <v>1.00</v>
      </c>
      <c r="K3" s="7" t="str">
        <f>IF(OR('178 - The 2nd Law Enforcers'!E9 = TRUE, '178 - The 2nd Law Enforcers'!E9 = FALSE), IF('178 - The 2nd Law Enforcers'!E9 = TRUE, 1, 0), '178 - The 2nd Law Enforcers'!E9)</f>
        <v>3.67</v>
      </c>
      <c r="L3" s="8" t="str">
        <f>IF(OR('178 - The 2nd Law Enforcers'!F9 = TRUE, '178 - The 2nd Law Enforcers'!F9 = FALSE), IF('178 - The 2nd Law Enforcers'!F9 = TRUE, 1, 0), '178 - The 2nd Law Enforcers'!F9)</f>
        <v>4.00</v>
      </c>
      <c r="M3" s="9" t="str">
        <f>IF(OR('178 - The 2nd Law Enforcers'!G9 = TRUE, '178 - The 2nd Law Enforcers'!G9 = FALSE), IF('178 - The 2nd Law Enforcers'!G9 = TRUE, 1, 0), '178 - The 2nd Law Enforcers'!G9)</f>
        <v>4.00</v>
      </c>
      <c r="N3" s="7" t="str">
        <f>IF(OR('178 - The 2nd Law Enforcers'!E10 = TRUE, '178 - The 2nd Law Enforcers'!E10 = FALSE), IF('178 - The 2nd Law Enforcers'!E10 = TRUE, 1, 0), '178 - The 2nd Law Enforcers'!E10)</f>
        <v>0.67</v>
      </c>
      <c r="O3" s="8" t="str">
        <f>IF(OR('178 - The 2nd Law Enforcers'!F10 = TRUE, '178 - The 2nd Law Enforcers'!F10 = FALSE), IF('178 - The 2nd Law Enforcers'!F10 = TRUE, 1, 0), '178 - The 2nd Law Enforcers'!F10)</f>
        <v>1.00</v>
      </c>
      <c r="P3" s="9" t="str">
        <f>IF(OR('178 - The 2nd Law Enforcers'!G10 = TRUE, '178 - The 2nd Law Enforcers'!G10 = FALSE), IF('178 - The 2nd Law Enforcers'!G10 = TRUE, 1, 0), '178 - The 2nd Law Enforcers'!G10)</f>
        <v>1.00</v>
      </c>
      <c r="Q3" s="7" t="str">
        <f>IF(OR('178 - The 2nd Law Enforcers'!E11 = TRUE, '178 - The 2nd Law Enforcers'!E11 = FALSE), IF('178 - The 2nd Law Enforcers'!E11 = TRUE, 1, 0), '178 - The 2nd Law Enforcers'!E11)</f>
        <v>2.33</v>
      </c>
      <c r="R3" s="8" t="str">
        <f>IF(OR('178 - The 2nd Law Enforcers'!F11 = TRUE, '178 - The 2nd Law Enforcers'!F11 = FALSE), IF('178 - The 2nd Law Enforcers'!F11 = TRUE, 1, 0), '178 - The 2nd Law Enforcers'!F11)</f>
        <v>2.00</v>
      </c>
      <c r="S3" s="9" t="str">
        <f>IF(OR('178 - The 2nd Law Enforcers'!G11 = TRUE, '178 - The 2nd Law Enforcers'!G11 = FALSE), IF('178 - The 2nd Law Enforcers'!G11 = TRUE, 1, 0), '178 - The 2nd Law Enforcers'!G11)</f>
        <v>3.00</v>
      </c>
      <c r="T3" s="7" t="str">
        <f>IF(OR('178 - The 2nd Law Enforcers'!E12 = TRUE, '178 - The 2nd Law Enforcers'!E12 = FALSE), IF('178 - The 2nd Law Enforcers'!E12 = TRUE, 1, 0), '178 - The 2nd Law Enforcers'!E12)</f>
        <v>0.00</v>
      </c>
      <c r="U3" s="8" t="str">
        <f>IF(OR('178 - The 2nd Law Enforcers'!F12 = TRUE, '178 - The 2nd Law Enforcers'!F12 = FALSE), IF('178 - The 2nd Law Enforcers'!F12 = TRUE, 1, 0), '178 - The 2nd Law Enforcers'!F12)</f>
        <v>0.00</v>
      </c>
      <c r="V3" s="9" t="str">
        <f>IF(OR('178 - The 2nd Law Enforcers'!G12 = TRUE, '178 - The 2nd Law Enforcers'!G12 = FALSE), IF('178 - The 2nd Law Enforcers'!G12 = TRUE, 1, 0), '178 - The 2nd Law Enforcers'!G12)</f>
        <v>0.00</v>
      </c>
      <c r="W3" s="7" t="str">
        <f>IF(OR('178 - The 2nd Law Enforcers'!E14 = TRUE, '178 - The 2nd Law Enforcers'!E14 = FALSE), IF('178 - The 2nd Law Enforcers'!E14 = TRUE, 1, 0), '178 - The 2nd Law Enforcers'!E14)</f>
        <v>0.00</v>
      </c>
      <c r="X3" s="8" t="str">
        <f>IF(OR('178 - The 2nd Law Enforcers'!F14 = TRUE, '178 - The 2nd Law Enforcers'!F14 = FALSE), IF('178 - The 2nd Law Enforcers'!F14 = TRUE, 1, 0), '178 - The 2nd Law Enforcers'!F14)</f>
        <v>0.00</v>
      </c>
      <c r="Y3" s="9" t="str">
        <f>IF(OR('178 - The 2nd Law Enforcers'!G14 = TRUE, '178 - The 2nd Law Enforcers'!G14 = FALSE), IF('178 - The 2nd Law Enforcers'!G14 = TRUE, 1, 0), '178 - The 2nd Law Enforcers'!G14)</f>
        <v>0.00</v>
      </c>
      <c r="Z3" s="7" t="str">
        <f>IF(OR('178 - The 2nd Law Enforcers'!E15 = TRUE, '178 - The 2nd Law Enforcers'!E15 = FALSE), IF('178 - The 2nd Law Enforcers'!E15 = TRUE, 1, 0), '178 - The 2nd Law Enforcers'!E15)</f>
        <v>2.00</v>
      </c>
      <c r="AA3" s="8" t="str">
        <f>IF(OR('178 - The 2nd Law Enforcers'!F15 = TRUE, '178 - The 2nd Law Enforcers'!F15 = FALSE), IF('178 - The 2nd Law Enforcers'!F15 = TRUE, 1, 0), '178 - The 2nd Law Enforcers'!F15)</f>
        <v>2.00</v>
      </c>
      <c r="AB3" s="9" t="str">
        <f>IF(OR('178 - The 2nd Law Enforcers'!G15 = TRUE, '178 - The 2nd Law Enforcers'!G15 = FALSE), IF('178 - The 2nd Law Enforcers'!G15 = TRUE, 1, 0), '178 - The 2nd Law Enforcers'!G15)</f>
        <v>3.00</v>
      </c>
      <c r="AC3" s="7" t="str">
        <f>IF(OR('178 - The 2nd Law Enforcers'!E16 = TRUE, '178 - The 2nd Law Enforcers'!E16 = FALSE), IF('178 - The 2nd Law Enforcers'!E16 = TRUE, 1, 0), '178 - The 2nd Law Enforcers'!E16)</f>
        <v>2.00</v>
      </c>
      <c r="AD3" s="8" t="str">
        <f>IF(OR('178 - The 2nd Law Enforcers'!F16 = TRUE, '178 - The 2nd Law Enforcers'!F16 = FALSE), IF('178 - The 2nd Law Enforcers'!F16 = TRUE, 1, 0), '178 - The 2nd Law Enforcers'!F16)</f>
        <v>1.00</v>
      </c>
      <c r="AE3" s="9" t="str">
        <f>IF(OR('178 - The 2nd Law Enforcers'!G16 = TRUE, '178 - The 2nd Law Enforcers'!G16 = FALSE), IF('178 - The 2nd Law Enforcers'!G16 = TRUE, 1, 0), '178 - The 2nd Law Enforcers'!G16)</f>
        <v>5.00</v>
      </c>
      <c r="AF3" s="7" t="str">
        <f>IF(OR('178 - The 2nd Law Enforcers'!E17 = TRUE, '178 - The 2nd Law Enforcers'!E17 = FALSE), IF('178 - The 2nd Law Enforcers'!E17 = TRUE, 1, 0), '178 - The 2nd Law Enforcers'!E17)</f>
        <v>2.00</v>
      </c>
      <c r="AG3" s="8" t="str">
        <f>IF(OR('178 - The 2nd Law Enforcers'!F17 = TRUE, '178 - The 2nd Law Enforcers'!F17 = FALSE), IF('178 - The 2nd Law Enforcers'!F17 = TRUE, 1, 0), '178 - The 2nd Law Enforcers'!F17)</f>
        <v>2.00</v>
      </c>
      <c r="AH3" s="9" t="str">
        <f>IF(OR('178 - The 2nd Law Enforcers'!G17 = TRUE, '178 - The 2nd Law Enforcers'!G17 = FALSE), IF('178 - The 2nd Law Enforcers'!G17 = TRUE, 1, 0), '178 - The 2nd Law Enforcers'!G17)</f>
        <v>3.00</v>
      </c>
      <c r="AI3" s="7" t="str">
        <f>IF(OR('178 - The 2nd Law Enforcers'!E18 = TRUE, '178 - The 2nd Law Enforcers'!E18 = FALSE), IF('178 - The 2nd Law Enforcers'!E18 = TRUE, 1, 0), '178 - The 2nd Law Enforcers'!E18)</f>
        <v>2.67</v>
      </c>
      <c r="AJ3" s="8" t="str">
        <f>IF(OR('178 - The 2nd Law Enforcers'!F18 = TRUE, '178 - The 2nd Law Enforcers'!F18 = FALSE), IF('178 - The 2nd Law Enforcers'!F18 = TRUE, 1, 0), '178 - The 2nd Law Enforcers'!F18)</f>
        <v>3.00</v>
      </c>
      <c r="AK3" s="9" t="str">
        <f>IF(OR('178 - The 2nd Law Enforcers'!G18 = TRUE, '178 - The 2nd Law Enforcers'!G18 = FALSE), IF('178 - The 2nd Law Enforcers'!G18 = TRUE, 1, 0), '178 - The 2nd Law Enforcers'!G18)</f>
        <v>3.00</v>
      </c>
      <c r="AL3" s="7" t="str">
        <f>IF(OR('178 - The 2nd Law Enforcers'!E19 = TRUE, '178 - The 2nd Law Enforcers'!E19 = FALSE), IF('178 - The 2nd Law Enforcers'!E19 = TRUE, 1, 0), '178 - The 2nd Law Enforcers'!E19)</f>
        <v>0.33</v>
      </c>
      <c r="AM3" s="8" t="str">
        <f>IF(OR('178 - The 2nd Law Enforcers'!F19 = TRUE, '178 - The 2nd Law Enforcers'!F19 = FALSE), IF('178 - The 2nd Law Enforcers'!F19 = TRUE, 1, 0), '178 - The 2nd Law Enforcers'!F19)</f>
        <v>0.00</v>
      </c>
      <c r="AN3" s="9" t="str">
        <f>IF(OR('178 - The 2nd Law Enforcers'!G19 = TRUE, '178 - The 2nd Law Enforcers'!G19 = FALSE), IF('178 - The 2nd Law Enforcers'!G19 = TRUE, 1, 0), '178 - The 2nd Law Enforcers'!G19)</f>
        <v>1.00</v>
      </c>
      <c r="AO3" s="10" t="str">
        <f>IF(OR('178 - The 2nd Law Enforcers'!E20 = TRUE, '178 - The 2nd Law Enforcers'!E20 = FALSE), IF('178 - The 2nd Law Enforcers'!E20 = TRUE, 1, 0), '178 - The 2nd Law Enforcers'!E20)</f>
        <v>#N/A</v>
      </c>
      <c r="AP3" s="10" t="str">
        <f>IF(OR('178 - The 2nd Law Enforcers'!E21 = TRUE, '178 - The 2nd Law Enforcers'!E21 = FALSE), IF('178 - The 2nd Law Enforcers'!E21 = TRUE, 1, 0), '178 - The 2nd Law Enforcers'!E21)</f>
        <v>#N/A</v>
      </c>
      <c r="AQ3" s="4" t="str">
        <f>IF(OR('178 - The 2nd Law Enforcers'!E22 = TRUE, '178 - The 2nd Law Enforcers'!E22 = FALSE), IF('178 - The 2nd Law Enforcers'!E22 = TRUE, 1, 0), '178 - The 2nd Law Enforcers'!E22)</f>
        <v>Not on HAB</v>
      </c>
      <c r="AR3" s="11" t="str">
        <f>IF(OR('178 - The 2nd Law Enforcers'!E24 = TRUE, '178 - The 2nd Law Enforcers'!E24 = FALSE), IF('178 - The 2nd Law Enforcers'!E24 = TRUE, 1, 0), '178 - The 2nd Law Enforcers'!E24)</f>
        <v>0.00%</v>
      </c>
      <c r="AS3" t="str">
        <f>IF(OR('178 - The 2nd Law Enforcers'!F24 = TRUE, '178 - The 2nd Law Enforcers'!F24 = FALSE), IF('178 - The 2nd Law Enforcers'!F24 = TRUE, 1, 0), '178 - The 2nd Law Enforcers'!F24)</f>
        <v>0</v>
      </c>
    </row>
    <row r="4">
      <c r="A4" s="3" t="s">
        <v>16</v>
      </c>
      <c r="B4" s="4" t="str">
        <f>IF(OR('467 - The Colonials'!B5 = TRUE, '467 - The Colonials'!B5 = FALSE), IF('467 - The Colonials'!B5 = TRUE, 1, 0), '467 - The Colonials'!B5)</f>
        <v>Unknown</v>
      </c>
      <c r="C4" s="5" t="str">
        <f>IF(OR('467 - The Colonials'!B6 = TRUE, '467 - The Colonials'!B6 = FALSE), IF('467 - The Colonials'!B6 = TRUE, 1, 0), '467 - The Colonials'!B6)</f>
        <v>0.00%</v>
      </c>
      <c r="D4" s="6" t="str">
        <f>NA()</f>
        <v>#N/A</v>
      </c>
      <c r="E4" s="7" t="str">
        <f>IF(OR('467 - The Colonials'!B7 = TRUE, '467 - The Colonials'!B7 = FALSE), IF('467 - The Colonials'!B7 = TRUE, 1, 0), '467 - The Colonials'!B7)</f>
        <v>0.00</v>
      </c>
      <c r="F4" t="str">
        <f t="shared" ref="F4:G4" si="1">NA()</f>
        <v>#N/A</v>
      </c>
      <c r="G4" s="6" t="str">
        <f t="shared" si="1"/>
        <v>#N/A</v>
      </c>
      <c r="H4" s="7" t="str">
        <f>IF(OR('467 - The Colonials'!B8 = TRUE, '467 - The Colonials'!B8 = FALSE), IF('467 - The Colonials'!B8 = TRUE, 1, 0), '467 - The Colonials'!B8)</f>
        <v>2.00</v>
      </c>
      <c r="I4" t="str">
        <f t="shared" ref="I4:J4" si="2">NA()</f>
        <v>#N/A</v>
      </c>
      <c r="J4" s="6" t="str">
        <f t="shared" si="2"/>
        <v>#N/A</v>
      </c>
      <c r="K4" s="7" t="str">
        <f>IF(OR('467 - The Colonials'!B9 = TRUE, '467 - The Colonials'!B9 = FALSE), IF('467 - The Colonials'!B9 = TRUE, 1, 0), '467 - The Colonials'!B9)</f>
        <v>0.00</v>
      </c>
      <c r="L4" t="str">
        <f t="shared" ref="L4:M4" si="3">NA()</f>
        <v>#N/A</v>
      </c>
      <c r="M4" s="6" t="str">
        <f t="shared" si="3"/>
        <v>#N/A</v>
      </c>
      <c r="N4" s="7" t="str">
        <f>IF(OR('467 - The Colonials'!B10 = TRUE, '467 - The Colonials'!B10 = FALSE), IF('467 - The Colonials'!B10 = TRUE, 1, 0), '467 - The Colonials'!B10)</f>
        <v>4.00</v>
      </c>
      <c r="O4" t="str">
        <f t="shared" ref="O4:P4" si="4">NA()</f>
        <v>#N/A</v>
      </c>
      <c r="P4" s="6" t="str">
        <f t="shared" si="4"/>
        <v>#N/A</v>
      </c>
      <c r="Q4" s="7" t="str">
        <f>IF(OR('467 - The Colonials'!B11 = TRUE, '467 - The Colonials'!B11 = FALSE), IF('467 - The Colonials'!B11 = TRUE, 1, 0), '467 - The Colonials'!B11)</f>
        <v>0.00</v>
      </c>
      <c r="R4" t="str">
        <f t="shared" ref="R4:S4" si="5">NA()</f>
        <v>#N/A</v>
      </c>
      <c r="S4" s="6" t="str">
        <f t="shared" si="5"/>
        <v>#N/A</v>
      </c>
      <c r="T4" s="7" t="str">
        <f>IF(OR('467 - The Colonials'!B12 = TRUE, '467 - The Colonials'!B12 = FALSE), IF('467 - The Colonials'!B12 = TRUE, 1, 0), '467 - The Colonials'!B12)</f>
        <v>0.00</v>
      </c>
      <c r="U4" t="str">
        <f t="shared" ref="U4:V4" si="6">NA()</f>
        <v>#N/A</v>
      </c>
      <c r="V4" s="6" t="str">
        <f t="shared" si="6"/>
        <v>#N/A</v>
      </c>
      <c r="W4" s="7" t="str">
        <f>IF(OR('467 - The Colonials'!B14 = TRUE, '467 - The Colonials'!B14 = FALSE), IF('467 - The Colonials'!B14 = TRUE, 1, 0), '467 - The Colonials'!B14)</f>
        <v>0.00</v>
      </c>
      <c r="X4" t="str">
        <f t="shared" ref="X4:Y4" si="7">NA()</f>
        <v>#N/A</v>
      </c>
      <c r="Y4" s="6" t="str">
        <f t="shared" si="7"/>
        <v>#N/A</v>
      </c>
      <c r="Z4" s="7" t="str">
        <f>IF(OR('467 - The Colonials'!B15 = TRUE, '467 - The Colonials'!B15 = FALSE), IF('467 - The Colonials'!B15 = TRUE, 1, 0), '467 - The Colonials'!B15)</f>
        <v>0.00</v>
      </c>
      <c r="AA4" t="str">
        <f t="shared" ref="AA4:AB4" si="8">NA()</f>
        <v>#N/A</v>
      </c>
      <c r="AB4" s="6" t="str">
        <f t="shared" si="8"/>
        <v>#N/A</v>
      </c>
      <c r="AC4" s="7" t="str">
        <f>IF(OR('467 - The Colonials'!B16 = TRUE, '467 - The Colonials'!B16 = FALSE), IF('467 - The Colonials'!B16 = TRUE, 1, 0), '467 - The Colonials'!B16)</f>
        <v>5.00</v>
      </c>
      <c r="AD4" t="str">
        <f t="shared" ref="AD4:AE4" si="9">NA()</f>
        <v>#N/A</v>
      </c>
      <c r="AE4" s="6" t="str">
        <f t="shared" si="9"/>
        <v>#N/A</v>
      </c>
      <c r="AF4" s="7" t="str">
        <f>IF(OR('467 - The Colonials'!B17 = TRUE, '467 - The Colonials'!B17 = FALSE), IF('467 - The Colonials'!B17 = TRUE, 1, 0), '467 - The Colonials'!B17)</f>
        <v>0.00</v>
      </c>
      <c r="AG4" t="str">
        <f t="shared" ref="AG4:AH4" si="10">NA()</f>
        <v>#N/A</v>
      </c>
      <c r="AH4" s="6" t="str">
        <f t="shared" si="10"/>
        <v>#N/A</v>
      </c>
      <c r="AI4" s="7" t="str">
        <f>IF(OR('467 - The Colonials'!B18 = TRUE, '467 - The Colonials'!B18 = FALSE), IF('467 - The Colonials'!B18 = TRUE, 1, 0), '467 - The Colonials'!B18)</f>
        <v>4.00</v>
      </c>
      <c r="AJ4" t="str">
        <f t="shared" ref="AJ4:AK4" si="11">NA()</f>
        <v>#N/A</v>
      </c>
      <c r="AK4" s="6" t="str">
        <f t="shared" si="11"/>
        <v>#N/A</v>
      </c>
      <c r="AL4" s="7" t="str">
        <f>IF(OR('467 - The Colonials'!B19 = TRUE, '467 - The Colonials'!B19 = FALSE), IF('467 - The Colonials'!B19 = TRUE, 1, 0), '467 - The Colonials'!B19)</f>
        <v>3.00</v>
      </c>
      <c r="AM4" t="str">
        <f t="shared" ref="AM4:AN4" si="12">NA()</f>
        <v>#N/A</v>
      </c>
      <c r="AN4" s="6" t="str">
        <f t="shared" si="12"/>
        <v>#N/A</v>
      </c>
      <c r="AO4" s="4"/>
      <c r="AP4" s="4"/>
      <c r="AQ4" s="4" t="str">
        <f>IF(OR('467 - The Colonials'!B22 = TRUE, '467 - The Colonials'!B22 = FALSE), IF('467 - The Colonials'!B22 = TRUE, 1, 0), '467 - The Colonials'!B22)</f>
        <v>Not on HAB</v>
      </c>
      <c r="AR4" s="11" t="str">
        <f>IF(OR('467 - The Colonials'!B24 = TRUE, '467 - The Colonials'!B24 = FALSE), IF('467 - The Colonials'!B24 = TRUE, 1, 0), '467 - The Colonials'!B24)</f>
        <v>0.00%</v>
      </c>
      <c r="AS4" t="str">
        <f>NA()</f>
        <v>#N/A</v>
      </c>
    </row>
    <row r="5">
      <c r="A5" s="3" t="s">
        <v>17</v>
      </c>
      <c r="B5" s="4" t="str">
        <f>IF(OR('496 - Royals'!D5 = TRUE, '496 - Royals'!D5 = FALSE), IF('496 - Royals'!D5 = TRUE, 1, 0), '496 - Royals'!D5)</f>
        <v>Unknown</v>
      </c>
      <c r="C5" s="5" t="str">
        <f>IF(OR('496 - Royals'!D6 = TRUE, '496 - Royals'!D6 = FALSE), IF('496 - Royals'!D6 = TRUE, 1, 0), '496 - Royals'!D6)</f>
        <v>0.00%</v>
      </c>
      <c r="D5" s="6" t="str">
        <f>IF(OR('496 - Royals'!E6 = TRUE, '496 - Royals'!E6 = FALSE), IF('496 - Royals'!E6 = TRUE, 1, 0), '496 - Royals'!E6)</f>
        <v>0</v>
      </c>
      <c r="E5" s="7" t="str">
        <f>IF(OR('496 - Royals'!D7 = TRUE, '496 - Royals'!D7 = FALSE), IF('496 - Royals'!D7 = TRUE, 1, 0), '496 - Royals'!D7)</f>
        <v>0.00</v>
      </c>
      <c r="F5" s="8" t="str">
        <f>IF(OR('496 - Royals'!E7 = TRUE, '496 - Royals'!E7 = FALSE), IF('496 - Royals'!E7 = TRUE, 1, 0), '496 - Royals'!E7)</f>
        <v>0.00</v>
      </c>
      <c r="G5" s="9" t="str">
        <f>IF(OR('496 - Royals'!F7 = TRUE, '496 - Royals'!F7 = FALSE), IF('496 - Royals'!F7 = TRUE, 1, 0), '496 - Royals'!F7)</f>
        <v>0.00</v>
      </c>
      <c r="H5" s="7" t="str">
        <f>IF(OR('496 - Royals'!D8 = TRUE, '496 - Royals'!D8 = FALSE), IF('496 - Royals'!D8 = TRUE, 1, 0), '496 - Royals'!D8)</f>
        <v>3.50</v>
      </c>
      <c r="I5" s="8" t="str">
        <f>IF(OR('496 - Royals'!E8 = TRUE, '496 - Royals'!E8 = FALSE), IF('496 - Royals'!E8 = TRUE, 1, 0), '496 - Royals'!E8)</f>
        <v>3.50</v>
      </c>
      <c r="J5" s="9" t="str">
        <f>IF(OR('496 - Royals'!F8 = TRUE, '496 - Royals'!F8 = FALSE), IF('496 - Royals'!F8 = TRUE, 1, 0), '496 - Royals'!F8)</f>
        <v>5.00</v>
      </c>
      <c r="K5" s="7" t="str">
        <f>IF(OR('496 - Royals'!D9 = TRUE, '496 - Royals'!D9 = FALSE), IF('496 - Royals'!D9 = TRUE, 1, 0), '496 - Royals'!D9)</f>
        <v>1.00</v>
      </c>
      <c r="L5" s="8" t="str">
        <f>IF(OR('496 - Royals'!E9 = TRUE, '496 - Royals'!E9 = FALSE), IF('496 - Royals'!E9 = TRUE, 1, 0), '496 - Royals'!E9)</f>
        <v>1.00</v>
      </c>
      <c r="M5" s="9" t="str">
        <f>IF(OR('496 - Royals'!F9 = TRUE, '496 - Royals'!F9 = FALSE), IF('496 - Royals'!F9 = TRUE, 1, 0), '496 - Royals'!F9)</f>
        <v>1.00</v>
      </c>
      <c r="N5" s="7" t="str">
        <f>IF(OR('496 - Royals'!D10 = TRUE, '496 - Royals'!D10 = FALSE), IF('496 - Royals'!D10 = TRUE, 1, 0), '496 - Royals'!D10)</f>
        <v>2.00</v>
      </c>
      <c r="O5" s="8" t="str">
        <f>IF(OR('496 - Royals'!E10 = TRUE, '496 - Royals'!E10 = FALSE), IF('496 - Royals'!E10 = TRUE, 1, 0), '496 - Royals'!E10)</f>
        <v>2.00</v>
      </c>
      <c r="P5" s="9" t="str">
        <f>IF(OR('496 - Royals'!F10 = TRUE, '496 - Royals'!F10 = FALSE), IF('496 - Royals'!F10 = TRUE, 1, 0), '496 - Royals'!F10)</f>
        <v>2.00</v>
      </c>
      <c r="Q5" s="7" t="str">
        <f>IF(OR('496 - Royals'!D11 = TRUE, '496 - Royals'!D11 = FALSE), IF('496 - Royals'!D11 = TRUE, 1, 0), '496 - Royals'!D11)</f>
        <v>4.00</v>
      </c>
      <c r="R5" s="8" t="str">
        <f>IF(OR('496 - Royals'!E11 = TRUE, '496 - Royals'!E11 = FALSE), IF('496 - Royals'!E11 = TRUE, 1, 0), '496 - Royals'!E11)</f>
        <v>4.00</v>
      </c>
      <c r="S5" s="9" t="str">
        <f>IF(OR('496 - Royals'!F11 = TRUE, '496 - Royals'!F11 = FALSE), IF('496 - Royals'!F11 = TRUE, 1, 0), '496 - Royals'!F11)</f>
        <v>5.00</v>
      </c>
      <c r="T5" s="7" t="str">
        <f>IF(OR('496 - Royals'!D12 = TRUE, '496 - Royals'!D12 = FALSE), IF('496 - Royals'!D12 = TRUE, 1, 0), '496 - Royals'!D12)</f>
        <v>0.00</v>
      </c>
      <c r="U5" s="8" t="str">
        <f>IF(OR('496 - Royals'!E12 = TRUE, '496 - Royals'!E12 = FALSE), IF('496 - Royals'!E12 = TRUE, 1, 0), '496 - Royals'!E12)</f>
        <v>0.00</v>
      </c>
      <c r="V5" s="9" t="str">
        <f>IF(OR('496 - Royals'!F12 = TRUE, '496 - Royals'!F12 = FALSE), IF('496 - Royals'!F12 = TRUE, 1, 0), '496 - Royals'!F12)</f>
        <v>0.00</v>
      </c>
      <c r="W5" s="7" t="str">
        <f>IF(OR('496 - Royals'!D14 = TRUE, '496 - Royals'!D14 = FALSE), IF('496 - Royals'!D14 = TRUE, 1, 0), '496 - Royals'!D14)</f>
        <v>0.00</v>
      </c>
      <c r="X5" s="8" t="str">
        <f>IF(OR('496 - Royals'!E14 = TRUE, '496 - Royals'!E14 = FALSE), IF('496 - Royals'!E14 = TRUE, 1, 0), '496 - Royals'!E14)</f>
        <v>0.00</v>
      </c>
      <c r="Y5" s="9" t="str">
        <f>IF(OR('496 - Royals'!F14 = TRUE, '496 - Royals'!F14 = FALSE), IF('496 - Royals'!F14 = TRUE, 1, 0), '496 - Royals'!F14)</f>
        <v>0.00</v>
      </c>
      <c r="Z5" s="7" t="str">
        <f>IF(OR('496 - Royals'!D15 = TRUE, '496 - Royals'!D15 = FALSE), IF('496 - Royals'!D15 = TRUE, 1, 0), '496 - Royals'!D15)</f>
        <v>2.00</v>
      </c>
      <c r="AA5" s="8" t="str">
        <f>IF(OR('496 - Royals'!E15 = TRUE, '496 - Royals'!E15 = FALSE), IF('496 - Royals'!E15 = TRUE, 1, 0), '496 - Royals'!E15)</f>
        <v>2.00</v>
      </c>
      <c r="AB5" s="9" t="str">
        <f>IF(OR('496 - Royals'!F15 = TRUE, '496 - Royals'!F15 = FALSE), IF('496 - Royals'!F15 = TRUE, 1, 0), '496 - Royals'!F15)</f>
        <v>2.00</v>
      </c>
      <c r="AC5" s="7" t="str">
        <f>IF(OR('496 - Royals'!D16 = TRUE, '496 - Royals'!D16 = FALSE), IF('496 - Royals'!D16 = TRUE, 1, 0), '496 - Royals'!D16)</f>
        <v>3.00</v>
      </c>
      <c r="AD5" s="8" t="str">
        <f>IF(OR('496 - Royals'!E16 = TRUE, '496 - Royals'!E16 = FALSE), IF('496 - Royals'!E16 = TRUE, 1, 0), '496 - Royals'!E16)</f>
        <v>3.00</v>
      </c>
      <c r="AE5" s="9" t="str">
        <f>IF(OR('496 - Royals'!F16 = TRUE, '496 - Royals'!F16 = FALSE), IF('496 - Royals'!F16 = TRUE, 1, 0), '496 - Royals'!F16)</f>
        <v>4.00</v>
      </c>
      <c r="AF5" s="7" t="str">
        <f>IF(OR('496 - Royals'!D17 = TRUE, '496 - Royals'!D17 = FALSE), IF('496 - Royals'!D17 = TRUE, 1, 0), '496 - Royals'!D17)</f>
        <v>2.00</v>
      </c>
      <c r="AG5" s="8" t="str">
        <f>IF(OR('496 - Royals'!E17 = TRUE, '496 - Royals'!E17 = FALSE), IF('496 - Royals'!E17 = TRUE, 1, 0), '496 - Royals'!E17)</f>
        <v>2.00</v>
      </c>
      <c r="AH5" s="9" t="str">
        <f>IF(OR('496 - Royals'!F17 = TRUE, '496 - Royals'!F17 = FALSE), IF('496 - Royals'!F17 = TRUE, 1, 0), '496 - Royals'!F17)</f>
        <v>3.00</v>
      </c>
      <c r="AI5" s="7" t="str">
        <f>IF(OR('496 - Royals'!D18 = TRUE, '496 - Royals'!D18 = FALSE), IF('496 - Royals'!D18 = TRUE, 1, 0), '496 - Royals'!D18)</f>
        <v>2.50</v>
      </c>
      <c r="AJ5" s="8" t="str">
        <f>IF(OR('496 - Royals'!E18 = TRUE, '496 - Royals'!E18 = FALSE), IF('496 - Royals'!E18 = TRUE, 1, 0), '496 - Royals'!E18)</f>
        <v>2.50</v>
      </c>
      <c r="AK5" s="9" t="str">
        <f>IF(OR('496 - Royals'!F18 = TRUE, '496 - Royals'!F18 = FALSE), IF('496 - Royals'!F18 = TRUE, 1, 0), '496 - Royals'!F18)</f>
        <v>3.00</v>
      </c>
      <c r="AL5" s="7" t="str">
        <f>IF(OR('496 - Royals'!D19 = TRUE, '496 - Royals'!D19 = FALSE), IF('496 - Royals'!D19 = TRUE, 1, 0), '496 - Royals'!D19)</f>
        <v>0.00</v>
      </c>
      <c r="AM5" s="8" t="str">
        <f>IF(OR('496 - Royals'!E19 = TRUE, '496 - Royals'!E19 = FALSE), IF('496 - Royals'!E19 = TRUE, 1, 0), '496 - Royals'!E19)</f>
        <v>0.00</v>
      </c>
      <c r="AN5" s="9" t="str">
        <f>IF(OR('496 - Royals'!F19 = TRUE, '496 - Royals'!F19 = FALSE), IF('496 - Royals'!F19 = TRUE, 1, 0), '496 - Royals'!F19)</f>
        <v>0.00</v>
      </c>
      <c r="AO5" s="10" t="str">
        <f>IF(OR('496 - Royals'!D20 = TRUE, '496 - Royals'!D20 = FALSE), IF('496 - Royals'!D20 = TRUE, 1, 0), '496 - Royals'!D20)</f>
        <v>#N/A</v>
      </c>
      <c r="AP5" s="10" t="str">
        <f>IF(OR('496 - Royals'!D21 = TRUE, '496 - Royals'!D21 = FALSE), IF('496 - Royals'!D21 = TRUE, 1, 0), '496 - Royals'!D21)</f>
        <v>#N/A</v>
      </c>
      <c r="AQ5" s="4" t="str">
        <f>IF(OR('496 - Royals'!D22 = TRUE, '496 - Royals'!D22 = FALSE), IF('496 - Royals'!D22 = TRUE, 1, 0), '496 - Royals'!D22)</f>
        <v>HAB Level 2</v>
      </c>
      <c r="AR5" s="11" t="str">
        <f>IF(OR('496 - Royals'!D24 = TRUE, '496 - Royals'!D24 = FALSE), IF('496 - Royals'!D24 = TRUE, 1, 0), '496 - Royals'!D24)</f>
        <v>0.00%</v>
      </c>
      <c r="AS5" t="str">
        <f>IF(OR('496 - Royals'!E24 = TRUE, '496 - Royals'!E24 = FALSE), IF('496 - Royals'!E24 = TRUE, 1, 0), '496 - Royals'!E24)</f>
        <v>0</v>
      </c>
    </row>
    <row r="6">
      <c r="A6" s="3" t="s">
        <v>18</v>
      </c>
      <c r="B6" s="4" t="str">
        <f>IF(OR('560 - Team 560'!E5 = TRUE, '560 - Team 560'!E5 = FALSE), IF('560 - Team 560'!E5 = TRUE, 1, 0), '560 - Team 560'!E5)</f>
        <v>Unknown</v>
      </c>
      <c r="C6" s="5" t="str">
        <f>IF(OR('560 - Team 560'!E6 = TRUE, '560 - Team 560'!E6 = FALSE), IF('560 - Team 560'!E6 = TRUE, 1, 0), '560 - Team 560'!E6)</f>
        <v>0.00%</v>
      </c>
      <c r="D6" s="6" t="str">
        <f>IF(OR('560 - Team 560'!F6 = TRUE, '560 - Team 560'!F6 = FALSE), IF('560 - Team 560'!F6 = TRUE, 1, 0), '560 - Team 560'!F6)</f>
        <v>0</v>
      </c>
      <c r="E6" s="7" t="str">
        <f>IF(OR('560 - Team 560'!E7 = TRUE, '560 - Team 560'!E7 = FALSE), IF('560 - Team 560'!E7 = TRUE, 1, 0), '560 - Team 560'!E7)</f>
        <v>0.00</v>
      </c>
      <c r="F6" s="8" t="str">
        <f>IF(OR('560 - Team 560'!F7 = TRUE, '560 - Team 560'!F7 = FALSE), IF('560 - Team 560'!F7 = TRUE, 1, 0), '560 - Team 560'!F7)</f>
        <v>0.00</v>
      </c>
      <c r="G6" s="9" t="str">
        <f>IF(OR('560 - Team 560'!G7 = TRUE, '560 - Team 560'!G7 = FALSE), IF('560 - Team 560'!G7 = TRUE, 1, 0), '560 - Team 560'!G7)</f>
        <v>0.00</v>
      </c>
      <c r="H6" s="7" t="str">
        <f>IF(OR('560 - Team 560'!E8 = TRUE, '560 - Team 560'!E8 = FALSE), IF('560 - Team 560'!E8 = TRUE, 1, 0), '560 - Team 560'!E8)</f>
        <v>2.67</v>
      </c>
      <c r="I6" s="8" t="str">
        <f>IF(OR('560 - Team 560'!F8 = TRUE, '560 - Team 560'!F8 = FALSE), IF('560 - Team 560'!F8 = TRUE, 1, 0), '560 - Team 560'!F8)</f>
        <v>3.00</v>
      </c>
      <c r="J6" s="9" t="str">
        <f>IF(OR('560 - Team 560'!G8 = TRUE, '560 - Team 560'!G8 = FALSE), IF('560 - Team 560'!G8 = TRUE, 1, 0), '560 - Team 560'!G8)</f>
        <v>4.00</v>
      </c>
      <c r="K6" s="7" t="str">
        <f>IF(OR('560 - Team 560'!E9 = TRUE, '560 - Team 560'!E9 = FALSE), IF('560 - Team 560'!E9 = TRUE, 1, 0), '560 - Team 560'!E9)</f>
        <v>3.00</v>
      </c>
      <c r="L6" s="8" t="str">
        <f>IF(OR('560 - Team 560'!F9 = TRUE, '560 - Team 560'!F9 = FALSE), IF('560 - Team 560'!F9 = TRUE, 1, 0), '560 - Team 560'!F9)</f>
        <v>2.00</v>
      </c>
      <c r="M6" s="9" t="str">
        <f>IF(OR('560 - Team 560'!G9 = TRUE, '560 - Team 560'!G9 = FALSE), IF('560 - Team 560'!G9 = TRUE, 1, 0), '560 - Team 560'!G9)</f>
        <v>5.00</v>
      </c>
      <c r="N6" s="7" t="str">
        <f>IF(OR('560 - Team 560'!E10 = TRUE, '560 - Team 560'!E10 = FALSE), IF('560 - Team 560'!E10 = TRUE, 1, 0), '560 - Team 560'!E10)</f>
        <v>1.33</v>
      </c>
      <c r="O6" s="8" t="str">
        <f>IF(OR('560 - Team 560'!F10 = TRUE, '560 - Team 560'!F10 = FALSE), IF('560 - Team 560'!F10 = TRUE, 1, 0), '560 - Team 560'!F10)</f>
        <v>2.00</v>
      </c>
      <c r="P6" s="9" t="str">
        <f>IF(OR('560 - Team 560'!G10 = TRUE, '560 - Team 560'!G10 = FALSE), IF('560 - Team 560'!G10 = TRUE, 1, 0), '560 - Team 560'!G10)</f>
        <v>2.00</v>
      </c>
      <c r="Q6" s="7" t="str">
        <f>IF(OR('560 - Team 560'!E11 = TRUE, '560 - Team 560'!E11 = FALSE), IF('560 - Team 560'!E11 = TRUE, 1, 0), '560 - Team 560'!E11)</f>
        <v>2.67</v>
      </c>
      <c r="R6" s="8" t="str">
        <f>IF(OR('560 - Team 560'!F11 = TRUE, '560 - Team 560'!F11 = FALSE), IF('560 - Team 560'!F11 = TRUE, 1, 0), '560 - Team 560'!F11)</f>
        <v>3.00</v>
      </c>
      <c r="S6" s="9" t="str">
        <f>IF(OR('560 - Team 560'!G11 = TRUE, '560 - Team 560'!G11 = FALSE), IF('560 - Team 560'!G11 = TRUE, 1, 0), '560 - Team 560'!G11)</f>
        <v>4.00</v>
      </c>
      <c r="T6" s="7" t="str">
        <f>IF(OR('560 - Team 560'!E12 = TRUE, '560 - Team 560'!E12 = FALSE), IF('560 - Team 560'!E12 = TRUE, 1, 0), '560 - Team 560'!E12)</f>
        <v>0.33</v>
      </c>
      <c r="U6" s="8" t="str">
        <f>IF(OR('560 - Team 560'!F12 = TRUE, '560 - Team 560'!F12 = FALSE), IF('560 - Team 560'!F12 = TRUE, 1, 0), '560 - Team 560'!F12)</f>
        <v>0.00</v>
      </c>
      <c r="V6" s="9" t="str">
        <f>IF(OR('560 - Team 560'!G12 = TRUE, '560 - Team 560'!G12 = FALSE), IF('560 - Team 560'!G12 = TRUE, 1, 0), '560 - Team 560'!G12)</f>
        <v>1.00</v>
      </c>
      <c r="W6" s="7" t="str">
        <f>IF(OR('560 - Team 560'!E14 = TRUE, '560 - Team 560'!E14 = FALSE), IF('560 - Team 560'!E14 = TRUE, 1, 0), '560 - Team 560'!E14)</f>
        <v>0.33</v>
      </c>
      <c r="X6" s="8" t="str">
        <f>IF(OR('560 - Team 560'!F14 = TRUE, '560 - Team 560'!F14 = FALSE), IF('560 - Team 560'!F14 = TRUE, 1, 0), '560 - Team 560'!F14)</f>
        <v>0.00</v>
      </c>
      <c r="Y6" s="9" t="str">
        <f>IF(OR('560 - Team 560'!G14 = TRUE, '560 - Team 560'!G14 = FALSE), IF('560 - Team 560'!G14 = TRUE, 1, 0), '560 - Team 560'!G14)</f>
        <v>1.00</v>
      </c>
      <c r="Z6" s="7" t="str">
        <f>IF(OR('560 - Team 560'!E15 = TRUE, '560 - Team 560'!E15 = FALSE), IF('560 - Team 560'!E15 = TRUE, 1, 0), '560 - Team 560'!E15)</f>
        <v>1.67</v>
      </c>
      <c r="AA6" s="8" t="str">
        <f>IF(OR('560 - Team 560'!F15 = TRUE, '560 - Team 560'!F15 = FALSE), IF('560 - Team 560'!F15 = TRUE, 1, 0), '560 - Team 560'!F15)</f>
        <v>1.00</v>
      </c>
      <c r="AB6" s="9" t="str">
        <f>IF(OR('560 - Team 560'!G15 = TRUE, '560 - Team 560'!G15 = FALSE), IF('560 - Team 560'!G15 = TRUE, 1, 0), '560 - Team 560'!G15)</f>
        <v>3.00</v>
      </c>
      <c r="AC6" s="7" t="str">
        <f>IF(OR('560 - Team 560'!E16 = TRUE, '560 - Team 560'!E16 = FALSE), IF('560 - Team 560'!E16 = TRUE, 1, 0), '560 - Team 560'!E16)</f>
        <v>3.00</v>
      </c>
      <c r="AD6" s="8" t="str">
        <f>IF(OR('560 - Team 560'!F16 = TRUE, '560 - Team 560'!F16 = FALSE), IF('560 - Team 560'!F16 = TRUE, 1, 0), '560 - Team 560'!F16)</f>
        <v>3.00</v>
      </c>
      <c r="AE6" s="9" t="str">
        <f>IF(OR('560 - Team 560'!G16 = TRUE, '560 - Team 560'!G16 = FALSE), IF('560 - Team 560'!G16 = TRUE, 1, 0), '560 - Team 560'!G16)</f>
        <v>3.00</v>
      </c>
      <c r="AF6" s="7" t="str">
        <f>IF(OR('560 - Team 560'!E17 = TRUE, '560 - Team 560'!E17 = FALSE), IF('560 - Team 560'!E17 = TRUE, 1, 0), '560 - Team 560'!E17)</f>
        <v>2.33</v>
      </c>
      <c r="AG6" s="8" t="str">
        <f>IF(OR('560 - Team 560'!F17 = TRUE, '560 - Team 560'!F17 = FALSE), IF('560 - Team 560'!F17 = TRUE, 1, 0), '560 - Team 560'!F17)</f>
        <v>2.00</v>
      </c>
      <c r="AH6" s="9" t="str">
        <f>IF(OR('560 - Team 560'!G17 = TRUE, '560 - Team 560'!G17 = FALSE), IF('560 - Team 560'!G17 = TRUE, 1, 0), '560 - Team 560'!G17)</f>
        <v>4.00</v>
      </c>
      <c r="AI6" s="7" t="str">
        <f>IF(OR('560 - Team 560'!E18 = TRUE, '560 - Team 560'!E18 = FALSE), IF('560 - Team 560'!E18 = TRUE, 1, 0), '560 - Team 560'!E18)</f>
        <v>4.00</v>
      </c>
      <c r="AJ6" s="8" t="str">
        <f>IF(OR('560 - Team 560'!F18 = TRUE, '560 - Team 560'!F18 = FALSE), IF('560 - Team 560'!F18 = TRUE, 1, 0), '560 - Team 560'!F18)</f>
        <v>3.00</v>
      </c>
      <c r="AK6" s="9" t="str">
        <f>IF(OR('560 - Team 560'!G18 = TRUE, '560 - Team 560'!G18 = FALSE), IF('560 - Team 560'!G18 = TRUE, 1, 0), '560 - Team 560'!G18)</f>
        <v>7.00</v>
      </c>
      <c r="AL6" s="7" t="str">
        <f>IF(OR('560 - Team 560'!E19 = TRUE, '560 - Team 560'!E19 = FALSE), IF('560 - Team 560'!E19 = TRUE, 1, 0), '560 - Team 560'!E19)</f>
        <v>0.33</v>
      </c>
      <c r="AM6" s="8" t="str">
        <f>IF(OR('560 - Team 560'!F19 = TRUE, '560 - Team 560'!F19 = FALSE), IF('560 - Team 560'!F19 = TRUE, 1, 0), '560 - Team 560'!F19)</f>
        <v>0.00</v>
      </c>
      <c r="AN6" s="9" t="str">
        <f>IF(OR('560 - Team 560'!G19 = TRUE, '560 - Team 560'!G19 = FALSE), IF('560 - Team 560'!G19 = TRUE, 1, 0), '560 - Team 560'!G19)</f>
        <v>1.00</v>
      </c>
      <c r="AO6" s="10" t="str">
        <f>IF(OR('560 - Team 560'!E20 = TRUE, '560 - Team 560'!E20 = FALSE), IF('560 - Team 560'!E20 = TRUE, 1, 0), '560 - Team 560'!E20)</f>
        <v>#N/A</v>
      </c>
      <c r="AP6" s="10" t="str">
        <f>IF(OR('560 - Team 560'!E21 = TRUE, '560 - Team 560'!E21 = FALSE), IF('560 - Team 560'!E21 = TRUE, 1, 0), '560 - Team 560'!E21)</f>
        <v>#N/A</v>
      </c>
      <c r="AQ6" s="4" t="str">
        <f>IF(OR('560 - Team 560'!E22 = TRUE, '560 - Team 560'!E22 = FALSE), IF('560 - Team 560'!E22 = TRUE, 1, 0), '560 - Team 560'!E22)</f>
        <v>HAB Level 1</v>
      </c>
      <c r="AR6" s="11" t="str">
        <f>IF(OR('560 - Team 560'!E24 = TRUE, '560 - Team 560'!E24 = FALSE), IF('560 - Team 560'!E24 = TRUE, 1, 0), '560 - Team 560'!E24)</f>
        <v>0.00%</v>
      </c>
      <c r="AS6" t="str">
        <f>IF(OR('560 - Team 560'!F24 = TRUE, '560 - Team 560'!F24 = FALSE), IF('560 - Team 560'!F24 = TRUE, 1, 0), '560 - Team 560'!F24)</f>
        <v>0</v>
      </c>
    </row>
    <row r="7">
      <c r="A7" s="3" t="s">
        <v>19</v>
      </c>
      <c r="B7" s="4" t="str">
        <f>IF(OR('7676 - THS RoboDogs'!B5 = TRUE, '7676 - THS RoboDogs'!B5 = FALSE), IF('7676 - THS RoboDogs'!B5 = TRUE, 1, 0), '7676 - THS RoboDogs'!B5)</f>
        <v>Unknown</v>
      </c>
      <c r="C7" s="5" t="str">
        <f>IF(OR('7676 - THS RoboDogs'!B6 = TRUE, '7676 - THS RoboDogs'!B6 = FALSE), IF('7676 - THS RoboDogs'!B6 = TRUE, 1, 0), '7676 - THS RoboDogs'!B6)</f>
        <v>0.00%</v>
      </c>
      <c r="D7" s="6" t="str">
        <f>NA()</f>
        <v>#N/A</v>
      </c>
      <c r="E7" s="7" t="str">
        <f>IF(OR('7676 - THS RoboDogs'!B7 = TRUE, '7676 - THS RoboDogs'!B7 = FALSE), IF('7676 - THS RoboDogs'!B7 = TRUE, 1, 0), '7676 - THS RoboDogs'!B7)</f>
        <v>0.00</v>
      </c>
      <c r="F7" t="str">
        <f t="shared" ref="F7:G7" si="13">NA()</f>
        <v>#N/A</v>
      </c>
      <c r="G7" s="6" t="str">
        <f t="shared" si="13"/>
        <v>#N/A</v>
      </c>
      <c r="H7" s="7" t="str">
        <f>IF(OR('7676 - THS RoboDogs'!B8 = TRUE, '7676 - THS RoboDogs'!B8 = FALSE), IF('7676 - THS RoboDogs'!B8 = TRUE, 1, 0), '7676 - THS RoboDogs'!B8)</f>
        <v>2.00</v>
      </c>
      <c r="I7" t="str">
        <f t="shared" ref="I7:J7" si="14">NA()</f>
        <v>#N/A</v>
      </c>
      <c r="J7" s="6" t="str">
        <f t="shared" si="14"/>
        <v>#N/A</v>
      </c>
      <c r="K7" s="7" t="str">
        <f>IF(OR('7676 - THS RoboDogs'!B9 = TRUE, '7676 - THS RoboDogs'!B9 = FALSE), IF('7676 - THS RoboDogs'!B9 = TRUE, 1, 0), '7676 - THS RoboDogs'!B9)</f>
        <v>3.00</v>
      </c>
      <c r="L7" t="str">
        <f t="shared" ref="L7:M7" si="15">NA()</f>
        <v>#N/A</v>
      </c>
      <c r="M7" s="6" t="str">
        <f t="shared" si="15"/>
        <v>#N/A</v>
      </c>
      <c r="N7" s="7" t="str">
        <f>IF(OR('7676 - THS RoboDogs'!B10 = TRUE, '7676 - THS RoboDogs'!B10 = FALSE), IF('7676 - THS RoboDogs'!B10 = TRUE, 1, 0), '7676 - THS RoboDogs'!B10)</f>
        <v>3.00</v>
      </c>
      <c r="O7" t="str">
        <f t="shared" ref="O7:P7" si="16">NA()</f>
        <v>#N/A</v>
      </c>
      <c r="P7" s="6" t="str">
        <f t="shared" si="16"/>
        <v>#N/A</v>
      </c>
      <c r="Q7" s="7" t="str">
        <f>IF(OR('7676 - THS RoboDogs'!B11 = TRUE, '7676 - THS RoboDogs'!B11 = FALSE), IF('7676 - THS RoboDogs'!B11 = TRUE, 1, 0), '7676 - THS RoboDogs'!B11)</f>
        <v>5.00</v>
      </c>
      <c r="R7" t="str">
        <f t="shared" ref="R7:S7" si="17">NA()</f>
        <v>#N/A</v>
      </c>
      <c r="S7" s="6" t="str">
        <f t="shared" si="17"/>
        <v>#N/A</v>
      </c>
      <c r="T7" s="7" t="str">
        <f>IF(OR('7676 - THS RoboDogs'!B12 = TRUE, '7676 - THS RoboDogs'!B12 = FALSE), IF('7676 - THS RoboDogs'!B12 = TRUE, 1, 0), '7676 - THS RoboDogs'!B12)</f>
        <v>0.00</v>
      </c>
      <c r="U7" t="str">
        <f t="shared" ref="U7:V7" si="18">NA()</f>
        <v>#N/A</v>
      </c>
      <c r="V7" s="6" t="str">
        <f t="shared" si="18"/>
        <v>#N/A</v>
      </c>
      <c r="W7" s="7" t="str">
        <f>IF(OR('7676 - THS RoboDogs'!B14 = TRUE, '7676 - THS RoboDogs'!B14 = FALSE), IF('7676 - THS RoboDogs'!B14 = TRUE, 1, 0), '7676 - THS RoboDogs'!B14)</f>
        <v>0.00</v>
      </c>
      <c r="X7" t="str">
        <f t="shared" ref="X7:Y7" si="19">NA()</f>
        <v>#N/A</v>
      </c>
      <c r="Y7" s="6" t="str">
        <f t="shared" si="19"/>
        <v>#N/A</v>
      </c>
      <c r="Z7" s="7" t="str">
        <f>IF(OR('7676 - THS RoboDogs'!B15 = TRUE, '7676 - THS RoboDogs'!B15 = FALSE), IF('7676 - THS RoboDogs'!B15 = TRUE, 1, 0), '7676 - THS RoboDogs'!B15)</f>
        <v>2.00</v>
      </c>
      <c r="AA7" t="str">
        <f t="shared" ref="AA7:AB7" si="20">NA()</f>
        <v>#N/A</v>
      </c>
      <c r="AB7" s="6" t="str">
        <f t="shared" si="20"/>
        <v>#N/A</v>
      </c>
      <c r="AC7" s="7" t="str">
        <f>IF(OR('7676 - THS RoboDogs'!B16 = TRUE, '7676 - THS RoboDogs'!B16 = FALSE), IF('7676 - THS RoboDogs'!B16 = TRUE, 1, 0), '7676 - THS RoboDogs'!B16)</f>
        <v>1.00</v>
      </c>
      <c r="AD7" t="str">
        <f t="shared" ref="AD7:AE7" si="21">NA()</f>
        <v>#N/A</v>
      </c>
      <c r="AE7" s="6" t="str">
        <f t="shared" si="21"/>
        <v>#N/A</v>
      </c>
      <c r="AF7" s="7" t="str">
        <f>IF(OR('7676 - THS RoboDogs'!B17 = TRUE, '7676 - THS RoboDogs'!B17 = FALSE), IF('7676 - THS RoboDogs'!B17 = TRUE, 1, 0), '7676 - THS RoboDogs'!B17)</f>
        <v>2.00</v>
      </c>
      <c r="AG7" t="str">
        <f t="shared" ref="AG7:AH7" si="22">NA()</f>
        <v>#N/A</v>
      </c>
      <c r="AH7" s="6" t="str">
        <f t="shared" si="22"/>
        <v>#N/A</v>
      </c>
      <c r="AI7" s="7" t="str">
        <f>IF(OR('7676 - THS RoboDogs'!B18 = TRUE, '7676 - THS RoboDogs'!B18 = FALSE), IF('7676 - THS RoboDogs'!B18 = TRUE, 1, 0), '7676 - THS RoboDogs'!B18)</f>
        <v>5.00</v>
      </c>
      <c r="AJ7" t="str">
        <f t="shared" ref="AJ7:AK7" si="23">NA()</f>
        <v>#N/A</v>
      </c>
      <c r="AK7" s="6" t="str">
        <f t="shared" si="23"/>
        <v>#N/A</v>
      </c>
      <c r="AL7" s="7" t="str">
        <f>IF(OR('7676 - THS RoboDogs'!B19 = TRUE, '7676 - THS RoboDogs'!B19 = FALSE), IF('7676 - THS RoboDogs'!B19 = TRUE, 1, 0), '7676 - THS RoboDogs'!B19)</f>
        <v>0.00</v>
      </c>
      <c r="AM7" t="str">
        <f t="shared" ref="AM7:AN7" si="24">NA()</f>
        <v>#N/A</v>
      </c>
      <c r="AN7" s="6" t="str">
        <f t="shared" si="24"/>
        <v>#N/A</v>
      </c>
      <c r="AO7" s="4"/>
      <c r="AP7" s="4"/>
      <c r="AQ7" s="4" t="str">
        <f>IF(OR('7676 - THS RoboDogs'!B22 = TRUE, '7676 - THS RoboDogs'!B22 = FALSE), IF('7676 - THS RoboDogs'!B22 = TRUE, 1, 0), '7676 - THS RoboDogs'!B22)</f>
        <v>HAB Level 1</v>
      </c>
      <c r="AR7" s="11" t="str">
        <f>IF(OR('7676 - THS RoboDogs'!B24 = TRUE, '7676 - THS RoboDogs'!B24 = FALSE), IF('7676 - THS RoboDogs'!B24 = TRUE, 1, 0), '7676 - THS RoboDogs'!B24)</f>
        <v>0.00%</v>
      </c>
      <c r="AS7" t="str">
        <f>NA()</f>
        <v>#N/A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4">
    <mergeCell ref="W1:Y1"/>
    <mergeCell ref="Z1:AB1"/>
    <mergeCell ref="AC1:AE1"/>
    <mergeCell ref="AF1:AH1"/>
    <mergeCell ref="AI1:AK1"/>
    <mergeCell ref="AL1:AN1"/>
    <mergeCell ref="AR1:AS1"/>
    <mergeCell ref="C1:D1"/>
    <mergeCell ref="E1:G1"/>
    <mergeCell ref="H1:J1"/>
    <mergeCell ref="K1:M1"/>
    <mergeCell ref="N1:P1"/>
    <mergeCell ref="Q1:S1"/>
    <mergeCell ref="T1:V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4" width="11.43"/>
    <col customWidth="1" min="5" max="7" width="29.29"/>
    <col customWidth="1" min="8" max="19" width="8.71"/>
  </cols>
  <sheetData>
    <row r="1">
      <c r="B1" s="1" t="s">
        <v>20</v>
      </c>
      <c r="C1" s="1" t="s">
        <v>21</v>
      </c>
      <c r="D1" s="1" t="s">
        <v>22</v>
      </c>
      <c r="E1" s="1" t="s">
        <v>12</v>
      </c>
      <c r="F1" s="1" t="s">
        <v>13</v>
      </c>
      <c r="G1" s="1" t="s">
        <v>14</v>
      </c>
    </row>
    <row r="2">
      <c r="A2" s="12" t="s">
        <v>23</v>
      </c>
    </row>
    <row r="3">
      <c r="A3" s="3" t="s">
        <v>24</v>
      </c>
      <c r="E3" t="str">
        <f t="shared" ref="E3:G3" si="1">NA()</f>
        <v>#N/A</v>
      </c>
      <c r="F3" t="str">
        <f t="shared" si="1"/>
        <v>#N/A</v>
      </c>
      <c r="G3" t="str">
        <f t="shared" si="1"/>
        <v>#N/A</v>
      </c>
    </row>
    <row r="4">
      <c r="A4" s="12" t="s">
        <v>25</v>
      </c>
    </row>
    <row r="5">
      <c r="A5" s="3" t="s">
        <v>0</v>
      </c>
      <c r="B5" t="s">
        <v>26</v>
      </c>
      <c r="C5" t="s">
        <v>26</v>
      </c>
      <c r="D5" t="s">
        <v>26</v>
      </c>
      <c r="E5" t="str">
        <f t="array" ref="E5">INDEX(B5:D5, MATCH(MAX(COUNTIF(B5:D5, B5:D5)), COUNTIF(B5:D5, B5:D5), 0))</f>
        <v>Unknown</v>
      </c>
      <c r="F5" t="str">
        <f t="shared" ref="F5:G5" si="2">NA()</f>
        <v>#N/A</v>
      </c>
      <c r="G5" t="str">
        <f t="shared" si="2"/>
        <v>#N/A</v>
      </c>
    </row>
    <row r="6">
      <c r="A6" s="3" t="s">
        <v>1</v>
      </c>
      <c r="B6" t="b">
        <v>0</v>
      </c>
      <c r="C6" t="b">
        <v>0</v>
      </c>
      <c r="D6" t="b">
        <v>0</v>
      </c>
      <c r="E6" s="11" t="str">
        <f t="array" ref="E6">AVERAGE(IF(B6:D6, 1, 0))</f>
        <v>0.00%</v>
      </c>
      <c r="F6" t="str">
        <f>IF(E6 &gt; 0.5, TRUE, IF(E6 &lt; 0.5, FALSE, "INDETERMINATE"))</f>
        <v>FALSE</v>
      </c>
      <c r="G6" t="str">
        <f>NA()</f>
        <v>#N/A</v>
      </c>
    </row>
    <row r="7">
      <c r="A7" s="3" t="s">
        <v>2</v>
      </c>
      <c r="B7" s="8">
        <v>0.0</v>
      </c>
      <c r="C7" s="8">
        <v>0.0</v>
      </c>
      <c r="D7" s="8">
        <v>0.0</v>
      </c>
      <c r="E7" s="8" t="str">
        <f t="shared" ref="E7:E12" si="3">AVERAGE(B7:D7)</f>
        <v>0.00</v>
      </c>
      <c r="F7" s="8" t="str">
        <f t="shared" ref="F7:F12" si="4">MEDIAN(B7:D7)</f>
        <v>0.00</v>
      </c>
      <c r="G7" s="8" t="str">
        <f t="shared" ref="G7:G12" si="5">MAX(B7:D7)</f>
        <v>0.00</v>
      </c>
    </row>
    <row r="8">
      <c r="A8" s="3" t="s">
        <v>3</v>
      </c>
      <c r="B8" s="8">
        <v>0.0</v>
      </c>
      <c r="C8" s="8">
        <v>1.0</v>
      </c>
      <c r="D8" s="8">
        <v>1.0</v>
      </c>
      <c r="E8" s="8" t="str">
        <f t="shared" si="3"/>
        <v>0.67</v>
      </c>
      <c r="F8" s="8" t="str">
        <f t="shared" si="4"/>
        <v>1.00</v>
      </c>
      <c r="G8" s="8" t="str">
        <f t="shared" si="5"/>
        <v>1.00</v>
      </c>
    </row>
    <row r="9">
      <c r="A9" s="3" t="s">
        <v>4</v>
      </c>
      <c r="B9" s="8">
        <v>4.0</v>
      </c>
      <c r="C9" s="8">
        <v>3.0</v>
      </c>
      <c r="D9" s="8">
        <v>4.0</v>
      </c>
      <c r="E9" s="8" t="str">
        <f t="shared" si="3"/>
        <v>3.67</v>
      </c>
      <c r="F9" s="8" t="str">
        <f t="shared" si="4"/>
        <v>4.00</v>
      </c>
      <c r="G9" s="8" t="str">
        <f t="shared" si="5"/>
        <v>4.00</v>
      </c>
    </row>
    <row r="10">
      <c r="A10" s="3" t="s">
        <v>5</v>
      </c>
      <c r="B10" s="8">
        <v>0.0</v>
      </c>
      <c r="C10" s="8">
        <v>1.0</v>
      </c>
      <c r="D10" s="8">
        <v>1.0</v>
      </c>
      <c r="E10" s="8" t="str">
        <f t="shared" si="3"/>
        <v>0.67</v>
      </c>
      <c r="F10" s="8" t="str">
        <f t="shared" si="4"/>
        <v>1.00</v>
      </c>
      <c r="G10" s="8" t="str">
        <f t="shared" si="5"/>
        <v>1.00</v>
      </c>
    </row>
    <row r="11">
      <c r="A11" s="3" t="s">
        <v>6</v>
      </c>
      <c r="B11" s="8">
        <v>2.0</v>
      </c>
      <c r="C11" s="8">
        <v>2.0</v>
      </c>
      <c r="D11" s="8">
        <v>3.0</v>
      </c>
      <c r="E11" s="8" t="str">
        <f t="shared" si="3"/>
        <v>2.33</v>
      </c>
      <c r="F11" s="8" t="str">
        <f t="shared" si="4"/>
        <v>2.00</v>
      </c>
      <c r="G11" s="8" t="str">
        <f t="shared" si="5"/>
        <v>3.00</v>
      </c>
    </row>
    <row r="12">
      <c r="A12" s="3" t="s">
        <v>7</v>
      </c>
      <c r="B12" s="8">
        <v>0.0</v>
      </c>
      <c r="C12" s="8">
        <v>0.0</v>
      </c>
      <c r="D12" s="8">
        <v>0.0</v>
      </c>
      <c r="E12" s="8" t="str">
        <f t="shared" si="3"/>
        <v>0.00</v>
      </c>
      <c r="F12" s="8" t="str">
        <f t="shared" si="4"/>
        <v>0.00</v>
      </c>
      <c r="G12" s="8" t="str">
        <f t="shared" si="5"/>
        <v>0.00</v>
      </c>
    </row>
    <row r="13">
      <c r="A13" s="12" t="s">
        <v>27</v>
      </c>
    </row>
    <row r="14">
      <c r="A14" s="3" t="s">
        <v>2</v>
      </c>
      <c r="B14" s="8">
        <v>0.0</v>
      </c>
      <c r="C14" s="8">
        <v>0.0</v>
      </c>
      <c r="D14" s="8">
        <v>0.0</v>
      </c>
      <c r="E14" s="8" t="str">
        <f t="shared" ref="E14:E19" si="6">AVERAGE(B14:D14)</f>
        <v>0.00</v>
      </c>
      <c r="F14" s="8" t="str">
        <f t="shared" ref="F14:F19" si="7">MEDIAN(B14:D14)</f>
        <v>0.00</v>
      </c>
      <c r="G14" s="8" t="str">
        <f t="shared" ref="G14:G19" si="8">MAX(B14:D14)</f>
        <v>0.00</v>
      </c>
    </row>
    <row r="15">
      <c r="A15" s="3" t="s">
        <v>3</v>
      </c>
      <c r="B15" s="8">
        <v>2.0</v>
      </c>
      <c r="C15" s="8">
        <v>3.0</v>
      </c>
      <c r="D15" s="8">
        <v>1.0</v>
      </c>
      <c r="E15" s="8" t="str">
        <f t="shared" si="6"/>
        <v>2.00</v>
      </c>
      <c r="F15" s="8" t="str">
        <f t="shared" si="7"/>
        <v>2.00</v>
      </c>
      <c r="G15" s="8" t="str">
        <f t="shared" si="8"/>
        <v>3.00</v>
      </c>
    </row>
    <row r="16">
      <c r="A16" s="3" t="s">
        <v>4</v>
      </c>
      <c r="B16" s="8">
        <v>5.0</v>
      </c>
      <c r="C16" s="8">
        <v>0.0</v>
      </c>
      <c r="D16" s="8">
        <v>1.0</v>
      </c>
      <c r="E16" s="8" t="str">
        <f t="shared" si="6"/>
        <v>2.00</v>
      </c>
      <c r="F16" s="8" t="str">
        <f t="shared" si="7"/>
        <v>1.00</v>
      </c>
      <c r="G16" s="8" t="str">
        <f t="shared" si="8"/>
        <v>5.00</v>
      </c>
    </row>
    <row r="17">
      <c r="A17" s="3" t="s">
        <v>5</v>
      </c>
      <c r="B17" s="8">
        <v>2.0</v>
      </c>
      <c r="C17" s="8">
        <v>3.0</v>
      </c>
      <c r="D17" s="8">
        <v>1.0</v>
      </c>
      <c r="E17" s="8" t="str">
        <f t="shared" si="6"/>
        <v>2.00</v>
      </c>
      <c r="F17" s="8" t="str">
        <f t="shared" si="7"/>
        <v>2.00</v>
      </c>
      <c r="G17" s="8" t="str">
        <f t="shared" si="8"/>
        <v>3.00</v>
      </c>
    </row>
    <row r="18">
      <c r="A18" s="3" t="s">
        <v>6</v>
      </c>
      <c r="B18" s="8">
        <v>3.0</v>
      </c>
      <c r="C18" s="8">
        <v>3.0</v>
      </c>
      <c r="D18" s="8">
        <v>2.0</v>
      </c>
      <c r="E18" s="8" t="str">
        <f t="shared" si="6"/>
        <v>2.67</v>
      </c>
      <c r="F18" s="8" t="str">
        <f t="shared" si="7"/>
        <v>3.00</v>
      </c>
      <c r="G18" s="8" t="str">
        <f t="shared" si="8"/>
        <v>3.00</v>
      </c>
    </row>
    <row r="19">
      <c r="A19" s="3" t="s">
        <v>7</v>
      </c>
      <c r="B19" s="8">
        <v>0.0</v>
      </c>
      <c r="C19" s="8">
        <v>1.0</v>
      </c>
      <c r="D19" s="8">
        <v>0.0</v>
      </c>
      <c r="E19" s="8" t="str">
        <f t="shared" si="6"/>
        <v>0.33</v>
      </c>
      <c r="F19" s="8" t="str">
        <f t="shared" si="7"/>
        <v>0.00</v>
      </c>
      <c r="G19" s="8" t="str">
        <f t="shared" si="8"/>
        <v>1.00</v>
      </c>
    </row>
    <row r="20">
      <c r="A20" s="3" t="s">
        <v>8</v>
      </c>
      <c r="B20" s="13"/>
      <c r="C20" s="13"/>
      <c r="D20" s="13"/>
      <c r="E20" s="13" t="str">
        <f t="shared" ref="E20:E21" si="9">IF(COUNT(B20:D20) = 0, NA(), AVERAGE(B20:D20))</f>
        <v>#N/A</v>
      </c>
      <c r="F20" s="13" t="str">
        <f t="shared" ref="F20:F21" si="10">IF(COUNT(B20:D20) = 0, NA(), MEDIAN(B20:D20))</f>
        <v>#N/A</v>
      </c>
      <c r="G20" s="13" t="str">
        <f t="shared" ref="G20:G21" si="11">IF(COUNT(B20:D20) = 0, NA(), MAX(B20:D20))</f>
        <v>#N/A</v>
      </c>
    </row>
    <row r="21" ht="15.75" customHeight="1">
      <c r="A21" s="3" t="s">
        <v>9</v>
      </c>
      <c r="B21" s="13"/>
      <c r="C21" s="13"/>
      <c r="D21" s="13"/>
      <c r="E21" s="13" t="str">
        <f t="shared" si="9"/>
        <v>#N/A</v>
      </c>
      <c r="F21" s="13" t="str">
        <f t="shared" si="10"/>
        <v>#N/A</v>
      </c>
      <c r="G21" s="13" t="str">
        <f t="shared" si="11"/>
        <v>#N/A</v>
      </c>
    </row>
    <row r="22" ht="15.75" customHeight="1">
      <c r="A22" s="3" t="s">
        <v>10</v>
      </c>
      <c r="B22" t="s">
        <v>28</v>
      </c>
      <c r="C22" t="s">
        <v>29</v>
      </c>
      <c r="D22" t="s">
        <v>28</v>
      </c>
      <c r="E22" t="str">
        <f t="array" ref="E22">INDEX(B22:D22, MATCH(MAX(COUNTIF(B22:D22, B22:D22)), COUNTIF(B22:D22, B22:D22), 0))</f>
        <v>Not on HAB</v>
      </c>
      <c r="F22" t="str">
        <f t="shared" ref="F22:G22" si="12">NA()</f>
        <v>#N/A</v>
      </c>
      <c r="G22" t="str">
        <f t="shared" si="12"/>
        <v>#N/A</v>
      </c>
    </row>
    <row r="23" ht="15.75" customHeight="1">
      <c r="A23" s="12" t="s">
        <v>30</v>
      </c>
    </row>
    <row r="24" ht="15.75" customHeight="1">
      <c r="A24" s="3" t="s">
        <v>11</v>
      </c>
      <c r="B24" t="b">
        <v>0</v>
      </c>
      <c r="C24" t="b">
        <v>0</v>
      </c>
      <c r="D24" t="b">
        <v>0</v>
      </c>
      <c r="E24" s="11" t="str">
        <f t="array" ref="E24">AVERAGE(IF(B24:D24, 1, 0))</f>
        <v>0.00%</v>
      </c>
      <c r="F24" t="str">
        <f>IF(E24 &gt; 0.5, TRUE, IF(E24 &lt; 0.5, FALSE, "INDETERMINATE"))</f>
        <v>FALSE</v>
      </c>
      <c r="G24" t="str">
        <f>NA()</f>
        <v>#N/A</v>
      </c>
    </row>
    <row r="25" ht="15.75" customHeight="1">
      <c r="A25" s="3" t="s">
        <v>31</v>
      </c>
      <c r="E25" t="str">
        <f t="shared" ref="E25:G25" si="13">NA()</f>
        <v>#N/A</v>
      </c>
      <c r="F25" t="str">
        <f t="shared" si="13"/>
        <v>#N/A</v>
      </c>
      <c r="G25" t="str">
        <f t="shared" si="13"/>
        <v>#N/A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B2:D2"/>
    <mergeCell ref="E2:G2"/>
    <mergeCell ref="B4:D4"/>
    <mergeCell ref="E4:G4"/>
    <mergeCell ref="B13:D13"/>
    <mergeCell ref="E13:G13"/>
    <mergeCell ref="B23:D23"/>
    <mergeCell ref="E23:G2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2" width="11.43"/>
    <col customWidth="1" min="3" max="11" width="8.71"/>
  </cols>
  <sheetData>
    <row r="1">
      <c r="B1" s="1" t="s">
        <v>32</v>
      </c>
    </row>
    <row r="2">
      <c r="A2" s="12" t="s">
        <v>23</v>
      </c>
    </row>
    <row r="3">
      <c r="A3" s="3" t="s">
        <v>24</v>
      </c>
    </row>
    <row r="4">
      <c r="A4" s="12" t="s">
        <v>25</v>
      </c>
    </row>
    <row r="5">
      <c r="A5" s="3" t="s">
        <v>0</v>
      </c>
      <c r="B5" t="s">
        <v>26</v>
      </c>
    </row>
    <row r="6">
      <c r="A6" s="3" t="s">
        <v>1</v>
      </c>
      <c r="B6" t="b">
        <v>0</v>
      </c>
    </row>
    <row r="7">
      <c r="A7" s="3" t="s">
        <v>2</v>
      </c>
      <c r="B7" s="8">
        <v>0.0</v>
      </c>
    </row>
    <row r="8">
      <c r="A8" s="3" t="s">
        <v>3</v>
      </c>
      <c r="B8" s="8">
        <v>2.0</v>
      </c>
    </row>
    <row r="9">
      <c r="A9" s="3" t="s">
        <v>4</v>
      </c>
      <c r="B9" s="8">
        <v>0.0</v>
      </c>
    </row>
    <row r="10">
      <c r="A10" s="3" t="s">
        <v>5</v>
      </c>
      <c r="B10" s="8">
        <v>4.0</v>
      </c>
    </row>
    <row r="11">
      <c r="A11" s="3" t="s">
        <v>6</v>
      </c>
      <c r="B11" s="8">
        <v>0.0</v>
      </c>
    </row>
    <row r="12">
      <c r="A12" s="3" t="s">
        <v>7</v>
      </c>
      <c r="B12" s="8">
        <v>0.0</v>
      </c>
    </row>
    <row r="13">
      <c r="A13" s="12" t="s">
        <v>27</v>
      </c>
    </row>
    <row r="14">
      <c r="A14" s="3" t="s">
        <v>2</v>
      </c>
      <c r="B14" s="8">
        <v>0.0</v>
      </c>
    </row>
    <row r="15">
      <c r="A15" s="3" t="s">
        <v>3</v>
      </c>
      <c r="B15" s="8">
        <v>0.0</v>
      </c>
    </row>
    <row r="16">
      <c r="A16" s="3" t="s">
        <v>4</v>
      </c>
      <c r="B16" s="8">
        <v>5.0</v>
      </c>
    </row>
    <row r="17">
      <c r="A17" s="3" t="s">
        <v>5</v>
      </c>
      <c r="B17" s="8">
        <v>0.0</v>
      </c>
    </row>
    <row r="18">
      <c r="A18" s="3" t="s">
        <v>6</v>
      </c>
      <c r="B18" s="8">
        <v>4.0</v>
      </c>
    </row>
    <row r="19">
      <c r="A19" s="3" t="s">
        <v>7</v>
      </c>
      <c r="B19" s="8">
        <v>3.0</v>
      </c>
    </row>
    <row r="20">
      <c r="A20" s="3" t="s">
        <v>8</v>
      </c>
      <c r="B20" s="13"/>
    </row>
    <row r="21" ht="15.75" customHeight="1">
      <c r="A21" s="3" t="s">
        <v>9</v>
      </c>
      <c r="B21" s="13"/>
    </row>
    <row r="22" ht="15.75" customHeight="1">
      <c r="A22" s="3" t="s">
        <v>10</v>
      </c>
      <c r="B22" t="s">
        <v>28</v>
      </c>
    </row>
    <row r="23" ht="15.75" customHeight="1">
      <c r="A23" s="12" t="s">
        <v>30</v>
      </c>
    </row>
    <row r="24" ht="15.75" customHeight="1">
      <c r="A24" s="3" t="s">
        <v>11</v>
      </c>
      <c r="B24" t="b">
        <v>0</v>
      </c>
    </row>
    <row r="25" ht="15.75" customHeight="1">
      <c r="A25" s="3" t="s">
        <v>31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3" width="11.43"/>
    <col customWidth="1" min="4" max="6" width="29.29"/>
    <col customWidth="1" min="7" max="18" width="8.71"/>
  </cols>
  <sheetData>
    <row r="1">
      <c r="B1" s="1" t="s">
        <v>33</v>
      </c>
      <c r="C1" s="1" t="s">
        <v>34</v>
      </c>
      <c r="D1" s="1" t="s">
        <v>12</v>
      </c>
      <c r="E1" s="1" t="s">
        <v>13</v>
      </c>
      <c r="F1" s="1" t="s">
        <v>14</v>
      </c>
    </row>
    <row r="2">
      <c r="A2" s="12" t="s">
        <v>23</v>
      </c>
    </row>
    <row r="3">
      <c r="A3" s="3" t="s">
        <v>24</v>
      </c>
      <c r="D3" t="str">
        <f t="shared" ref="D3:F3" si="1">NA()</f>
        <v>#N/A</v>
      </c>
      <c r="E3" t="str">
        <f t="shared" si="1"/>
        <v>#N/A</v>
      </c>
      <c r="F3" t="str">
        <f t="shared" si="1"/>
        <v>#N/A</v>
      </c>
    </row>
    <row r="4">
      <c r="A4" s="12" t="s">
        <v>25</v>
      </c>
    </row>
    <row r="5">
      <c r="A5" s="3" t="s">
        <v>0</v>
      </c>
      <c r="B5" t="s">
        <v>26</v>
      </c>
      <c r="C5" t="s">
        <v>26</v>
      </c>
      <c r="D5" t="str">
        <f t="array" ref="D5">INDEX(B5:C5, MATCH(MAX(COUNTIF(B5:C5, B5:C5)), COUNTIF(B5:C5, B5:C5), 0))</f>
        <v>Unknown</v>
      </c>
      <c r="E5" t="str">
        <f t="shared" ref="E5:F5" si="2">NA()</f>
        <v>#N/A</v>
      </c>
      <c r="F5" t="str">
        <f t="shared" si="2"/>
        <v>#N/A</v>
      </c>
    </row>
    <row r="6">
      <c r="A6" s="3" t="s">
        <v>1</v>
      </c>
      <c r="B6" t="b">
        <v>0</v>
      </c>
      <c r="C6" t="b">
        <v>0</v>
      </c>
      <c r="D6" s="11" t="str">
        <f t="array" ref="D6">AVERAGE(IF(B6:C6, 1, 0))</f>
        <v>0.00%</v>
      </c>
      <c r="E6" t="str">
        <f>IF(D6 &gt; 0.5, TRUE, IF(D6 &lt; 0.5, FALSE, "INDETERMINATE"))</f>
        <v>FALSE</v>
      </c>
      <c r="F6" t="str">
        <f>NA()</f>
        <v>#N/A</v>
      </c>
    </row>
    <row r="7">
      <c r="A7" s="3" t="s">
        <v>2</v>
      </c>
      <c r="B7" s="8">
        <v>0.0</v>
      </c>
      <c r="C7" s="8">
        <v>0.0</v>
      </c>
      <c r="D7" s="8" t="str">
        <f t="shared" ref="D7:D12" si="3">AVERAGE(B7:C7)</f>
        <v>0.00</v>
      </c>
      <c r="E7" s="8" t="str">
        <f t="shared" ref="E7:E12" si="4">MEDIAN(B7:C7)</f>
        <v>0.00</v>
      </c>
      <c r="F7" s="8" t="str">
        <f t="shared" ref="F7:F12" si="5">MAX(B7:C7)</f>
        <v>0.00</v>
      </c>
    </row>
    <row r="8">
      <c r="A8" s="3" t="s">
        <v>3</v>
      </c>
      <c r="B8" s="8">
        <v>2.0</v>
      </c>
      <c r="C8" s="8">
        <v>5.0</v>
      </c>
      <c r="D8" s="8" t="str">
        <f t="shared" si="3"/>
        <v>3.50</v>
      </c>
      <c r="E8" s="8" t="str">
        <f t="shared" si="4"/>
        <v>3.50</v>
      </c>
      <c r="F8" s="8" t="str">
        <f t="shared" si="5"/>
        <v>5.00</v>
      </c>
    </row>
    <row r="9">
      <c r="A9" s="3" t="s">
        <v>4</v>
      </c>
      <c r="B9" s="8">
        <v>1.0</v>
      </c>
      <c r="C9" s="8">
        <v>1.0</v>
      </c>
      <c r="D9" s="8" t="str">
        <f t="shared" si="3"/>
        <v>1.00</v>
      </c>
      <c r="E9" s="8" t="str">
        <f t="shared" si="4"/>
        <v>1.00</v>
      </c>
      <c r="F9" s="8" t="str">
        <f t="shared" si="5"/>
        <v>1.00</v>
      </c>
    </row>
    <row r="10">
      <c r="A10" s="3" t="s">
        <v>5</v>
      </c>
      <c r="B10" s="8">
        <v>2.0</v>
      </c>
      <c r="C10" s="8">
        <v>2.0</v>
      </c>
      <c r="D10" s="8" t="str">
        <f t="shared" si="3"/>
        <v>2.00</v>
      </c>
      <c r="E10" s="8" t="str">
        <f t="shared" si="4"/>
        <v>2.00</v>
      </c>
      <c r="F10" s="8" t="str">
        <f t="shared" si="5"/>
        <v>2.00</v>
      </c>
    </row>
    <row r="11">
      <c r="A11" s="3" t="s">
        <v>6</v>
      </c>
      <c r="B11" s="8">
        <v>3.0</v>
      </c>
      <c r="C11" s="8">
        <v>5.0</v>
      </c>
      <c r="D11" s="8" t="str">
        <f t="shared" si="3"/>
        <v>4.00</v>
      </c>
      <c r="E11" s="8" t="str">
        <f t="shared" si="4"/>
        <v>4.00</v>
      </c>
      <c r="F11" s="8" t="str">
        <f t="shared" si="5"/>
        <v>5.00</v>
      </c>
    </row>
    <row r="12">
      <c r="A12" s="3" t="s">
        <v>7</v>
      </c>
      <c r="B12" s="8">
        <v>0.0</v>
      </c>
      <c r="C12" s="8">
        <v>0.0</v>
      </c>
      <c r="D12" s="8" t="str">
        <f t="shared" si="3"/>
        <v>0.00</v>
      </c>
      <c r="E12" s="8" t="str">
        <f t="shared" si="4"/>
        <v>0.00</v>
      </c>
      <c r="F12" s="8" t="str">
        <f t="shared" si="5"/>
        <v>0.00</v>
      </c>
    </row>
    <row r="13">
      <c r="A13" s="12" t="s">
        <v>27</v>
      </c>
    </row>
    <row r="14">
      <c r="A14" s="3" t="s">
        <v>2</v>
      </c>
      <c r="B14" s="8">
        <v>0.0</v>
      </c>
      <c r="C14" s="8">
        <v>0.0</v>
      </c>
      <c r="D14" s="8" t="str">
        <f t="shared" ref="D14:D19" si="6">AVERAGE(B14:C14)</f>
        <v>0.00</v>
      </c>
      <c r="E14" s="8" t="str">
        <f t="shared" ref="E14:E19" si="7">MEDIAN(B14:C14)</f>
        <v>0.00</v>
      </c>
      <c r="F14" s="8" t="str">
        <f t="shared" ref="F14:F19" si="8">MAX(B14:C14)</f>
        <v>0.00</v>
      </c>
    </row>
    <row r="15">
      <c r="A15" s="3" t="s">
        <v>3</v>
      </c>
      <c r="B15" s="8">
        <v>2.0</v>
      </c>
      <c r="C15" s="8">
        <v>2.0</v>
      </c>
      <c r="D15" s="8" t="str">
        <f t="shared" si="6"/>
        <v>2.00</v>
      </c>
      <c r="E15" s="8" t="str">
        <f t="shared" si="7"/>
        <v>2.00</v>
      </c>
      <c r="F15" s="8" t="str">
        <f t="shared" si="8"/>
        <v>2.00</v>
      </c>
    </row>
    <row r="16">
      <c r="A16" s="3" t="s">
        <v>4</v>
      </c>
      <c r="B16" s="8">
        <v>2.0</v>
      </c>
      <c r="C16" s="8">
        <v>4.0</v>
      </c>
      <c r="D16" s="8" t="str">
        <f t="shared" si="6"/>
        <v>3.00</v>
      </c>
      <c r="E16" s="8" t="str">
        <f t="shared" si="7"/>
        <v>3.00</v>
      </c>
      <c r="F16" s="8" t="str">
        <f t="shared" si="8"/>
        <v>4.00</v>
      </c>
    </row>
    <row r="17">
      <c r="A17" s="3" t="s">
        <v>5</v>
      </c>
      <c r="B17" s="8">
        <v>3.0</v>
      </c>
      <c r="C17" s="8">
        <v>1.0</v>
      </c>
      <c r="D17" s="8" t="str">
        <f t="shared" si="6"/>
        <v>2.00</v>
      </c>
      <c r="E17" s="8" t="str">
        <f t="shared" si="7"/>
        <v>2.00</v>
      </c>
      <c r="F17" s="8" t="str">
        <f t="shared" si="8"/>
        <v>3.00</v>
      </c>
    </row>
    <row r="18">
      <c r="A18" s="3" t="s">
        <v>6</v>
      </c>
      <c r="B18" s="8">
        <v>3.0</v>
      </c>
      <c r="C18" s="8">
        <v>2.0</v>
      </c>
      <c r="D18" s="8" t="str">
        <f t="shared" si="6"/>
        <v>2.50</v>
      </c>
      <c r="E18" s="8" t="str">
        <f t="shared" si="7"/>
        <v>2.50</v>
      </c>
      <c r="F18" s="8" t="str">
        <f t="shared" si="8"/>
        <v>3.00</v>
      </c>
    </row>
    <row r="19">
      <c r="A19" s="3" t="s">
        <v>7</v>
      </c>
      <c r="B19" s="8">
        <v>0.0</v>
      </c>
      <c r="C19" s="8">
        <v>0.0</v>
      </c>
      <c r="D19" s="8" t="str">
        <f t="shared" si="6"/>
        <v>0.00</v>
      </c>
      <c r="E19" s="8" t="str">
        <f t="shared" si="7"/>
        <v>0.00</v>
      </c>
      <c r="F19" s="8" t="str">
        <f t="shared" si="8"/>
        <v>0.00</v>
      </c>
    </row>
    <row r="20">
      <c r="A20" s="3" t="s">
        <v>8</v>
      </c>
      <c r="B20" s="13"/>
      <c r="C20" s="13"/>
      <c r="D20" s="13" t="str">
        <f t="shared" ref="D20:D21" si="9">IF(COUNT(B20:C20) = 0, NA(), AVERAGE(B20:C20))</f>
        <v>#N/A</v>
      </c>
      <c r="E20" s="13" t="str">
        <f t="shared" ref="E20:E21" si="10">IF(COUNT(B20:C20) = 0, NA(), MEDIAN(B20:C20))</f>
        <v>#N/A</v>
      </c>
      <c r="F20" s="13" t="str">
        <f t="shared" ref="F20:F21" si="11">IF(COUNT(B20:C20) = 0, NA(), MAX(B20:C20))</f>
        <v>#N/A</v>
      </c>
    </row>
    <row r="21" ht="15.75" customHeight="1">
      <c r="A21" s="3" t="s">
        <v>9</v>
      </c>
      <c r="B21" s="13"/>
      <c r="C21" s="13"/>
      <c r="D21" s="13" t="str">
        <f t="shared" si="9"/>
        <v>#N/A</v>
      </c>
      <c r="E21" s="13" t="str">
        <f t="shared" si="10"/>
        <v>#N/A</v>
      </c>
      <c r="F21" s="13" t="str">
        <f t="shared" si="11"/>
        <v>#N/A</v>
      </c>
    </row>
    <row r="22" ht="15.75" customHeight="1">
      <c r="A22" s="3" t="s">
        <v>10</v>
      </c>
      <c r="B22" t="s">
        <v>29</v>
      </c>
      <c r="C22" t="s">
        <v>28</v>
      </c>
      <c r="D22" t="str">
        <f t="array" ref="D22">INDEX(B22:C22, MATCH(MAX(COUNTIF(B22:C22, B22:C22)), COUNTIF(B22:C22, B22:C22), 0))</f>
        <v>HAB Level 2</v>
      </c>
      <c r="E22" t="str">
        <f t="shared" ref="E22:F22" si="12">NA()</f>
        <v>#N/A</v>
      </c>
      <c r="F22" t="str">
        <f t="shared" si="12"/>
        <v>#N/A</v>
      </c>
    </row>
    <row r="23" ht="15.75" customHeight="1">
      <c r="A23" s="12" t="s">
        <v>30</v>
      </c>
    </row>
    <row r="24" ht="15.75" customHeight="1">
      <c r="A24" s="3" t="s">
        <v>11</v>
      </c>
      <c r="B24" t="b">
        <v>0</v>
      </c>
      <c r="C24" t="b">
        <v>0</v>
      </c>
      <c r="D24" s="11" t="str">
        <f t="array" ref="D24">AVERAGE(IF(B24:C24, 1, 0))</f>
        <v>0.00%</v>
      </c>
      <c r="E24" t="str">
        <f>IF(D24 &gt; 0.5, TRUE, IF(D24 &lt; 0.5, FALSE, "INDETERMINATE"))</f>
        <v>FALSE</v>
      </c>
      <c r="F24" t="str">
        <f>NA()</f>
        <v>#N/A</v>
      </c>
    </row>
    <row r="25" ht="15.75" customHeight="1">
      <c r="A25" s="3" t="s">
        <v>31</v>
      </c>
      <c r="D25" t="str">
        <f t="shared" ref="D25:F25" si="13">NA()</f>
        <v>#N/A</v>
      </c>
      <c r="E25" t="str">
        <f t="shared" si="13"/>
        <v>#N/A</v>
      </c>
      <c r="F25" t="str">
        <f t="shared" si="13"/>
        <v>#N/A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B2:C2"/>
    <mergeCell ref="D2:F2"/>
    <mergeCell ref="B4:C4"/>
    <mergeCell ref="D4:F4"/>
    <mergeCell ref="B13:C13"/>
    <mergeCell ref="D13:F13"/>
    <mergeCell ref="B23:C23"/>
    <mergeCell ref="D23:F2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4" width="11.43"/>
    <col customWidth="1" min="5" max="7" width="29.29"/>
    <col customWidth="1" min="8" max="19" width="8.71"/>
  </cols>
  <sheetData>
    <row r="1">
      <c r="B1" s="1" t="s">
        <v>35</v>
      </c>
      <c r="C1" s="1" t="s">
        <v>36</v>
      </c>
      <c r="D1" s="1" t="s">
        <v>37</v>
      </c>
      <c r="E1" s="1" t="s">
        <v>12</v>
      </c>
      <c r="F1" s="1" t="s">
        <v>13</v>
      </c>
      <c r="G1" s="1" t="s">
        <v>14</v>
      </c>
    </row>
    <row r="2">
      <c r="A2" s="12" t="s">
        <v>23</v>
      </c>
    </row>
    <row r="3">
      <c r="A3" s="3" t="s">
        <v>24</v>
      </c>
      <c r="E3" t="str">
        <f t="shared" ref="E3:G3" si="1">NA()</f>
        <v>#N/A</v>
      </c>
      <c r="F3" t="str">
        <f t="shared" si="1"/>
        <v>#N/A</v>
      </c>
      <c r="G3" t="str">
        <f t="shared" si="1"/>
        <v>#N/A</v>
      </c>
    </row>
    <row r="4">
      <c r="A4" s="12" t="s">
        <v>25</v>
      </c>
    </row>
    <row r="5">
      <c r="A5" s="3" t="s">
        <v>0</v>
      </c>
      <c r="B5" t="s">
        <v>26</v>
      </c>
      <c r="C5" t="s">
        <v>26</v>
      </c>
      <c r="D5" t="s">
        <v>26</v>
      </c>
      <c r="E5" t="str">
        <f t="array" ref="E5">INDEX(B5:D5, MATCH(MAX(COUNTIF(B5:D5, B5:D5)), COUNTIF(B5:D5, B5:D5), 0))</f>
        <v>Unknown</v>
      </c>
      <c r="F5" t="str">
        <f t="shared" ref="F5:G5" si="2">NA()</f>
        <v>#N/A</v>
      </c>
      <c r="G5" t="str">
        <f t="shared" si="2"/>
        <v>#N/A</v>
      </c>
    </row>
    <row r="6">
      <c r="A6" s="3" t="s">
        <v>1</v>
      </c>
      <c r="B6" t="b">
        <v>0</v>
      </c>
      <c r="C6" t="b">
        <v>0</v>
      </c>
      <c r="D6" t="b">
        <v>0</v>
      </c>
      <c r="E6" s="11" t="str">
        <f t="array" ref="E6">AVERAGE(IF(B6:D6, 1, 0))</f>
        <v>0.00%</v>
      </c>
      <c r="F6" t="str">
        <f>IF(E6 &gt; 0.5, TRUE, IF(E6 &lt; 0.5, FALSE, "INDETERMINATE"))</f>
        <v>FALSE</v>
      </c>
      <c r="G6" t="str">
        <f>NA()</f>
        <v>#N/A</v>
      </c>
    </row>
    <row r="7">
      <c r="A7" s="3" t="s">
        <v>2</v>
      </c>
      <c r="B7" s="8">
        <v>0.0</v>
      </c>
      <c r="C7" s="8">
        <v>0.0</v>
      </c>
      <c r="D7" s="8">
        <v>0.0</v>
      </c>
      <c r="E7" s="8" t="str">
        <f t="shared" ref="E7:E12" si="3">AVERAGE(B7:D7)</f>
        <v>0.00</v>
      </c>
      <c r="F7" s="8" t="str">
        <f t="shared" ref="F7:F12" si="4">MEDIAN(B7:D7)</f>
        <v>0.00</v>
      </c>
      <c r="G7" s="8" t="str">
        <f t="shared" ref="G7:G12" si="5">MAX(B7:D7)</f>
        <v>0.00</v>
      </c>
    </row>
    <row r="8">
      <c r="A8" s="3" t="s">
        <v>3</v>
      </c>
      <c r="B8" s="8">
        <v>3.0</v>
      </c>
      <c r="C8" s="8">
        <v>1.0</v>
      </c>
      <c r="D8" s="8">
        <v>4.0</v>
      </c>
      <c r="E8" s="8" t="str">
        <f t="shared" si="3"/>
        <v>2.67</v>
      </c>
      <c r="F8" s="8" t="str">
        <f t="shared" si="4"/>
        <v>3.00</v>
      </c>
      <c r="G8" s="8" t="str">
        <f t="shared" si="5"/>
        <v>4.00</v>
      </c>
    </row>
    <row r="9">
      <c r="A9" s="3" t="s">
        <v>4</v>
      </c>
      <c r="B9" s="8">
        <v>2.0</v>
      </c>
      <c r="C9" s="8">
        <v>5.0</v>
      </c>
      <c r="D9" s="8">
        <v>2.0</v>
      </c>
      <c r="E9" s="8" t="str">
        <f t="shared" si="3"/>
        <v>3.00</v>
      </c>
      <c r="F9" s="8" t="str">
        <f t="shared" si="4"/>
        <v>2.00</v>
      </c>
      <c r="G9" s="8" t="str">
        <f t="shared" si="5"/>
        <v>5.00</v>
      </c>
    </row>
    <row r="10">
      <c r="A10" s="3" t="s">
        <v>5</v>
      </c>
      <c r="B10" s="8">
        <v>2.0</v>
      </c>
      <c r="C10" s="8">
        <v>0.0</v>
      </c>
      <c r="D10" s="8">
        <v>2.0</v>
      </c>
      <c r="E10" s="8" t="str">
        <f t="shared" si="3"/>
        <v>1.33</v>
      </c>
      <c r="F10" s="8" t="str">
        <f t="shared" si="4"/>
        <v>2.00</v>
      </c>
      <c r="G10" s="8" t="str">
        <f t="shared" si="5"/>
        <v>2.00</v>
      </c>
    </row>
    <row r="11">
      <c r="A11" s="3" t="s">
        <v>6</v>
      </c>
      <c r="B11" s="8">
        <v>3.0</v>
      </c>
      <c r="C11" s="8">
        <v>4.0</v>
      </c>
      <c r="D11" s="8">
        <v>1.0</v>
      </c>
      <c r="E11" s="8" t="str">
        <f t="shared" si="3"/>
        <v>2.67</v>
      </c>
      <c r="F11" s="8" t="str">
        <f t="shared" si="4"/>
        <v>3.00</v>
      </c>
      <c r="G11" s="8" t="str">
        <f t="shared" si="5"/>
        <v>4.00</v>
      </c>
    </row>
    <row r="12">
      <c r="A12" s="3" t="s">
        <v>7</v>
      </c>
      <c r="B12" s="8">
        <v>0.0</v>
      </c>
      <c r="C12" s="8">
        <v>0.0</v>
      </c>
      <c r="D12" s="8">
        <v>1.0</v>
      </c>
      <c r="E12" s="8" t="str">
        <f t="shared" si="3"/>
        <v>0.33</v>
      </c>
      <c r="F12" s="8" t="str">
        <f t="shared" si="4"/>
        <v>0.00</v>
      </c>
      <c r="G12" s="8" t="str">
        <f t="shared" si="5"/>
        <v>1.00</v>
      </c>
    </row>
    <row r="13">
      <c r="A13" s="12" t="s">
        <v>27</v>
      </c>
    </row>
    <row r="14">
      <c r="A14" s="3" t="s">
        <v>2</v>
      </c>
      <c r="B14" s="8">
        <v>0.0</v>
      </c>
      <c r="C14" s="8">
        <v>0.0</v>
      </c>
      <c r="D14" s="8">
        <v>1.0</v>
      </c>
      <c r="E14" s="8" t="str">
        <f t="shared" ref="E14:E19" si="6">AVERAGE(B14:D14)</f>
        <v>0.33</v>
      </c>
      <c r="F14" s="8" t="str">
        <f t="shared" ref="F14:F19" si="7">MEDIAN(B14:D14)</f>
        <v>0.00</v>
      </c>
      <c r="G14" s="8" t="str">
        <f t="shared" ref="G14:G19" si="8">MAX(B14:D14)</f>
        <v>1.00</v>
      </c>
    </row>
    <row r="15">
      <c r="A15" s="3" t="s">
        <v>3</v>
      </c>
      <c r="B15" s="8">
        <v>3.0</v>
      </c>
      <c r="C15" s="8">
        <v>1.0</v>
      </c>
      <c r="D15" s="8">
        <v>1.0</v>
      </c>
      <c r="E15" s="8" t="str">
        <f t="shared" si="6"/>
        <v>1.67</v>
      </c>
      <c r="F15" s="8" t="str">
        <f t="shared" si="7"/>
        <v>1.00</v>
      </c>
      <c r="G15" s="8" t="str">
        <f t="shared" si="8"/>
        <v>3.00</v>
      </c>
    </row>
    <row r="16">
      <c r="A16" s="3" t="s">
        <v>4</v>
      </c>
      <c r="B16" s="8">
        <v>3.0</v>
      </c>
      <c r="C16" s="8">
        <v>3.0</v>
      </c>
      <c r="D16" s="8">
        <v>3.0</v>
      </c>
      <c r="E16" s="8" t="str">
        <f t="shared" si="6"/>
        <v>3.00</v>
      </c>
      <c r="F16" s="8" t="str">
        <f t="shared" si="7"/>
        <v>3.00</v>
      </c>
      <c r="G16" s="8" t="str">
        <f t="shared" si="8"/>
        <v>3.00</v>
      </c>
    </row>
    <row r="17">
      <c r="A17" s="3" t="s">
        <v>5</v>
      </c>
      <c r="B17" s="8">
        <v>1.0</v>
      </c>
      <c r="C17" s="8">
        <v>4.0</v>
      </c>
      <c r="D17" s="8">
        <v>2.0</v>
      </c>
      <c r="E17" s="8" t="str">
        <f t="shared" si="6"/>
        <v>2.33</v>
      </c>
      <c r="F17" s="8" t="str">
        <f t="shared" si="7"/>
        <v>2.00</v>
      </c>
      <c r="G17" s="8" t="str">
        <f t="shared" si="8"/>
        <v>4.00</v>
      </c>
    </row>
    <row r="18">
      <c r="A18" s="3" t="s">
        <v>6</v>
      </c>
      <c r="B18" s="8">
        <v>7.0</v>
      </c>
      <c r="C18" s="8">
        <v>3.0</v>
      </c>
      <c r="D18" s="8">
        <v>2.0</v>
      </c>
      <c r="E18" s="8" t="str">
        <f t="shared" si="6"/>
        <v>4.00</v>
      </c>
      <c r="F18" s="8" t="str">
        <f t="shared" si="7"/>
        <v>3.00</v>
      </c>
      <c r="G18" s="8" t="str">
        <f t="shared" si="8"/>
        <v>7.00</v>
      </c>
    </row>
    <row r="19">
      <c r="A19" s="3" t="s">
        <v>7</v>
      </c>
      <c r="B19" s="8">
        <v>0.0</v>
      </c>
      <c r="C19" s="8">
        <v>1.0</v>
      </c>
      <c r="D19" s="8">
        <v>0.0</v>
      </c>
      <c r="E19" s="8" t="str">
        <f t="shared" si="6"/>
        <v>0.33</v>
      </c>
      <c r="F19" s="8" t="str">
        <f t="shared" si="7"/>
        <v>0.00</v>
      </c>
      <c r="G19" s="8" t="str">
        <f t="shared" si="8"/>
        <v>1.00</v>
      </c>
    </row>
    <row r="20">
      <c r="A20" s="3" t="s">
        <v>8</v>
      </c>
      <c r="B20" s="13"/>
      <c r="C20" s="13"/>
      <c r="D20" s="13"/>
      <c r="E20" s="13" t="str">
        <f t="shared" ref="E20:E21" si="9">IF(COUNT(B20:D20) = 0, NA(), AVERAGE(B20:D20))</f>
        <v>#N/A</v>
      </c>
      <c r="F20" s="13" t="str">
        <f t="shared" ref="F20:F21" si="10">IF(COUNT(B20:D20) = 0, NA(), MEDIAN(B20:D20))</f>
        <v>#N/A</v>
      </c>
      <c r="G20" s="13" t="str">
        <f t="shared" ref="G20:G21" si="11">IF(COUNT(B20:D20) = 0, NA(), MAX(B20:D20))</f>
        <v>#N/A</v>
      </c>
    </row>
    <row r="21" ht="15.75" customHeight="1">
      <c r="A21" s="3" t="s">
        <v>9</v>
      </c>
      <c r="B21" s="13"/>
      <c r="C21" s="13"/>
      <c r="D21" s="13"/>
      <c r="E21" s="13" t="str">
        <f t="shared" si="9"/>
        <v>#N/A</v>
      </c>
      <c r="F21" s="13" t="str">
        <f t="shared" si="10"/>
        <v>#N/A</v>
      </c>
      <c r="G21" s="13" t="str">
        <f t="shared" si="11"/>
        <v>#N/A</v>
      </c>
    </row>
    <row r="22" ht="15.75" customHeight="1">
      <c r="A22" s="3" t="s">
        <v>10</v>
      </c>
      <c r="B22" t="s">
        <v>38</v>
      </c>
      <c r="C22" t="s">
        <v>28</v>
      </c>
      <c r="D22" t="s">
        <v>29</v>
      </c>
      <c r="E22" t="str">
        <f t="array" ref="E22">INDEX(B22:D22, MATCH(MAX(COUNTIF(B22:D22, B22:D22)), COUNTIF(B22:D22, B22:D22), 0))</f>
        <v>HAB Level 1</v>
      </c>
      <c r="F22" t="str">
        <f t="shared" ref="F22:G22" si="12">NA()</f>
        <v>#N/A</v>
      </c>
      <c r="G22" t="str">
        <f t="shared" si="12"/>
        <v>#N/A</v>
      </c>
    </row>
    <row r="23" ht="15.75" customHeight="1">
      <c r="A23" s="12" t="s">
        <v>30</v>
      </c>
    </row>
    <row r="24" ht="15.75" customHeight="1">
      <c r="A24" s="3" t="s">
        <v>11</v>
      </c>
      <c r="B24" t="b">
        <v>0</v>
      </c>
      <c r="C24" t="b">
        <v>0</v>
      </c>
      <c r="D24" t="b">
        <v>0</v>
      </c>
      <c r="E24" s="11" t="str">
        <f t="array" ref="E24">AVERAGE(IF(B24:D24, 1, 0))</f>
        <v>0.00%</v>
      </c>
      <c r="F24" t="str">
        <f>IF(E24 &gt; 0.5, TRUE, IF(E24 &lt; 0.5, FALSE, "INDETERMINATE"))</f>
        <v>FALSE</v>
      </c>
      <c r="G24" t="str">
        <f>NA()</f>
        <v>#N/A</v>
      </c>
    </row>
    <row r="25" ht="15.75" customHeight="1">
      <c r="A25" s="3" t="s">
        <v>31</v>
      </c>
      <c r="E25" t="str">
        <f t="shared" ref="E25:G25" si="13">NA()</f>
        <v>#N/A</v>
      </c>
      <c r="F25" t="str">
        <f t="shared" si="13"/>
        <v>#N/A</v>
      </c>
      <c r="G25" t="str">
        <f t="shared" si="13"/>
        <v>#N/A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8">
    <mergeCell ref="B2:D2"/>
    <mergeCell ref="E2:G2"/>
    <mergeCell ref="B4:D4"/>
    <mergeCell ref="E4:G4"/>
    <mergeCell ref="B13:D13"/>
    <mergeCell ref="E13:G13"/>
    <mergeCell ref="B23:D23"/>
    <mergeCell ref="E23:G2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2" width="11.43"/>
    <col customWidth="1" min="3" max="11" width="8.71"/>
  </cols>
  <sheetData>
    <row r="1">
      <c r="B1" s="1" t="s">
        <v>39</v>
      </c>
    </row>
    <row r="2">
      <c r="A2" s="12" t="s">
        <v>23</v>
      </c>
    </row>
    <row r="3">
      <c r="A3" s="3" t="s">
        <v>24</v>
      </c>
    </row>
    <row r="4">
      <c r="A4" s="12" t="s">
        <v>25</v>
      </c>
    </row>
    <row r="5">
      <c r="A5" s="3" t="s">
        <v>0</v>
      </c>
      <c r="B5" t="s">
        <v>26</v>
      </c>
    </row>
    <row r="6">
      <c r="A6" s="3" t="s">
        <v>1</v>
      </c>
      <c r="B6" t="b">
        <v>0</v>
      </c>
    </row>
    <row r="7">
      <c r="A7" s="3" t="s">
        <v>2</v>
      </c>
      <c r="B7" s="8">
        <v>0.0</v>
      </c>
    </row>
    <row r="8">
      <c r="A8" s="3" t="s">
        <v>3</v>
      </c>
      <c r="B8" s="8">
        <v>2.0</v>
      </c>
    </row>
    <row r="9">
      <c r="A9" s="3" t="s">
        <v>4</v>
      </c>
      <c r="B9" s="8">
        <v>3.0</v>
      </c>
    </row>
    <row r="10">
      <c r="A10" s="3" t="s">
        <v>5</v>
      </c>
      <c r="B10" s="8">
        <v>3.0</v>
      </c>
    </row>
    <row r="11">
      <c r="A11" s="3" t="s">
        <v>6</v>
      </c>
      <c r="B11" s="8">
        <v>5.0</v>
      </c>
    </row>
    <row r="12">
      <c r="A12" s="3" t="s">
        <v>7</v>
      </c>
      <c r="B12" s="8">
        <v>0.0</v>
      </c>
    </row>
    <row r="13">
      <c r="A13" s="12" t="s">
        <v>27</v>
      </c>
    </row>
    <row r="14">
      <c r="A14" s="3" t="s">
        <v>2</v>
      </c>
      <c r="B14" s="8">
        <v>0.0</v>
      </c>
    </row>
    <row r="15">
      <c r="A15" s="3" t="s">
        <v>3</v>
      </c>
      <c r="B15" s="8">
        <v>2.0</v>
      </c>
    </row>
    <row r="16">
      <c r="A16" s="3" t="s">
        <v>4</v>
      </c>
      <c r="B16" s="8">
        <v>1.0</v>
      </c>
    </row>
    <row r="17">
      <c r="A17" s="3" t="s">
        <v>5</v>
      </c>
      <c r="B17" s="8">
        <v>2.0</v>
      </c>
    </row>
    <row r="18">
      <c r="A18" s="3" t="s">
        <v>6</v>
      </c>
      <c r="B18" s="8">
        <v>5.0</v>
      </c>
    </row>
    <row r="19">
      <c r="A19" s="3" t="s">
        <v>7</v>
      </c>
      <c r="B19" s="8">
        <v>0.0</v>
      </c>
    </row>
    <row r="20">
      <c r="A20" s="3" t="s">
        <v>8</v>
      </c>
      <c r="B20" s="13"/>
    </row>
    <row r="21" ht="15.75" customHeight="1">
      <c r="A21" s="3" t="s">
        <v>9</v>
      </c>
      <c r="B21" s="13"/>
    </row>
    <row r="22" ht="15.75" customHeight="1">
      <c r="A22" s="3" t="s">
        <v>10</v>
      </c>
      <c r="B22" t="s">
        <v>38</v>
      </c>
    </row>
    <row r="23" ht="15.75" customHeight="1">
      <c r="A23" s="12" t="s">
        <v>30</v>
      </c>
    </row>
    <row r="24" ht="15.75" customHeight="1">
      <c r="A24" s="3" t="s">
        <v>11</v>
      </c>
      <c r="B24" t="b">
        <v>0</v>
      </c>
    </row>
    <row r="25" ht="15.75" customHeight="1">
      <c r="A25" s="3" t="s">
        <v>31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2020-01-13T20:27:19Z</dcterms:created>
  <dc:creator>Apache POI</dc:creator>
</cp:coreProperties>
</file>