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64" windowHeight="3576" tabRatio="551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33" i="1"/>
  <c r="D19"/>
  <c r="D32" s="1"/>
  <c r="C19"/>
  <c r="B19"/>
  <c r="D18"/>
  <c r="C18"/>
  <c r="B18"/>
  <c r="D17"/>
  <c r="C17"/>
  <c r="B17"/>
  <c r="D30" s="1"/>
  <c r="D16"/>
  <c r="C16"/>
  <c r="B16"/>
  <c r="D15"/>
  <c r="C15"/>
  <c r="B15"/>
  <c r="D14"/>
  <c r="C14"/>
  <c r="B14"/>
  <c r="Y7"/>
  <c r="Y6"/>
  <c r="Y5"/>
  <c r="Y4"/>
  <c r="Y3"/>
  <c r="Y2"/>
  <c r="U7"/>
  <c r="U6"/>
  <c r="U5"/>
  <c r="U4"/>
  <c r="U3"/>
  <c r="U2"/>
  <c r="Q7"/>
  <c r="Q6"/>
  <c r="Q5"/>
  <c r="Q4"/>
  <c r="Q3"/>
  <c r="Q2"/>
  <c r="M7"/>
  <c r="M6"/>
  <c r="M5"/>
  <c r="M4"/>
  <c r="M3"/>
  <c r="M2"/>
  <c r="I7"/>
  <c r="I6"/>
  <c r="I5"/>
  <c r="I4"/>
  <c r="I3"/>
  <c r="I2"/>
  <c r="E7"/>
  <c r="E6"/>
  <c r="E5"/>
  <c r="E4"/>
  <c r="E3"/>
  <c r="E2"/>
  <c r="X10"/>
  <c r="W10"/>
  <c r="V10"/>
  <c r="T10"/>
  <c r="S10"/>
  <c r="R10"/>
  <c r="P10"/>
  <c r="O10"/>
  <c r="N10"/>
  <c r="L10"/>
  <c r="K10"/>
  <c r="J10"/>
  <c r="H10"/>
  <c r="G10"/>
  <c r="F10"/>
  <c r="D10"/>
  <c r="C10"/>
  <c r="B10"/>
  <c r="W8"/>
  <c r="S8"/>
  <c r="O8"/>
  <c r="K8"/>
  <c r="G8"/>
  <c r="C8"/>
  <c r="D31" l="1"/>
  <c r="D33" s="1"/>
  <c r="Z7"/>
  <c r="AB7" s="1"/>
  <c r="Z6"/>
  <c r="AB6" s="1"/>
  <c r="Z5"/>
  <c r="AB5" s="1"/>
  <c r="Z4"/>
  <c r="AB4" s="1"/>
  <c r="Z3"/>
  <c r="AB3" s="1"/>
  <c r="Z2"/>
  <c r="AB2" s="1"/>
  <c r="B20"/>
  <c r="C20"/>
  <c r="D20"/>
  <c r="AB8" l="1"/>
  <c r="AB10" s="1"/>
  <c r="E20"/>
</calcChain>
</file>

<file path=xl/sharedStrings.xml><?xml version="1.0" encoding="utf-8"?>
<sst xmlns="http://schemas.openxmlformats.org/spreadsheetml/2006/main" count="61" uniqueCount="29">
  <si>
    <t>Responsabile</t>
  </si>
  <si>
    <t>Analista</t>
  </si>
  <si>
    <t>Amministratore</t>
  </si>
  <si>
    <t>Progettista</t>
  </si>
  <si>
    <t>Programmatore</t>
  </si>
  <si>
    <t>Verificatore</t>
  </si>
  <si>
    <t>Totale</t>
  </si>
  <si>
    <t>Davide B.</t>
  </si>
  <si>
    <t>Martin V.M.</t>
  </si>
  <si>
    <t>Marco C.</t>
  </si>
  <si>
    <t>Alex B.</t>
  </si>
  <si>
    <t>Luca A.</t>
  </si>
  <si>
    <t>Andrea M.</t>
  </si>
  <si>
    <t>Prog.</t>
  </si>
  <si>
    <t>Cod.</t>
  </si>
  <si>
    <t>V&amp;V</t>
  </si>
  <si>
    <t>Totale Fase</t>
  </si>
  <si>
    <t>Progettazione</t>
  </si>
  <si>
    <t>Codifica</t>
  </si>
  <si>
    <t>Ore</t>
  </si>
  <si>
    <t>Costo</t>
  </si>
  <si>
    <t>Costo/Ora</t>
  </si>
  <si>
    <t>Totale:</t>
  </si>
  <si>
    <t>max:</t>
  </si>
  <si>
    <t>Prog</t>
  </si>
  <si>
    <t>Cod</t>
  </si>
  <si>
    <t>Verifica e Validazione</t>
  </si>
  <si>
    <t>Surplus:</t>
  </si>
  <si>
    <t>Quta Lim.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</si>
</sst>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0" borderId="0" xfId="0" applyFont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4"/>
          </c:dPt>
          <c:dPt>
            <c:idx val="2"/>
            <c:explosion val="9"/>
          </c:dPt>
          <c:dLbls>
            <c:dLbl>
              <c:idx val="0"/>
              <c:layout>
                <c:manualLayout>
                  <c:x val="4.166666666666666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7.7777777777777779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 val="3.0555555555555558E-2"/>
                  <c:y val="2.777777777777779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5.8333333333333348E-2"/>
                  <c:y val="-5.5555555555555539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delete val="1"/>
            </c:dLbl>
            <c:dLbl>
              <c:idx val="5"/>
              <c:layout>
                <c:manualLayout>
                  <c:x val="-4.166666666666666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Foglio1!$A$14:$A$19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Foglio1!$B$14:$B$19</c:f>
              <c:numCache>
                <c:formatCode>General</c:formatCode>
                <c:ptCount val="6"/>
                <c:pt idx="0">
                  <c:v>15</c:v>
                </c:pt>
                <c:pt idx="1">
                  <c:v>30</c:v>
                </c:pt>
                <c:pt idx="2">
                  <c:v>15</c:v>
                </c:pt>
                <c:pt idx="3">
                  <c:v>112</c:v>
                </c:pt>
                <c:pt idx="4">
                  <c:v>0</c:v>
                </c:pt>
                <c:pt idx="5">
                  <c:v>89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5"/>
          </c:dPt>
          <c:dPt>
            <c:idx val="2"/>
            <c:explosion val="6"/>
          </c:dPt>
          <c:dPt>
            <c:idx val="4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1.9444444444444445E-2"/>
                  <c:y val="-3.7037037037037042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delete val="1"/>
            </c:dLbl>
            <c:dLbl>
              <c:idx val="2"/>
              <c:layout>
                <c:manualLayout>
                  <c:x val="4.1666666666666775E-2"/>
                  <c:y val="-4.6296296296296302E-3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3.888888888888889E-2"/>
                  <c:y val="4.1666666666666664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-7.8350393700787405E-2"/>
                  <c:y val="-0.16203703703703706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-0.13611111111111115"/>
                  <c:y val="1.8518518518518521E-2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Foglio1!$A$14:$A$19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Foglio1!$C$14:$C$19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118</c:v>
                </c:pt>
                <c:pt idx="5">
                  <c:v>60</c:v>
                </c:pt>
              </c:numCache>
            </c:numRef>
          </c:val>
        </c:ser>
        <c:firstSliceAng val="35"/>
      </c:pieChart>
      <c:spPr>
        <a:effectLst>
          <a:outerShdw blurRad="50800" dist="50800" sx="1000" sy="1000" algn="ctr" rotWithShape="0">
            <a:srgbClr val="000000"/>
          </a:outerShdw>
        </a:effectLst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27083333333333326"/>
          <c:y val="0.11342592592592594"/>
          <c:w val="0.46388888888888902"/>
          <c:h val="0.77314814814814825"/>
        </c:manualLayout>
      </c:layout>
      <c:pieChart>
        <c:varyColors val="1"/>
        <c:ser>
          <c:idx val="0"/>
          <c:order val="0"/>
          <c:dPt>
            <c:idx val="4"/>
            <c:spPr>
              <a:solidFill>
                <a:srgbClr val="F79646">
                  <a:lumMod val="75000"/>
                  <a:alpha val="79000"/>
                </a:srgbClr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Lbls>
            <c:dLbl>
              <c:idx val="0"/>
              <c:layout>
                <c:manualLayout>
                  <c:x val="3.333333333333334E-2"/>
                  <c:y val="1.3888888888888892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delete val="1"/>
            </c:dLbl>
            <c:dLbl>
              <c:idx val="2"/>
              <c:layout>
                <c:manualLayout>
                  <c:x val="3.055555555555545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3.0555555555555558E-2"/>
                  <c:y val="2.777777777777779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3.333333333333334E-2"/>
                  <c:y val="-9.2592592592592622E-3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Foglio1!$A$14:$A$19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Foglio1!$D$14:$D$19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61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Lbls>
            <c:dLblPos val="outEnd"/>
            <c:showPercent val="1"/>
            <c:showLeaderLines val="1"/>
          </c:dLbls>
          <c:cat>
            <c:strRef>
              <c:f>Foglio1!$A$30:$A$32</c:f>
              <c:strCache>
                <c:ptCount val="3"/>
                <c:pt idx="0">
                  <c:v>Progettazione</c:v>
                </c:pt>
                <c:pt idx="1">
                  <c:v>Codifica</c:v>
                </c:pt>
                <c:pt idx="2">
                  <c:v>Verifica e Validazione</c:v>
                </c:pt>
              </c:strCache>
            </c:strRef>
          </c:cat>
          <c:val>
            <c:numRef>
              <c:f>Foglio1!$D$30:$D$32</c:f>
              <c:numCache>
                <c:formatCode>General</c:formatCode>
                <c:ptCount val="3"/>
                <c:pt idx="0">
                  <c:v>5299</c:v>
                </c:pt>
                <c:pt idx="1">
                  <c:v>3970</c:v>
                </c:pt>
                <c:pt idx="2">
                  <c:v>2176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7"/>
          </c:dPt>
          <c:dPt>
            <c:idx val="1"/>
            <c:explosion val="4"/>
          </c:dPt>
          <c:dPt>
            <c:idx val="2"/>
            <c:explosion val="7"/>
          </c:dPt>
          <c:dPt>
            <c:idx val="4"/>
            <c:explosion val="5"/>
          </c:dPt>
          <c:dLbls>
            <c:dLblPos val="outEnd"/>
            <c:showPercent val="1"/>
            <c:showLeaderLines val="1"/>
          </c:dLbls>
          <c:cat>
            <c:strRef>
              <c:f>Foglio1!$A$2:$A$7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Foglio1!$AB$2:$AB$7</c:f>
              <c:numCache>
                <c:formatCode>General</c:formatCode>
                <c:ptCount val="6"/>
                <c:pt idx="0">
                  <c:v>1350</c:v>
                </c:pt>
                <c:pt idx="1">
                  <c:v>750</c:v>
                </c:pt>
                <c:pt idx="2">
                  <c:v>900</c:v>
                </c:pt>
                <c:pt idx="3">
                  <c:v>3300</c:v>
                </c:pt>
                <c:pt idx="4">
                  <c:v>1995</c:v>
                </c:pt>
                <c:pt idx="5">
                  <c:v>3150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76200</xdr:rowOff>
    </xdr:from>
    <xdr:to>
      <xdr:col>18</xdr:col>
      <xdr:colOff>190500</xdr:colOff>
      <xdr:row>26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11</xdr:row>
      <xdr:rowOff>45720</xdr:rowOff>
    </xdr:from>
    <xdr:to>
      <xdr:col>28</xdr:col>
      <xdr:colOff>464820</xdr:colOff>
      <xdr:row>26</xdr:row>
      <xdr:rowOff>45720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952500</xdr:colOff>
      <xdr:row>11</xdr:row>
      <xdr:rowOff>60960</xdr:rowOff>
    </xdr:from>
    <xdr:to>
      <xdr:col>36</xdr:col>
      <xdr:colOff>281940</xdr:colOff>
      <xdr:row>26</xdr:row>
      <xdr:rowOff>60960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175260</xdr:colOff>
      <xdr:row>27</xdr:row>
      <xdr:rowOff>99060</xdr:rowOff>
    </xdr:from>
    <xdr:to>
      <xdr:col>18</xdr:col>
      <xdr:colOff>137160</xdr:colOff>
      <xdr:row>42</xdr:row>
      <xdr:rowOff>99060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411480</xdr:colOff>
      <xdr:row>27</xdr:row>
      <xdr:rowOff>91440</xdr:rowOff>
    </xdr:from>
    <xdr:to>
      <xdr:col>28</xdr:col>
      <xdr:colOff>563880</xdr:colOff>
      <xdr:row>42</xdr:row>
      <xdr:rowOff>91440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abSelected="1" topLeftCell="A10" workbookViewId="0">
      <selection activeCell="W6" sqref="W6"/>
    </sheetView>
  </sheetViews>
  <sheetFormatPr defaultRowHeight="14.4"/>
  <cols>
    <col min="1" max="1" width="14.5546875" customWidth="1"/>
    <col min="2" max="24" width="6.109375" customWidth="1"/>
    <col min="25" max="25" width="6.33203125" customWidth="1"/>
    <col min="27" max="27" width="9.77734375" customWidth="1"/>
    <col min="29" max="29" width="14.21875" customWidth="1"/>
  </cols>
  <sheetData>
    <row r="1" spans="1:29">
      <c r="A1" s="11"/>
      <c r="B1" s="18" t="s">
        <v>7</v>
      </c>
      <c r="C1" s="18"/>
      <c r="D1" s="18"/>
      <c r="E1" s="14"/>
      <c r="F1" s="17" t="s">
        <v>8</v>
      </c>
      <c r="G1" s="17"/>
      <c r="H1" s="17"/>
      <c r="I1" s="14"/>
      <c r="J1" s="18" t="s">
        <v>9</v>
      </c>
      <c r="K1" s="18"/>
      <c r="L1" s="18"/>
      <c r="M1" s="14"/>
      <c r="N1" s="17" t="s">
        <v>10</v>
      </c>
      <c r="O1" s="17"/>
      <c r="P1" s="17"/>
      <c r="Q1" s="14"/>
      <c r="R1" s="18" t="s">
        <v>11</v>
      </c>
      <c r="S1" s="18"/>
      <c r="T1" s="18"/>
      <c r="U1" s="14"/>
      <c r="V1" s="17" t="s">
        <v>12</v>
      </c>
      <c r="W1" s="17"/>
      <c r="X1" s="17"/>
      <c r="Y1" s="9"/>
      <c r="Z1" t="s">
        <v>19</v>
      </c>
      <c r="AA1" t="s">
        <v>21</v>
      </c>
      <c r="AB1" t="s">
        <v>20</v>
      </c>
    </row>
    <row r="2" spans="1:29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>
      <c r="A3" s="8" t="s">
        <v>1</v>
      </c>
      <c r="B3" s="5">
        <v>5</v>
      </c>
      <c r="C3" s="5"/>
      <c r="D3" s="5"/>
      <c r="E3" s="10">
        <f t="shared" ref="E3:E7" si="5">SUM(B3:D3)</f>
        <v>5</v>
      </c>
      <c r="F3" s="5">
        <v>5</v>
      </c>
      <c r="G3" s="5"/>
      <c r="H3" s="5"/>
      <c r="I3" s="10">
        <f t="shared" si="0"/>
        <v>5</v>
      </c>
      <c r="J3" s="5">
        <v>5</v>
      </c>
      <c r="K3" s="5"/>
      <c r="L3" s="5"/>
      <c r="M3" s="10">
        <f t="shared" si="1"/>
        <v>5</v>
      </c>
      <c r="N3" s="5">
        <v>5</v>
      </c>
      <c r="O3" s="5"/>
      <c r="P3" s="5"/>
      <c r="Q3" s="10">
        <f t="shared" si="2"/>
        <v>5</v>
      </c>
      <c r="R3" s="5">
        <v>5</v>
      </c>
      <c r="S3" s="5"/>
      <c r="T3" s="5"/>
      <c r="U3" s="10">
        <f t="shared" si="3"/>
        <v>5</v>
      </c>
      <c r="V3" s="5">
        <v>5</v>
      </c>
      <c r="W3" s="5"/>
      <c r="X3" s="5"/>
      <c r="Y3" s="10">
        <f t="shared" si="4"/>
        <v>5</v>
      </c>
      <c r="Z3">
        <f t="shared" ref="Z3:Z7" si="6">SUM(E3,I3,M3,Q3,U3,Y3)</f>
        <v>30</v>
      </c>
      <c r="AA3" s="8">
        <v>25</v>
      </c>
      <c r="AB3">
        <f t="shared" ref="AB3:AB7" si="7">PRODUCT(Z3,AA3)</f>
        <v>750</v>
      </c>
      <c r="AC3" s="8" t="s">
        <v>1</v>
      </c>
    </row>
    <row r="4" spans="1:29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>
      <c r="A5" s="8" t="s">
        <v>3</v>
      </c>
      <c r="B5" s="5">
        <v>18</v>
      </c>
      <c r="C5" s="5">
        <v>5</v>
      </c>
      <c r="D5" s="5"/>
      <c r="E5" s="10">
        <f t="shared" si="5"/>
        <v>23</v>
      </c>
      <c r="F5" s="5">
        <v>18</v>
      </c>
      <c r="G5" s="5">
        <v>5</v>
      </c>
      <c r="H5" s="5">
        <v>3</v>
      </c>
      <c r="I5" s="10">
        <f t="shared" si="0"/>
        <v>26</v>
      </c>
      <c r="J5" s="5">
        <v>20</v>
      </c>
      <c r="K5" s="5"/>
      <c r="L5" s="5"/>
      <c r="M5" s="10">
        <f t="shared" si="1"/>
        <v>20</v>
      </c>
      <c r="N5" s="5">
        <v>20</v>
      </c>
      <c r="O5" s="5"/>
      <c r="P5" s="5">
        <v>5</v>
      </c>
      <c r="Q5" s="10">
        <f t="shared" si="2"/>
        <v>25</v>
      </c>
      <c r="R5" s="5">
        <v>18</v>
      </c>
      <c r="S5" s="5">
        <v>10</v>
      </c>
      <c r="T5" s="5"/>
      <c r="U5" s="10">
        <f t="shared" si="3"/>
        <v>28</v>
      </c>
      <c r="V5" s="5">
        <v>18</v>
      </c>
      <c r="W5" s="5">
        <v>5</v>
      </c>
      <c r="X5" s="5">
        <v>5</v>
      </c>
      <c r="Y5" s="10">
        <f t="shared" si="4"/>
        <v>28</v>
      </c>
      <c r="Z5">
        <f t="shared" si="6"/>
        <v>150</v>
      </c>
      <c r="AA5" s="8">
        <v>22</v>
      </c>
      <c r="AB5">
        <f t="shared" si="7"/>
        <v>3300</v>
      </c>
      <c r="AC5" s="8" t="s">
        <v>3</v>
      </c>
    </row>
    <row r="6" spans="1:29">
      <c r="A6" s="8" t="s">
        <v>4</v>
      </c>
      <c r="B6" s="5"/>
      <c r="C6" s="5">
        <v>20</v>
      </c>
      <c r="D6" s="5">
        <v>5</v>
      </c>
      <c r="E6" s="10">
        <f t="shared" si="5"/>
        <v>25</v>
      </c>
      <c r="F6" s="5"/>
      <c r="G6" s="5">
        <v>18</v>
      </c>
      <c r="H6" s="5"/>
      <c r="I6" s="10">
        <f t="shared" si="0"/>
        <v>18</v>
      </c>
      <c r="J6" s="5"/>
      <c r="K6" s="5">
        <v>18</v>
      </c>
      <c r="L6" s="5">
        <v>5</v>
      </c>
      <c r="M6" s="10">
        <f t="shared" si="1"/>
        <v>23</v>
      </c>
      <c r="N6" s="5"/>
      <c r="O6" s="5">
        <v>20</v>
      </c>
      <c r="P6" s="5"/>
      <c r="Q6" s="10">
        <f t="shared" si="2"/>
        <v>20</v>
      </c>
      <c r="R6" s="5"/>
      <c r="S6" s="5">
        <v>20</v>
      </c>
      <c r="T6" s="5">
        <v>5</v>
      </c>
      <c r="U6" s="10">
        <f t="shared" si="3"/>
        <v>25</v>
      </c>
      <c r="V6" s="5"/>
      <c r="W6" s="5">
        <v>22</v>
      </c>
      <c r="X6" s="5"/>
      <c r="Y6" s="10">
        <f t="shared" si="4"/>
        <v>22</v>
      </c>
      <c r="Z6">
        <f t="shared" si="6"/>
        <v>133</v>
      </c>
      <c r="AA6" s="8">
        <v>15</v>
      </c>
      <c r="AB6">
        <f t="shared" si="7"/>
        <v>1995</v>
      </c>
      <c r="AC6" s="8" t="s">
        <v>4</v>
      </c>
    </row>
    <row r="7" spans="1:29">
      <c r="A7" s="8" t="s">
        <v>5</v>
      </c>
      <c r="B7" s="5">
        <v>15</v>
      </c>
      <c r="C7" s="5">
        <v>10</v>
      </c>
      <c r="D7" s="5">
        <v>10</v>
      </c>
      <c r="E7" s="10">
        <f t="shared" si="5"/>
        <v>35</v>
      </c>
      <c r="F7" s="5">
        <v>14</v>
      </c>
      <c r="G7" s="5">
        <v>10</v>
      </c>
      <c r="H7" s="5">
        <v>10</v>
      </c>
      <c r="I7" s="10">
        <f t="shared" si="0"/>
        <v>34</v>
      </c>
      <c r="J7" s="5">
        <v>15</v>
      </c>
      <c r="K7" s="5">
        <v>10</v>
      </c>
      <c r="L7" s="5">
        <v>15</v>
      </c>
      <c r="M7" s="10">
        <f t="shared" si="1"/>
        <v>40</v>
      </c>
      <c r="N7" s="5">
        <v>15</v>
      </c>
      <c r="O7" s="5">
        <v>10</v>
      </c>
      <c r="P7" s="5">
        <v>13</v>
      </c>
      <c r="Q7" s="10">
        <f t="shared" si="2"/>
        <v>38</v>
      </c>
      <c r="R7" s="5">
        <v>15</v>
      </c>
      <c r="S7" s="5">
        <v>10</v>
      </c>
      <c r="T7" s="5">
        <v>5</v>
      </c>
      <c r="U7" s="10">
        <f t="shared" si="3"/>
        <v>30</v>
      </c>
      <c r="V7" s="5">
        <v>15</v>
      </c>
      <c r="W7" s="5">
        <v>10</v>
      </c>
      <c r="X7" s="5">
        <v>8</v>
      </c>
      <c r="Y7" s="10">
        <f t="shared" si="4"/>
        <v>33</v>
      </c>
      <c r="Z7">
        <f t="shared" si="6"/>
        <v>210</v>
      </c>
      <c r="AA7" s="8">
        <v>15</v>
      </c>
      <c r="AB7">
        <f t="shared" si="7"/>
        <v>3150</v>
      </c>
      <c r="AC7" s="8" t="s">
        <v>5</v>
      </c>
    </row>
    <row r="8" spans="1:29">
      <c r="A8" s="11" t="s">
        <v>6</v>
      </c>
      <c r="B8" s="4"/>
      <c r="C8" s="6">
        <f>SUM(B2:D7)</f>
        <v>103</v>
      </c>
      <c r="D8" s="4"/>
      <c r="E8" s="9"/>
      <c r="F8" s="3"/>
      <c r="G8" s="7">
        <f>SUM(F2:H7)</f>
        <v>98</v>
      </c>
      <c r="H8" s="3"/>
      <c r="I8" s="9"/>
      <c r="J8" s="4"/>
      <c r="K8" s="6">
        <f>SUM(J2:L7)</f>
        <v>103</v>
      </c>
      <c r="L8" s="4"/>
      <c r="M8" s="9"/>
      <c r="N8" s="3"/>
      <c r="O8" s="7">
        <f>SUM(N2:P7)</f>
        <v>103</v>
      </c>
      <c r="P8" s="3"/>
      <c r="Q8" s="9"/>
      <c r="R8" s="4"/>
      <c r="S8" s="6">
        <f>SUM(R2:T7)</f>
        <v>103</v>
      </c>
      <c r="T8" s="4"/>
      <c r="U8" s="9"/>
      <c r="V8" s="3"/>
      <c r="W8" s="7">
        <f>SUM(V2:X7)</f>
        <v>103</v>
      </c>
      <c r="X8" s="3"/>
      <c r="Y8" s="9"/>
      <c r="AA8" s="15" t="s">
        <v>22</v>
      </c>
      <c r="AB8" s="15">
        <f>SUM(AB2:AB7)</f>
        <v>11445</v>
      </c>
    </row>
    <row r="9" spans="1:29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>
      <c r="A10" s="11" t="s">
        <v>16</v>
      </c>
      <c r="B10" s="13">
        <f>SUM(B2:B7)</f>
        <v>48</v>
      </c>
      <c r="C10" s="13">
        <f>SUM(C2:C7)</f>
        <v>35</v>
      </c>
      <c r="D10" s="13">
        <f>SUM(D2:D7)</f>
        <v>20</v>
      </c>
      <c r="E10" s="9"/>
      <c r="F10" s="13">
        <f t="shared" ref="F10:X10" si="8">SUM(F2:F7)</f>
        <v>42</v>
      </c>
      <c r="G10" s="13">
        <f t="shared" si="8"/>
        <v>33</v>
      </c>
      <c r="H10" s="13">
        <f t="shared" si="8"/>
        <v>23</v>
      </c>
      <c r="I10" s="9"/>
      <c r="J10" s="13">
        <f t="shared" si="8"/>
        <v>40</v>
      </c>
      <c r="K10" s="13">
        <f t="shared" si="8"/>
        <v>43</v>
      </c>
      <c r="L10" s="13">
        <f t="shared" si="8"/>
        <v>20</v>
      </c>
      <c r="M10" s="9"/>
      <c r="N10" s="13">
        <f t="shared" si="8"/>
        <v>40</v>
      </c>
      <c r="O10" s="13">
        <f t="shared" si="8"/>
        <v>45</v>
      </c>
      <c r="P10" s="13">
        <f t="shared" si="8"/>
        <v>18</v>
      </c>
      <c r="Q10" s="9"/>
      <c r="R10" s="13">
        <f t="shared" si="8"/>
        <v>43</v>
      </c>
      <c r="S10" s="13">
        <f t="shared" si="8"/>
        <v>40</v>
      </c>
      <c r="T10" s="13">
        <f t="shared" si="8"/>
        <v>20</v>
      </c>
      <c r="U10" s="9"/>
      <c r="V10" s="13">
        <f t="shared" si="8"/>
        <v>48</v>
      </c>
      <c r="W10" s="13">
        <f t="shared" si="8"/>
        <v>37</v>
      </c>
      <c r="X10" s="13">
        <f t="shared" si="8"/>
        <v>18</v>
      </c>
      <c r="Y10" s="9"/>
      <c r="AA10" t="s">
        <v>27</v>
      </c>
      <c r="AB10">
        <f>SUM(AB8-AB9)</f>
        <v>303</v>
      </c>
    </row>
    <row r="13" spans="1:29">
      <c r="B13" s="16" t="s">
        <v>24</v>
      </c>
      <c r="C13" s="16" t="s">
        <v>25</v>
      </c>
      <c r="D13" s="16" t="s">
        <v>15</v>
      </c>
      <c r="E13" s="1"/>
      <c r="F13" s="2"/>
      <c r="G13" s="2"/>
      <c r="H13" s="2"/>
      <c r="I13" s="2"/>
      <c r="J13" s="2"/>
      <c r="M13" s="1"/>
    </row>
    <row r="14" spans="1:29">
      <c r="A14" s="8" t="s">
        <v>0</v>
      </c>
      <c r="B14">
        <f>SUM(B2,F2,J2,N2,R2,V2)</f>
        <v>15</v>
      </c>
      <c r="C14">
        <f>SUM(C2,G2,K2,O2,S2,W2)</f>
        <v>15</v>
      </c>
      <c r="D14">
        <f>SUM(D2,H2,L2,P2,T2,X2)</f>
        <v>15</v>
      </c>
    </row>
    <row r="15" spans="1:29">
      <c r="A15" s="8" t="s">
        <v>1</v>
      </c>
      <c r="B15">
        <f t="shared" ref="B15:D15" si="9">SUM(B3,F3,J3,N3,R3,V3)</f>
        <v>30</v>
      </c>
      <c r="C15">
        <f t="shared" si="9"/>
        <v>0</v>
      </c>
      <c r="D15">
        <f t="shared" si="9"/>
        <v>0</v>
      </c>
    </row>
    <row r="16" spans="1:29">
      <c r="A16" s="8" t="s">
        <v>2</v>
      </c>
      <c r="B16">
        <f t="shared" ref="B16:D16" si="10">SUM(B4,F4,J4,N4,R4,V4)</f>
        <v>15</v>
      </c>
      <c r="C16">
        <f t="shared" si="10"/>
        <v>15</v>
      </c>
      <c r="D16">
        <f t="shared" si="10"/>
        <v>15</v>
      </c>
    </row>
    <row r="17" spans="1:9">
      <c r="A17" s="8" t="s">
        <v>3</v>
      </c>
      <c r="B17">
        <f t="shared" ref="B17:D17" si="11">SUM(B5,F5,J5,N5,R5,V5)</f>
        <v>112</v>
      </c>
      <c r="C17">
        <f t="shared" si="11"/>
        <v>25</v>
      </c>
      <c r="D17">
        <f t="shared" si="11"/>
        <v>13</v>
      </c>
      <c r="H17" s="12"/>
      <c r="I17" s="12"/>
    </row>
    <row r="18" spans="1:9">
      <c r="A18" s="8" t="s">
        <v>4</v>
      </c>
      <c r="B18">
        <f t="shared" ref="B18:D18" si="12">SUM(B6,F6,J6,N6,R6,V6)</f>
        <v>0</v>
      </c>
      <c r="C18">
        <f t="shared" si="12"/>
        <v>118</v>
      </c>
      <c r="D18">
        <f t="shared" si="12"/>
        <v>15</v>
      </c>
    </row>
    <row r="19" spans="1:9">
      <c r="A19" s="8" t="s">
        <v>5</v>
      </c>
      <c r="B19">
        <f t="shared" ref="B19:D19" si="13">SUM(B7,F7,J7,N7,R7,V7)</f>
        <v>89</v>
      </c>
      <c r="C19">
        <f t="shared" si="13"/>
        <v>60</v>
      </c>
      <c r="D19">
        <f t="shared" si="13"/>
        <v>61</v>
      </c>
      <c r="E19" s="19" t="s">
        <v>6</v>
      </c>
      <c r="F19" s="19"/>
    </row>
    <row r="20" spans="1:9">
      <c r="A20" t="s">
        <v>6</v>
      </c>
      <c r="B20">
        <f>SUM(B10,F10,J10,N10,R10,V10)</f>
        <v>261</v>
      </c>
      <c r="C20">
        <f>SUM(C10,G10,K10,O10,S10,W10)</f>
        <v>233</v>
      </c>
      <c r="D20">
        <f>SUM(D10,H10,L10,P10,T10,X10)</f>
        <v>119</v>
      </c>
      <c r="E20" s="19">
        <f>SUM(B20,C20,D20)</f>
        <v>613</v>
      </c>
      <c r="F20" s="19"/>
    </row>
    <row r="21" spans="1:9">
      <c r="E21" t="s">
        <v>23</v>
      </c>
      <c r="F21">
        <v>630</v>
      </c>
    </row>
    <row r="29" spans="1:9">
      <c r="C29" t="s">
        <v>19</v>
      </c>
      <c r="D29" t="s">
        <v>6</v>
      </c>
    </row>
    <row r="30" spans="1:9">
      <c r="A30" t="s">
        <v>17</v>
      </c>
      <c r="C30">
        <v>263</v>
      </c>
      <c r="D30">
        <f>SUM(PRODUCT(B14,AA2),PRODUCT(B15,AA3),PRODUCT(B16,AA4),PRODUCT(B17,AA5),PRODUCT(B18,AA6),PRODUCT(B19,AA7),)</f>
        <v>5299</v>
      </c>
    </row>
    <row r="31" spans="1:9">
      <c r="A31" t="s">
        <v>18</v>
      </c>
      <c r="C31">
        <v>236</v>
      </c>
      <c r="D31">
        <f>SUM(PRODUCT(C14,AA2),PRODUCT(C15,AA3),PRODUCT(C16,AA4),PRODUCT(C17,AA5),PRODUCT(C18,AA6),PRODUCT(C19,AA7),)</f>
        <v>3970</v>
      </c>
    </row>
    <row r="32" spans="1:9">
      <c r="A32" t="s">
        <v>26</v>
      </c>
      <c r="C32">
        <v>116</v>
      </c>
      <c r="D32">
        <f>SUM(PRODUCT(D14,AA2),PRODUCT(D15,AA3),PRODUCT(D16,AA4),PRODUCT(D17,AA5),PRODUCT(D18,AA6),PRODUCT(D19,AA7),)</f>
        <v>2176</v>
      </c>
    </row>
    <row r="33" spans="1:4">
      <c r="C33">
        <f>SUM(C30:C32)</f>
        <v>615</v>
      </c>
      <c r="D33">
        <f>SUM(D30:D32)</f>
        <v>11445</v>
      </c>
    </row>
    <row r="34" spans="1:4">
      <c r="A34" s="5"/>
    </row>
    <row r="35" spans="1:4">
      <c r="A35" s="5"/>
    </row>
    <row r="36" spans="1:4">
      <c r="A36" s="5"/>
    </row>
    <row r="37" spans="1:4">
      <c r="A37" s="5"/>
    </row>
    <row r="38" spans="1:4">
      <c r="A38" s="5"/>
    </row>
    <row r="39" spans="1:4">
      <c r="A39" s="5"/>
    </row>
    <row r="40" spans="1:4">
      <c r="A40" s="5"/>
    </row>
    <row r="41" spans="1:4">
      <c r="A41" s="5"/>
    </row>
  </sheetData>
  <mergeCells count="8">
    <mergeCell ref="E20:F20"/>
    <mergeCell ref="N1:P1"/>
    <mergeCell ref="R1:T1"/>
    <mergeCell ref="V1:X1"/>
    <mergeCell ref="E19:F19"/>
    <mergeCell ref="B1:D1"/>
    <mergeCell ref="F1:H1"/>
    <mergeCell ref="J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2016-03-04T23:09:30Z</dcterms:modified>
</cp:coreProperties>
</file>