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athanimse\AI.MCS-Data\kb-vault\sbs-eval\en-US\Code_Interpreter_1022_eval\20251024\data\"/>
    </mc:Choice>
  </mc:AlternateContent>
  <xr:revisionPtr revIDLastSave="0" documentId="13_ncr:1_{33ECEFD6-7427-49EC-9FAA-C5AA484C0F8B}" xr6:coauthVersionLast="47" xr6:coauthVersionMax="47" xr10:uidLastSave="{00000000-0000-0000-0000-000000000000}"/>
  <bookViews>
    <workbookView xWindow="0" yWindow="855" windowWidth="28800" windowHeight="15345" activeTab="1" xr2:uid="{00000000-000D-0000-FFFF-FFFF00000000}"/>
  </bookViews>
  <sheets>
    <sheet name="Justin" sheetId="1" r:id="rId1"/>
    <sheet name="Samantha" sheetId="2" r:id="rId2"/>
  </sheets>
  <definedNames>
    <definedName name="Average_Calories" localSheetId="1">Samantha!$C$4</definedName>
    <definedName name="Average_Calories">Justin!$C$4</definedName>
    <definedName name="Average_Distance__miles_km" localSheetId="1">Samantha!$B$6</definedName>
    <definedName name="Average_Distance__miles_km">Justin!$B$6</definedName>
    <definedName name="Average_Duration__minutes" localSheetId="1">Samantha!$B$4</definedName>
    <definedName name="Average_Duration__minutes">Justin!$B$4</definedName>
    <definedName name="Average_Pace__per_hour" localSheetId="1">Samantha!$B$8</definedName>
    <definedName name="Average_Pace__per_hour">Justin!$B$8</definedName>
    <definedName name="Average_Weight" localSheetId="1">Samantha!$C$6</definedName>
    <definedName name="Average_Weight">Justin!$C$6</definedName>
    <definedName name="_xlnm.Print_Titles" localSheetId="0">Justin!$10:$10</definedName>
    <definedName name="_xlnm.Print_Titles" localSheetId="1">Samantha!$10:$10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3" i="1" l="1"/>
  <c r="D223" i="1"/>
  <c r="C4" i="2"/>
  <c r="E379" i="2"/>
  <c r="D379" i="2"/>
  <c r="B8" i="1"/>
  <c r="C4" i="1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B6" i="2"/>
  <c r="B4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11" i="1"/>
  <c r="F12" i="1"/>
  <c r="B6" i="1"/>
  <c r="B4" i="1"/>
  <c r="B8" i="2" l="1"/>
</calcChain>
</file>

<file path=xl/sharedStrings.xml><?xml version="1.0" encoding="utf-8"?>
<sst xmlns="http://schemas.openxmlformats.org/spreadsheetml/2006/main" count="970" uniqueCount="42">
  <si>
    <t>Workout Log</t>
  </si>
  <si>
    <t>Stats</t>
  </si>
  <si>
    <t>Average Duration (minutes)</t>
  </si>
  <si>
    <t>Total Duration
(minutes)</t>
  </si>
  <si>
    <t>Average Distance (miles/km)</t>
  </si>
  <si>
    <t>Average Pace
(per hour)</t>
  </si>
  <si>
    <t>Workouts</t>
  </si>
  <si>
    <t>DATE</t>
  </si>
  <si>
    <t>ACTIVITY</t>
  </si>
  <si>
    <t>DURATION
(minutes)</t>
  </si>
  <si>
    <t>DISTANCE
(miles)</t>
  </si>
  <si>
    <t>PACE
(per hour)</t>
  </si>
  <si>
    <t>NOTES</t>
  </si>
  <si>
    <t>Cross Country Ski</t>
  </si>
  <si>
    <t>Cross Trainer</t>
  </si>
  <si>
    <t>Indoor Bike</t>
  </si>
  <si>
    <t>Treadmill</t>
  </si>
  <si>
    <t>Outdoor Bike</t>
  </si>
  <si>
    <t>Outdoor Run</t>
  </si>
  <si>
    <t>Hike</t>
  </si>
  <si>
    <t>Kayak</t>
  </si>
  <si>
    <t>Total</t>
  </si>
  <si>
    <t>Weather: Snowy, Equipment: None</t>
  </si>
  <si>
    <t>Weather: Cloudy, Equipment: New Bike</t>
  </si>
  <si>
    <t>Weather: Cloudy, Equipment: None</t>
  </si>
  <si>
    <t>Weather: Cloudy, Equipment: New Shoes</t>
  </si>
  <si>
    <t>Weather: Rainy, Equipment: None</t>
  </si>
  <si>
    <t>Weather: Sunny, Equipment: None</t>
  </si>
  <si>
    <t>Weather: Cloudy, Equipment: Old Shoes</t>
  </si>
  <si>
    <t>Weather: Snowy, Equipment: Old Bike</t>
  </si>
  <si>
    <t>Weather: Snowy, Equipment: Old Shoes</t>
  </si>
  <si>
    <t>Weather: Sunny, Equipment: New Shoes</t>
  </si>
  <si>
    <t>Weather: Sunny, Equipment: New Bike</t>
  </si>
  <si>
    <t>Weather: Sunny, Equipment: Old Shoes</t>
  </si>
  <si>
    <t>Weather: Cloudy, Equipment: Old Bike</t>
  </si>
  <si>
    <t>Weather: Rainy, Equipment: Old Shoes</t>
  </si>
  <si>
    <t>Weather: Sunny, Equipment: Old Bike</t>
  </si>
  <si>
    <t>Weather: Snowy, Equipment: New Bike</t>
  </si>
  <si>
    <t>Weather: Rainy, Equipment: New Bike</t>
  </si>
  <si>
    <t>Weather: Snowy, Equipment: New Shoes</t>
  </si>
  <si>
    <t>Weather: Rainy, Equipment: New Shoes</t>
  </si>
  <si>
    <t>Weather: Rainy, Equipment: Old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</si>
</sst>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 tint="0.14990691854609822"/>
      <name val="Arial"/>
      <family val="2"/>
      <scheme val="minor"/>
    </font>
    <font>
      <sz val="9"/>
      <color theme="1" tint="0.14996795556505021"/>
      <name val="Arial"/>
      <family val="2"/>
      <scheme val="minor"/>
    </font>
    <font>
      <sz val="24"/>
      <color theme="0"/>
      <name val="Arial"/>
      <family val="2"/>
      <scheme val="major"/>
    </font>
    <font>
      <sz val="18"/>
      <color theme="4"/>
      <name val="Arial"/>
      <family val="2"/>
      <scheme val="major"/>
    </font>
    <font>
      <sz val="16"/>
      <color theme="3"/>
      <name val="Arial"/>
      <family val="2"/>
      <scheme val="major"/>
    </font>
    <font>
      <sz val="11"/>
      <color theme="1" tint="0.34998626667073579"/>
      <name val="Arial"/>
      <family val="2"/>
      <scheme val="major"/>
    </font>
    <font>
      <sz val="18"/>
      <color theme="4" tint="-0.24994659260841701"/>
      <name val="Arial"/>
      <family val="2"/>
      <scheme val="major"/>
    </font>
    <font>
      <sz val="11"/>
      <color theme="1" tint="0.14990691854609822"/>
      <name val="Arial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 tint="-0.14996795556505021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Alignment="0" applyProtection="0"/>
    <xf numFmtId="0" fontId="7" fillId="3" borderId="0" applyFill="0" applyBorder="0">
      <alignment horizontal="center" vertical="center" wrapText="1"/>
    </xf>
    <xf numFmtId="14" fontId="7" fillId="3" borderId="0" applyFill="0" applyBorder="0">
      <alignment horizontal="center"/>
    </xf>
    <xf numFmtId="4" fontId="7" fillId="3" borderId="0" applyFill="0" applyBorder="0">
      <alignment horizontal="center"/>
    </xf>
    <xf numFmtId="3" fontId="7" fillId="3" borderId="0" applyFill="0" applyBorder="0">
      <alignment horizontal="center"/>
    </xf>
    <xf numFmtId="0" fontId="7" fillId="3" borderId="0" applyFill="0" applyBorder="0">
      <alignment horizontal="left" wrapText="1"/>
    </xf>
  </cellStyleXfs>
  <cellXfs count="17">
    <xf numFmtId="0" fontId="0" fillId="0" borderId="0" xfId="0"/>
    <xf numFmtId="0" fontId="2" fillId="2" borderId="1" xfId="1"/>
    <xf numFmtId="0" fontId="0" fillId="3" borderId="0" xfId="0" applyFill="1"/>
    <xf numFmtId="0" fontId="6" fillId="3" borderId="0" xfId="5" applyFill="1" applyAlignment="1">
      <alignment horizontal="left"/>
    </xf>
    <xf numFmtId="0" fontId="1" fillId="3" borderId="0" xfId="0" applyFont="1" applyFill="1" applyAlignment="1">
      <alignment vertical="center"/>
    </xf>
    <xf numFmtId="0" fontId="3" fillId="0" borderId="0" xfId="2" applyFill="1">
      <alignment horizontal="left"/>
    </xf>
    <xf numFmtId="0" fontId="5" fillId="0" borderId="0" xfId="4" applyFill="1">
      <alignment horizontal="left" vertical="top" wrapText="1"/>
    </xf>
    <xf numFmtId="3" fontId="4" fillId="0" borderId="0" xfId="3" applyNumberFormat="1" applyFill="1">
      <alignment horizontal="left" vertical="top"/>
    </xf>
    <xf numFmtId="4" fontId="4" fillId="0" borderId="0" xfId="3" applyNumberFormat="1" applyFill="1">
      <alignment horizontal="left" vertical="top"/>
    </xf>
    <xf numFmtId="0" fontId="7" fillId="0" borderId="0" xfId="6" applyFill="1">
      <alignment horizontal="center" vertical="center" wrapText="1"/>
    </xf>
    <xf numFmtId="0" fontId="7" fillId="3" borderId="0" xfId="10" applyFill="1" applyBorder="1">
      <alignment horizontal="left" wrapText="1"/>
    </xf>
    <xf numFmtId="4" fontId="7" fillId="3" borderId="0" xfId="8" applyFill="1" applyBorder="1">
      <alignment horizontal="center"/>
    </xf>
    <xf numFmtId="14" fontId="8" fillId="0" borderId="0" xfId="0" applyNumberFormat="1" applyFont="1"/>
    <xf numFmtId="0" fontId="8" fillId="0" borderId="0" xfId="0" applyFont="1"/>
    <xf numFmtId="4" fontId="7" fillId="3" borderId="0" xfId="8" applyFill="1">
      <alignment horizontal="center"/>
    </xf>
    <xf numFmtId="0" fontId="7" fillId="3" borderId="0" xfId="10" applyFill="1">
      <alignment horizontal="left" wrapText="1"/>
    </xf>
    <xf numFmtId="0" fontId="2" fillId="2" borderId="1" xfId="1" applyAlignment="1">
      <alignment horizontal="center" vertical="center"/>
    </xf>
  </cellXfs>
  <cellStyles count="11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0.00" xfId="8" xr:uid="{00000000-0005-0000-0000-000005000000}"/>
    <cellStyle name="Table date" xfId="7" xr:uid="{00000000-0005-0000-0000-000006000000}"/>
    <cellStyle name="Table heading" xfId="6" xr:uid="{00000000-0005-0000-0000-000007000000}"/>
    <cellStyle name="Table notes" xfId="10" xr:uid="{00000000-0005-0000-0000-000008000000}"/>
    <cellStyle name="Table number style" xfId="9" xr:uid="{00000000-0005-0000-0000-000009000000}"/>
    <cellStyle name="Title" xfId="1" builtinId="15" customBuiltin="1"/>
  </cellStyles>
  <dxfs count="9"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alignment horizontal="center" textRotation="0" indent="0" justifyLastLine="0" shrinkToFit="0" readingOrder="0"/>
    </dxf>
    <dxf>
      <fill>
        <patternFill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fill>
        <patternFill patternType="solid">
          <fgColor rgb="FF000000"/>
          <bgColor rgb="FFF4F3EE"/>
        </patternFill>
      </fill>
      <alignment horizontal="center" textRotation="0" indent="0" justifyLastLine="0" shrinkToFit="0" readingOrder="0"/>
    </dxf>
    <dxf>
      <fill>
        <patternFill>
          <fgColor rgb="FF000000"/>
          <bgColor rgb="FFF4F3EE"/>
        </patternFill>
      </fill>
    </dxf>
    <dxf>
      <font>
        <b/>
        <i val="0"/>
        <color theme="1" tint="0.14996795556505021"/>
      </font>
      <fill>
        <patternFill patternType="solid">
          <fgColor theme="4"/>
          <bgColor theme="2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color theme="1" tint="0.14996795556505021"/>
      </font>
      <fill>
        <patternFill>
          <bgColor theme="2"/>
        </patternFill>
      </fill>
    </dxf>
  </dxfs>
  <tableStyles count="1" defaultTableStyle="Workout log table" defaultPivotStyle="PivotStyleLight16">
    <tableStyle name="Workout log table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uts" displayName="Workouts" ref="B10:G220" dataDxfId="3" totalsRowDxfId="2" headerRowCellStyle="Table heading">
  <autoFilter ref="B10:G220" xr:uid="{00000000-0009-0000-0100-000001000000}"/>
  <tableColumns count="6">
    <tableColumn id="1" xr3:uid="{00000000-0010-0000-0000-000001000000}" name="DATE" totalsRowLabel="Total"/>
    <tableColumn id="8" xr3:uid="{00000000-0010-0000-0000-000008000000}" name="ACTIVITY"/>
    <tableColumn id="2" xr3:uid="{00000000-0010-0000-0000-000002000000}" name="DURATION_x000a_(minutes)"/>
    <tableColumn id="3" xr3:uid="{00000000-0010-0000-0000-000003000000}" name="DISTANCE_x000a_(miles)"/>
    <tableColumn id="4" xr3:uid="{00000000-0010-0000-0000-000004000000}" name="PACE_x000a_(per hour)" dataDxfId="1" dataCellStyle="Table 0.00">
      <calculatedColumnFormula>IFERROR((60/Workouts[[#This Row],[DURATION
(minutes)]])*Workouts[[#This Row],[DISTANCE
(miles)]],"")</calculatedColumnFormula>
    </tableColumn>
    <tableColumn id="7" xr3:uid="{00000000-0010-0000-0000-000007000000}" name="NOTES" totalsRowFunction="count" dataDxfId="0" dataCellStyle="Table notes"/>
  </tableColumns>
  <tableStyleInfo name="Workout log table" showFirstColumn="0" showLastColumn="0" showRowStripes="1" showColumnStripes="0"/>
  <extLst>
    <ext xmlns:x14="http://schemas.microsoft.com/office/spreadsheetml/2009/9/main" uri="{504A1905-F514-4f6f-8877-14C23A59335A}">
      <x14:table altTextSummary="Enter workout details, including date, activity, duration, distance, pace, calories, body weight, and any notes. Pace is automatically calcu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038D93-953A-7442-B6DD-F37B4C1CAB72}" name="Workouts3" displayName="Workouts3" ref="B10:G381" dataDxfId="6" totalsRowDxfId="5" headerRowCellStyle="Table heading">
  <autoFilter ref="B10:G381" xr:uid="{00000000-0009-0000-0100-000001000000}"/>
  <tableColumns count="6">
    <tableColumn id="1" xr3:uid="{C156B2E5-E11E-0F48-A407-EF9C6BD036C8}" name="DATE" totalsRowLabel="Total"/>
    <tableColumn id="8" xr3:uid="{F1F59E98-4E81-0B4F-9936-59146BC8944E}" name="ACTIVITY"/>
    <tableColumn id="2" xr3:uid="{0202057B-B66F-8F4A-8F27-806F207579AA}" name="DURATION_x000a_(minutes)"/>
    <tableColumn id="3" xr3:uid="{E1D4A694-762B-3247-8581-4E2700396ED6}" name="DISTANCE_x000a_(miles)"/>
    <tableColumn id="4" xr3:uid="{DA13E323-3746-EF4A-8FB9-EBC21D0C93A6}" name="PACE_x000a_(per hour)" dataDxfId="4" dataCellStyle="Table 0.00">
      <calculatedColumnFormula>IFERROR((60/Workouts3[[#This Row],[DURATION
(minutes)]])*Workouts3[[#This Row],[DISTANCE
(miles)]],"")</calculatedColumnFormula>
    </tableColumn>
    <tableColumn id="7" xr3:uid="{CA8D1BCE-1C59-2244-8D1D-E5F02BA21078}" name="NOTES" totalsRowFunction="count"/>
  </tableColumns>
  <tableStyleInfo name="Workout log table" showFirstColumn="0" showLastColumn="0" showRowStripes="1" showColumnStripes="0"/>
  <extLst>
    <ext xmlns:x14="http://schemas.microsoft.com/office/spreadsheetml/2009/9/main" uri="{504A1905-F514-4f6f-8877-14C23A59335A}">
      <x14:table altTextSummary="Enter workout details, including date, activity, duration, distance, pace, calories, body weight, and any notes. Pace is automatically calcuated"/>
    </ext>
  </extLst>
</table>
</file>

<file path=xl/theme/theme1.xml><?xml version="1.0" encoding="utf-8"?>
<a:theme xmlns:a="http://schemas.openxmlformats.org/drawingml/2006/main" name="Office Theme">
  <a:themeElements>
    <a:clrScheme name="Workout Log">
      <a:dk1>
        <a:sysClr val="windowText" lastClr="000000"/>
      </a:dk1>
      <a:lt1>
        <a:sysClr val="window" lastClr="FFFFFF"/>
      </a:lt1>
      <a:dk2>
        <a:srgbClr val="161417"/>
      </a:dk2>
      <a:lt2>
        <a:srgbClr val="F4F3EE"/>
      </a:lt2>
      <a:accent1>
        <a:srgbClr val="DF4C26"/>
      </a:accent1>
      <a:accent2>
        <a:srgbClr val="36A0CA"/>
      </a:accent2>
      <a:accent3>
        <a:srgbClr val="CAC02F"/>
      </a:accent3>
      <a:accent4>
        <a:srgbClr val="41B05B"/>
      </a:accent4>
      <a:accent5>
        <a:srgbClr val="805FA6"/>
      </a:accent5>
      <a:accent6>
        <a:srgbClr val="EF7E31"/>
      </a:accent6>
      <a:hlink>
        <a:srgbClr val="36A0CA"/>
      </a:hlink>
      <a:folHlink>
        <a:srgbClr val="805FA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223"/>
  <sheetViews>
    <sheetView showGridLines="0" topLeftCell="A212" workbookViewId="0">
      <selection activeCell="F222" sqref="F222"/>
    </sheetView>
  </sheetViews>
  <sheetFormatPr defaultColWidth="8.625" defaultRowHeight="30" customHeight="1" x14ac:dyDescent="0.2"/>
  <cols>
    <col min="1" max="1" width="2.625" style="2" customWidth="1"/>
    <col min="2" max="2" width="17.625" style="2" customWidth="1"/>
    <col min="3" max="3" width="20.625" style="2" customWidth="1"/>
    <col min="4" max="6" width="19.625" style="2" customWidth="1"/>
    <col min="7" max="7" width="21.375" style="2" customWidth="1"/>
    <col min="8" max="8" width="2.625" style="2" customWidth="1"/>
    <col min="9" max="16384" width="8.625" style="2"/>
  </cols>
  <sheetData>
    <row r="1" spans="1:8" s="1" customFormat="1" ht="39.950000000000003" customHeight="1" thickBot="1" x14ac:dyDescent="0.45">
      <c r="A1" s="16" t="s">
        <v>0</v>
      </c>
      <c r="B1" s="16"/>
      <c r="C1" s="16"/>
      <c r="D1" s="16"/>
      <c r="E1" s="16"/>
      <c r="F1" s="16"/>
      <c r="G1" s="16"/>
      <c r="H1" s="16"/>
    </row>
    <row r="2" spans="1:8" customFormat="1" ht="30" customHeight="1" thickTop="1" x14ac:dyDescent="0.35">
      <c r="B2" s="5" t="s">
        <v>1</v>
      </c>
    </row>
    <row r="3" spans="1:8" customFormat="1" ht="30" customHeight="1" x14ac:dyDescent="0.2">
      <c r="B3" s="6" t="s">
        <v>2</v>
      </c>
      <c r="C3" s="6" t="s">
        <v>3</v>
      </c>
    </row>
    <row r="4" spans="1:8" customFormat="1" ht="30" customHeight="1" x14ac:dyDescent="0.2">
      <c r="B4" s="7">
        <f>IFERROR(AVERAGE(Workouts[DURATION
(minutes)]),"[TIME]")</f>
        <v>74.733333333333334</v>
      </c>
      <c r="C4" s="7">
        <f>SUM(D11:D1000)</f>
        <v>31388</v>
      </c>
    </row>
    <row r="5" spans="1:8" customFormat="1" ht="30" customHeight="1" x14ac:dyDescent="0.2">
      <c r="B5" s="6" t="s">
        <v>4</v>
      </c>
      <c r="C5" s="6"/>
    </row>
    <row r="6" spans="1:8" customFormat="1" ht="30" customHeight="1" x14ac:dyDescent="0.2">
      <c r="B6" s="8">
        <f>IFERROR(AVERAGE(Workouts[DISTANCE
(miles)]),"[DISTANCE]")</f>
        <v>7.5639047619047668</v>
      </c>
      <c r="C6" s="7"/>
    </row>
    <row r="7" spans="1:8" customFormat="1" ht="30" customHeight="1" x14ac:dyDescent="0.2">
      <c r="B7" s="6" t="s">
        <v>5</v>
      </c>
    </row>
    <row r="8" spans="1:8" customFormat="1" ht="30" customHeight="1" x14ac:dyDescent="0.2">
      <c r="B8" s="8">
        <f>IFERROR((60/Average_Duration__minutes)*Average_Distance__miles_km,"")</f>
        <v>6.0727156875238988</v>
      </c>
    </row>
    <row r="9" spans="1:8" ht="30" customHeight="1" x14ac:dyDescent="0.35">
      <c r="B9" s="3" t="s">
        <v>6</v>
      </c>
    </row>
    <row r="10" spans="1:8" s="4" customFormat="1" ht="30" customHeight="1" x14ac:dyDescent="0.2"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</row>
    <row r="11" spans="1:8" ht="30" customHeight="1" x14ac:dyDescent="0.25">
      <c r="B11" s="12">
        <v>45292</v>
      </c>
      <c r="C11" s="13" t="s">
        <v>13</v>
      </c>
      <c r="D11" s="13">
        <v>96</v>
      </c>
      <c r="E11" s="13">
        <v>12.55</v>
      </c>
      <c r="F11" s="11">
        <f>IFERROR((60/Workouts[[#This Row],[DURATION
(minutes)]])*Workouts[[#This Row],[DISTANCE
(miles)]],"")</f>
        <v>7.84375</v>
      </c>
      <c r="G11" s="10"/>
    </row>
    <row r="12" spans="1:8" ht="30" customHeight="1" x14ac:dyDescent="0.25">
      <c r="B12" s="12">
        <v>45293</v>
      </c>
      <c r="C12" s="13" t="s">
        <v>14</v>
      </c>
      <c r="D12" s="13">
        <v>96</v>
      </c>
      <c r="E12" s="13">
        <v>6.68</v>
      </c>
      <c r="F12" s="11">
        <f>IFERROR((60/Workouts[[#This Row],[DURATION
(minutes)]])*Workouts[[#This Row],[DISTANCE
(miles)]],"")</f>
        <v>4.1749999999999998</v>
      </c>
      <c r="G12" s="10"/>
    </row>
    <row r="13" spans="1:8" ht="30" customHeight="1" x14ac:dyDescent="0.25">
      <c r="B13" s="12">
        <v>45294</v>
      </c>
      <c r="C13" s="13" t="s">
        <v>14</v>
      </c>
      <c r="D13" s="13">
        <v>33</v>
      </c>
      <c r="E13" s="13">
        <v>3.6</v>
      </c>
      <c r="F13" s="14">
        <f>IFERROR((60/Workouts[[#This Row],[DURATION
(minutes)]])*Workouts[[#This Row],[DISTANCE
(miles)]],"")</f>
        <v>6.545454545454545</v>
      </c>
      <c r="G13" s="15"/>
    </row>
    <row r="14" spans="1:8" ht="30" customHeight="1" x14ac:dyDescent="0.25">
      <c r="B14" s="12">
        <v>45295</v>
      </c>
      <c r="C14" s="13" t="s">
        <v>13</v>
      </c>
      <c r="D14" s="13">
        <v>74</v>
      </c>
      <c r="E14" s="13">
        <v>7.09</v>
      </c>
      <c r="F14" s="14">
        <f>IFERROR((60/Workouts[[#This Row],[DURATION
(minutes)]])*Workouts[[#This Row],[DISTANCE
(miles)]],"")</f>
        <v>5.7486486486486488</v>
      </c>
      <c r="G14" s="15"/>
    </row>
    <row r="15" spans="1:8" ht="30" customHeight="1" x14ac:dyDescent="0.25">
      <c r="B15" s="12">
        <v>45299</v>
      </c>
      <c r="C15" s="13" t="s">
        <v>13</v>
      </c>
      <c r="D15" s="13">
        <v>81</v>
      </c>
      <c r="E15" s="13">
        <v>8.7899999999999991</v>
      </c>
      <c r="F15" s="14">
        <f>IFERROR((60/Workouts[[#This Row],[DURATION
(minutes)]])*Workouts[[#This Row],[DISTANCE
(miles)]],"")</f>
        <v>6.5111111111111102</v>
      </c>
      <c r="G15" s="15"/>
    </row>
    <row r="16" spans="1:8" ht="30" customHeight="1" x14ac:dyDescent="0.25">
      <c r="B16" s="12">
        <v>45300</v>
      </c>
      <c r="C16" s="13" t="s">
        <v>15</v>
      </c>
      <c r="D16" s="13">
        <v>95</v>
      </c>
      <c r="E16" s="13">
        <v>13.73</v>
      </c>
      <c r="F16" s="14">
        <f>IFERROR((60/Workouts[[#This Row],[DURATION
(minutes)]])*Workouts[[#This Row],[DISTANCE
(miles)]],"")</f>
        <v>8.6715789473684204</v>
      </c>
      <c r="G16" s="15"/>
    </row>
    <row r="17" spans="2:7" ht="30" customHeight="1" x14ac:dyDescent="0.25">
      <c r="B17" s="12">
        <v>45301</v>
      </c>
      <c r="C17" s="13" t="s">
        <v>14</v>
      </c>
      <c r="D17" s="13">
        <v>66</v>
      </c>
      <c r="E17" s="13">
        <v>6.37</v>
      </c>
      <c r="F17" s="14">
        <f>IFERROR((60/Workouts[[#This Row],[DURATION
(minutes)]])*Workouts[[#This Row],[DISTANCE
(miles)]],"")</f>
        <v>5.790909090909091</v>
      </c>
      <c r="G17" s="15"/>
    </row>
    <row r="18" spans="2:7" ht="30" customHeight="1" x14ac:dyDescent="0.25">
      <c r="B18" s="12">
        <v>45302</v>
      </c>
      <c r="C18" s="13" t="s">
        <v>16</v>
      </c>
      <c r="D18" s="13">
        <v>33</v>
      </c>
      <c r="E18" s="13">
        <v>3.59</v>
      </c>
      <c r="F18" s="14">
        <f>IFERROR((60/Workouts[[#This Row],[DURATION
(minutes)]])*Workouts[[#This Row],[DISTANCE
(miles)]],"")</f>
        <v>6.5272727272727264</v>
      </c>
      <c r="G18" s="15"/>
    </row>
    <row r="19" spans="2:7" ht="30" customHeight="1" x14ac:dyDescent="0.25">
      <c r="B19" s="12">
        <v>45306</v>
      </c>
      <c r="C19" s="13" t="s">
        <v>13</v>
      </c>
      <c r="D19" s="13">
        <v>99</v>
      </c>
      <c r="E19" s="13">
        <v>8.64</v>
      </c>
      <c r="F19" s="14">
        <f>IFERROR((60/Workouts[[#This Row],[DURATION
(minutes)]])*Workouts[[#This Row],[DISTANCE
(miles)]],"")</f>
        <v>5.2363636363636372</v>
      </c>
      <c r="G19" s="15"/>
    </row>
    <row r="20" spans="2:7" ht="30" customHeight="1" x14ac:dyDescent="0.25">
      <c r="B20" s="12">
        <v>45307</v>
      </c>
      <c r="C20" s="13" t="s">
        <v>15</v>
      </c>
      <c r="D20" s="13">
        <v>37</v>
      </c>
      <c r="E20" s="13">
        <v>4.0999999999999996</v>
      </c>
      <c r="F20" s="14">
        <f>IFERROR((60/Workouts[[#This Row],[DURATION
(minutes)]])*Workouts[[#This Row],[DISTANCE
(miles)]],"")</f>
        <v>6.6486486486486482</v>
      </c>
      <c r="G20" s="15"/>
    </row>
    <row r="21" spans="2:7" ht="30" customHeight="1" x14ac:dyDescent="0.25">
      <c r="B21" s="12">
        <v>45308</v>
      </c>
      <c r="C21" s="13" t="s">
        <v>14</v>
      </c>
      <c r="D21" s="13">
        <v>96</v>
      </c>
      <c r="E21" s="13">
        <v>9.43</v>
      </c>
      <c r="F21" s="14">
        <f>IFERROR((60/Workouts[[#This Row],[DURATION
(minutes)]])*Workouts[[#This Row],[DISTANCE
(miles)]],"")</f>
        <v>5.8937499999999998</v>
      </c>
      <c r="G21" s="15"/>
    </row>
    <row r="22" spans="2:7" ht="30" customHeight="1" x14ac:dyDescent="0.25">
      <c r="B22" s="12">
        <v>45309</v>
      </c>
      <c r="C22" s="13" t="s">
        <v>15</v>
      </c>
      <c r="D22" s="13">
        <v>117</v>
      </c>
      <c r="E22" s="13">
        <v>8.73</v>
      </c>
      <c r="F22" s="14">
        <f>IFERROR((60/Workouts[[#This Row],[DURATION
(minutes)]])*Workouts[[#This Row],[DISTANCE
(miles)]],"")</f>
        <v>4.476923076923077</v>
      </c>
      <c r="G22" s="15"/>
    </row>
    <row r="23" spans="2:7" ht="30" customHeight="1" x14ac:dyDescent="0.25">
      <c r="B23" s="12">
        <v>45313</v>
      </c>
      <c r="C23" s="13" t="s">
        <v>14</v>
      </c>
      <c r="D23" s="13">
        <v>38</v>
      </c>
      <c r="E23" s="13">
        <v>3.33</v>
      </c>
      <c r="F23" s="14">
        <f>IFERROR((60/Workouts[[#This Row],[DURATION
(minutes)]])*Workouts[[#This Row],[DISTANCE
(miles)]],"")</f>
        <v>5.2578947368421058</v>
      </c>
      <c r="G23" s="15"/>
    </row>
    <row r="24" spans="2:7" ht="30" customHeight="1" x14ac:dyDescent="0.25">
      <c r="B24" s="12">
        <v>45314</v>
      </c>
      <c r="C24" s="13" t="s">
        <v>16</v>
      </c>
      <c r="D24" s="13">
        <v>36</v>
      </c>
      <c r="E24" s="13">
        <v>2.59</v>
      </c>
      <c r="F24" s="14">
        <f>IFERROR((60/Workouts[[#This Row],[DURATION
(minutes)]])*Workouts[[#This Row],[DISTANCE
(miles)]],"")</f>
        <v>4.3166666666666664</v>
      </c>
      <c r="G24" s="15"/>
    </row>
    <row r="25" spans="2:7" ht="30" customHeight="1" x14ac:dyDescent="0.25">
      <c r="B25" s="12">
        <v>45315</v>
      </c>
      <c r="C25" s="13" t="s">
        <v>14</v>
      </c>
      <c r="D25" s="13">
        <v>83</v>
      </c>
      <c r="E25" s="13">
        <v>10.62</v>
      </c>
      <c r="F25" s="14">
        <f>IFERROR((60/Workouts[[#This Row],[DURATION
(minutes)]])*Workouts[[#This Row],[DISTANCE
(miles)]],"")</f>
        <v>7.6771084337349391</v>
      </c>
      <c r="G25" s="15"/>
    </row>
    <row r="26" spans="2:7" ht="30" customHeight="1" x14ac:dyDescent="0.25">
      <c r="B26" s="12">
        <v>45316</v>
      </c>
      <c r="C26" s="13" t="s">
        <v>16</v>
      </c>
      <c r="D26" s="13">
        <v>38</v>
      </c>
      <c r="E26" s="13">
        <v>2.15</v>
      </c>
      <c r="F26" s="14">
        <f>IFERROR((60/Workouts[[#This Row],[DURATION
(minutes)]])*Workouts[[#This Row],[DISTANCE
(miles)]],"")</f>
        <v>3.3947368421052633</v>
      </c>
      <c r="G26" s="15"/>
    </row>
    <row r="27" spans="2:7" ht="30" customHeight="1" x14ac:dyDescent="0.25">
      <c r="B27" s="12">
        <v>45320</v>
      </c>
      <c r="C27" s="13" t="s">
        <v>14</v>
      </c>
      <c r="D27" s="13">
        <v>89</v>
      </c>
      <c r="E27" s="13">
        <v>6.85</v>
      </c>
      <c r="F27" s="14">
        <f>IFERROR((60/Workouts[[#This Row],[DURATION
(minutes)]])*Workouts[[#This Row],[DISTANCE
(miles)]],"")</f>
        <v>4.6179775280898872</v>
      </c>
      <c r="G27" s="15"/>
    </row>
    <row r="28" spans="2:7" ht="30" customHeight="1" x14ac:dyDescent="0.25">
      <c r="B28" s="12">
        <v>45321</v>
      </c>
      <c r="C28" s="13" t="s">
        <v>14</v>
      </c>
      <c r="D28" s="13">
        <v>42</v>
      </c>
      <c r="E28" s="13">
        <v>4.46</v>
      </c>
      <c r="F28" s="14">
        <f>IFERROR((60/Workouts[[#This Row],[DURATION
(minutes)]])*Workouts[[#This Row],[DISTANCE
(miles)]],"")</f>
        <v>6.3714285714285719</v>
      </c>
      <c r="G28" s="15"/>
    </row>
    <row r="29" spans="2:7" ht="30" customHeight="1" x14ac:dyDescent="0.25">
      <c r="B29" s="12">
        <v>45322</v>
      </c>
      <c r="C29" s="13" t="s">
        <v>15</v>
      </c>
      <c r="D29" s="13">
        <v>103</v>
      </c>
      <c r="E29" s="13">
        <v>9.1</v>
      </c>
      <c r="F29" s="14">
        <f>IFERROR((60/Workouts[[#This Row],[DURATION
(minutes)]])*Workouts[[#This Row],[DISTANCE
(miles)]],"")</f>
        <v>5.3009708737864072</v>
      </c>
      <c r="G29" s="15"/>
    </row>
    <row r="30" spans="2:7" ht="30" customHeight="1" x14ac:dyDescent="0.25">
      <c r="B30" s="12">
        <v>45323</v>
      </c>
      <c r="C30" s="13" t="s">
        <v>15</v>
      </c>
      <c r="D30" s="13">
        <v>65</v>
      </c>
      <c r="E30" s="13">
        <v>4.99</v>
      </c>
      <c r="F30" s="14">
        <f>IFERROR((60/Workouts[[#This Row],[DURATION
(minutes)]])*Workouts[[#This Row],[DISTANCE
(miles)]],"")</f>
        <v>4.6061538461538465</v>
      </c>
      <c r="G30" s="15"/>
    </row>
    <row r="31" spans="2:7" ht="30" customHeight="1" x14ac:dyDescent="0.25">
      <c r="B31" s="12">
        <v>45327</v>
      </c>
      <c r="C31" s="13" t="s">
        <v>16</v>
      </c>
      <c r="D31" s="13">
        <v>77</v>
      </c>
      <c r="E31" s="13">
        <v>11.34</v>
      </c>
      <c r="F31" s="14">
        <f>IFERROR((60/Workouts[[#This Row],[DURATION
(minutes)]])*Workouts[[#This Row],[DISTANCE
(miles)]],"")</f>
        <v>8.836363636363636</v>
      </c>
      <c r="G31" s="15"/>
    </row>
    <row r="32" spans="2:7" ht="30" customHeight="1" x14ac:dyDescent="0.25">
      <c r="B32" s="12">
        <v>45328</v>
      </c>
      <c r="C32" s="13" t="s">
        <v>13</v>
      </c>
      <c r="D32" s="13">
        <v>97</v>
      </c>
      <c r="E32" s="13">
        <v>7.01</v>
      </c>
      <c r="F32" s="14">
        <f>IFERROR((60/Workouts[[#This Row],[DURATION
(minutes)]])*Workouts[[#This Row],[DISTANCE
(miles)]],"")</f>
        <v>4.3360824742268038</v>
      </c>
      <c r="G32" s="15"/>
    </row>
    <row r="33" spans="2:7" ht="30" customHeight="1" x14ac:dyDescent="0.25">
      <c r="B33" s="12">
        <v>45329</v>
      </c>
      <c r="C33" s="13" t="s">
        <v>16</v>
      </c>
      <c r="D33" s="13">
        <v>37</v>
      </c>
      <c r="E33" s="13">
        <v>3.85</v>
      </c>
      <c r="F33" s="14">
        <f>IFERROR((60/Workouts[[#This Row],[DURATION
(minutes)]])*Workouts[[#This Row],[DISTANCE
(miles)]],"")</f>
        <v>6.2432432432432439</v>
      </c>
      <c r="G33" s="15"/>
    </row>
    <row r="34" spans="2:7" ht="30" customHeight="1" x14ac:dyDescent="0.25">
      <c r="B34" s="12">
        <v>45330</v>
      </c>
      <c r="C34" s="13" t="s">
        <v>16</v>
      </c>
      <c r="D34" s="13">
        <v>101</v>
      </c>
      <c r="E34" s="13">
        <v>10.55</v>
      </c>
      <c r="F34" s="14">
        <f>IFERROR((60/Workouts[[#This Row],[DURATION
(minutes)]])*Workouts[[#This Row],[DISTANCE
(miles)]],"")</f>
        <v>6.2673267326732676</v>
      </c>
      <c r="G34" s="15"/>
    </row>
    <row r="35" spans="2:7" ht="30" customHeight="1" x14ac:dyDescent="0.25">
      <c r="B35" s="12">
        <v>45334</v>
      </c>
      <c r="C35" s="13" t="s">
        <v>15</v>
      </c>
      <c r="D35" s="13">
        <v>75</v>
      </c>
      <c r="E35" s="13">
        <v>9.33</v>
      </c>
      <c r="F35" s="14">
        <f>IFERROR((60/Workouts[[#This Row],[DURATION
(minutes)]])*Workouts[[#This Row],[DISTANCE
(miles)]],"")</f>
        <v>7.4640000000000004</v>
      </c>
      <c r="G35" s="15"/>
    </row>
    <row r="36" spans="2:7" ht="30" customHeight="1" x14ac:dyDescent="0.25">
      <c r="B36" s="12">
        <v>45335</v>
      </c>
      <c r="C36" s="13" t="s">
        <v>16</v>
      </c>
      <c r="D36" s="13">
        <v>65</v>
      </c>
      <c r="E36" s="13">
        <v>7.76</v>
      </c>
      <c r="F36" s="14">
        <f>IFERROR((60/Workouts[[#This Row],[DURATION
(minutes)]])*Workouts[[#This Row],[DISTANCE
(miles)]],"")</f>
        <v>7.1630769230769236</v>
      </c>
      <c r="G36" s="15"/>
    </row>
    <row r="37" spans="2:7" ht="30" customHeight="1" x14ac:dyDescent="0.25">
      <c r="B37" s="12">
        <v>45336</v>
      </c>
      <c r="C37" s="13" t="s">
        <v>14</v>
      </c>
      <c r="D37" s="13">
        <v>119</v>
      </c>
      <c r="E37" s="13">
        <v>11.46</v>
      </c>
      <c r="F37" s="14">
        <f>IFERROR((60/Workouts[[#This Row],[DURATION
(minutes)]])*Workouts[[#This Row],[DISTANCE
(miles)]],"")</f>
        <v>5.7781512605042016</v>
      </c>
      <c r="G37" s="15"/>
    </row>
    <row r="38" spans="2:7" ht="30" customHeight="1" x14ac:dyDescent="0.25">
      <c r="B38" s="12">
        <v>45337</v>
      </c>
      <c r="C38" s="13" t="s">
        <v>16</v>
      </c>
      <c r="D38" s="13">
        <v>58</v>
      </c>
      <c r="E38" s="13">
        <v>5.8</v>
      </c>
      <c r="F38" s="14">
        <f>IFERROR((60/Workouts[[#This Row],[DURATION
(minutes)]])*Workouts[[#This Row],[DISTANCE
(miles)]],"")</f>
        <v>6</v>
      </c>
      <c r="G38" s="15"/>
    </row>
    <row r="39" spans="2:7" ht="30" customHeight="1" x14ac:dyDescent="0.25">
      <c r="B39" s="12">
        <v>45341</v>
      </c>
      <c r="C39" s="13" t="s">
        <v>14</v>
      </c>
      <c r="D39" s="13">
        <v>107</v>
      </c>
      <c r="E39" s="13">
        <v>13.86</v>
      </c>
      <c r="F39" s="14">
        <f>IFERROR((60/Workouts[[#This Row],[DURATION
(minutes)]])*Workouts[[#This Row],[DISTANCE
(miles)]],"")</f>
        <v>7.7719626168224289</v>
      </c>
      <c r="G39" s="15"/>
    </row>
    <row r="40" spans="2:7" ht="30" customHeight="1" x14ac:dyDescent="0.25">
      <c r="B40" s="12">
        <v>45342</v>
      </c>
      <c r="C40" s="13" t="s">
        <v>14</v>
      </c>
      <c r="D40" s="13">
        <v>48</v>
      </c>
      <c r="E40" s="13">
        <v>7.14</v>
      </c>
      <c r="F40" s="14">
        <f>IFERROR((60/Workouts[[#This Row],[DURATION
(minutes)]])*Workouts[[#This Row],[DISTANCE
(miles)]],"")</f>
        <v>8.9249999999999989</v>
      </c>
      <c r="G40" s="15"/>
    </row>
    <row r="41" spans="2:7" ht="30" customHeight="1" x14ac:dyDescent="0.25">
      <c r="B41" s="12">
        <v>45343</v>
      </c>
      <c r="C41" s="13" t="s">
        <v>16</v>
      </c>
      <c r="D41" s="13">
        <v>95</v>
      </c>
      <c r="E41" s="13">
        <v>5.3</v>
      </c>
      <c r="F41" s="14">
        <f>IFERROR((60/Workouts[[#This Row],[DURATION
(minutes)]])*Workouts[[#This Row],[DISTANCE
(miles)]],"")</f>
        <v>3.3473684210526313</v>
      </c>
      <c r="G41" s="15"/>
    </row>
    <row r="42" spans="2:7" ht="30" customHeight="1" x14ac:dyDescent="0.25">
      <c r="B42" s="12">
        <v>45344</v>
      </c>
      <c r="C42" s="13" t="s">
        <v>13</v>
      </c>
      <c r="D42" s="13">
        <v>105</v>
      </c>
      <c r="E42" s="13">
        <v>7.52</v>
      </c>
      <c r="F42" s="14">
        <f>IFERROR((60/Workouts[[#This Row],[DURATION
(minutes)]])*Workouts[[#This Row],[DISTANCE
(miles)]],"")</f>
        <v>4.2971428571428563</v>
      </c>
      <c r="G42" s="15"/>
    </row>
    <row r="43" spans="2:7" ht="30" customHeight="1" x14ac:dyDescent="0.25">
      <c r="B43" s="12">
        <v>45348</v>
      </c>
      <c r="C43" s="13" t="s">
        <v>16</v>
      </c>
      <c r="D43" s="13">
        <v>72</v>
      </c>
      <c r="E43" s="13">
        <v>6.55</v>
      </c>
      <c r="F43" s="14">
        <f>IFERROR((60/Workouts[[#This Row],[DURATION
(minutes)]])*Workouts[[#This Row],[DISTANCE
(miles)]],"")</f>
        <v>5.458333333333333</v>
      </c>
      <c r="G43" s="15"/>
    </row>
    <row r="44" spans="2:7" ht="30" customHeight="1" x14ac:dyDescent="0.25">
      <c r="B44" s="12">
        <v>45349</v>
      </c>
      <c r="C44" s="13" t="s">
        <v>14</v>
      </c>
      <c r="D44" s="13">
        <v>34</v>
      </c>
      <c r="E44" s="13">
        <v>3.95</v>
      </c>
      <c r="F44" s="14">
        <f>IFERROR((60/Workouts[[#This Row],[DURATION
(minutes)]])*Workouts[[#This Row],[DISTANCE
(miles)]],"")</f>
        <v>6.9705882352941178</v>
      </c>
      <c r="G44" s="15"/>
    </row>
    <row r="45" spans="2:7" ht="30" customHeight="1" x14ac:dyDescent="0.25">
      <c r="B45" s="12">
        <v>45350</v>
      </c>
      <c r="C45" s="13" t="s">
        <v>16</v>
      </c>
      <c r="D45" s="13">
        <v>103</v>
      </c>
      <c r="E45" s="13">
        <v>9.9</v>
      </c>
      <c r="F45" s="14">
        <f>IFERROR((60/Workouts[[#This Row],[DURATION
(minutes)]])*Workouts[[#This Row],[DISTANCE
(miles)]],"")</f>
        <v>5.766990291262136</v>
      </c>
      <c r="G45" s="15"/>
    </row>
    <row r="46" spans="2:7" ht="30" customHeight="1" x14ac:dyDescent="0.25">
      <c r="B46" s="12">
        <v>45351</v>
      </c>
      <c r="C46" s="13" t="s">
        <v>15</v>
      </c>
      <c r="D46" s="13">
        <v>112</v>
      </c>
      <c r="E46" s="13">
        <v>11.48</v>
      </c>
      <c r="F46" s="14">
        <f>IFERROR((60/Workouts[[#This Row],[DURATION
(minutes)]])*Workouts[[#This Row],[DISTANCE
(miles)]],"")</f>
        <v>6.15</v>
      </c>
      <c r="G46" s="15"/>
    </row>
    <row r="47" spans="2:7" ht="30" customHeight="1" x14ac:dyDescent="0.25">
      <c r="B47" s="12">
        <v>45355</v>
      </c>
      <c r="C47" s="13" t="s">
        <v>17</v>
      </c>
      <c r="D47" s="13">
        <v>79</v>
      </c>
      <c r="E47" s="13">
        <v>6.81</v>
      </c>
      <c r="F47" s="14">
        <f>IFERROR((60/Workouts[[#This Row],[DURATION
(minutes)]])*Workouts[[#This Row],[DISTANCE
(miles)]],"")</f>
        <v>5.1721518987341772</v>
      </c>
      <c r="G47" s="15"/>
    </row>
    <row r="48" spans="2:7" ht="30" customHeight="1" x14ac:dyDescent="0.25">
      <c r="B48" s="12">
        <v>45356</v>
      </c>
      <c r="C48" s="13" t="s">
        <v>18</v>
      </c>
      <c r="D48" s="13">
        <v>86</v>
      </c>
      <c r="E48" s="13">
        <v>11.41</v>
      </c>
      <c r="F48" s="14">
        <f>IFERROR((60/Workouts[[#This Row],[DURATION
(minutes)]])*Workouts[[#This Row],[DISTANCE
(miles)]],"")</f>
        <v>7.9604651162790701</v>
      </c>
      <c r="G48" s="15"/>
    </row>
    <row r="49" spans="2:7" ht="30" customHeight="1" x14ac:dyDescent="0.25">
      <c r="B49" s="12">
        <v>45357</v>
      </c>
      <c r="C49" s="13" t="s">
        <v>18</v>
      </c>
      <c r="D49" s="13">
        <v>69</v>
      </c>
      <c r="E49" s="13">
        <v>6.2</v>
      </c>
      <c r="F49" s="14">
        <f>IFERROR((60/Workouts[[#This Row],[DURATION
(minutes)]])*Workouts[[#This Row],[DISTANCE
(miles)]],"")</f>
        <v>5.3913043478260869</v>
      </c>
      <c r="G49" s="15"/>
    </row>
    <row r="50" spans="2:7" ht="30" customHeight="1" x14ac:dyDescent="0.25">
      <c r="B50" s="12">
        <v>45358</v>
      </c>
      <c r="C50" s="13" t="s">
        <v>17</v>
      </c>
      <c r="D50" s="13">
        <v>67</v>
      </c>
      <c r="E50" s="13">
        <v>7.86</v>
      </c>
      <c r="F50" s="14">
        <f>IFERROR((60/Workouts[[#This Row],[DURATION
(minutes)]])*Workouts[[#This Row],[DISTANCE
(miles)]],"")</f>
        <v>7.0388059701492542</v>
      </c>
      <c r="G50" s="15"/>
    </row>
    <row r="51" spans="2:7" ht="30" customHeight="1" x14ac:dyDescent="0.25">
      <c r="B51" s="12">
        <v>45362</v>
      </c>
      <c r="C51" s="13" t="s">
        <v>18</v>
      </c>
      <c r="D51" s="13">
        <v>37</v>
      </c>
      <c r="E51" s="13">
        <v>5.41</v>
      </c>
      <c r="F51" s="14">
        <f>IFERROR((60/Workouts[[#This Row],[DURATION
(minutes)]])*Workouts[[#This Row],[DISTANCE
(miles)]],"")</f>
        <v>8.7729729729729744</v>
      </c>
      <c r="G51" s="15"/>
    </row>
    <row r="52" spans="2:7" ht="30" customHeight="1" x14ac:dyDescent="0.25">
      <c r="B52" s="12">
        <v>45363</v>
      </c>
      <c r="C52" s="13" t="s">
        <v>17</v>
      </c>
      <c r="D52" s="13">
        <v>33</v>
      </c>
      <c r="E52" s="13">
        <v>4.88</v>
      </c>
      <c r="F52" s="14">
        <f>IFERROR((60/Workouts[[#This Row],[DURATION
(minutes)]])*Workouts[[#This Row],[DISTANCE
(miles)]],"")</f>
        <v>8.872727272727273</v>
      </c>
      <c r="G52" s="15"/>
    </row>
    <row r="53" spans="2:7" ht="30" customHeight="1" x14ac:dyDescent="0.25">
      <c r="B53" s="12">
        <v>45364</v>
      </c>
      <c r="C53" s="13" t="s">
        <v>14</v>
      </c>
      <c r="D53" s="13">
        <v>67</v>
      </c>
      <c r="E53" s="13">
        <v>3.75</v>
      </c>
      <c r="F53" s="14">
        <f>IFERROR((60/Workouts[[#This Row],[DURATION
(minutes)]])*Workouts[[#This Row],[DISTANCE
(miles)]],"")</f>
        <v>3.3582089552238807</v>
      </c>
      <c r="G53" s="15"/>
    </row>
    <row r="54" spans="2:7" ht="30" customHeight="1" x14ac:dyDescent="0.25">
      <c r="B54" s="12">
        <v>45365</v>
      </c>
      <c r="C54" s="13" t="s">
        <v>17</v>
      </c>
      <c r="D54" s="13">
        <v>45</v>
      </c>
      <c r="E54" s="13">
        <v>6.34</v>
      </c>
      <c r="F54" s="14">
        <f>IFERROR((60/Workouts[[#This Row],[DURATION
(minutes)]])*Workouts[[#This Row],[DISTANCE
(miles)]],"")</f>
        <v>8.4533333333333331</v>
      </c>
      <c r="G54" s="15"/>
    </row>
    <row r="55" spans="2:7" ht="30" customHeight="1" x14ac:dyDescent="0.25">
      <c r="B55" s="12">
        <v>45369</v>
      </c>
      <c r="C55" s="13" t="s">
        <v>15</v>
      </c>
      <c r="D55" s="13">
        <v>107</v>
      </c>
      <c r="E55" s="13">
        <v>15.52</v>
      </c>
      <c r="F55" s="14">
        <f>IFERROR((60/Workouts[[#This Row],[DURATION
(minutes)]])*Workouts[[#This Row],[DISTANCE
(miles)]],"")</f>
        <v>8.7028037383177566</v>
      </c>
      <c r="G55" s="15"/>
    </row>
    <row r="56" spans="2:7" ht="30" customHeight="1" x14ac:dyDescent="0.25">
      <c r="B56" s="12">
        <v>45370</v>
      </c>
      <c r="C56" s="13" t="s">
        <v>19</v>
      </c>
      <c r="D56" s="13">
        <v>50</v>
      </c>
      <c r="E56" s="13">
        <v>5.36</v>
      </c>
      <c r="F56" s="14">
        <f>IFERROR((60/Workouts[[#This Row],[DURATION
(minutes)]])*Workouts[[#This Row],[DISTANCE
(miles)]],"")</f>
        <v>6.4320000000000004</v>
      </c>
      <c r="G56" s="15"/>
    </row>
    <row r="57" spans="2:7" ht="30" customHeight="1" x14ac:dyDescent="0.25">
      <c r="B57" s="12">
        <v>45371</v>
      </c>
      <c r="C57" s="13" t="s">
        <v>15</v>
      </c>
      <c r="D57" s="13">
        <v>41</v>
      </c>
      <c r="E57" s="13">
        <v>3.16</v>
      </c>
      <c r="F57" s="14">
        <f>IFERROR((60/Workouts[[#This Row],[DURATION
(minutes)]])*Workouts[[#This Row],[DISTANCE
(miles)]],"")</f>
        <v>4.6243902439024387</v>
      </c>
      <c r="G57" s="15"/>
    </row>
    <row r="58" spans="2:7" ht="30" customHeight="1" x14ac:dyDescent="0.25">
      <c r="B58" s="12">
        <v>45372</v>
      </c>
      <c r="C58" s="13" t="s">
        <v>19</v>
      </c>
      <c r="D58" s="13">
        <v>50</v>
      </c>
      <c r="E58" s="13">
        <v>6.36</v>
      </c>
      <c r="F58" s="14">
        <f>IFERROR((60/Workouts[[#This Row],[DURATION
(minutes)]])*Workouts[[#This Row],[DISTANCE
(miles)]],"")</f>
        <v>7.6319999999999997</v>
      </c>
      <c r="G58" s="15"/>
    </row>
    <row r="59" spans="2:7" ht="30" customHeight="1" x14ac:dyDescent="0.25">
      <c r="B59" s="12">
        <v>45376</v>
      </c>
      <c r="C59" s="13" t="s">
        <v>16</v>
      </c>
      <c r="D59" s="13">
        <v>58</v>
      </c>
      <c r="E59" s="13">
        <v>5.5</v>
      </c>
      <c r="F59" s="14">
        <f>IFERROR((60/Workouts[[#This Row],[DURATION
(minutes)]])*Workouts[[#This Row],[DISTANCE
(miles)]],"")</f>
        <v>5.6896551724137936</v>
      </c>
      <c r="G59" s="15"/>
    </row>
    <row r="60" spans="2:7" ht="30" customHeight="1" x14ac:dyDescent="0.25">
      <c r="B60" s="12">
        <v>45377</v>
      </c>
      <c r="C60" s="13" t="s">
        <v>17</v>
      </c>
      <c r="D60" s="13">
        <v>84</v>
      </c>
      <c r="E60" s="13">
        <v>6.45</v>
      </c>
      <c r="F60" s="14">
        <f>IFERROR((60/Workouts[[#This Row],[DURATION
(minutes)]])*Workouts[[#This Row],[DISTANCE
(miles)]],"")</f>
        <v>4.6071428571428577</v>
      </c>
      <c r="G60" s="15"/>
    </row>
    <row r="61" spans="2:7" ht="30" customHeight="1" x14ac:dyDescent="0.25">
      <c r="B61" s="12">
        <v>45378</v>
      </c>
      <c r="C61" s="13" t="s">
        <v>16</v>
      </c>
      <c r="D61" s="13">
        <v>116</v>
      </c>
      <c r="E61" s="13">
        <v>11.91</v>
      </c>
      <c r="F61" s="14">
        <f>IFERROR((60/Workouts[[#This Row],[DURATION
(minutes)]])*Workouts[[#This Row],[DISTANCE
(miles)]],"")</f>
        <v>6.1603448275862069</v>
      </c>
      <c r="G61" s="15"/>
    </row>
    <row r="62" spans="2:7" ht="30" customHeight="1" x14ac:dyDescent="0.25">
      <c r="B62" s="12">
        <v>45379</v>
      </c>
      <c r="C62" s="13" t="s">
        <v>15</v>
      </c>
      <c r="D62" s="13">
        <v>55</v>
      </c>
      <c r="E62" s="13">
        <v>7.62</v>
      </c>
      <c r="F62" s="14">
        <f>IFERROR((60/Workouts[[#This Row],[DURATION
(minutes)]])*Workouts[[#This Row],[DISTANCE
(miles)]],"")</f>
        <v>8.3127272727272725</v>
      </c>
      <c r="G62" s="15"/>
    </row>
    <row r="63" spans="2:7" ht="30" customHeight="1" x14ac:dyDescent="0.25">
      <c r="B63" s="12">
        <v>45383</v>
      </c>
      <c r="C63" s="13" t="s">
        <v>19</v>
      </c>
      <c r="D63" s="13">
        <v>108</v>
      </c>
      <c r="E63" s="13">
        <v>7.71</v>
      </c>
      <c r="F63" s="14">
        <f>IFERROR((60/Workouts[[#This Row],[DURATION
(minutes)]])*Workouts[[#This Row],[DISTANCE
(miles)]],"")</f>
        <v>4.2833333333333332</v>
      </c>
      <c r="G63" s="15"/>
    </row>
    <row r="64" spans="2:7" ht="30" customHeight="1" x14ac:dyDescent="0.25">
      <c r="B64" s="12">
        <v>45384</v>
      </c>
      <c r="C64" s="13" t="s">
        <v>15</v>
      </c>
      <c r="D64" s="13">
        <v>72</v>
      </c>
      <c r="E64" s="13">
        <v>8.7200000000000006</v>
      </c>
      <c r="F64" s="14">
        <f>IFERROR((60/Workouts[[#This Row],[DURATION
(minutes)]])*Workouts[[#This Row],[DISTANCE
(miles)]],"")</f>
        <v>7.2666666666666675</v>
      </c>
      <c r="G64" s="15"/>
    </row>
    <row r="65" spans="2:7" ht="30" customHeight="1" x14ac:dyDescent="0.25">
      <c r="B65" s="12">
        <v>45385</v>
      </c>
      <c r="C65" s="13" t="s">
        <v>15</v>
      </c>
      <c r="D65" s="13">
        <v>93</v>
      </c>
      <c r="E65" s="13">
        <v>11.08</v>
      </c>
      <c r="F65" s="14">
        <f>IFERROR((60/Workouts[[#This Row],[DURATION
(minutes)]])*Workouts[[#This Row],[DISTANCE
(miles)]],"")</f>
        <v>7.1483870967741936</v>
      </c>
      <c r="G65" s="15"/>
    </row>
    <row r="66" spans="2:7" ht="30" customHeight="1" x14ac:dyDescent="0.25">
      <c r="B66" s="12">
        <v>45386</v>
      </c>
      <c r="C66" s="13" t="s">
        <v>16</v>
      </c>
      <c r="D66" s="13">
        <v>80</v>
      </c>
      <c r="E66" s="13">
        <v>5.25</v>
      </c>
      <c r="F66" s="14">
        <f>IFERROR((60/Workouts[[#This Row],[DURATION
(minutes)]])*Workouts[[#This Row],[DISTANCE
(miles)]],"")</f>
        <v>3.9375</v>
      </c>
      <c r="G66" s="15"/>
    </row>
    <row r="67" spans="2:7" ht="30" customHeight="1" x14ac:dyDescent="0.25">
      <c r="B67" s="12">
        <v>45390</v>
      </c>
      <c r="C67" s="13" t="s">
        <v>14</v>
      </c>
      <c r="D67" s="13">
        <v>52</v>
      </c>
      <c r="E67" s="13">
        <v>3.4</v>
      </c>
      <c r="F67" s="14">
        <f>IFERROR((60/Workouts[[#This Row],[DURATION
(minutes)]])*Workouts[[#This Row],[DISTANCE
(miles)]],"")</f>
        <v>3.9230769230769225</v>
      </c>
      <c r="G67" s="15"/>
    </row>
    <row r="68" spans="2:7" ht="30" customHeight="1" x14ac:dyDescent="0.25">
      <c r="B68" s="12">
        <v>45391</v>
      </c>
      <c r="C68" s="13" t="s">
        <v>16</v>
      </c>
      <c r="D68" s="13">
        <v>97</v>
      </c>
      <c r="E68" s="13">
        <v>11.86</v>
      </c>
      <c r="F68" s="14">
        <f>IFERROR((60/Workouts[[#This Row],[DURATION
(minutes)]])*Workouts[[#This Row],[DISTANCE
(miles)]],"")</f>
        <v>7.3360824742268038</v>
      </c>
      <c r="G68" s="15"/>
    </row>
    <row r="69" spans="2:7" ht="30" customHeight="1" x14ac:dyDescent="0.25">
      <c r="B69" s="12">
        <v>45392</v>
      </c>
      <c r="C69" s="13" t="s">
        <v>15</v>
      </c>
      <c r="D69" s="13">
        <v>51</v>
      </c>
      <c r="E69" s="13">
        <v>5.85</v>
      </c>
      <c r="F69" s="14">
        <f>IFERROR((60/Workouts[[#This Row],[DURATION
(minutes)]])*Workouts[[#This Row],[DISTANCE
(miles)]],"")</f>
        <v>6.8823529411764701</v>
      </c>
      <c r="G69" s="15"/>
    </row>
    <row r="70" spans="2:7" ht="30" customHeight="1" x14ac:dyDescent="0.25">
      <c r="B70" s="12">
        <v>45393</v>
      </c>
      <c r="C70" s="13" t="s">
        <v>18</v>
      </c>
      <c r="D70" s="13">
        <v>45</v>
      </c>
      <c r="E70" s="13">
        <v>2.65</v>
      </c>
      <c r="F70" s="14">
        <f>IFERROR((60/Workouts[[#This Row],[DURATION
(minutes)]])*Workouts[[#This Row],[DISTANCE
(miles)]],"")</f>
        <v>3.5333333333333332</v>
      </c>
      <c r="G70" s="15"/>
    </row>
    <row r="71" spans="2:7" ht="30" customHeight="1" x14ac:dyDescent="0.25">
      <c r="B71" s="12">
        <v>45397</v>
      </c>
      <c r="C71" s="13" t="s">
        <v>16</v>
      </c>
      <c r="D71" s="13">
        <v>112</v>
      </c>
      <c r="E71" s="13">
        <v>15.59</v>
      </c>
      <c r="F71" s="14">
        <f>IFERROR((60/Workouts[[#This Row],[DURATION
(minutes)]])*Workouts[[#This Row],[DISTANCE
(miles)]],"")</f>
        <v>8.3517857142857146</v>
      </c>
      <c r="G71" s="15"/>
    </row>
    <row r="72" spans="2:7" ht="30" customHeight="1" x14ac:dyDescent="0.25">
      <c r="B72" s="12">
        <v>45398</v>
      </c>
      <c r="C72" s="13" t="s">
        <v>18</v>
      </c>
      <c r="D72" s="13">
        <v>99</v>
      </c>
      <c r="E72" s="13">
        <v>6.34</v>
      </c>
      <c r="F72" s="14">
        <f>IFERROR((60/Workouts[[#This Row],[DURATION
(minutes)]])*Workouts[[#This Row],[DISTANCE
(miles)]],"")</f>
        <v>3.8424242424242423</v>
      </c>
      <c r="G72" s="15"/>
    </row>
    <row r="73" spans="2:7" ht="30" customHeight="1" x14ac:dyDescent="0.25">
      <c r="B73" s="12">
        <v>45399</v>
      </c>
      <c r="C73" s="13" t="s">
        <v>18</v>
      </c>
      <c r="D73" s="13">
        <v>102</v>
      </c>
      <c r="E73" s="13">
        <v>8.39</v>
      </c>
      <c r="F73" s="14">
        <f>IFERROR((60/Workouts[[#This Row],[DURATION
(minutes)]])*Workouts[[#This Row],[DISTANCE
(miles)]],"")</f>
        <v>4.9352941176470591</v>
      </c>
      <c r="G73" s="15"/>
    </row>
    <row r="74" spans="2:7" ht="30" customHeight="1" x14ac:dyDescent="0.25">
      <c r="B74" s="12">
        <v>45400</v>
      </c>
      <c r="C74" s="13" t="s">
        <v>15</v>
      </c>
      <c r="D74" s="13">
        <v>80</v>
      </c>
      <c r="E74" s="13">
        <v>9.36</v>
      </c>
      <c r="F74" s="14">
        <f>IFERROR((60/Workouts[[#This Row],[DURATION
(minutes)]])*Workouts[[#This Row],[DISTANCE
(miles)]],"")</f>
        <v>7.02</v>
      </c>
      <c r="G74" s="15"/>
    </row>
    <row r="75" spans="2:7" ht="30" customHeight="1" x14ac:dyDescent="0.25">
      <c r="B75" s="12">
        <v>45404</v>
      </c>
      <c r="C75" s="13" t="s">
        <v>16</v>
      </c>
      <c r="D75" s="13">
        <v>116</v>
      </c>
      <c r="E75" s="13">
        <v>7.16</v>
      </c>
      <c r="F75" s="14">
        <f>IFERROR((60/Workouts[[#This Row],[DURATION
(minutes)]])*Workouts[[#This Row],[DISTANCE
(miles)]],"")</f>
        <v>3.7034482758620695</v>
      </c>
      <c r="G75" s="15"/>
    </row>
    <row r="76" spans="2:7" ht="30" customHeight="1" x14ac:dyDescent="0.25">
      <c r="B76" s="12">
        <v>45405</v>
      </c>
      <c r="C76" s="13" t="s">
        <v>19</v>
      </c>
      <c r="D76" s="13">
        <v>77</v>
      </c>
      <c r="E76" s="13">
        <v>7.66</v>
      </c>
      <c r="F76" s="14">
        <f>IFERROR((60/Workouts[[#This Row],[DURATION
(minutes)]])*Workouts[[#This Row],[DISTANCE
(miles)]],"")</f>
        <v>5.9688311688311693</v>
      </c>
      <c r="G76" s="15"/>
    </row>
    <row r="77" spans="2:7" ht="30" customHeight="1" x14ac:dyDescent="0.25">
      <c r="B77" s="12">
        <v>45406</v>
      </c>
      <c r="C77" s="13" t="s">
        <v>14</v>
      </c>
      <c r="D77" s="13">
        <v>42</v>
      </c>
      <c r="E77" s="13">
        <v>3.16</v>
      </c>
      <c r="F77" s="14">
        <f>IFERROR((60/Workouts[[#This Row],[DURATION
(minutes)]])*Workouts[[#This Row],[DISTANCE
(miles)]],"")</f>
        <v>4.5142857142857142</v>
      </c>
      <c r="G77" s="15"/>
    </row>
    <row r="78" spans="2:7" ht="30" customHeight="1" x14ac:dyDescent="0.25">
      <c r="B78" s="12">
        <v>45407</v>
      </c>
      <c r="C78" s="13" t="s">
        <v>16</v>
      </c>
      <c r="D78" s="13">
        <v>104</v>
      </c>
      <c r="E78" s="13">
        <v>9.7100000000000009</v>
      </c>
      <c r="F78" s="14">
        <f>IFERROR((60/Workouts[[#This Row],[DURATION
(minutes)]])*Workouts[[#This Row],[DISTANCE
(miles)]],"")</f>
        <v>5.601923076923077</v>
      </c>
      <c r="G78" s="15"/>
    </row>
    <row r="79" spans="2:7" ht="30" customHeight="1" x14ac:dyDescent="0.25">
      <c r="B79" s="12">
        <v>45411</v>
      </c>
      <c r="C79" s="13" t="s">
        <v>18</v>
      </c>
      <c r="D79" s="13">
        <v>116</v>
      </c>
      <c r="E79" s="13">
        <v>15.36</v>
      </c>
      <c r="F79" s="14">
        <f>IFERROR((60/Workouts[[#This Row],[DURATION
(minutes)]])*Workouts[[#This Row],[DISTANCE
(miles)]],"")</f>
        <v>7.9448275862068964</v>
      </c>
      <c r="G79" s="15"/>
    </row>
    <row r="80" spans="2:7" ht="30" customHeight="1" x14ac:dyDescent="0.25">
      <c r="B80" s="12">
        <v>45412</v>
      </c>
      <c r="C80" s="13" t="s">
        <v>15</v>
      </c>
      <c r="D80" s="13">
        <v>97</v>
      </c>
      <c r="E80" s="13">
        <v>12.85</v>
      </c>
      <c r="F80" s="14">
        <f>IFERROR((60/Workouts[[#This Row],[DURATION
(minutes)]])*Workouts[[#This Row],[DISTANCE
(miles)]],"")</f>
        <v>7.9484536082474229</v>
      </c>
      <c r="G80" s="15"/>
    </row>
    <row r="81" spans="2:7" ht="30" customHeight="1" x14ac:dyDescent="0.25">
      <c r="B81" s="12">
        <v>45413</v>
      </c>
      <c r="C81" s="13" t="s">
        <v>17</v>
      </c>
      <c r="D81" s="13">
        <v>86</v>
      </c>
      <c r="E81" s="13">
        <v>11.5</v>
      </c>
      <c r="F81" s="14">
        <f>IFERROR((60/Workouts[[#This Row],[DURATION
(minutes)]])*Workouts[[#This Row],[DISTANCE
(miles)]],"")</f>
        <v>8.0232558139534884</v>
      </c>
      <c r="G81" s="15"/>
    </row>
    <row r="82" spans="2:7" ht="30" customHeight="1" x14ac:dyDescent="0.25">
      <c r="B82" s="12">
        <v>45414</v>
      </c>
      <c r="C82" s="13" t="s">
        <v>15</v>
      </c>
      <c r="D82" s="13">
        <v>34</v>
      </c>
      <c r="E82" s="13">
        <v>2.5099999999999998</v>
      </c>
      <c r="F82" s="14">
        <f>IFERROR((60/Workouts[[#This Row],[DURATION
(minutes)]])*Workouts[[#This Row],[DISTANCE
(miles)]],"")</f>
        <v>4.4294117647058817</v>
      </c>
      <c r="G82" s="15"/>
    </row>
    <row r="83" spans="2:7" ht="30" customHeight="1" x14ac:dyDescent="0.25">
      <c r="B83" s="12">
        <v>45418</v>
      </c>
      <c r="C83" s="13" t="s">
        <v>14</v>
      </c>
      <c r="D83" s="13">
        <v>105</v>
      </c>
      <c r="E83" s="13">
        <v>13.93</v>
      </c>
      <c r="F83" s="14">
        <f>IFERROR((60/Workouts[[#This Row],[DURATION
(minutes)]])*Workouts[[#This Row],[DISTANCE
(miles)]],"")</f>
        <v>7.9599999999999991</v>
      </c>
      <c r="G83" s="15"/>
    </row>
    <row r="84" spans="2:7" ht="30" customHeight="1" x14ac:dyDescent="0.25">
      <c r="B84" s="12">
        <v>45419</v>
      </c>
      <c r="C84" s="13" t="s">
        <v>18</v>
      </c>
      <c r="D84" s="13">
        <v>50</v>
      </c>
      <c r="E84" s="13">
        <v>4.92</v>
      </c>
      <c r="F84" s="14">
        <f>IFERROR((60/Workouts[[#This Row],[DURATION
(minutes)]])*Workouts[[#This Row],[DISTANCE
(miles)]],"")</f>
        <v>5.9039999999999999</v>
      </c>
      <c r="G84" s="15"/>
    </row>
    <row r="85" spans="2:7" ht="30" customHeight="1" x14ac:dyDescent="0.25">
      <c r="B85" s="12">
        <v>45420</v>
      </c>
      <c r="C85" s="13" t="s">
        <v>18</v>
      </c>
      <c r="D85" s="13">
        <v>108</v>
      </c>
      <c r="E85" s="13">
        <v>12.78</v>
      </c>
      <c r="F85" s="14">
        <f>IFERROR((60/Workouts[[#This Row],[DURATION
(minutes)]])*Workouts[[#This Row],[DISTANCE
(miles)]],"")</f>
        <v>7.1</v>
      </c>
      <c r="G85" s="15"/>
    </row>
    <row r="86" spans="2:7" ht="30" customHeight="1" x14ac:dyDescent="0.25">
      <c r="B86" s="12">
        <v>45421</v>
      </c>
      <c r="C86" s="13" t="s">
        <v>18</v>
      </c>
      <c r="D86" s="13">
        <v>71</v>
      </c>
      <c r="E86" s="13">
        <v>5.62</v>
      </c>
      <c r="F86" s="14">
        <f>IFERROR((60/Workouts[[#This Row],[DURATION
(minutes)]])*Workouts[[#This Row],[DISTANCE
(miles)]],"")</f>
        <v>4.7492957746478872</v>
      </c>
      <c r="G86" s="15"/>
    </row>
    <row r="87" spans="2:7" ht="30" customHeight="1" x14ac:dyDescent="0.25">
      <c r="B87" s="12">
        <v>45425</v>
      </c>
      <c r="C87" s="13" t="s">
        <v>18</v>
      </c>
      <c r="D87" s="13">
        <v>95</v>
      </c>
      <c r="E87" s="13">
        <v>7.31</v>
      </c>
      <c r="F87" s="14">
        <f>IFERROR((60/Workouts[[#This Row],[DURATION
(minutes)]])*Workouts[[#This Row],[DISTANCE
(miles)]],"")</f>
        <v>4.6168421052631574</v>
      </c>
      <c r="G87" s="15"/>
    </row>
    <row r="88" spans="2:7" ht="30" customHeight="1" x14ac:dyDescent="0.25">
      <c r="B88" s="12">
        <v>45426</v>
      </c>
      <c r="C88" s="13" t="s">
        <v>19</v>
      </c>
      <c r="D88" s="13">
        <v>42</v>
      </c>
      <c r="E88" s="13">
        <v>4.7699999999999996</v>
      </c>
      <c r="F88" s="14">
        <f>IFERROR((60/Workouts[[#This Row],[DURATION
(minutes)]])*Workouts[[#This Row],[DISTANCE
(miles)]],"")</f>
        <v>6.8142857142857141</v>
      </c>
      <c r="G88" s="15"/>
    </row>
    <row r="89" spans="2:7" ht="30" customHeight="1" x14ac:dyDescent="0.25">
      <c r="B89" s="12">
        <v>45427</v>
      </c>
      <c r="C89" s="13" t="s">
        <v>16</v>
      </c>
      <c r="D89" s="13">
        <v>94</v>
      </c>
      <c r="E89" s="13">
        <v>4.87</v>
      </c>
      <c r="F89" s="14">
        <f>IFERROR((60/Workouts[[#This Row],[DURATION
(minutes)]])*Workouts[[#This Row],[DISTANCE
(miles)]],"")</f>
        <v>3.1085106382978727</v>
      </c>
      <c r="G89" s="15"/>
    </row>
    <row r="90" spans="2:7" ht="30" customHeight="1" x14ac:dyDescent="0.25">
      <c r="B90" s="12">
        <v>45428</v>
      </c>
      <c r="C90" s="13" t="s">
        <v>19</v>
      </c>
      <c r="D90" s="13">
        <v>69</v>
      </c>
      <c r="E90" s="13">
        <v>7.49</v>
      </c>
      <c r="F90" s="14">
        <f>IFERROR((60/Workouts[[#This Row],[DURATION
(minutes)]])*Workouts[[#This Row],[DISTANCE
(miles)]],"")</f>
        <v>6.5130434782608697</v>
      </c>
      <c r="G90" s="15"/>
    </row>
    <row r="91" spans="2:7" ht="30" customHeight="1" x14ac:dyDescent="0.25">
      <c r="B91" s="12">
        <v>45432</v>
      </c>
      <c r="C91" s="13" t="s">
        <v>18</v>
      </c>
      <c r="D91" s="13">
        <v>108</v>
      </c>
      <c r="E91" s="13">
        <v>10.75</v>
      </c>
      <c r="F91" s="14">
        <f>IFERROR((60/Workouts[[#This Row],[DURATION
(minutes)]])*Workouts[[#This Row],[DISTANCE
(miles)]],"")</f>
        <v>5.9722222222222223</v>
      </c>
      <c r="G91" s="15"/>
    </row>
    <row r="92" spans="2:7" ht="30" customHeight="1" x14ac:dyDescent="0.25">
      <c r="B92" s="12">
        <v>45433</v>
      </c>
      <c r="C92" s="13" t="s">
        <v>16</v>
      </c>
      <c r="D92" s="13">
        <v>115</v>
      </c>
      <c r="E92" s="13">
        <v>12.31</v>
      </c>
      <c r="F92" s="14">
        <f>IFERROR((60/Workouts[[#This Row],[DURATION
(minutes)]])*Workouts[[#This Row],[DISTANCE
(miles)]],"")</f>
        <v>6.4226086956521744</v>
      </c>
      <c r="G92" s="15"/>
    </row>
    <row r="93" spans="2:7" ht="30" customHeight="1" x14ac:dyDescent="0.25">
      <c r="B93" s="12">
        <v>45434</v>
      </c>
      <c r="C93" s="13" t="s">
        <v>16</v>
      </c>
      <c r="D93" s="13">
        <v>97</v>
      </c>
      <c r="E93" s="13">
        <v>9.18</v>
      </c>
      <c r="F93" s="14">
        <f>IFERROR((60/Workouts[[#This Row],[DURATION
(minutes)]])*Workouts[[#This Row],[DISTANCE
(miles)]],"")</f>
        <v>5.6783505154639178</v>
      </c>
      <c r="G93" s="15"/>
    </row>
    <row r="94" spans="2:7" ht="30" customHeight="1" x14ac:dyDescent="0.25">
      <c r="B94" s="12">
        <v>45435</v>
      </c>
      <c r="C94" s="13" t="s">
        <v>18</v>
      </c>
      <c r="D94" s="13">
        <v>41</v>
      </c>
      <c r="E94" s="13">
        <v>2.62</v>
      </c>
      <c r="F94" s="14">
        <f>IFERROR((60/Workouts[[#This Row],[DURATION
(minutes)]])*Workouts[[#This Row],[DISTANCE
(miles)]],"")</f>
        <v>3.8341463414634145</v>
      </c>
      <c r="G94" s="15"/>
    </row>
    <row r="95" spans="2:7" ht="30" customHeight="1" x14ac:dyDescent="0.25">
      <c r="B95" s="12">
        <v>45439</v>
      </c>
      <c r="C95" s="13" t="s">
        <v>15</v>
      </c>
      <c r="D95" s="13">
        <v>92</v>
      </c>
      <c r="E95" s="13">
        <v>10.26</v>
      </c>
      <c r="F95" s="14">
        <f>IFERROR((60/Workouts[[#This Row],[DURATION
(minutes)]])*Workouts[[#This Row],[DISTANCE
(miles)]],"")</f>
        <v>6.6913043478260867</v>
      </c>
      <c r="G95" s="15"/>
    </row>
    <row r="96" spans="2:7" ht="30" customHeight="1" x14ac:dyDescent="0.25">
      <c r="B96" s="12">
        <v>45440</v>
      </c>
      <c r="C96" s="13" t="s">
        <v>15</v>
      </c>
      <c r="D96" s="13">
        <v>97</v>
      </c>
      <c r="E96" s="13">
        <v>11</v>
      </c>
      <c r="F96" s="14">
        <f>IFERROR((60/Workouts[[#This Row],[DURATION
(minutes)]])*Workouts[[#This Row],[DISTANCE
(miles)]],"")</f>
        <v>6.8041237113402069</v>
      </c>
      <c r="G96" s="15"/>
    </row>
    <row r="97" spans="2:7" ht="30" customHeight="1" x14ac:dyDescent="0.25">
      <c r="B97" s="12">
        <v>45441</v>
      </c>
      <c r="C97" s="13" t="s">
        <v>18</v>
      </c>
      <c r="D97" s="13">
        <v>112</v>
      </c>
      <c r="E97" s="13">
        <v>16.5</v>
      </c>
      <c r="F97" s="14">
        <f>IFERROR((60/Workouts[[#This Row],[DURATION
(minutes)]])*Workouts[[#This Row],[DISTANCE
(miles)]],"")</f>
        <v>8.8392857142857135</v>
      </c>
      <c r="G97" s="15"/>
    </row>
    <row r="98" spans="2:7" ht="30" customHeight="1" x14ac:dyDescent="0.25">
      <c r="B98" s="12">
        <v>45442</v>
      </c>
      <c r="C98" s="13" t="s">
        <v>17</v>
      </c>
      <c r="D98" s="13">
        <v>68</v>
      </c>
      <c r="E98" s="13">
        <v>7.97</v>
      </c>
      <c r="F98" s="14">
        <f>IFERROR((60/Workouts[[#This Row],[DURATION
(minutes)]])*Workouts[[#This Row],[DISTANCE
(miles)]],"")</f>
        <v>7.0323529411764705</v>
      </c>
      <c r="G98" s="15"/>
    </row>
    <row r="99" spans="2:7" ht="30" customHeight="1" x14ac:dyDescent="0.25">
      <c r="B99" s="12">
        <v>45446</v>
      </c>
      <c r="C99" s="13" t="s">
        <v>17</v>
      </c>
      <c r="D99" s="13">
        <v>48</v>
      </c>
      <c r="E99" s="13">
        <v>4.4400000000000004</v>
      </c>
      <c r="F99" s="14">
        <f>IFERROR((60/Workouts[[#This Row],[DURATION
(minutes)]])*Workouts[[#This Row],[DISTANCE
(miles)]],"")</f>
        <v>5.5500000000000007</v>
      </c>
      <c r="G99" s="15"/>
    </row>
    <row r="100" spans="2:7" ht="30" customHeight="1" x14ac:dyDescent="0.25">
      <c r="B100" s="12">
        <v>45447</v>
      </c>
      <c r="C100" s="13" t="s">
        <v>20</v>
      </c>
      <c r="D100" s="13">
        <v>118</v>
      </c>
      <c r="E100" s="13">
        <v>6.39</v>
      </c>
      <c r="F100" s="14">
        <f>IFERROR((60/Workouts[[#This Row],[DURATION
(minutes)]])*Workouts[[#This Row],[DISTANCE
(miles)]],"")</f>
        <v>3.2491525423728809</v>
      </c>
      <c r="G100" s="15"/>
    </row>
    <row r="101" spans="2:7" ht="30" customHeight="1" x14ac:dyDescent="0.25">
      <c r="B101" s="12">
        <v>45448</v>
      </c>
      <c r="C101" s="13" t="s">
        <v>19</v>
      </c>
      <c r="D101" s="13">
        <v>34</v>
      </c>
      <c r="E101" s="13">
        <v>2.29</v>
      </c>
      <c r="F101" s="14">
        <f>IFERROR((60/Workouts[[#This Row],[DURATION
(minutes)]])*Workouts[[#This Row],[DISTANCE
(miles)]],"")</f>
        <v>4.0411764705882351</v>
      </c>
      <c r="G101" s="15"/>
    </row>
    <row r="102" spans="2:7" ht="30" customHeight="1" x14ac:dyDescent="0.25">
      <c r="B102" s="12">
        <v>45449</v>
      </c>
      <c r="C102" s="13" t="s">
        <v>14</v>
      </c>
      <c r="D102" s="13">
        <v>44</v>
      </c>
      <c r="E102" s="13">
        <v>6.28</v>
      </c>
      <c r="F102" s="14">
        <f>IFERROR((60/Workouts[[#This Row],[DURATION
(minutes)]])*Workouts[[#This Row],[DISTANCE
(miles)]],"")</f>
        <v>8.5636363636363626</v>
      </c>
      <c r="G102" s="15"/>
    </row>
    <row r="103" spans="2:7" ht="30" customHeight="1" x14ac:dyDescent="0.25">
      <c r="B103" s="12">
        <v>45453</v>
      </c>
      <c r="C103" s="13" t="s">
        <v>17</v>
      </c>
      <c r="D103" s="13">
        <v>91</v>
      </c>
      <c r="E103" s="13">
        <v>11.2</v>
      </c>
      <c r="F103" s="14">
        <f>IFERROR((60/Workouts[[#This Row],[DURATION
(minutes)]])*Workouts[[#This Row],[DISTANCE
(miles)]],"")</f>
        <v>7.3846153846153841</v>
      </c>
      <c r="G103" s="15"/>
    </row>
    <row r="104" spans="2:7" ht="30" customHeight="1" x14ac:dyDescent="0.25">
      <c r="B104" s="12">
        <v>45454</v>
      </c>
      <c r="C104" s="13" t="s">
        <v>18</v>
      </c>
      <c r="D104" s="13">
        <v>77</v>
      </c>
      <c r="E104" s="13">
        <v>10.5</v>
      </c>
      <c r="F104" s="14">
        <f>IFERROR((60/Workouts[[#This Row],[DURATION
(minutes)]])*Workouts[[#This Row],[DISTANCE
(miles)]],"")</f>
        <v>8.1818181818181817</v>
      </c>
      <c r="G104" s="15"/>
    </row>
    <row r="105" spans="2:7" ht="30" customHeight="1" x14ac:dyDescent="0.25">
      <c r="B105" s="12">
        <v>45455</v>
      </c>
      <c r="C105" s="13" t="s">
        <v>14</v>
      </c>
      <c r="D105" s="13">
        <v>51</v>
      </c>
      <c r="E105" s="13">
        <v>6.14</v>
      </c>
      <c r="F105" s="14">
        <f>IFERROR((60/Workouts[[#This Row],[DURATION
(minutes)]])*Workouts[[#This Row],[DISTANCE
(miles)]],"")</f>
        <v>7.223529411764706</v>
      </c>
      <c r="G105" s="15"/>
    </row>
    <row r="106" spans="2:7" ht="30" customHeight="1" x14ac:dyDescent="0.25">
      <c r="B106" s="12">
        <v>45456</v>
      </c>
      <c r="C106" s="13" t="s">
        <v>17</v>
      </c>
      <c r="D106" s="13">
        <v>85</v>
      </c>
      <c r="E106" s="13">
        <v>8.94</v>
      </c>
      <c r="F106" s="14">
        <f>IFERROR((60/Workouts[[#This Row],[DURATION
(minutes)]])*Workouts[[#This Row],[DISTANCE
(miles)]],"")</f>
        <v>6.3105882352941176</v>
      </c>
      <c r="G106" s="15"/>
    </row>
    <row r="107" spans="2:7" ht="30" customHeight="1" x14ac:dyDescent="0.25">
      <c r="B107" s="12">
        <v>45460</v>
      </c>
      <c r="C107" s="13" t="s">
        <v>17</v>
      </c>
      <c r="D107" s="13">
        <v>105</v>
      </c>
      <c r="E107" s="13">
        <v>14.35</v>
      </c>
      <c r="F107" s="14">
        <f>IFERROR((60/Workouts[[#This Row],[DURATION
(minutes)]])*Workouts[[#This Row],[DISTANCE
(miles)]],"")</f>
        <v>8.1999999999999993</v>
      </c>
      <c r="G107" s="15"/>
    </row>
    <row r="108" spans="2:7" ht="30" customHeight="1" x14ac:dyDescent="0.25">
      <c r="B108" s="12">
        <v>45461</v>
      </c>
      <c r="C108" s="13" t="s">
        <v>19</v>
      </c>
      <c r="D108" s="13">
        <v>86</v>
      </c>
      <c r="E108" s="13">
        <v>4.9000000000000004</v>
      </c>
      <c r="F108" s="14">
        <f>IFERROR((60/Workouts[[#This Row],[DURATION
(minutes)]])*Workouts[[#This Row],[DISTANCE
(miles)]],"")</f>
        <v>3.418604651162791</v>
      </c>
      <c r="G108" s="15"/>
    </row>
    <row r="109" spans="2:7" ht="30" customHeight="1" x14ac:dyDescent="0.25">
      <c r="B109" s="12">
        <v>45462</v>
      </c>
      <c r="C109" s="13" t="s">
        <v>17</v>
      </c>
      <c r="D109" s="13">
        <v>83</v>
      </c>
      <c r="E109" s="13">
        <v>7.55</v>
      </c>
      <c r="F109" s="14">
        <f>IFERROR((60/Workouts[[#This Row],[DURATION
(minutes)]])*Workouts[[#This Row],[DISTANCE
(miles)]],"")</f>
        <v>5.4578313253012043</v>
      </c>
      <c r="G109" s="15"/>
    </row>
    <row r="110" spans="2:7" ht="30" customHeight="1" x14ac:dyDescent="0.25">
      <c r="B110" s="12">
        <v>45463</v>
      </c>
      <c r="C110" s="13" t="s">
        <v>15</v>
      </c>
      <c r="D110" s="13">
        <v>89</v>
      </c>
      <c r="E110" s="13">
        <v>11.33</v>
      </c>
      <c r="F110" s="14">
        <f>IFERROR((60/Workouts[[#This Row],[DURATION
(minutes)]])*Workouts[[#This Row],[DISTANCE
(miles)]],"")</f>
        <v>7.6382022471910114</v>
      </c>
      <c r="G110" s="15"/>
    </row>
    <row r="111" spans="2:7" ht="30" customHeight="1" x14ac:dyDescent="0.25">
      <c r="B111" s="12">
        <v>45467</v>
      </c>
      <c r="C111" s="13" t="s">
        <v>15</v>
      </c>
      <c r="D111" s="13">
        <v>113</v>
      </c>
      <c r="E111" s="13">
        <v>15.05</v>
      </c>
      <c r="F111" s="14">
        <f>IFERROR((60/Workouts[[#This Row],[DURATION
(minutes)]])*Workouts[[#This Row],[DISTANCE
(miles)]],"")</f>
        <v>7.9911504424778776</v>
      </c>
      <c r="G111" s="15"/>
    </row>
    <row r="112" spans="2:7" ht="30" customHeight="1" x14ac:dyDescent="0.25">
      <c r="B112" s="12">
        <v>45468</v>
      </c>
      <c r="C112" s="13" t="s">
        <v>16</v>
      </c>
      <c r="D112" s="13">
        <v>34</v>
      </c>
      <c r="E112" s="13">
        <v>4.9800000000000004</v>
      </c>
      <c r="F112" s="14">
        <f>IFERROR((60/Workouts[[#This Row],[DURATION
(minutes)]])*Workouts[[#This Row],[DISTANCE
(miles)]],"")</f>
        <v>8.7882352941176478</v>
      </c>
      <c r="G112" s="15"/>
    </row>
    <row r="113" spans="2:7" ht="30" customHeight="1" x14ac:dyDescent="0.25">
      <c r="B113" s="12">
        <v>45469</v>
      </c>
      <c r="C113" s="13" t="s">
        <v>14</v>
      </c>
      <c r="D113" s="13">
        <v>80</v>
      </c>
      <c r="E113" s="13">
        <v>4.45</v>
      </c>
      <c r="F113" s="14">
        <f>IFERROR((60/Workouts[[#This Row],[DURATION
(minutes)]])*Workouts[[#This Row],[DISTANCE
(miles)]],"")</f>
        <v>3.3375000000000004</v>
      </c>
      <c r="G113" s="15"/>
    </row>
    <row r="114" spans="2:7" ht="30" customHeight="1" x14ac:dyDescent="0.25">
      <c r="B114" s="12">
        <v>45470</v>
      </c>
      <c r="C114" s="13" t="s">
        <v>17</v>
      </c>
      <c r="D114" s="13">
        <v>104</v>
      </c>
      <c r="E114" s="13">
        <v>9.39</v>
      </c>
      <c r="F114" s="14">
        <f>IFERROR((60/Workouts[[#This Row],[DURATION
(minutes)]])*Workouts[[#This Row],[DISTANCE
(miles)]],"")</f>
        <v>5.4173076923076922</v>
      </c>
      <c r="G114" s="15"/>
    </row>
    <row r="115" spans="2:7" ht="30" customHeight="1" x14ac:dyDescent="0.25">
      <c r="B115" s="12">
        <v>45474</v>
      </c>
      <c r="C115" s="13" t="s">
        <v>17</v>
      </c>
      <c r="D115" s="13">
        <v>50</v>
      </c>
      <c r="E115" s="13">
        <v>3.49</v>
      </c>
      <c r="F115" s="14">
        <f>IFERROR((60/Workouts[[#This Row],[DURATION
(minutes)]])*Workouts[[#This Row],[DISTANCE
(miles)]],"")</f>
        <v>4.1879999999999997</v>
      </c>
      <c r="G115" s="15"/>
    </row>
    <row r="116" spans="2:7" ht="30" customHeight="1" x14ac:dyDescent="0.25">
      <c r="B116" s="12">
        <v>45475</v>
      </c>
      <c r="C116" s="13" t="s">
        <v>18</v>
      </c>
      <c r="D116" s="13">
        <v>59</v>
      </c>
      <c r="E116" s="13">
        <v>3.76</v>
      </c>
      <c r="F116" s="14">
        <f>IFERROR((60/Workouts[[#This Row],[DURATION
(minutes)]])*Workouts[[#This Row],[DISTANCE
(miles)]],"")</f>
        <v>3.8237288135593217</v>
      </c>
      <c r="G116" s="15"/>
    </row>
    <row r="117" spans="2:7" ht="30" customHeight="1" x14ac:dyDescent="0.25">
      <c r="B117" s="12">
        <v>45476</v>
      </c>
      <c r="C117" s="13" t="s">
        <v>14</v>
      </c>
      <c r="D117" s="13">
        <v>98</v>
      </c>
      <c r="E117" s="13">
        <v>8.24</v>
      </c>
      <c r="F117" s="14">
        <f>IFERROR((60/Workouts[[#This Row],[DURATION
(minutes)]])*Workouts[[#This Row],[DISTANCE
(miles)]],"")</f>
        <v>5.0448979591836736</v>
      </c>
      <c r="G117" s="15"/>
    </row>
    <row r="118" spans="2:7" ht="30" customHeight="1" x14ac:dyDescent="0.25">
      <c r="B118" s="12">
        <v>45477</v>
      </c>
      <c r="C118" s="13" t="s">
        <v>20</v>
      </c>
      <c r="D118" s="13">
        <v>41</v>
      </c>
      <c r="E118" s="13">
        <v>5.55</v>
      </c>
      <c r="F118" s="14">
        <f>IFERROR((60/Workouts[[#This Row],[DURATION
(minutes)]])*Workouts[[#This Row],[DISTANCE
(miles)]],"")</f>
        <v>8.1219512195121943</v>
      </c>
      <c r="G118" s="15"/>
    </row>
    <row r="119" spans="2:7" ht="30" customHeight="1" x14ac:dyDescent="0.25">
      <c r="B119" s="12">
        <v>45481</v>
      </c>
      <c r="C119" s="13" t="s">
        <v>14</v>
      </c>
      <c r="D119" s="13">
        <v>70</v>
      </c>
      <c r="E119" s="13">
        <v>10.26</v>
      </c>
      <c r="F119" s="14">
        <f>IFERROR((60/Workouts[[#This Row],[DURATION
(minutes)]])*Workouts[[#This Row],[DISTANCE
(miles)]],"")</f>
        <v>8.7942857142857136</v>
      </c>
      <c r="G119" s="15"/>
    </row>
    <row r="120" spans="2:7" ht="30" customHeight="1" x14ac:dyDescent="0.25">
      <c r="B120" s="12">
        <v>45482</v>
      </c>
      <c r="C120" s="13" t="s">
        <v>17</v>
      </c>
      <c r="D120" s="13">
        <v>83</v>
      </c>
      <c r="E120" s="13">
        <v>7.27</v>
      </c>
      <c r="F120" s="14">
        <f>IFERROR((60/Workouts[[#This Row],[DURATION
(minutes)]])*Workouts[[#This Row],[DISTANCE
(miles)]],"")</f>
        <v>5.2554216867469874</v>
      </c>
      <c r="G120" s="15"/>
    </row>
    <row r="121" spans="2:7" ht="30" customHeight="1" x14ac:dyDescent="0.25">
      <c r="B121" s="12">
        <v>45483</v>
      </c>
      <c r="C121" s="13" t="s">
        <v>15</v>
      </c>
      <c r="D121" s="13">
        <v>108</v>
      </c>
      <c r="E121" s="13">
        <v>11.54</v>
      </c>
      <c r="F121" s="14">
        <f>IFERROR((60/Workouts[[#This Row],[DURATION
(minutes)]])*Workouts[[#This Row],[DISTANCE
(miles)]],"")</f>
        <v>6.4111111111111105</v>
      </c>
      <c r="G121" s="15"/>
    </row>
    <row r="122" spans="2:7" ht="30" customHeight="1" x14ac:dyDescent="0.25">
      <c r="B122" s="12">
        <v>45484</v>
      </c>
      <c r="C122" s="13" t="s">
        <v>20</v>
      </c>
      <c r="D122" s="13">
        <v>109</v>
      </c>
      <c r="E122" s="13">
        <v>6.48</v>
      </c>
      <c r="F122" s="14">
        <f>IFERROR((60/Workouts[[#This Row],[DURATION
(minutes)]])*Workouts[[#This Row],[DISTANCE
(miles)]],"")</f>
        <v>3.5669724770642208</v>
      </c>
      <c r="G122" s="15"/>
    </row>
    <row r="123" spans="2:7" ht="30" customHeight="1" x14ac:dyDescent="0.25">
      <c r="B123" s="12">
        <v>45488</v>
      </c>
      <c r="C123" s="13" t="s">
        <v>16</v>
      </c>
      <c r="D123" s="13">
        <v>119</v>
      </c>
      <c r="E123" s="13">
        <v>12.9</v>
      </c>
      <c r="F123" s="14">
        <f>IFERROR((60/Workouts[[#This Row],[DURATION
(minutes)]])*Workouts[[#This Row],[DISTANCE
(miles)]],"")</f>
        <v>6.5042016806722689</v>
      </c>
      <c r="G123" s="15"/>
    </row>
    <row r="124" spans="2:7" ht="30" customHeight="1" x14ac:dyDescent="0.25">
      <c r="B124" s="12">
        <v>45489</v>
      </c>
      <c r="C124" s="13" t="s">
        <v>15</v>
      </c>
      <c r="D124" s="13">
        <v>90</v>
      </c>
      <c r="E124" s="13">
        <v>7.94</v>
      </c>
      <c r="F124" s="14">
        <f>IFERROR((60/Workouts[[#This Row],[DURATION
(minutes)]])*Workouts[[#This Row],[DISTANCE
(miles)]],"")</f>
        <v>5.293333333333333</v>
      </c>
      <c r="G124" s="15"/>
    </row>
    <row r="125" spans="2:7" ht="30" customHeight="1" x14ac:dyDescent="0.25">
      <c r="B125" s="12">
        <v>45490</v>
      </c>
      <c r="C125" s="13" t="s">
        <v>20</v>
      </c>
      <c r="D125" s="13">
        <v>62</v>
      </c>
      <c r="E125" s="13">
        <v>3.63</v>
      </c>
      <c r="F125" s="14">
        <f>IFERROR((60/Workouts[[#This Row],[DURATION
(minutes)]])*Workouts[[#This Row],[DISTANCE
(miles)]],"")</f>
        <v>3.5129032258064514</v>
      </c>
      <c r="G125" s="15"/>
    </row>
    <row r="126" spans="2:7" ht="30" customHeight="1" x14ac:dyDescent="0.25">
      <c r="B126" s="12">
        <v>45491</v>
      </c>
      <c r="C126" s="13" t="s">
        <v>16</v>
      </c>
      <c r="D126" s="13">
        <v>86</v>
      </c>
      <c r="E126" s="13">
        <v>12.51</v>
      </c>
      <c r="F126" s="14">
        <f>IFERROR((60/Workouts[[#This Row],[DURATION
(minutes)]])*Workouts[[#This Row],[DISTANCE
(miles)]],"")</f>
        <v>8.7279069767441868</v>
      </c>
      <c r="G126" s="15"/>
    </row>
    <row r="127" spans="2:7" ht="30" customHeight="1" x14ac:dyDescent="0.25">
      <c r="B127" s="12">
        <v>45495</v>
      </c>
      <c r="C127" s="13" t="s">
        <v>20</v>
      </c>
      <c r="D127" s="13">
        <v>56</v>
      </c>
      <c r="E127" s="13">
        <v>7.48</v>
      </c>
      <c r="F127" s="14">
        <f>IFERROR((60/Workouts[[#This Row],[DURATION
(minutes)]])*Workouts[[#This Row],[DISTANCE
(miles)]],"")</f>
        <v>8.0142857142857142</v>
      </c>
      <c r="G127" s="15"/>
    </row>
    <row r="128" spans="2:7" ht="30" customHeight="1" x14ac:dyDescent="0.25">
      <c r="B128" s="12">
        <v>45496</v>
      </c>
      <c r="C128" s="13" t="s">
        <v>20</v>
      </c>
      <c r="D128" s="13">
        <v>53</v>
      </c>
      <c r="E128" s="13">
        <v>6.05</v>
      </c>
      <c r="F128" s="14">
        <f>IFERROR((60/Workouts[[#This Row],[DURATION
(minutes)]])*Workouts[[#This Row],[DISTANCE
(miles)]],"")</f>
        <v>6.8490566037735849</v>
      </c>
      <c r="G128" s="15"/>
    </row>
    <row r="129" spans="2:7" ht="30" customHeight="1" x14ac:dyDescent="0.25">
      <c r="B129" s="12">
        <v>45497</v>
      </c>
      <c r="C129" s="13" t="s">
        <v>14</v>
      </c>
      <c r="D129" s="13">
        <v>62</v>
      </c>
      <c r="E129" s="13">
        <v>9</v>
      </c>
      <c r="F129" s="14">
        <f>IFERROR((60/Workouts[[#This Row],[DURATION
(minutes)]])*Workouts[[#This Row],[DISTANCE
(miles)]],"")</f>
        <v>8.7096774193548399</v>
      </c>
      <c r="G129" s="15"/>
    </row>
    <row r="130" spans="2:7" ht="30" customHeight="1" x14ac:dyDescent="0.25">
      <c r="B130" s="12">
        <v>45498</v>
      </c>
      <c r="C130" s="13" t="s">
        <v>17</v>
      </c>
      <c r="D130" s="13">
        <v>57</v>
      </c>
      <c r="E130" s="13">
        <v>3.47</v>
      </c>
      <c r="F130" s="14">
        <f>IFERROR((60/Workouts[[#This Row],[DURATION
(minutes)]])*Workouts[[#This Row],[DISTANCE
(miles)]],"")</f>
        <v>3.6526315789473682</v>
      </c>
      <c r="G130" s="15"/>
    </row>
    <row r="131" spans="2:7" ht="30" customHeight="1" x14ac:dyDescent="0.25">
      <c r="B131" s="12">
        <v>45502</v>
      </c>
      <c r="C131" s="13" t="s">
        <v>15</v>
      </c>
      <c r="D131" s="13">
        <v>39</v>
      </c>
      <c r="E131" s="13">
        <v>4.8499999999999996</v>
      </c>
      <c r="F131" s="14">
        <f>IFERROR((60/Workouts[[#This Row],[DURATION
(minutes)]])*Workouts[[#This Row],[DISTANCE
(miles)]],"")</f>
        <v>7.4615384615384617</v>
      </c>
      <c r="G131" s="15"/>
    </row>
    <row r="132" spans="2:7" ht="30" customHeight="1" x14ac:dyDescent="0.25">
      <c r="B132" s="12">
        <v>45503</v>
      </c>
      <c r="C132" s="13" t="s">
        <v>19</v>
      </c>
      <c r="D132" s="13">
        <v>41</v>
      </c>
      <c r="E132" s="13">
        <v>2.64</v>
      </c>
      <c r="F132" s="14">
        <f>IFERROR((60/Workouts[[#This Row],[DURATION
(minutes)]])*Workouts[[#This Row],[DISTANCE
(miles)]],"")</f>
        <v>3.8634146341463413</v>
      </c>
      <c r="G132" s="15"/>
    </row>
    <row r="133" spans="2:7" ht="30" customHeight="1" x14ac:dyDescent="0.25">
      <c r="B133" s="12">
        <v>45504</v>
      </c>
      <c r="C133" s="13" t="s">
        <v>18</v>
      </c>
      <c r="D133" s="13">
        <v>57</v>
      </c>
      <c r="E133" s="13">
        <v>4.3600000000000003</v>
      </c>
      <c r="F133" s="14">
        <f>IFERROR((60/Workouts[[#This Row],[DURATION
(minutes)]])*Workouts[[#This Row],[DISTANCE
(miles)]],"")</f>
        <v>4.5894736842105264</v>
      </c>
      <c r="G133" s="15"/>
    </row>
    <row r="134" spans="2:7" ht="30" customHeight="1" x14ac:dyDescent="0.25">
      <c r="B134" s="12">
        <v>45505</v>
      </c>
      <c r="C134" s="13" t="s">
        <v>17</v>
      </c>
      <c r="D134" s="13">
        <v>86</v>
      </c>
      <c r="E134" s="13">
        <v>8.4499999999999993</v>
      </c>
      <c r="F134" s="14">
        <f>IFERROR((60/Workouts[[#This Row],[DURATION
(minutes)]])*Workouts[[#This Row],[DISTANCE
(miles)]],"")</f>
        <v>5.8953488372093021</v>
      </c>
      <c r="G134" s="15"/>
    </row>
    <row r="135" spans="2:7" ht="30" customHeight="1" x14ac:dyDescent="0.25">
      <c r="B135" s="12">
        <v>45509</v>
      </c>
      <c r="C135" s="13" t="s">
        <v>19</v>
      </c>
      <c r="D135" s="13">
        <v>39</v>
      </c>
      <c r="E135" s="13">
        <v>4.26</v>
      </c>
      <c r="F135" s="14">
        <f>IFERROR((60/Workouts[[#This Row],[DURATION
(minutes)]])*Workouts[[#This Row],[DISTANCE
(miles)]],"")</f>
        <v>6.5538461538461537</v>
      </c>
      <c r="G135" s="15"/>
    </row>
    <row r="136" spans="2:7" ht="30" customHeight="1" x14ac:dyDescent="0.25">
      <c r="B136" s="12">
        <v>45510</v>
      </c>
      <c r="C136" s="13" t="s">
        <v>14</v>
      </c>
      <c r="D136" s="13">
        <v>80</v>
      </c>
      <c r="E136" s="13">
        <v>4.46</v>
      </c>
      <c r="F136" s="14">
        <f>IFERROR((60/Workouts[[#This Row],[DURATION
(minutes)]])*Workouts[[#This Row],[DISTANCE
(miles)]],"")</f>
        <v>3.3449999999999998</v>
      </c>
      <c r="G136" s="15"/>
    </row>
    <row r="137" spans="2:7" ht="30" customHeight="1" x14ac:dyDescent="0.25">
      <c r="B137" s="12">
        <v>45511</v>
      </c>
      <c r="C137" s="13" t="s">
        <v>15</v>
      </c>
      <c r="D137" s="13">
        <v>97</v>
      </c>
      <c r="E137" s="13">
        <v>7.83</v>
      </c>
      <c r="F137" s="14">
        <f>IFERROR((60/Workouts[[#This Row],[DURATION
(minutes)]])*Workouts[[#This Row],[DISTANCE
(miles)]],"")</f>
        <v>4.8432989690721655</v>
      </c>
      <c r="G137" s="15"/>
    </row>
    <row r="138" spans="2:7" ht="30" customHeight="1" x14ac:dyDescent="0.25">
      <c r="B138" s="12">
        <v>45512</v>
      </c>
      <c r="C138" s="13" t="s">
        <v>19</v>
      </c>
      <c r="D138" s="13">
        <v>68</v>
      </c>
      <c r="E138" s="13">
        <v>5.65</v>
      </c>
      <c r="F138" s="14">
        <f>IFERROR((60/Workouts[[#This Row],[DURATION
(minutes)]])*Workouts[[#This Row],[DISTANCE
(miles)]],"")</f>
        <v>4.9852941176470589</v>
      </c>
      <c r="G138" s="15"/>
    </row>
    <row r="139" spans="2:7" ht="30" customHeight="1" x14ac:dyDescent="0.25">
      <c r="B139" s="12">
        <v>45516</v>
      </c>
      <c r="C139" s="13" t="s">
        <v>17</v>
      </c>
      <c r="D139" s="13">
        <v>82</v>
      </c>
      <c r="E139" s="13">
        <v>10.220000000000001</v>
      </c>
      <c r="F139" s="14">
        <f>IFERROR((60/Workouts[[#This Row],[DURATION
(minutes)]])*Workouts[[#This Row],[DISTANCE
(miles)]],"")</f>
        <v>7.4780487804878053</v>
      </c>
      <c r="G139" s="15"/>
    </row>
    <row r="140" spans="2:7" ht="30" customHeight="1" x14ac:dyDescent="0.25">
      <c r="B140" s="12">
        <v>45517</v>
      </c>
      <c r="C140" s="13" t="s">
        <v>14</v>
      </c>
      <c r="D140" s="13">
        <v>30</v>
      </c>
      <c r="E140" s="13">
        <v>3.31</v>
      </c>
      <c r="F140" s="14">
        <f>IFERROR((60/Workouts[[#This Row],[DURATION
(minutes)]])*Workouts[[#This Row],[DISTANCE
(miles)]],"")</f>
        <v>6.62</v>
      </c>
      <c r="G140" s="15"/>
    </row>
    <row r="141" spans="2:7" ht="30" customHeight="1" x14ac:dyDescent="0.25">
      <c r="B141" s="12">
        <v>45518</v>
      </c>
      <c r="C141" s="13" t="s">
        <v>17</v>
      </c>
      <c r="D141" s="13">
        <v>92</v>
      </c>
      <c r="E141" s="13">
        <v>9.19</v>
      </c>
      <c r="F141" s="14">
        <f>IFERROR((60/Workouts[[#This Row],[DURATION
(minutes)]])*Workouts[[#This Row],[DISTANCE
(miles)]],"")</f>
        <v>5.9934782608695647</v>
      </c>
      <c r="G141" s="15"/>
    </row>
    <row r="142" spans="2:7" ht="30" customHeight="1" x14ac:dyDescent="0.25">
      <c r="B142" s="12">
        <v>45519</v>
      </c>
      <c r="C142" s="13" t="s">
        <v>16</v>
      </c>
      <c r="D142" s="13">
        <v>84</v>
      </c>
      <c r="E142" s="13">
        <v>10.06</v>
      </c>
      <c r="F142" s="14">
        <f>IFERROR((60/Workouts[[#This Row],[DURATION
(minutes)]])*Workouts[[#This Row],[DISTANCE
(miles)]],"")</f>
        <v>7.1857142857142859</v>
      </c>
      <c r="G142" s="15"/>
    </row>
    <row r="143" spans="2:7" ht="30" customHeight="1" x14ac:dyDescent="0.25">
      <c r="B143" s="12">
        <v>45523</v>
      </c>
      <c r="C143" s="13" t="s">
        <v>15</v>
      </c>
      <c r="D143" s="13">
        <v>46</v>
      </c>
      <c r="E143" s="13">
        <v>6.63</v>
      </c>
      <c r="F143" s="14">
        <f>IFERROR((60/Workouts[[#This Row],[DURATION
(minutes)]])*Workouts[[#This Row],[DISTANCE
(miles)]],"")</f>
        <v>8.6478260869565222</v>
      </c>
      <c r="G143" s="15"/>
    </row>
    <row r="144" spans="2:7" ht="30" customHeight="1" x14ac:dyDescent="0.25">
      <c r="B144" s="12">
        <v>45524</v>
      </c>
      <c r="C144" s="13" t="s">
        <v>18</v>
      </c>
      <c r="D144" s="13">
        <v>50</v>
      </c>
      <c r="E144" s="13">
        <v>3.59</v>
      </c>
      <c r="F144" s="14">
        <f>IFERROR((60/Workouts[[#This Row],[DURATION
(minutes)]])*Workouts[[#This Row],[DISTANCE
(miles)]],"")</f>
        <v>4.3079999999999998</v>
      </c>
      <c r="G144" s="15"/>
    </row>
    <row r="145" spans="2:7" ht="30" customHeight="1" x14ac:dyDescent="0.25">
      <c r="B145" s="12">
        <v>45525</v>
      </c>
      <c r="C145" s="13" t="s">
        <v>15</v>
      </c>
      <c r="D145" s="13">
        <v>101</v>
      </c>
      <c r="E145" s="13">
        <v>12.44</v>
      </c>
      <c r="F145" s="14">
        <f>IFERROR((60/Workouts[[#This Row],[DURATION
(minutes)]])*Workouts[[#This Row],[DISTANCE
(miles)]],"")</f>
        <v>7.3900990099009896</v>
      </c>
      <c r="G145" s="15"/>
    </row>
    <row r="146" spans="2:7" ht="30" customHeight="1" x14ac:dyDescent="0.25">
      <c r="B146" s="12">
        <v>45526</v>
      </c>
      <c r="C146" s="13" t="s">
        <v>20</v>
      </c>
      <c r="D146" s="13">
        <v>102</v>
      </c>
      <c r="E146" s="13">
        <v>12.69</v>
      </c>
      <c r="F146" s="14">
        <f>IFERROR((60/Workouts[[#This Row],[DURATION
(minutes)]])*Workouts[[#This Row],[DISTANCE
(miles)]],"")</f>
        <v>7.4647058823529413</v>
      </c>
      <c r="G146" s="15"/>
    </row>
    <row r="147" spans="2:7" ht="30" customHeight="1" x14ac:dyDescent="0.25">
      <c r="B147" s="12">
        <v>45530</v>
      </c>
      <c r="C147" s="13" t="s">
        <v>17</v>
      </c>
      <c r="D147" s="13">
        <v>70</v>
      </c>
      <c r="E147" s="13">
        <v>7.9</v>
      </c>
      <c r="F147" s="14">
        <f>IFERROR((60/Workouts[[#This Row],[DURATION
(minutes)]])*Workouts[[#This Row],[DISTANCE
(miles)]],"")</f>
        <v>6.7714285714285714</v>
      </c>
      <c r="G147" s="15"/>
    </row>
    <row r="148" spans="2:7" ht="30" customHeight="1" x14ac:dyDescent="0.25">
      <c r="B148" s="12">
        <v>45531</v>
      </c>
      <c r="C148" s="13" t="s">
        <v>19</v>
      </c>
      <c r="D148" s="13">
        <v>67</v>
      </c>
      <c r="E148" s="13">
        <v>6.1</v>
      </c>
      <c r="F148" s="14">
        <f>IFERROR((60/Workouts[[#This Row],[DURATION
(minutes)]])*Workouts[[#This Row],[DISTANCE
(miles)]],"")</f>
        <v>5.4626865671641793</v>
      </c>
      <c r="G148" s="15"/>
    </row>
    <row r="149" spans="2:7" ht="30" customHeight="1" x14ac:dyDescent="0.25">
      <c r="B149" s="12">
        <v>45532</v>
      </c>
      <c r="C149" s="13" t="s">
        <v>14</v>
      </c>
      <c r="D149" s="13">
        <v>97</v>
      </c>
      <c r="E149" s="13">
        <v>6.63</v>
      </c>
      <c r="F149" s="14">
        <f>IFERROR((60/Workouts[[#This Row],[DURATION
(minutes)]])*Workouts[[#This Row],[DISTANCE
(miles)]],"")</f>
        <v>4.1010309278350521</v>
      </c>
      <c r="G149" s="15"/>
    </row>
    <row r="150" spans="2:7" ht="30" customHeight="1" x14ac:dyDescent="0.25">
      <c r="B150" s="12">
        <v>45533</v>
      </c>
      <c r="C150" s="13" t="s">
        <v>16</v>
      </c>
      <c r="D150" s="13">
        <v>104</v>
      </c>
      <c r="E150" s="13">
        <v>12.09</v>
      </c>
      <c r="F150" s="14">
        <f>IFERROR((60/Workouts[[#This Row],[DURATION
(minutes)]])*Workouts[[#This Row],[DISTANCE
(miles)]],"")</f>
        <v>6.9749999999999996</v>
      </c>
      <c r="G150" s="15"/>
    </row>
    <row r="151" spans="2:7" ht="30" customHeight="1" x14ac:dyDescent="0.25">
      <c r="B151" s="12">
        <v>45537</v>
      </c>
      <c r="C151" s="13" t="s">
        <v>18</v>
      </c>
      <c r="D151" s="13">
        <v>66</v>
      </c>
      <c r="E151" s="13">
        <v>3.33</v>
      </c>
      <c r="F151" s="14">
        <f>IFERROR((60/Workouts[[#This Row],[DURATION
(minutes)]])*Workouts[[#This Row],[DISTANCE
(miles)]],"")</f>
        <v>3.0272727272727273</v>
      </c>
      <c r="G151" s="15"/>
    </row>
    <row r="152" spans="2:7" ht="30" customHeight="1" x14ac:dyDescent="0.25">
      <c r="B152" s="12">
        <v>45538</v>
      </c>
      <c r="C152" s="13" t="s">
        <v>19</v>
      </c>
      <c r="D152" s="13">
        <v>65</v>
      </c>
      <c r="E152" s="13">
        <v>3.63</v>
      </c>
      <c r="F152" s="14">
        <f>IFERROR((60/Workouts[[#This Row],[DURATION
(minutes)]])*Workouts[[#This Row],[DISTANCE
(miles)]],"")</f>
        <v>3.3507692307692309</v>
      </c>
      <c r="G152" s="15"/>
    </row>
    <row r="153" spans="2:7" ht="30" customHeight="1" x14ac:dyDescent="0.25">
      <c r="B153" s="12">
        <v>45539</v>
      </c>
      <c r="C153" s="13" t="s">
        <v>18</v>
      </c>
      <c r="D153" s="13">
        <v>34</v>
      </c>
      <c r="E153" s="13">
        <v>1.78</v>
      </c>
      <c r="F153" s="14">
        <f>IFERROR((60/Workouts[[#This Row],[DURATION
(minutes)]])*Workouts[[#This Row],[DISTANCE
(miles)]],"")</f>
        <v>3.1411764705882352</v>
      </c>
      <c r="G153" s="15"/>
    </row>
    <row r="154" spans="2:7" ht="30" customHeight="1" x14ac:dyDescent="0.25">
      <c r="B154" s="12">
        <v>45540</v>
      </c>
      <c r="C154" s="13" t="s">
        <v>14</v>
      </c>
      <c r="D154" s="13">
        <v>115</v>
      </c>
      <c r="E154" s="13">
        <v>8.34</v>
      </c>
      <c r="F154" s="14">
        <f>IFERROR((60/Workouts[[#This Row],[DURATION
(minutes)]])*Workouts[[#This Row],[DISTANCE
(miles)]],"")</f>
        <v>4.3513043478260869</v>
      </c>
      <c r="G154" s="15"/>
    </row>
    <row r="155" spans="2:7" ht="30" customHeight="1" x14ac:dyDescent="0.25">
      <c r="B155" s="12">
        <v>45544</v>
      </c>
      <c r="C155" s="13" t="s">
        <v>19</v>
      </c>
      <c r="D155" s="13">
        <v>72</v>
      </c>
      <c r="E155" s="13">
        <v>8.44</v>
      </c>
      <c r="F155" s="14">
        <f>IFERROR((60/Workouts[[#This Row],[DURATION
(minutes)]])*Workouts[[#This Row],[DISTANCE
(miles)]],"")</f>
        <v>7.0333333333333332</v>
      </c>
      <c r="G155" s="15"/>
    </row>
    <row r="156" spans="2:7" ht="30" customHeight="1" x14ac:dyDescent="0.25">
      <c r="B156" s="12">
        <v>45545</v>
      </c>
      <c r="C156" s="13" t="s">
        <v>17</v>
      </c>
      <c r="D156" s="13">
        <v>115</v>
      </c>
      <c r="E156" s="13">
        <v>15.79</v>
      </c>
      <c r="F156" s="14">
        <f>IFERROR((60/Workouts[[#This Row],[DURATION
(minutes)]])*Workouts[[#This Row],[DISTANCE
(miles)]],"")</f>
        <v>8.2382608695652166</v>
      </c>
      <c r="G156" s="15"/>
    </row>
    <row r="157" spans="2:7" ht="30" customHeight="1" x14ac:dyDescent="0.25">
      <c r="B157" s="12">
        <v>45546</v>
      </c>
      <c r="C157" s="13" t="s">
        <v>17</v>
      </c>
      <c r="D157" s="13">
        <v>70</v>
      </c>
      <c r="E157" s="13">
        <v>10.5</v>
      </c>
      <c r="F157" s="14">
        <f>IFERROR((60/Workouts[[#This Row],[DURATION
(minutes)]])*Workouts[[#This Row],[DISTANCE
(miles)]],"")</f>
        <v>9</v>
      </c>
      <c r="G157" s="15"/>
    </row>
    <row r="158" spans="2:7" ht="30" customHeight="1" x14ac:dyDescent="0.25">
      <c r="B158" s="12">
        <v>45547</v>
      </c>
      <c r="C158" s="13" t="s">
        <v>19</v>
      </c>
      <c r="D158" s="13">
        <v>99</v>
      </c>
      <c r="E158" s="13">
        <v>5.93</v>
      </c>
      <c r="F158" s="14">
        <f>IFERROR((60/Workouts[[#This Row],[DURATION
(minutes)]])*Workouts[[#This Row],[DISTANCE
(miles)]],"")</f>
        <v>3.5939393939393938</v>
      </c>
      <c r="G158" s="15"/>
    </row>
    <row r="159" spans="2:7" ht="30" customHeight="1" x14ac:dyDescent="0.25">
      <c r="B159" s="12">
        <v>45551</v>
      </c>
      <c r="C159" s="13" t="s">
        <v>19</v>
      </c>
      <c r="D159" s="13">
        <v>38</v>
      </c>
      <c r="E159" s="13">
        <v>5.43</v>
      </c>
      <c r="F159" s="14">
        <f>IFERROR((60/Workouts[[#This Row],[DURATION
(minutes)]])*Workouts[[#This Row],[DISTANCE
(miles)]],"")</f>
        <v>8.5736842105263147</v>
      </c>
      <c r="G159" s="15"/>
    </row>
    <row r="160" spans="2:7" ht="30" customHeight="1" x14ac:dyDescent="0.25">
      <c r="B160" s="12">
        <v>45552</v>
      </c>
      <c r="C160" s="13" t="s">
        <v>14</v>
      </c>
      <c r="D160" s="13">
        <v>111</v>
      </c>
      <c r="E160" s="13">
        <v>8.83</v>
      </c>
      <c r="F160" s="14">
        <f>IFERROR((60/Workouts[[#This Row],[DURATION
(minutes)]])*Workouts[[#This Row],[DISTANCE
(miles)]],"")</f>
        <v>4.7729729729729735</v>
      </c>
      <c r="G160" s="15"/>
    </row>
    <row r="161" spans="2:7" ht="30" customHeight="1" x14ac:dyDescent="0.25">
      <c r="B161" s="12">
        <v>45553</v>
      </c>
      <c r="C161" s="13" t="s">
        <v>16</v>
      </c>
      <c r="D161" s="13">
        <v>94</v>
      </c>
      <c r="E161" s="13">
        <v>6.41</v>
      </c>
      <c r="F161" s="14">
        <f>IFERROR((60/Workouts[[#This Row],[DURATION
(minutes)]])*Workouts[[#This Row],[DISTANCE
(miles)]],"")</f>
        <v>4.091489361702128</v>
      </c>
      <c r="G161" s="15"/>
    </row>
    <row r="162" spans="2:7" ht="30" customHeight="1" x14ac:dyDescent="0.25">
      <c r="B162" s="12">
        <v>45554</v>
      </c>
      <c r="C162" s="13" t="s">
        <v>18</v>
      </c>
      <c r="D162" s="13">
        <v>114</v>
      </c>
      <c r="E162" s="13">
        <v>11.44</v>
      </c>
      <c r="F162" s="14">
        <f>IFERROR((60/Workouts[[#This Row],[DURATION
(minutes)]])*Workouts[[#This Row],[DISTANCE
(miles)]],"")</f>
        <v>6.0210526315789465</v>
      </c>
      <c r="G162" s="15"/>
    </row>
    <row r="163" spans="2:7" ht="30" customHeight="1" x14ac:dyDescent="0.25">
      <c r="B163" s="12">
        <v>45558</v>
      </c>
      <c r="C163" s="13" t="s">
        <v>14</v>
      </c>
      <c r="D163" s="13">
        <v>63</v>
      </c>
      <c r="E163" s="13">
        <v>3.41</v>
      </c>
      <c r="F163" s="14">
        <f>IFERROR((60/Workouts[[#This Row],[DURATION
(minutes)]])*Workouts[[#This Row],[DISTANCE
(miles)]],"")</f>
        <v>3.2476190476190476</v>
      </c>
      <c r="G163" s="15"/>
    </row>
    <row r="164" spans="2:7" ht="30" customHeight="1" x14ac:dyDescent="0.25">
      <c r="B164" s="12">
        <v>45559</v>
      </c>
      <c r="C164" s="13" t="s">
        <v>16</v>
      </c>
      <c r="D164" s="13">
        <v>116</v>
      </c>
      <c r="E164" s="13">
        <v>16.309999999999999</v>
      </c>
      <c r="F164" s="14">
        <f>IFERROR((60/Workouts[[#This Row],[DURATION
(minutes)]])*Workouts[[#This Row],[DISTANCE
(miles)]],"")</f>
        <v>8.4362068965517238</v>
      </c>
      <c r="G164" s="15"/>
    </row>
    <row r="165" spans="2:7" ht="30" customHeight="1" x14ac:dyDescent="0.25">
      <c r="B165" s="12">
        <v>45560</v>
      </c>
      <c r="C165" s="13" t="s">
        <v>14</v>
      </c>
      <c r="D165" s="13">
        <v>112</v>
      </c>
      <c r="E165" s="13">
        <v>16.420000000000002</v>
      </c>
      <c r="F165" s="14">
        <f>IFERROR((60/Workouts[[#This Row],[DURATION
(minutes)]])*Workouts[[#This Row],[DISTANCE
(miles)]],"")</f>
        <v>8.7964285714285726</v>
      </c>
      <c r="G165" s="15"/>
    </row>
    <row r="166" spans="2:7" ht="30" customHeight="1" x14ac:dyDescent="0.25">
      <c r="B166" s="12">
        <v>45561</v>
      </c>
      <c r="C166" s="13" t="s">
        <v>15</v>
      </c>
      <c r="D166" s="13">
        <v>50</v>
      </c>
      <c r="E166" s="13">
        <v>6.25</v>
      </c>
      <c r="F166" s="14">
        <f>IFERROR((60/Workouts[[#This Row],[DURATION
(minutes)]])*Workouts[[#This Row],[DISTANCE
(miles)]],"")</f>
        <v>7.5</v>
      </c>
      <c r="G166" s="15"/>
    </row>
    <row r="167" spans="2:7" ht="30" customHeight="1" x14ac:dyDescent="0.25">
      <c r="B167" s="12">
        <v>45565</v>
      </c>
      <c r="C167" s="13" t="s">
        <v>15</v>
      </c>
      <c r="D167" s="13">
        <v>35</v>
      </c>
      <c r="E167" s="13">
        <v>2.4500000000000002</v>
      </c>
      <c r="F167" s="14">
        <f>IFERROR((60/Workouts[[#This Row],[DURATION
(minutes)]])*Workouts[[#This Row],[DISTANCE
(miles)]],"")</f>
        <v>4.2</v>
      </c>
      <c r="G167" s="15"/>
    </row>
    <row r="168" spans="2:7" ht="30" customHeight="1" x14ac:dyDescent="0.25">
      <c r="B168" s="12">
        <v>45566</v>
      </c>
      <c r="C168" s="13" t="s">
        <v>17</v>
      </c>
      <c r="D168" s="13">
        <v>95</v>
      </c>
      <c r="E168" s="13">
        <v>11.46</v>
      </c>
      <c r="F168" s="14">
        <f>IFERROR((60/Workouts[[#This Row],[DURATION
(minutes)]])*Workouts[[#This Row],[DISTANCE
(miles)]],"")</f>
        <v>7.2378947368421054</v>
      </c>
      <c r="G168" s="15"/>
    </row>
    <row r="169" spans="2:7" ht="30" customHeight="1" x14ac:dyDescent="0.25">
      <c r="B169" s="12">
        <v>45567</v>
      </c>
      <c r="C169" s="13" t="s">
        <v>14</v>
      </c>
      <c r="D169" s="13">
        <v>110</v>
      </c>
      <c r="E169" s="13">
        <v>7.22</v>
      </c>
      <c r="F169" s="14">
        <f>IFERROR((60/Workouts[[#This Row],[DURATION
(minutes)]])*Workouts[[#This Row],[DISTANCE
(miles)]],"")</f>
        <v>3.9381818181818176</v>
      </c>
      <c r="G169" s="15"/>
    </row>
    <row r="170" spans="2:7" ht="30" customHeight="1" x14ac:dyDescent="0.25">
      <c r="B170" s="12">
        <v>45568</v>
      </c>
      <c r="C170" s="13" t="s">
        <v>17</v>
      </c>
      <c r="D170" s="13">
        <v>39</v>
      </c>
      <c r="E170" s="13">
        <v>5.64</v>
      </c>
      <c r="F170" s="14">
        <f>IFERROR((60/Workouts[[#This Row],[DURATION
(minutes)]])*Workouts[[#This Row],[DISTANCE
(miles)]],"")</f>
        <v>8.6769230769230763</v>
      </c>
      <c r="G170" s="15"/>
    </row>
    <row r="171" spans="2:7" ht="30" customHeight="1" x14ac:dyDescent="0.25">
      <c r="B171" s="12">
        <v>45572</v>
      </c>
      <c r="C171" s="13" t="s">
        <v>18</v>
      </c>
      <c r="D171" s="13">
        <v>38</v>
      </c>
      <c r="E171" s="13">
        <v>4.22</v>
      </c>
      <c r="F171" s="14">
        <f>IFERROR((60/Workouts[[#This Row],[DURATION
(minutes)]])*Workouts[[#This Row],[DISTANCE
(miles)]],"")</f>
        <v>6.6631578947368419</v>
      </c>
      <c r="G171" s="15"/>
    </row>
    <row r="172" spans="2:7" ht="30" customHeight="1" x14ac:dyDescent="0.25">
      <c r="B172" s="12">
        <v>45573</v>
      </c>
      <c r="C172" s="13" t="s">
        <v>17</v>
      </c>
      <c r="D172" s="13">
        <v>64</v>
      </c>
      <c r="E172" s="13">
        <v>8.9700000000000006</v>
      </c>
      <c r="F172" s="14">
        <f>IFERROR((60/Workouts[[#This Row],[DURATION
(minutes)]])*Workouts[[#This Row],[DISTANCE
(miles)]],"")</f>
        <v>8.4093750000000007</v>
      </c>
      <c r="G172" s="15"/>
    </row>
    <row r="173" spans="2:7" ht="30" customHeight="1" x14ac:dyDescent="0.25">
      <c r="B173" s="12">
        <v>45574</v>
      </c>
      <c r="C173" s="13" t="s">
        <v>18</v>
      </c>
      <c r="D173" s="13">
        <v>63</v>
      </c>
      <c r="E173" s="13">
        <v>7.82</v>
      </c>
      <c r="F173" s="14">
        <f>IFERROR((60/Workouts[[#This Row],[DURATION
(minutes)]])*Workouts[[#This Row],[DISTANCE
(miles)]],"")</f>
        <v>7.4476190476190478</v>
      </c>
      <c r="G173" s="15"/>
    </row>
    <row r="174" spans="2:7" ht="30" customHeight="1" x14ac:dyDescent="0.25">
      <c r="B174" s="12">
        <v>45575</v>
      </c>
      <c r="C174" s="13" t="s">
        <v>17</v>
      </c>
      <c r="D174" s="13">
        <v>117</v>
      </c>
      <c r="E174" s="13">
        <v>15.43</v>
      </c>
      <c r="F174" s="14">
        <f>IFERROR((60/Workouts[[#This Row],[DURATION
(minutes)]])*Workouts[[#This Row],[DISTANCE
(miles)]],"")</f>
        <v>7.9128205128205122</v>
      </c>
      <c r="G174" s="15"/>
    </row>
    <row r="175" spans="2:7" ht="30" customHeight="1" x14ac:dyDescent="0.25">
      <c r="B175" s="12">
        <v>45579</v>
      </c>
      <c r="C175" s="13" t="s">
        <v>15</v>
      </c>
      <c r="D175" s="13">
        <v>49</v>
      </c>
      <c r="E175" s="13">
        <v>7.05</v>
      </c>
      <c r="F175" s="14">
        <f>IFERROR((60/Workouts[[#This Row],[DURATION
(minutes)]])*Workouts[[#This Row],[DISTANCE
(miles)]],"")</f>
        <v>8.6326530612244898</v>
      </c>
      <c r="G175" s="15"/>
    </row>
    <row r="176" spans="2:7" ht="30" customHeight="1" x14ac:dyDescent="0.25">
      <c r="B176" s="12">
        <v>45580</v>
      </c>
      <c r="C176" s="13" t="s">
        <v>16</v>
      </c>
      <c r="D176" s="13">
        <v>47</v>
      </c>
      <c r="E176" s="13">
        <v>5.44</v>
      </c>
      <c r="F176" s="14">
        <f>IFERROR((60/Workouts[[#This Row],[DURATION
(minutes)]])*Workouts[[#This Row],[DISTANCE
(miles)]],"")</f>
        <v>6.9446808510638309</v>
      </c>
      <c r="G176" s="15"/>
    </row>
    <row r="177" spans="2:7" ht="30" customHeight="1" x14ac:dyDescent="0.25">
      <c r="B177" s="12">
        <v>45581</v>
      </c>
      <c r="C177" s="13" t="s">
        <v>19</v>
      </c>
      <c r="D177" s="13">
        <v>116</v>
      </c>
      <c r="E177" s="13">
        <v>14.79</v>
      </c>
      <c r="F177" s="14">
        <f>IFERROR((60/Workouts[[#This Row],[DURATION
(minutes)]])*Workouts[[#This Row],[DISTANCE
(miles)]],"")</f>
        <v>7.65</v>
      </c>
      <c r="G177" s="15"/>
    </row>
    <row r="178" spans="2:7" ht="30" customHeight="1" x14ac:dyDescent="0.25">
      <c r="B178" s="12">
        <v>45582</v>
      </c>
      <c r="C178" s="13" t="s">
        <v>19</v>
      </c>
      <c r="D178" s="13">
        <v>34</v>
      </c>
      <c r="E178" s="13">
        <v>3.96</v>
      </c>
      <c r="F178" s="14">
        <f>IFERROR((60/Workouts[[#This Row],[DURATION
(minutes)]])*Workouts[[#This Row],[DISTANCE
(miles)]],"")</f>
        <v>6.9882352941176471</v>
      </c>
      <c r="G178" s="15"/>
    </row>
    <row r="179" spans="2:7" ht="30" customHeight="1" x14ac:dyDescent="0.25">
      <c r="B179" s="12">
        <v>45586</v>
      </c>
      <c r="C179" s="13" t="s">
        <v>16</v>
      </c>
      <c r="D179" s="13">
        <v>94</v>
      </c>
      <c r="E179" s="13">
        <v>5.17</v>
      </c>
      <c r="F179" s="14">
        <f>IFERROR((60/Workouts[[#This Row],[DURATION
(minutes)]])*Workouts[[#This Row],[DISTANCE
(miles)]],"")</f>
        <v>3.3000000000000003</v>
      </c>
      <c r="G179" s="15"/>
    </row>
    <row r="180" spans="2:7" ht="30" customHeight="1" x14ac:dyDescent="0.25">
      <c r="B180" s="12">
        <v>45587</v>
      </c>
      <c r="C180" s="13" t="s">
        <v>18</v>
      </c>
      <c r="D180" s="13">
        <v>47</v>
      </c>
      <c r="E180" s="13">
        <v>4.68</v>
      </c>
      <c r="F180" s="14">
        <f>IFERROR((60/Workouts[[#This Row],[DURATION
(minutes)]])*Workouts[[#This Row],[DISTANCE
(miles)]],"")</f>
        <v>5.9744680851063832</v>
      </c>
      <c r="G180" s="15"/>
    </row>
    <row r="181" spans="2:7" ht="30" customHeight="1" x14ac:dyDescent="0.25">
      <c r="B181" s="12">
        <v>45588</v>
      </c>
      <c r="C181" s="13" t="s">
        <v>18</v>
      </c>
      <c r="D181" s="13">
        <v>89</v>
      </c>
      <c r="E181" s="13">
        <v>7.88</v>
      </c>
      <c r="F181" s="14">
        <f>IFERROR((60/Workouts[[#This Row],[DURATION
(minutes)]])*Workouts[[#This Row],[DISTANCE
(miles)]],"")</f>
        <v>5.3123595505617978</v>
      </c>
      <c r="G181" s="15"/>
    </row>
    <row r="182" spans="2:7" ht="30" customHeight="1" x14ac:dyDescent="0.25">
      <c r="B182" s="12">
        <v>45589</v>
      </c>
      <c r="C182" s="13" t="s">
        <v>19</v>
      </c>
      <c r="D182" s="13">
        <v>41</v>
      </c>
      <c r="E182" s="13">
        <v>4.93</v>
      </c>
      <c r="F182" s="14">
        <f>IFERROR((60/Workouts[[#This Row],[DURATION
(minutes)]])*Workouts[[#This Row],[DISTANCE
(miles)]],"")</f>
        <v>7.2146341463414627</v>
      </c>
      <c r="G182" s="15"/>
    </row>
    <row r="183" spans="2:7" ht="30" customHeight="1" x14ac:dyDescent="0.25">
      <c r="B183" s="12">
        <v>45593</v>
      </c>
      <c r="C183" s="13" t="s">
        <v>17</v>
      </c>
      <c r="D183" s="13">
        <v>110</v>
      </c>
      <c r="E183" s="13">
        <v>8.6199999999999992</v>
      </c>
      <c r="F183" s="14">
        <f>IFERROR((60/Workouts[[#This Row],[DURATION
(minutes)]])*Workouts[[#This Row],[DISTANCE
(miles)]],"")</f>
        <v>4.7018181818181812</v>
      </c>
      <c r="G183" s="15"/>
    </row>
    <row r="184" spans="2:7" ht="30" customHeight="1" x14ac:dyDescent="0.25">
      <c r="B184" s="12">
        <v>45594</v>
      </c>
      <c r="C184" s="13" t="s">
        <v>17</v>
      </c>
      <c r="D184" s="13">
        <v>79</v>
      </c>
      <c r="E184" s="13">
        <v>5.42</v>
      </c>
      <c r="F184" s="14">
        <f>IFERROR((60/Workouts[[#This Row],[DURATION
(minutes)]])*Workouts[[#This Row],[DISTANCE
(miles)]],"")</f>
        <v>4.1164556962025323</v>
      </c>
      <c r="G184" s="15"/>
    </row>
    <row r="185" spans="2:7" ht="30" customHeight="1" x14ac:dyDescent="0.25">
      <c r="B185" s="12">
        <v>45595</v>
      </c>
      <c r="C185" s="13" t="s">
        <v>19</v>
      </c>
      <c r="D185" s="13">
        <v>118</v>
      </c>
      <c r="E185" s="13">
        <v>8.26</v>
      </c>
      <c r="F185" s="14">
        <f>IFERROR((60/Workouts[[#This Row],[DURATION
(minutes)]])*Workouts[[#This Row],[DISTANCE
(miles)]],"")</f>
        <v>4.1999999999999993</v>
      </c>
      <c r="G185" s="15"/>
    </row>
    <row r="186" spans="2:7" ht="30" customHeight="1" x14ac:dyDescent="0.25">
      <c r="B186" s="12">
        <v>45596</v>
      </c>
      <c r="C186" s="13" t="s">
        <v>14</v>
      </c>
      <c r="D186" s="13">
        <v>36</v>
      </c>
      <c r="E186" s="13">
        <v>1.91</v>
      </c>
      <c r="F186" s="14">
        <f>IFERROR((60/Workouts[[#This Row],[DURATION
(minutes)]])*Workouts[[#This Row],[DISTANCE
(miles)]],"")</f>
        <v>3.1833333333333331</v>
      </c>
      <c r="G186" s="15"/>
    </row>
    <row r="187" spans="2:7" ht="30" customHeight="1" x14ac:dyDescent="0.25">
      <c r="B187" s="12">
        <v>45600</v>
      </c>
      <c r="C187" s="13" t="s">
        <v>16</v>
      </c>
      <c r="D187" s="13">
        <v>70</v>
      </c>
      <c r="E187" s="13">
        <v>7.79</v>
      </c>
      <c r="F187" s="14">
        <f>IFERROR((60/Workouts[[#This Row],[DURATION
(minutes)]])*Workouts[[#This Row],[DISTANCE
(miles)]],"")</f>
        <v>6.677142857142857</v>
      </c>
      <c r="G187" s="15"/>
    </row>
    <row r="188" spans="2:7" ht="30" customHeight="1" x14ac:dyDescent="0.25">
      <c r="B188" s="12">
        <v>45601</v>
      </c>
      <c r="C188" s="13" t="s">
        <v>18</v>
      </c>
      <c r="D188" s="13">
        <v>69</v>
      </c>
      <c r="E188" s="13">
        <v>4.5</v>
      </c>
      <c r="F188" s="14">
        <f>IFERROR((60/Workouts[[#This Row],[DURATION
(minutes)]])*Workouts[[#This Row],[DISTANCE
(miles)]],"")</f>
        <v>3.9130434782608696</v>
      </c>
      <c r="G188" s="15"/>
    </row>
    <row r="189" spans="2:7" ht="30" customHeight="1" x14ac:dyDescent="0.25">
      <c r="B189" s="12">
        <v>45602</v>
      </c>
      <c r="C189" s="13" t="s">
        <v>14</v>
      </c>
      <c r="D189" s="13">
        <v>36</v>
      </c>
      <c r="E189" s="13">
        <v>5.09</v>
      </c>
      <c r="F189" s="14">
        <f>IFERROR((60/Workouts[[#This Row],[DURATION
(minutes)]])*Workouts[[#This Row],[DISTANCE
(miles)]],"")</f>
        <v>8.4833333333333343</v>
      </c>
      <c r="G189" s="15"/>
    </row>
    <row r="190" spans="2:7" ht="30" customHeight="1" x14ac:dyDescent="0.25">
      <c r="B190" s="12">
        <v>45603</v>
      </c>
      <c r="C190" s="13" t="s">
        <v>16</v>
      </c>
      <c r="D190" s="13">
        <v>41</v>
      </c>
      <c r="E190" s="13">
        <v>3.89</v>
      </c>
      <c r="F190" s="14">
        <f>IFERROR((60/Workouts[[#This Row],[DURATION
(minutes)]])*Workouts[[#This Row],[DISTANCE
(miles)]],"")</f>
        <v>5.692682926829268</v>
      </c>
      <c r="G190" s="15"/>
    </row>
    <row r="191" spans="2:7" ht="30" customHeight="1" x14ac:dyDescent="0.25">
      <c r="B191" s="12">
        <v>45607</v>
      </c>
      <c r="C191" s="13" t="s">
        <v>19</v>
      </c>
      <c r="D191" s="13">
        <v>51</v>
      </c>
      <c r="E191" s="13">
        <v>4.3899999999999997</v>
      </c>
      <c r="F191" s="14">
        <f>IFERROR((60/Workouts[[#This Row],[DURATION
(minutes)]])*Workouts[[#This Row],[DISTANCE
(miles)]],"")</f>
        <v>5.1647058823529406</v>
      </c>
      <c r="G191" s="15"/>
    </row>
    <row r="192" spans="2:7" ht="30" customHeight="1" x14ac:dyDescent="0.25">
      <c r="B192" s="12">
        <v>45608</v>
      </c>
      <c r="C192" s="13" t="s">
        <v>16</v>
      </c>
      <c r="D192" s="13">
        <v>71</v>
      </c>
      <c r="E192" s="13">
        <v>6.13</v>
      </c>
      <c r="F192" s="14">
        <f>IFERROR((60/Workouts[[#This Row],[DURATION
(minutes)]])*Workouts[[#This Row],[DISTANCE
(miles)]],"")</f>
        <v>5.1802816901408448</v>
      </c>
      <c r="G192" s="15"/>
    </row>
    <row r="193" spans="2:7" ht="30" customHeight="1" x14ac:dyDescent="0.25">
      <c r="B193" s="12">
        <v>45609</v>
      </c>
      <c r="C193" s="13" t="s">
        <v>16</v>
      </c>
      <c r="D193" s="13">
        <v>43</v>
      </c>
      <c r="E193" s="13">
        <v>5.89</v>
      </c>
      <c r="F193" s="14">
        <f>IFERROR((60/Workouts[[#This Row],[DURATION
(minutes)]])*Workouts[[#This Row],[DISTANCE
(miles)]],"")</f>
        <v>8.2186046511627904</v>
      </c>
      <c r="G193" s="15"/>
    </row>
    <row r="194" spans="2:7" ht="30" customHeight="1" x14ac:dyDescent="0.25">
      <c r="B194" s="12">
        <v>45610</v>
      </c>
      <c r="C194" s="13" t="s">
        <v>17</v>
      </c>
      <c r="D194" s="13">
        <v>79</v>
      </c>
      <c r="E194" s="13">
        <v>11.35</v>
      </c>
      <c r="F194" s="14">
        <f>IFERROR((60/Workouts[[#This Row],[DURATION
(minutes)]])*Workouts[[#This Row],[DISTANCE
(miles)]],"")</f>
        <v>8.6202531645569618</v>
      </c>
      <c r="G194" s="15"/>
    </row>
    <row r="195" spans="2:7" ht="30" customHeight="1" x14ac:dyDescent="0.25">
      <c r="B195" s="12">
        <v>45614</v>
      </c>
      <c r="C195" s="13" t="s">
        <v>18</v>
      </c>
      <c r="D195" s="13">
        <v>59</v>
      </c>
      <c r="E195" s="13">
        <v>3.34</v>
      </c>
      <c r="F195" s="14">
        <f>IFERROR((60/Workouts[[#This Row],[DURATION
(minutes)]])*Workouts[[#This Row],[DISTANCE
(miles)]],"")</f>
        <v>3.3966101694915252</v>
      </c>
      <c r="G195" s="15"/>
    </row>
    <row r="196" spans="2:7" ht="30" customHeight="1" x14ac:dyDescent="0.25">
      <c r="B196" s="12">
        <v>45615</v>
      </c>
      <c r="C196" s="13" t="s">
        <v>19</v>
      </c>
      <c r="D196" s="13">
        <v>44</v>
      </c>
      <c r="E196" s="13">
        <v>4.22</v>
      </c>
      <c r="F196" s="14">
        <f>IFERROR((60/Workouts[[#This Row],[DURATION
(minutes)]])*Workouts[[#This Row],[DISTANCE
(miles)]],"")</f>
        <v>5.754545454545454</v>
      </c>
      <c r="G196" s="15"/>
    </row>
    <row r="197" spans="2:7" ht="30" customHeight="1" x14ac:dyDescent="0.25">
      <c r="B197" s="12">
        <v>45616</v>
      </c>
      <c r="C197" s="13" t="s">
        <v>17</v>
      </c>
      <c r="D197" s="13">
        <v>55</v>
      </c>
      <c r="E197" s="13">
        <v>8.11</v>
      </c>
      <c r="F197" s="14">
        <f>IFERROR((60/Workouts[[#This Row],[DURATION
(minutes)]])*Workouts[[#This Row],[DISTANCE
(miles)]],"")</f>
        <v>8.8472727272727258</v>
      </c>
      <c r="G197" s="15"/>
    </row>
    <row r="198" spans="2:7" ht="30" customHeight="1" x14ac:dyDescent="0.25">
      <c r="B198" s="12">
        <v>45617</v>
      </c>
      <c r="C198" s="13" t="s">
        <v>16</v>
      </c>
      <c r="D198" s="13">
        <v>88</v>
      </c>
      <c r="E198" s="13">
        <v>6.34</v>
      </c>
      <c r="F198" s="14">
        <f>IFERROR((60/Workouts[[#This Row],[DURATION
(minutes)]])*Workouts[[#This Row],[DISTANCE
(miles)]],"")</f>
        <v>4.3227272727272723</v>
      </c>
      <c r="G198" s="15"/>
    </row>
    <row r="199" spans="2:7" ht="30" customHeight="1" x14ac:dyDescent="0.25">
      <c r="B199" s="12">
        <v>45621</v>
      </c>
      <c r="C199" s="13" t="s">
        <v>19</v>
      </c>
      <c r="D199" s="13">
        <v>37</v>
      </c>
      <c r="E199" s="13">
        <v>4.21</v>
      </c>
      <c r="F199" s="14">
        <f>IFERROR((60/Workouts[[#This Row],[DURATION
(minutes)]])*Workouts[[#This Row],[DISTANCE
(miles)]],"")</f>
        <v>6.827027027027027</v>
      </c>
      <c r="G199" s="15"/>
    </row>
    <row r="200" spans="2:7" ht="30" customHeight="1" x14ac:dyDescent="0.25">
      <c r="B200" s="12">
        <v>45622</v>
      </c>
      <c r="C200" s="13" t="s">
        <v>19</v>
      </c>
      <c r="D200" s="13">
        <v>40</v>
      </c>
      <c r="E200" s="13">
        <v>3.95</v>
      </c>
      <c r="F200" s="14">
        <f>IFERROR((60/Workouts[[#This Row],[DURATION
(minutes)]])*Workouts[[#This Row],[DISTANCE
(miles)]],"")</f>
        <v>5.9250000000000007</v>
      </c>
      <c r="G200" s="15"/>
    </row>
    <row r="201" spans="2:7" ht="30" customHeight="1" x14ac:dyDescent="0.25">
      <c r="B201" s="12">
        <v>45623</v>
      </c>
      <c r="C201" s="13" t="s">
        <v>16</v>
      </c>
      <c r="D201" s="13">
        <v>63</v>
      </c>
      <c r="E201" s="13">
        <v>8.15</v>
      </c>
      <c r="F201" s="14">
        <f>IFERROR((60/Workouts[[#This Row],[DURATION
(minutes)]])*Workouts[[#This Row],[DISTANCE
(miles)]],"")</f>
        <v>7.7619047619047619</v>
      </c>
      <c r="G201" s="15"/>
    </row>
    <row r="202" spans="2:7" ht="30" customHeight="1" x14ac:dyDescent="0.25">
      <c r="B202" s="12">
        <v>45624</v>
      </c>
      <c r="C202" s="13" t="s">
        <v>14</v>
      </c>
      <c r="D202" s="13">
        <v>88</v>
      </c>
      <c r="E202" s="13">
        <v>5.63</v>
      </c>
      <c r="F202" s="14">
        <f>IFERROR((60/Workouts[[#This Row],[DURATION
(minutes)]])*Workouts[[#This Row],[DISTANCE
(miles)]],"")</f>
        <v>3.8386363636363634</v>
      </c>
      <c r="G202" s="15"/>
    </row>
    <row r="203" spans="2:7" ht="30" customHeight="1" x14ac:dyDescent="0.25">
      <c r="B203" s="12">
        <v>45628</v>
      </c>
      <c r="C203" s="13" t="s">
        <v>14</v>
      </c>
      <c r="D203" s="13">
        <v>86</v>
      </c>
      <c r="E203" s="13">
        <v>6.04</v>
      </c>
      <c r="F203" s="14">
        <f>IFERROR((60/Workouts[[#This Row],[DURATION
(minutes)]])*Workouts[[#This Row],[DISTANCE
(miles)]],"")</f>
        <v>4.213953488372093</v>
      </c>
      <c r="G203" s="15"/>
    </row>
    <row r="204" spans="2:7" ht="30" customHeight="1" x14ac:dyDescent="0.25">
      <c r="B204" s="12">
        <v>45629</v>
      </c>
      <c r="C204" s="13" t="s">
        <v>14</v>
      </c>
      <c r="D204" s="13">
        <v>69</v>
      </c>
      <c r="E204" s="13">
        <v>6.87</v>
      </c>
      <c r="F204" s="14">
        <f>IFERROR((60/Workouts[[#This Row],[DURATION
(minutes)]])*Workouts[[#This Row],[DISTANCE
(miles)]],"")</f>
        <v>5.9739130434782606</v>
      </c>
      <c r="G204" s="15"/>
    </row>
    <row r="205" spans="2:7" ht="30" customHeight="1" x14ac:dyDescent="0.25">
      <c r="B205" s="12">
        <v>45630</v>
      </c>
      <c r="C205" s="13" t="s">
        <v>13</v>
      </c>
      <c r="D205" s="13">
        <v>63</v>
      </c>
      <c r="E205" s="13">
        <v>6.39</v>
      </c>
      <c r="F205" s="14">
        <f>IFERROR((60/Workouts[[#This Row],[DURATION
(minutes)]])*Workouts[[#This Row],[DISTANCE
(miles)]],"")</f>
        <v>6.0857142857142854</v>
      </c>
      <c r="G205" s="15"/>
    </row>
    <row r="206" spans="2:7" ht="30" customHeight="1" x14ac:dyDescent="0.25">
      <c r="B206" s="12">
        <v>45631</v>
      </c>
      <c r="C206" s="13" t="s">
        <v>14</v>
      </c>
      <c r="D206" s="13">
        <v>120</v>
      </c>
      <c r="E206" s="13">
        <v>17.989999999999998</v>
      </c>
      <c r="F206" s="14">
        <f>IFERROR((60/Workouts[[#This Row],[DURATION
(minutes)]])*Workouts[[#This Row],[DISTANCE
(miles)]],"")</f>
        <v>8.9949999999999992</v>
      </c>
      <c r="G206" s="15"/>
    </row>
    <row r="207" spans="2:7" ht="30" customHeight="1" x14ac:dyDescent="0.25">
      <c r="B207" s="12">
        <v>45635</v>
      </c>
      <c r="C207" s="13" t="s">
        <v>16</v>
      </c>
      <c r="D207" s="13">
        <v>101</v>
      </c>
      <c r="E207" s="13">
        <v>10.34</v>
      </c>
      <c r="F207" s="14">
        <f>IFERROR((60/Workouts[[#This Row],[DURATION
(minutes)]])*Workouts[[#This Row],[DISTANCE
(miles)]],"")</f>
        <v>6.1425742574257418</v>
      </c>
      <c r="G207" s="15"/>
    </row>
    <row r="208" spans="2:7" ht="30" customHeight="1" x14ac:dyDescent="0.25">
      <c r="B208" s="12">
        <v>45636</v>
      </c>
      <c r="C208" s="13" t="s">
        <v>13</v>
      </c>
      <c r="D208" s="13">
        <v>93</v>
      </c>
      <c r="E208" s="13">
        <v>10.91</v>
      </c>
      <c r="F208" s="14">
        <f>IFERROR((60/Workouts[[#This Row],[DURATION
(minutes)]])*Workouts[[#This Row],[DISTANCE
(miles)]],"")</f>
        <v>7.0387096774193552</v>
      </c>
      <c r="G208" s="15"/>
    </row>
    <row r="209" spans="2:7" ht="30" customHeight="1" x14ac:dyDescent="0.25">
      <c r="B209" s="12">
        <v>45637</v>
      </c>
      <c r="C209" s="13" t="s">
        <v>13</v>
      </c>
      <c r="D209" s="13">
        <v>41</v>
      </c>
      <c r="E209" s="13">
        <v>4.2699999999999996</v>
      </c>
      <c r="F209" s="14">
        <f>IFERROR((60/Workouts[[#This Row],[DURATION
(minutes)]])*Workouts[[#This Row],[DISTANCE
(miles)]],"")</f>
        <v>6.2487804878048774</v>
      </c>
      <c r="G209" s="15"/>
    </row>
    <row r="210" spans="2:7" ht="30" customHeight="1" x14ac:dyDescent="0.25">
      <c r="B210" s="12">
        <v>45638</v>
      </c>
      <c r="C210" s="13" t="s">
        <v>13</v>
      </c>
      <c r="D210" s="13">
        <v>95</v>
      </c>
      <c r="E210" s="13">
        <v>7.17</v>
      </c>
      <c r="F210" s="14">
        <f>IFERROR((60/Workouts[[#This Row],[DURATION
(minutes)]])*Workouts[[#This Row],[DISTANCE
(miles)]],"")</f>
        <v>4.5284210526315789</v>
      </c>
      <c r="G210" s="15"/>
    </row>
    <row r="211" spans="2:7" ht="30" customHeight="1" x14ac:dyDescent="0.25">
      <c r="B211" s="12">
        <v>45642</v>
      </c>
      <c r="C211" s="13" t="s">
        <v>15</v>
      </c>
      <c r="D211" s="13">
        <v>69</v>
      </c>
      <c r="E211" s="13">
        <v>9.02</v>
      </c>
      <c r="F211" s="14">
        <f>IFERROR((60/Workouts[[#This Row],[DURATION
(minutes)]])*Workouts[[#This Row],[DISTANCE
(miles)]],"")</f>
        <v>7.8434782608695643</v>
      </c>
      <c r="G211" s="15"/>
    </row>
    <row r="212" spans="2:7" ht="30" customHeight="1" x14ac:dyDescent="0.25">
      <c r="B212" s="12">
        <v>45643</v>
      </c>
      <c r="C212" s="13" t="s">
        <v>14</v>
      </c>
      <c r="D212" s="13">
        <v>101</v>
      </c>
      <c r="E212" s="13">
        <v>7.73</v>
      </c>
      <c r="F212" s="14">
        <f>IFERROR((60/Workouts[[#This Row],[DURATION
(minutes)]])*Workouts[[#This Row],[DISTANCE
(miles)]],"")</f>
        <v>4.5920792079207917</v>
      </c>
      <c r="G212" s="15"/>
    </row>
    <row r="213" spans="2:7" ht="30" customHeight="1" x14ac:dyDescent="0.25">
      <c r="B213" s="12">
        <v>45644</v>
      </c>
      <c r="C213" s="13" t="s">
        <v>15</v>
      </c>
      <c r="D213" s="13">
        <v>116</v>
      </c>
      <c r="E213" s="13">
        <v>13.98</v>
      </c>
      <c r="F213" s="14">
        <f>IFERROR((60/Workouts[[#This Row],[DURATION
(minutes)]])*Workouts[[#This Row],[DISTANCE
(miles)]],"")</f>
        <v>7.2310344827586217</v>
      </c>
      <c r="G213" s="15"/>
    </row>
    <row r="214" spans="2:7" ht="30" customHeight="1" x14ac:dyDescent="0.25">
      <c r="B214" s="12">
        <v>45645</v>
      </c>
      <c r="C214" s="13" t="s">
        <v>14</v>
      </c>
      <c r="D214" s="13">
        <v>41</v>
      </c>
      <c r="E214" s="13">
        <v>4.08</v>
      </c>
      <c r="F214" s="14">
        <f>IFERROR((60/Workouts[[#This Row],[DURATION
(minutes)]])*Workouts[[#This Row],[DISTANCE
(miles)]],"")</f>
        <v>5.9707317073170731</v>
      </c>
      <c r="G214" s="15"/>
    </row>
    <row r="215" spans="2:7" ht="30" customHeight="1" x14ac:dyDescent="0.25">
      <c r="B215" s="12">
        <v>45649</v>
      </c>
      <c r="C215" s="13" t="s">
        <v>16</v>
      </c>
      <c r="D215" s="13">
        <v>78</v>
      </c>
      <c r="E215" s="13">
        <v>11.53</v>
      </c>
      <c r="F215" s="14">
        <f>IFERROR((60/Workouts[[#This Row],[DURATION
(minutes)]])*Workouts[[#This Row],[DISTANCE
(miles)]],"")</f>
        <v>8.8692307692307697</v>
      </c>
      <c r="G215" s="15"/>
    </row>
    <row r="216" spans="2:7" ht="30" customHeight="1" x14ac:dyDescent="0.25">
      <c r="B216" s="12">
        <v>45650</v>
      </c>
      <c r="C216" s="13" t="s">
        <v>16</v>
      </c>
      <c r="D216" s="13">
        <v>58</v>
      </c>
      <c r="E216" s="13">
        <v>3.92</v>
      </c>
      <c r="F216" s="14">
        <f>IFERROR((60/Workouts[[#This Row],[DURATION
(minutes)]])*Workouts[[#This Row],[DISTANCE
(miles)]],"")</f>
        <v>4.0551724137931036</v>
      </c>
      <c r="G216" s="15"/>
    </row>
    <row r="217" spans="2:7" ht="30" customHeight="1" x14ac:dyDescent="0.25">
      <c r="B217" s="12">
        <v>45651</v>
      </c>
      <c r="C217" s="13" t="s">
        <v>14</v>
      </c>
      <c r="D217" s="13">
        <v>57</v>
      </c>
      <c r="E217" s="13">
        <v>4.1399999999999997</v>
      </c>
      <c r="F217" s="14">
        <f>IFERROR((60/Workouts[[#This Row],[DURATION
(minutes)]])*Workouts[[#This Row],[DISTANCE
(miles)]],"")</f>
        <v>4.3578947368421046</v>
      </c>
      <c r="G217" s="15"/>
    </row>
    <row r="218" spans="2:7" ht="30" customHeight="1" x14ac:dyDescent="0.25">
      <c r="B218" s="12">
        <v>45652</v>
      </c>
      <c r="C218" s="13" t="s">
        <v>13</v>
      </c>
      <c r="D218" s="13">
        <v>36</v>
      </c>
      <c r="E218" s="13">
        <v>2.56</v>
      </c>
      <c r="F218" s="14">
        <f>IFERROR((60/Workouts[[#This Row],[DURATION
(minutes)]])*Workouts[[#This Row],[DISTANCE
(miles)]],"")</f>
        <v>4.2666666666666666</v>
      </c>
      <c r="G218" s="15"/>
    </row>
    <row r="219" spans="2:7" ht="30" customHeight="1" x14ac:dyDescent="0.25">
      <c r="B219" s="12">
        <v>45656</v>
      </c>
      <c r="C219" s="13" t="s">
        <v>15</v>
      </c>
      <c r="D219" s="13">
        <v>59</v>
      </c>
      <c r="E219" s="13">
        <v>3.85</v>
      </c>
      <c r="F219" s="14">
        <f>IFERROR((60/Workouts[[#This Row],[DURATION
(minutes)]])*Workouts[[#This Row],[DISTANCE
(miles)]],"")</f>
        <v>3.9152542372881354</v>
      </c>
      <c r="G219" s="15"/>
    </row>
    <row r="220" spans="2:7" ht="30" customHeight="1" x14ac:dyDescent="0.25">
      <c r="B220" s="12">
        <v>45657</v>
      </c>
      <c r="C220" s="13" t="s">
        <v>13</v>
      </c>
      <c r="D220" s="13">
        <v>52</v>
      </c>
      <c r="E220" s="13">
        <v>6.87</v>
      </c>
      <c r="F220" s="14">
        <f>IFERROR((60/Workouts[[#This Row],[DURATION
(minutes)]])*Workouts[[#This Row],[DISTANCE
(miles)]],"")</f>
        <v>7.9269230769230763</v>
      </c>
      <c r="G220" s="15"/>
    </row>
    <row r="223" spans="2:7" ht="30" customHeight="1" x14ac:dyDescent="0.2">
      <c r="B223" s="2" t="s">
        <v>21</v>
      </c>
      <c r="D223" s="2">
        <f>SUM(D11:D220)</f>
        <v>15694</v>
      </c>
      <c r="E223" s="2">
        <f>SUM(E11:E220)</f>
        <v>1588.420000000001</v>
      </c>
    </row>
  </sheetData>
  <mergeCells count="1">
    <mergeCell ref="A1:H1"/>
  </mergeCells>
  <printOptions horizontalCentered="1"/>
  <pageMargins left="0.25" right="0.25" top="0.75" bottom="0.75" header="0.3" footer="0.3"/>
  <pageSetup scale="62" fitToHeight="0" orientation="portrait" r:id="rId1"/>
  <headerFooter differentFirst="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38E3-A1E2-E74F-B4DE-F698CC01DD74}">
  <sheetPr>
    <tabColor theme="4"/>
    <pageSetUpPr fitToPage="1"/>
  </sheetPr>
  <dimension ref="A1:H381"/>
  <sheetViews>
    <sheetView showGridLines="0" tabSelected="1" topLeftCell="C372" workbookViewId="0">
      <selection activeCell="C5" sqref="C5"/>
    </sheetView>
  </sheetViews>
  <sheetFormatPr defaultColWidth="8.625" defaultRowHeight="30" customHeight="1" x14ac:dyDescent="0.2"/>
  <cols>
    <col min="1" max="1" width="2.625" style="2" customWidth="1"/>
    <col min="2" max="2" width="17.625" style="2" customWidth="1"/>
    <col min="3" max="3" width="20.625" style="2" customWidth="1"/>
    <col min="4" max="6" width="19.625" style="2" customWidth="1"/>
    <col min="7" max="7" width="21.375" style="2" customWidth="1"/>
    <col min="8" max="8" width="2.625" style="2" customWidth="1"/>
    <col min="9" max="16384" width="8.625" style="2"/>
  </cols>
  <sheetData>
    <row r="1" spans="1:8" s="1" customFormat="1" ht="39.950000000000003" customHeight="1" thickBot="1" x14ac:dyDescent="0.45">
      <c r="A1" s="16" t="s">
        <v>0</v>
      </c>
      <c r="B1" s="16"/>
      <c r="C1" s="16"/>
      <c r="D1" s="16"/>
      <c r="E1" s="16"/>
      <c r="F1" s="16"/>
      <c r="G1" s="16"/>
      <c r="H1" s="16"/>
    </row>
    <row r="2" spans="1:8" customFormat="1" ht="30" customHeight="1" thickTop="1" x14ac:dyDescent="0.35">
      <c r="B2" s="5" t="s">
        <v>1</v>
      </c>
    </row>
    <row r="3" spans="1:8" customFormat="1" ht="30" customHeight="1" x14ac:dyDescent="0.2">
      <c r="B3" s="6" t="s">
        <v>2</v>
      </c>
      <c r="C3" s="6" t="s">
        <v>3</v>
      </c>
    </row>
    <row r="4" spans="1:8" customFormat="1" ht="30" customHeight="1" x14ac:dyDescent="0.2">
      <c r="B4" s="7">
        <f>IFERROR(AVERAGE(Workouts3[DURATION
(minutes)]),"[TIME]")</f>
        <v>148.16893732970027</v>
      </c>
      <c r="C4" s="7">
        <f>SUM(D11:D376)</f>
        <v>27189</v>
      </c>
    </row>
    <row r="5" spans="1:8" customFormat="1" ht="30" customHeight="1" x14ac:dyDescent="0.2">
      <c r="B5" s="6" t="s">
        <v>4</v>
      </c>
      <c r="C5" s="6"/>
    </row>
    <row r="6" spans="1:8" customFormat="1" ht="30" customHeight="1" x14ac:dyDescent="0.2">
      <c r="B6" s="8">
        <f>IFERROR(AVERAGE(Workouts3[DISTANCE
(miles)]),"[DISTANCE]")</f>
        <v>14.869046321525897</v>
      </c>
      <c r="C6" s="7"/>
    </row>
    <row r="7" spans="1:8" customFormat="1" ht="30" customHeight="1" x14ac:dyDescent="0.2">
      <c r="B7" s="6" t="s">
        <v>5</v>
      </c>
    </row>
    <row r="8" spans="1:8" customFormat="1" ht="30" customHeight="1" x14ac:dyDescent="0.2">
      <c r="B8" s="8">
        <f>IFERROR((60/Average_Duration__minutes)*Average_Distance__miles_km,"")</f>
        <v>6.0211188348229108</v>
      </c>
    </row>
    <row r="9" spans="1:8" ht="30" customHeight="1" x14ac:dyDescent="0.35">
      <c r="B9" s="3" t="s">
        <v>6</v>
      </c>
    </row>
    <row r="10" spans="1:8" s="4" customFormat="1" ht="30" customHeight="1" x14ac:dyDescent="0.2">
      <c r="B10" s="9" t="s">
        <v>7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12</v>
      </c>
    </row>
    <row r="11" spans="1:8" ht="30" customHeight="1" x14ac:dyDescent="0.25">
      <c r="B11" s="12">
        <v>45292</v>
      </c>
      <c r="C11" s="13" t="s">
        <v>15</v>
      </c>
      <c r="D11" s="13">
        <v>37</v>
      </c>
      <c r="E11" s="13">
        <v>3.5</v>
      </c>
      <c r="F11" s="11">
        <f>IFERROR((60/Workouts3[[#This Row],[DURATION
(minutes)]])*Workouts3[[#This Row],[DISTANCE
(miles)]],"")</f>
        <v>5.6756756756756763</v>
      </c>
      <c r="G11" s="13" t="s">
        <v>22</v>
      </c>
    </row>
    <row r="12" spans="1:8" ht="30" customHeight="1" x14ac:dyDescent="0.25">
      <c r="B12" s="12">
        <v>45293</v>
      </c>
      <c r="C12" s="13" t="s">
        <v>15</v>
      </c>
      <c r="D12" s="13">
        <v>92</v>
      </c>
      <c r="E12" s="13">
        <v>11.06</v>
      </c>
      <c r="F12" s="11">
        <f>IFERROR((60/Workouts3[[#This Row],[DURATION
(minutes)]])*Workouts3[[#This Row],[DISTANCE
(miles)]],"")</f>
        <v>7.2130434782608699</v>
      </c>
      <c r="G12" s="13" t="s">
        <v>23</v>
      </c>
    </row>
    <row r="13" spans="1:8" ht="30" customHeight="1" x14ac:dyDescent="0.25">
      <c r="B13" s="12">
        <v>45294</v>
      </c>
      <c r="C13" s="13" t="s">
        <v>19</v>
      </c>
      <c r="D13" s="13">
        <v>95</v>
      </c>
      <c r="E13" s="13">
        <v>9.68</v>
      </c>
      <c r="F13" s="14">
        <f>IFERROR((60/Workouts3[[#This Row],[DURATION
(minutes)]])*Workouts3[[#This Row],[DISTANCE
(miles)]],"")</f>
        <v>6.1136842105263156</v>
      </c>
      <c r="G13" s="13" t="s">
        <v>24</v>
      </c>
    </row>
    <row r="14" spans="1:8" ht="30" customHeight="1" x14ac:dyDescent="0.25">
      <c r="B14" s="12">
        <v>45295</v>
      </c>
      <c r="C14" s="13" t="s">
        <v>14</v>
      </c>
      <c r="D14" s="13">
        <v>55</v>
      </c>
      <c r="E14" s="13">
        <v>5.0599999999999996</v>
      </c>
      <c r="F14" s="14">
        <f>IFERROR((60/Workouts3[[#This Row],[DURATION
(minutes)]])*Workouts3[[#This Row],[DISTANCE
(miles)]],"")</f>
        <v>5.52</v>
      </c>
      <c r="G14" s="13" t="s">
        <v>25</v>
      </c>
    </row>
    <row r="15" spans="1:8" ht="30" customHeight="1" x14ac:dyDescent="0.25">
      <c r="B15" s="12">
        <v>45296</v>
      </c>
      <c r="C15" s="13" t="s">
        <v>14</v>
      </c>
      <c r="D15" s="13">
        <v>106</v>
      </c>
      <c r="E15" s="13">
        <v>11.8</v>
      </c>
      <c r="F15" s="14">
        <f>IFERROR((60/Workouts3[[#This Row],[DURATION
(minutes)]])*Workouts3[[#This Row],[DISTANCE
(miles)]],"")</f>
        <v>6.6792452830188678</v>
      </c>
      <c r="G15" s="13" t="s">
        <v>26</v>
      </c>
    </row>
    <row r="16" spans="1:8" ht="30" customHeight="1" x14ac:dyDescent="0.25">
      <c r="B16" s="12">
        <v>45297</v>
      </c>
      <c r="C16" s="13" t="s">
        <v>14</v>
      </c>
      <c r="D16" s="13">
        <v>71</v>
      </c>
      <c r="E16" s="13">
        <v>6.31</v>
      </c>
      <c r="F16" s="14">
        <f>IFERROR((60/Workouts3[[#This Row],[DURATION
(minutes)]])*Workouts3[[#This Row],[DISTANCE
(miles)]],"")</f>
        <v>5.3323943661971827</v>
      </c>
      <c r="G16" s="13" t="s">
        <v>27</v>
      </c>
    </row>
    <row r="17" spans="2:7" ht="30" customHeight="1" x14ac:dyDescent="0.25">
      <c r="B17" s="12">
        <v>45298</v>
      </c>
      <c r="C17" s="13" t="s">
        <v>13</v>
      </c>
      <c r="D17" s="13">
        <v>59</v>
      </c>
      <c r="E17" s="13">
        <v>6.58</v>
      </c>
      <c r="F17" s="14">
        <f>IFERROR((60/Workouts3[[#This Row],[DURATION
(minutes)]])*Workouts3[[#This Row],[DISTANCE
(miles)]],"")</f>
        <v>6.6915254237288133</v>
      </c>
      <c r="G17" s="13" t="s">
        <v>28</v>
      </c>
    </row>
    <row r="18" spans="2:7" ht="30" customHeight="1" x14ac:dyDescent="0.25">
      <c r="B18" s="12">
        <v>45299</v>
      </c>
      <c r="C18" s="13" t="s">
        <v>15</v>
      </c>
      <c r="D18" s="13">
        <v>48</v>
      </c>
      <c r="E18" s="13">
        <v>2.97</v>
      </c>
      <c r="F18" s="14">
        <f>IFERROR((60/Workouts3[[#This Row],[DURATION
(minutes)]])*Workouts3[[#This Row],[DISTANCE
(miles)]],"")</f>
        <v>3.7125000000000004</v>
      </c>
      <c r="G18" s="13" t="s">
        <v>29</v>
      </c>
    </row>
    <row r="19" spans="2:7" ht="30" customHeight="1" x14ac:dyDescent="0.25">
      <c r="B19" s="12">
        <v>45300</v>
      </c>
      <c r="C19" s="13" t="s">
        <v>16</v>
      </c>
      <c r="D19" s="13">
        <v>68</v>
      </c>
      <c r="E19" s="13">
        <v>9.48</v>
      </c>
      <c r="F19" s="14">
        <f>IFERROR((60/Workouts3[[#This Row],[DURATION
(minutes)]])*Workouts3[[#This Row],[DISTANCE
(miles)]],"")</f>
        <v>8.3647058823529417</v>
      </c>
      <c r="G19" s="13" t="s">
        <v>27</v>
      </c>
    </row>
    <row r="20" spans="2:7" ht="30" customHeight="1" x14ac:dyDescent="0.25">
      <c r="B20" s="12">
        <v>45301</v>
      </c>
      <c r="C20" s="13" t="s">
        <v>19</v>
      </c>
      <c r="D20" s="13">
        <v>117</v>
      </c>
      <c r="E20" s="13">
        <v>14.52</v>
      </c>
      <c r="F20" s="14">
        <f>IFERROR((60/Workouts3[[#This Row],[DURATION
(minutes)]])*Workouts3[[#This Row],[DISTANCE
(miles)]],"")</f>
        <v>7.4461538461538455</v>
      </c>
      <c r="G20" s="13" t="s">
        <v>24</v>
      </c>
    </row>
    <row r="21" spans="2:7" ht="30" customHeight="1" x14ac:dyDescent="0.25">
      <c r="B21" s="12">
        <v>45302</v>
      </c>
      <c r="C21" s="13" t="s">
        <v>13</v>
      </c>
      <c r="D21" s="13">
        <v>102</v>
      </c>
      <c r="E21" s="13">
        <v>13.48</v>
      </c>
      <c r="F21" s="14">
        <f>IFERROR((60/Workouts3[[#This Row],[DURATION
(minutes)]])*Workouts3[[#This Row],[DISTANCE
(miles)]],"")</f>
        <v>7.9294117647058826</v>
      </c>
      <c r="G21" s="13" t="s">
        <v>30</v>
      </c>
    </row>
    <row r="22" spans="2:7" ht="30" customHeight="1" x14ac:dyDescent="0.25">
      <c r="B22" s="12">
        <v>45303</v>
      </c>
      <c r="C22" s="13" t="s">
        <v>14</v>
      </c>
      <c r="D22" s="13">
        <v>30</v>
      </c>
      <c r="E22" s="13">
        <v>4.28</v>
      </c>
      <c r="F22" s="14">
        <f>IFERROR((60/Workouts3[[#This Row],[DURATION
(minutes)]])*Workouts3[[#This Row],[DISTANCE
(miles)]],"")</f>
        <v>8.56</v>
      </c>
      <c r="G22" s="13" t="s">
        <v>31</v>
      </c>
    </row>
    <row r="23" spans="2:7" ht="30" customHeight="1" x14ac:dyDescent="0.25">
      <c r="B23" s="12">
        <v>45304</v>
      </c>
      <c r="C23" s="13" t="s">
        <v>19</v>
      </c>
      <c r="D23" s="13">
        <v>119</v>
      </c>
      <c r="E23" s="13">
        <v>10.19</v>
      </c>
      <c r="F23" s="14">
        <f>IFERROR((60/Workouts3[[#This Row],[DURATION
(minutes)]])*Workouts3[[#This Row],[DISTANCE
(miles)]],"")</f>
        <v>5.1378151260504197</v>
      </c>
      <c r="G23" s="13" t="s">
        <v>31</v>
      </c>
    </row>
    <row r="24" spans="2:7" ht="30" customHeight="1" x14ac:dyDescent="0.25">
      <c r="B24" s="12">
        <v>45305</v>
      </c>
      <c r="C24" s="13" t="s">
        <v>15</v>
      </c>
      <c r="D24" s="13">
        <v>79</v>
      </c>
      <c r="E24" s="13">
        <v>9.0500000000000007</v>
      </c>
      <c r="F24" s="14">
        <f>IFERROR((60/Workouts3[[#This Row],[DURATION
(minutes)]])*Workouts3[[#This Row],[DISTANCE
(miles)]],"")</f>
        <v>6.8734177215189884</v>
      </c>
      <c r="G24" s="13" t="s">
        <v>32</v>
      </c>
    </row>
    <row r="25" spans="2:7" ht="30" customHeight="1" x14ac:dyDescent="0.25">
      <c r="B25" s="12">
        <v>45306</v>
      </c>
      <c r="C25" s="13" t="s">
        <v>19</v>
      </c>
      <c r="D25" s="13">
        <v>57</v>
      </c>
      <c r="E25" s="13">
        <v>3.11</v>
      </c>
      <c r="F25" s="14">
        <f>IFERROR((60/Workouts3[[#This Row],[DURATION
(minutes)]])*Workouts3[[#This Row],[DISTANCE
(miles)]],"")</f>
        <v>3.2736842105263153</v>
      </c>
      <c r="G25" s="13" t="s">
        <v>33</v>
      </c>
    </row>
    <row r="26" spans="2:7" ht="30" customHeight="1" x14ac:dyDescent="0.25">
      <c r="B26" s="12">
        <v>45307</v>
      </c>
      <c r="C26" s="13" t="s">
        <v>15</v>
      </c>
      <c r="D26" s="13">
        <v>82</v>
      </c>
      <c r="E26" s="13">
        <v>7.51</v>
      </c>
      <c r="F26" s="14">
        <f>IFERROR((60/Workouts3[[#This Row],[DURATION
(minutes)]])*Workouts3[[#This Row],[DISTANCE
(miles)]],"")</f>
        <v>5.4951219512195122</v>
      </c>
      <c r="G26" s="13" t="s">
        <v>30</v>
      </c>
    </row>
    <row r="27" spans="2:7" ht="30" customHeight="1" x14ac:dyDescent="0.25">
      <c r="B27" s="12">
        <v>45308</v>
      </c>
      <c r="C27" s="13" t="s">
        <v>16</v>
      </c>
      <c r="D27" s="13">
        <v>38</v>
      </c>
      <c r="E27" s="13">
        <v>2.63</v>
      </c>
      <c r="F27" s="14">
        <f>IFERROR((60/Workouts3[[#This Row],[DURATION
(minutes)]])*Workouts3[[#This Row],[DISTANCE
(miles)]],"")</f>
        <v>4.1526315789473687</v>
      </c>
      <c r="G27" s="13" t="s">
        <v>24</v>
      </c>
    </row>
    <row r="28" spans="2:7" ht="30" customHeight="1" x14ac:dyDescent="0.25">
      <c r="B28" s="12">
        <v>45309</v>
      </c>
      <c r="C28" s="13" t="s">
        <v>16</v>
      </c>
      <c r="D28" s="13">
        <v>116</v>
      </c>
      <c r="E28" s="13">
        <v>13.45</v>
      </c>
      <c r="F28" s="14">
        <f>IFERROR((60/Workouts3[[#This Row],[DURATION
(minutes)]])*Workouts3[[#This Row],[DISTANCE
(miles)]],"")</f>
        <v>6.9568965517241379</v>
      </c>
      <c r="G28" s="13" t="s">
        <v>33</v>
      </c>
    </row>
    <row r="29" spans="2:7" ht="30" customHeight="1" x14ac:dyDescent="0.25">
      <c r="B29" s="12">
        <v>45310</v>
      </c>
      <c r="C29" s="13" t="s">
        <v>19</v>
      </c>
      <c r="D29" s="13">
        <v>76</v>
      </c>
      <c r="E29" s="13">
        <v>9.6300000000000008</v>
      </c>
      <c r="F29" s="14">
        <f>IFERROR((60/Workouts3[[#This Row],[DURATION
(minutes)]])*Workouts3[[#This Row],[DISTANCE
(miles)]],"")</f>
        <v>7.6026315789473689</v>
      </c>
      <c r="G29" s="13" t="s">
        <v>31</v>
      </c>
    </row>
    <row r="30" spans="2:7" ht="30" customHeight="1" x14ac:dyDescent="0.25">
      <c r="B30" s="12">
        <v>45311</v>
      </c>
      <c r="C30" s="13" t="s">
        <v>15</v>
      </c>
      <c r="D30" s="13">
        <v>120</v>
      </c>
      <c r="E30" s="13">
        <v>12.41</v>
      </c>
      <c r="F30" s="14">
        <f>IFERROR((60/Workouts3[[#This Row],[DURATION
(minutes)]])*Workouts3[[#This Row],[DISTANCE
(miles)]],"")</f>
        <v>6.2050000000000001</v>
      </c>
      <c r="G30" s="13" t="s">
        <v>34</v>
      </c>
    </row>
    <row r="31" spans="2:7" ht="30" customHeight="1" x14ac:dyDescent="0.25">
      <c r="B31" s="12">
        <v>45312</v>
      </c>
      <c r="C31" s="13" t="s">
        <v>19</v>
      </c>
      <c r="D31" s="13">
        <v>88</v>
      </c>
      <c r="E31" s="13">
        <v>11.65</v>
      </c>
      <c r="F31" s="14">
        <f>IFERROR((60/Workouts3[[#This Row],[DURATION
(minutes)]])*Workouts3[[#This Row],[DISTANCE
(miles)]],"")</f>
        <v>7.9431818181818175</v>
      </c>
      <c r="G31" s="13" t="s">
        <v>35</v>
      </c>
    </row>
    <row r="32" spans="2:7" ht="30" customHeight="1" x14ac:dyDescent="0.25">
      <c r="B32" s="12">
        <v>45313</v>
      </c>
      <c r="C32" s="13" t="s">
        <v>19</v>
      </c>
      <c r="D32" s="13">
        <v>81</v>
      </c>
      <c r="E32" s="13">
        <v>4.18</v>
      </c>
      <c r="F32" s="14">
        <f>IFERROR((60/Workouts3[[#This Row],[DURATION
(minutes)]])*Workouts3[[#This Row],[DISTANCE
(miles)]],"")</f>
        <v>3.0962962962962961</v>
      </c>
      <c r="G32" s="13" t="s">
        <v>36</v>
      </c>
    </row>
    <row r="33" spans="2:7" ht="30" customHeight="1" x14ac:dyDescent="0.25">
      <c r="B33" s="12">
        <v>45314</v>
      </c>
      <c r="C33" s="13" t="s">
        <v>13</v>
      </c>
      <c r="D33" s="13">
        <v>76</v>
      </c>
      <c r="E33" s="13">
        <v>7.47</v>
      </c>
      <c r="F33" s="14">
        <f>IFERROR((60/Workouts3[[#This Row],[DURATION
(minutes)]])*Workouts3[[#This Row],[DISTANCE
(miles)]],"")</f>
        <v>5.8973684210526311</v>
      </c>
      <c r="G33" s="13" t="s">
        <v>29</v>
      </c>
    </row>
    <row r="34" spans="2:7" ht="30" customHeight="1" x14ac:dyDescent="0.25">
      <c r="B34" s="12">
        <v>45315</v>
      </c>
      <c r="C34" s="13" t="s">
        <v>16</v>
      </c>
      <c r="D34" s="13">
        <v>116</v>
      </c>
      <c r="E34" s="13">
        <v>7.92</v>
      </c>
      <c r="F34" s="14">
        <f>IFERROR((60/Workouts3[[#This Row],[DURATION
(minutes)]])*Workouts3[[#This Row],[DISTANCE
(miles)]],"")</f>
        <v>4.0965517241379317</v>
      </c>
      <c r="G34" s="13" t="s">
        <v>24</v>
      </c>
    </row>
    <row r="35" spans="2:7" ht="30" customHeight="1" x14ac:dyDescent="0.25">
      <c r="B35" s="12">
        <v>45316</v>
      </c>
      <c r="C35" s="13" t="s">
        <v>14</v>
      </c>
      <c r="D35" s="13">
        <v>80</v>
      </c>
      <c r="E35" s="13">
        <v>6.2</v>
      </c>
      <c r="F35" s="14">
        <f>IFERROR((60/Workouts3[[#This Row],[DURATION
(minutes)]])*Workouts3[[#This Row],[DISTANCE
(miles)]],"")</f>
        <v>4.6500000000000004</v>
      </c>
      <c r="G35" s="13" t="s">
        <v>25</v>
      </c>
    </row>
    <row r="36" spans="2:7" ht="30" customHeight="1" x14ac:dyDescent="0.25">
      <c r="B36" s="12">
        <v>45317</v>
      </c>
      <c r="C36" s="13" t="s">
        <v>19</v>
      </c>
      <c r="D36" s="13">
        <v>107</v>
      </c>
      <c r="E36" s="13">
        <v>9.44</v>
      </c>
      <c r="F36" s="14">
        <f>IFERROR((60/Workouts3[[#This Row],[DURATION
(minutes)]])*Workouts3[[#This Row],[DISTANCE
(miles)]],"")</f>
        <v>5.2934579439252332</v>
      </c>
      <c r="G36" s="13" t="s">
        <v>37</v>
      </c>
    </row>
    <row r="37" spans="2:7" ht="30" customHeight="1" x14ac:dyDescent="0.25">
      <c r="B37" s="12">
        <v>45318</v>
      </c>
      <c r="C37" s="13" t="s">
        <v>19</v>
      </c>
      <c r="D37" s="13">
        <v>45</v>
      </c>
      <c r="E37" s="13">
        <v>4.04</v>
      </c>
      <c r="F37" s="14">
        <f>IFERROR((60/Workouts3[[#This Row],[DURATION
(minutes)]])*Workouts3[[#This Row],[DISTANCE
(miles)]],"")</f>
        <v>5.3866666666666667</v>
      </c>
      <c r="G37" s="13" t="s">
        <v>30</v>
      </c>
    </row>
    <row r="38" spans="2:7" ht="30" customHeight="1" x14ac:dyDescent="0.25">
      <c r="B38" s="12">
        <v>45319</v>
      </c>
      <c r="C38" s="13" t="s">
        <v>13</v>
      </c>
      <c r="D38" s="13">
        <v>45</v>
      </c>
      <c r="E38" s="13">
        <v>3.1</v>
      </c>
      <c r="F38" s="14">
        <f>IFERROR((60/Workouts3[[#This Row],[DURATION
(minutes)]])*Workouts3[[#This Row],[DISTANCE
(miles)]],"")</f>
        <v>4.1333333333333329</v>
      </c>
      <c r="G38" s="13" t="s">
        <v>27</v>
      </c>
    </row>
    <row r="39" spans="2:7" ht="30" customHeight="1" x14ac:dyDescent="0.25">
      <c r="B39" s="12">
        <v>45320</v>
      </c>
      <c r="C39" s="13" t="s">
        <v>16</v>
      </c>
      <c r="D39" s="13">
        <v>66</v>
      </c>
      <c r="E39" s="13">
        <v>3.44</v>
      </c>
      <c r="F39" s="14">
        <f>IFERROR((60/Workouts3[[#This Row],[DURATION
(minutes)]])*Workouts3[[#This Row],[DISTANCE
(miles)]],"")</f>
        <v>3.127272727272727</v>
      </c>
      <c r="G39" s="13" t="s">
        <v>38</v>
      </c>
    </row>
    <row r="40" spans="2:7" ht="30" customHeight="1" x14ac:dyDescent="0.25">
      <c r="B40" s="12">
        <v>45321</v>
      </c>
      <c r="C40" s="13" t="s">
        <v>15</v>
      </c>
      <c r="D40" s="13">
        <v>84</v>
      </c>
      <c r="E40" s="13">
        <v>7.64</v>
      </c>
      <c r="F40" s="14">
        <f>IFERROR((60/Workouts3[[#This Row],[DURATION
(minutes)]])*Workouts3[[#This Row],[DISTANCE
(miles)]],"")</f>
        <v>5.4571428571428573</v>
      </c>
      <c r="G40" s="13" t="s">
        <v>39</v>
      </c>
    </row>
    <row r="41" spans="2:7" ht="30" customHeight="1" x14ac:dyDescent="0.25">
      <c r="B41" s="12">
        <v>45322</v>
      </c>
      <c r="C41" s="13" t="s">
        <v>16</v>
      </c>
      <c r="D41" s="13">
        <v>120</v>
      </c>
      <c r="E41" s="13">
        <v>9.7100000000000009</v>
      </c>
      <c r="F41" s="14">
        <f>IFERROR((60/Workouts3[[#This Row],[DURATION
(minutes)]])*Workouts3[[#This Row],[DISTANCE
(miles)]],"")</f>
        <v>4.8550000000000004</v>
      </c>
      <c r="G41" s="13" t="s">
        <v>33</v>
      </c>
    </row>
    <row r="42" spans="2:7" ht="30" customHeight="1" x14ac:dyDescent="0.25">
      <c r="B42" s="12">
        <v>45323</v>
      </c>
      <c r="C42" s="13" t="s">
        <v>13</v>
      </c>
      <c r="D42" s="13">
        <v>120</v>
      </c>
      <c r="E42" s="13">
        <v>11.39</v>
      </c>
      <c r="F42" s="14">
        <f>IFERROR((60/Workouts3[[#This Row],[DURATION
(minutes)]])*Workouts3[[#This Row],[DISTANCE
(miles)]],"")</f>
        <v>5.6950000000000003</v>
      </c>
      <c r="G42" s="13" t="s">
        <v>26</v>
      </c>
    </row>
    <row r="43" spans="2:7" ht="30" customHeight="1" x14ac:dyDescent="0.25">
      <c r="B43" s="12">
        <v>45324</v>
      </c>
      <c r="C43" s="13" t="s">
        <v>15</v>
      </c>
      <c r="D43" s="13">
        <v>64</v>
      </c>
      <c r="E43" s="13">
        <v>3.42</v>
      </c>
      <c r="F43" s="14">
        <f>IFERROR((60/Workouts3[[#This Row],[DURATION
(minutes)]])*Workouts3[[#This Row],[DISTANCE
(miles)]],"")</f>
        <v>3.2062499999999998</v>
      </c>
      <c r="G43" s="13" t="s">
        <v>23</v>
      </c>
    </row>
    <row r="44" spans="2:7" ht="30" customHeight="1" x14ac:dyDescent="0.25">
      <c r="B44" s="12">
        <v>45325</v>
      </c>
      <c r="C44" s="13" t="s">
        <v>13</v>
      </c>
      <c r="D44" s="13">
        <v>45</v>
      </c>
      <c r="E44" s="13">
        <v>5.07</v>
      </c>
      <c r="F44" s="14">
        <f>IFERROR((60/Workouts3[[#This Row],[DURATION
(minutes)]])*Workouts3[[#This Row],[DISTANCE
(miles)]],"")</f>
        <v>6.76</v>
      </c>
      <c r="G44" s="13" t="s">
        <v>32</v>
      </c>
    </row>
    <row r="45" spans="2:7" ht="30" customHeight="1" x14ac:dyDescent="0.25">
      <c r="B45" s="12">
        <v>45326</v>
      </c>
      <c r="C45" s="13" t="s">
        <v>16</v>
      </c>
      <c r="D45" s="13">
        <v>65</v>
      </c>
      <c r="E45" s="13">
        <v>7.48</v>
      </c>
      <c r="F45" s="14">
        <f>IFERROR((60/Workouts3[[#This Row],[DURATION
(minutes)]])*Workouts3[[#This Row],[DISTANCE
(miles)]],"")</f>
        <v>6.9046153846153855</v>
      </c>
      <c r="G45" s="13" t="s">
        <v>28</v>
      </c>
    </row>
    <row r="46" spans="2:7" ht="30" customHeight="1" x14ac:dyDescent="0.25">
      <c r="B46" s="12">
        <v>45327</v>
      </c>
      <c r="C46" s="13" t="s">
        <v>13</v>
      </c>
      <c r="D46" s="13">
        <v>66</v>
      </c>
      <c r="E46" s="13">
        <v>9.36</v>
      </c>
      <c r="F46" s="14">
        <f>IFERROR((60/Workouts3[[#This Row],[DURATION
(minutes)]])*Workouts3[[#This Row],[DISTANCE
(miles)]],"")</f>
        <v>8.5090909090909079</v>
      </c>
      <c r="G46" s="13" t="s">
        <v>35</v>
      </c>
    </row>
    <row r="47" spans="2:7" ht="30" customHeight="1" x14ac:dyDescent="0.25">
      <c r="B47" s="12">
        <v>45328</v>
      </c>
      <c r="C47" s="13" t="s">
        <v>13</v>
      </c>
      <c r="D47" s="13">
        <v>101</v>
      </c>
      <c r="E47" s="13">
        <v>14.87</v>
      </c>
      <c r="F47" s="14">
        <f>IFERROR((60/Workouts3[[#This Row],[DURATION
(minutes)]])*Workouts3[[#This Row],[DISTANCE
(miles)]],"")</f>
        <v>8.8336633663366335</v>
      </c>
      <c r="G47" s="13" t="s">
        <v>34</v>
      </c>
    </row>
    <row r="48" spans="2:7" ht="30" customHeight="1" x14ac:dyDescent="0.25">
      <c r="B48" s="12">
        <v>45329</v>
      </c>
      <c r="C48" s="13" t="s">
        <v>13</v>
      </c>
      <c r="D48" s="13">
        <v>39</v>
      </c>
      <c r="E48" s="13">
        <v>3.5</v>
      </c>
      <c r="F48" s="14">
        <f>IFERROR((60/Workouts3[[#This Row],[DURATION
(minutes)]])*Workouts3[[#This Row],[DISTANCE
(miles)]],"")</f>
        <v>5.384615384615385</v>
      </c>
      <c r="G48" s="13" t="s">
        <v>30</v>
      </c>
    </row>
    <row r="49" spans="2:7" ht="30" customHeight="1" x14ac:dyDescent="0.25">
      <c r="B49" s="12">
        <v>45330</v>
      </c>
      <c r="C49" s="13" t="s">
        <v>14</v>
      </c>
      <c r="D49" s="13">
        <v>94</v>
      </c>
      <c r="E49" s="13">
        <v>9.25</v>
      </c>
      <c r="F49" s="14">
        <f>IFERROR((60/Workouts3[[#This Row],[DURATION
(minutes)]])*Workouts3[[#This Row],[DISTANCE
(miles)]],"")</f>
        <v>5.9042553191489366</v>
      </c>
      <c r="G49" s="13" t="s">
        <v>31</v>
      </c>
    </row>
    <row r="50" spans="2:7" ht="30" customHeight="1" x14ac:dyDescent="0.25">
      <c r="B50" s="12">
        <v>45331</v>
      </c>
      <c r="C50" s="13" t="s">
        <v>15</v>
      </c>
      <c r="D50" s="13">
        <v>64</v>
      </c>
      <c r="E50" s="13">
        <v>9.09</v>
      </c>
      <c r="F50" s="14">
        <f>IFERROR((60/Workouts3[[#This Row],[DURATION
(minutes)]])*Workouts3[[#This Row],[DISTANCE
(miles)]],"")</f>
        <v>8.5218749999999996</v>
      </c>
      <c r="G50" s="13" t="s">
        <v>33</v>
      </c>
    </row>
    <row r="51" spans="2:7" ht="30" customHeight="1" x14ac:dyDescent="0.25">
      <c r="B51" s="12">
        <v>45332</v>
      </c>
      <c r="C51" s="13" t="s">
        <v>16</v>
      </c>
      <c r="D51" s="13">
        <v>53</v>
      </c>
      <c r="E51" s="13">
        <v>7.55</v>
      </c>
      <c r="F51" s="14">
        <f>IFERROR((60/Workouts3[[#This Row],[DURATION
(minutes)]])*Workouts3[[#This Row],[DISTANCE
(miles)]],"")</f>
        <v>8.5471698113207548</v>
      </c>
      <c r="G51" s="13" t="s">
        <v>26</v>
      </c>
    </row>
    <row r="52" spans="2:7" ht="30" customHeight="1" x14ac:dyDescent="0.25">
      <c r="B52" s="12">
        <v>45333</v>
      </c>
      <c r="C52" s="13" t="s">
        <v>14</v>
      </c>
      <c r="D52" s="13">
        <v>54</v>
      </c>
      <c r="E52" s="13">
        <v>7.78</v>
      </c>
      <c r="F52" s="14">
        <f>IFERROR((60/Workouts3[[#This Row],[DURATION
(minutes)]])*Workouts3[[#This Row],[DISTANCE
(miles)]],"")</f>
        <v>8.6444444444444457</v>
      </c>
      <c r="G52" s="13" t="s">
        <v>29</v>
      </c>
    </row>
    <row r="53" spans="2:7" ht="30" customHeight="1" x14ac:dyDescent="0.25">
      <c r="B53" s="12">
        <v>45334</v>
      </c>
      <c r="C53" s="13" t="s">
        <v>16</v>
      </c>
      <c r="D53" s="13">
        <v>52</v>
      </c>
      <c r="E53" s="13">
        <v>5.8</v>
      </c>
      <c r="F53" s="14">
        <f>IFERROR((60/Workouts3[[#This Row],[DURATION
(minutes)]])*Workouts3[[#This Row],[DISTANCE
(miles)]],"")</f>
        <v>6.6923076923076916</v>
      </c>
      <c r="G53" s="13" t="s">
        <v>28</v>
      </c>
    </row>
    <row r="54" spans="2:7" ht="30" customHeight="1" x14ac:dyDescent="0.25">
      <c r="B54" s="12">
        <v>45335</v>
      </c>
      <c r="C54" s="13" t="s">
        <v>13</v>
      </c>
      <c r="D54" s="13">
        <v>57</v>
      </c>
      <c r="E54" s="13">
        <v>5.57</v>
      </c>
      <c r="F54" s="14">
        <f>IFERROR((60/Workouts3[[#This Row],[DURATION
(minutes)]])*Workouts3[[#This Row],[DISTANCE
(miles)]],"")</f>
        <v>5.8631578947368421</v>
      </c>
      <c r="G54" s="13" t="s">
        <v>33</v>
      </c>
    </row>
    <row r="55" spans="2:7" ht="30" customHeight="1" x14ac:dyDescent="0.25">
      <c r="B55" s="12">
        <v>45336</v>
      </c>
      <c r="C55" s="13" t="s">
        <v>13</v>
      </c>
      <c r="D55" s="13">
        <v>102</v>
      </c>
      <c r="E55" s="13">
        <v>5.71</v>
      </c>
      <c r="F55" s="14">
        <f>IFERROR((60/Workouts3[[#This Row],[DURATION
(minutes)]])*Workouts3[[#This Row],[DISTANCE
(miles)]],"")</f>
        <v>3.3588235294117648</v>
      </c>
      <c r="G55" s="13" t="s">
        <v>30</v>
      </c>
    </row>
    <row r="56" spans="2:7" ht="30" customHeight="1" x14ac:dyDescent="0.25">
      <c r="B56" s="12">
        <v>45337</v>
      </c>
      <c r="C56" s="13" t="s">
        <v>19</v>
      </c>
      <c r="D56" s="13">
        <v>46</v>
      </c>
      <c r="E56" s="13">
        <v>4.2300000000000004</v>
      </c>
      <c r="F56" s="14">
        <f>IFERROR((60/Workouts3[[#This Row],[DURATION
(minutes)]])*Workouts3[[#This Row],[DISTANCE
(miles)]],"")</f>
        <v>5.5173913043478269</v>
      </c>
      <c r="G56" s="13" t="s">
        <v>34</v>
      </c>
    </row>
    <row r="57" spans="2:7" ht="30" customHeight="1" x14ac:dyDescent="0.25">
      <c r="B57" s="12">
        <v>45338</v>
      </c>
      <c r="C57" s="13" t="s">
        <v>16</v>
      </c>
      <c r="D57" s="13">
        <v>101</v>
      </c>
      <c r="E57" s="13">
        <v>14.86</v>
      </c>
      <c r="F57" s="14">
        <f>IFERROR((60/Workouts3[[#This Row],[DURATION
(minutes)]])*Workouts3[[#This Row],[DISTANCE
(miles)]],"")</f>
        <v>8.8277227722772267</v>
      </c>
      <c r="G57" s="13" t="s">
        <v>40</v>
      </c>
    </row>
    <row r="58" spans="2:7" ht="30" customHeight="1" x14ac:dyDescent="0.25">
      <c r="B58" s="12">
        <v>45339</v>
      </c>
      <c r="C58" s="13" t="s">
        <v>16</v>
      </c>
      <c r="D58" s="13">
        <v>116</v>
      </c>
      <c r="E58" s="13">
        <v>9.15</v>
      </c>
      <c r="F58" s="14">
        <f>IFERROR((60/Workouts3[[#This Row],[DURATION
(minutes)]])*Workouts3[[#This Row],[DISTANCE
(miles)]],"")</f>
        <v>4.7327586206896557</v>
      </c>
      <c r="G58" s="13" t="s">
        <v>22</v>
      </c>
    </row>
    <row r="59" spans="2:7" ht="30" customHeight="1" x14ac:dyDescent="0.25">
      <c r="B59" s="12">
        <v>45340</v>
      </c>
      <c r="C59" s="13" t="s">
        <v>13</v>
      </c>
      <c r="D59" s="13">
        <v>97</v>
      </c>
      <c r="E59" s="13">
        <v>6</v>
      </c>
      <c r="F59" s="14">
        <f>IFERROR((60/Workouts3[[#This Row],[DURATION
(minutes)]])*Workouts3[[#This Row],[DISTANCE
(miles)]],"")</f>
        <v>3.7113402061855671</v>
      </c>
      <c r="G59" s="13" t="s">
        <v>36</v>
      </c>
    </row>
    <row r="60" spans="2:7" ht="30" customHeight="1" x14ac:dyDescent="0.25">
      <c r="B60" s="12">
        <v>45341</v>
      </c>
      <c r="C60" s="13" t="s">
        <v>16</v>
      </c>
      <c r="D60" s="13">
        <v>54</v>
      </c>
      <c r="E60" s="13">
        <v>5.66</v>
      </c>
      <c r="F60" s="14">
        <f>IFERROR((60/Workouts3[[#This Row],[DURATION
(minutes)]])*Workouts3[[#This Row],[DISTANCE
(miles)]],"")</f>
        <v>6.2888888888888896</v>
      </c>
      <c r="G60" s="13" t="s">
        <v>35</v>
      </c>
    </row>
    <row r="61" spans="2:7" ht="30" customHeight="1" x14ac:dyDescent="0.25">
      <c r="B61" s="12">
        <v>45342</v>
      </c>
      <c r="C61" s="13" t="s">
        <v>16</v>
      </c>
      <c r="D61" s="13">
        <v>58</v>
      </c>
      <c r="E61" s="13">
        <v>4.5999999999999996</v>
      </c>
      <c r="F61" s="14">
        <f>IFERROR((60/Workouts3[[#This Row],[DURATION
(minutes)]])*Workouts3[[#This Row],[DISTANCE
(miles)]],"")</f>
        <v>4.7586206896551726</v>
      </c>
      <c r="G61" s="13" t="s">
        <v>29</v>
      </c>
    </row>
    <row r="62" spans="2:7" ht="30" customHeight="1" x14ac:dyDescent="0.25">
      <c r="B62" s="12">
        <v>45343</v>
      </c>
      <c r="C62" s="13" t="s">
        <v>15</v>
      </c>
      <c r="D62" s="13">
        <v>88</v>
      </c>
      <c r="E62" s="13">
        <v>7.31</v>
      </c>
      <c r="F62" s="14">
        <f>IFERROR((60/Workouts3[[#This Row],[DURATION
(minutes)]])*Workouts3[[#This Row],[DISTANCE
(miles)]],"")</f>
        <v>4.9840909090909085</v>
      </c>
      <c r="G62" s="13" t="s">
        <v>35</v>
      </c>
    </row>
    <row r="63" spans="2:7" ht="30" customHeight="1" x14ac:dyDescent="0.25">
      <c r="B63" s="12">
        <v>45344</v>
      </c>
      <c r="C63" s="13" t="s">
        <v>13</v>
      </c>
      <c r="D63" s="13">
        <v>60</v>
      </c>
      <c r="E63" s="13">
        <v>6.59</v>
      </c>
      <c r="F63" s="14">
        <f>IFERROR((60/Workouts3[[#This Row],[DURATION
(minutes)]])*Workouts3[[#This Row],[DISTANCE
(miles)]],"")</f>
        <v>6.59</v>
      </c>
      <c r="G63" s="13" t="s">
        <v>27</v>
      </c>
    </row>
    <row r="64" spans="2:7" ht="30" customHeight="1" x14ac:dyDescent="0.25">
      <c r="B64" s="12">
        <v>45345</v>
      </c>
      <c r="C64" s="13" t="s">
        <v>19</v>
      </c>
      <c r="D64" s="13">
        <v>42</v>
      </c>
      <c r="E64" s="13">
        <v>5.14</v>
      </c>
      <c r="F64" s="14">
        <f>IFERROR((60/Workouts3[[#This Row],[DURATION
(minutes)]])*Workouts3[[#This Row],[DISTANCE
(miles)]],"")</f>
        <v>7.3428571428571425</v>
      </c>
      <c r="G64" s="13" t="s">
        <v>33</v>
      </c>
    </row>
    <row r="65" spans="2:7" ht="30" customHeight="1" x14ac:dyDescent="0.25">
      <c r="B65" s="12">
        <v>45346</v>
      </c>
      <c r="C65" s="13" t="s">
        <v>15</v>
      </c>
      <c r="D65" s="13">
        <v>91</v>
      </c>
      <c r="E65" s="13">
        <v>6.4</v>
      </c>
      <c r="F65" s="14">
        <f>IFERROR((60/Workouts3[[#This Row],[DURATION
(minutes)]])*Workouts3[[#This Row],[DISTANCE
(miles)]],"")</f>
        <v>4.2197802197802199</v>
      </c>
      <c r="G65" s="13" t="s">
        <v>27</v>
      </c>
    </row>
    <row r="66" spans="2:7" ht="30" customHeight="1" x14ac:dyDescent="0.25">
      <c r="B66" s="12">
        <v>45347</v>
      </c>
      <c r="C66" s="13" t="s">
        <v>14</v>
      </c>
      <c r="D66" s="13">
        <v>118</v>
      </c>
      <c r="E66" s="13">
        <v>11.82</v>
      </c>
      <c r="F66" s="14">
        <f>IFERROR((60/Workouts3[[#This Row],[DURATION
(minutes)]])*Workouts3[[#This Row],[DISTANCE
(miles)]],"")</f>
        <v>6.0101694915254233</v>
      </c>
      <c r="G66" s="13" t="s">
        <v>22</v>
      </c>
    </row>
    <row r="67" spans="2:7" ht="30" customHeight="1" x14ac:dyDescent="0.25">
      <c r="B67" s="12">
        <v>45348</v>
      </c>
      <c r="C67" s="13" t="s">
        <v>19</v>
      </c>
      <c r="D67" s="13">
        <v>117</v>
      </c>
      <c r="E67" s="13">
        <v>9.7100000000000009</v>
      </c>
      <c r="F67" s="14">
        <f>IFERROR((60/Workouts3[[#This Row],[DURATION
(minutes)]])*Workouts3[[#This Row],[DISTANCE
(miles)]],"")</f>
        <v>4.9794871794871796</v>
      </c>
      <c r="G67" s="13" t="s">
        <v>37</v>
      </c>
    </row>
    <row r="68" spans="2:7" ht="30" customHeight="1" x14ac:dyDescent="0.25">
      <c r="B68" s="12">
        <v>45349</v>
      </c>
      <c r="C68" s="13" t="s">
        <v>19</v>
      </c>
      <c r="D68" s="13">
        <v>78</v>
      </c>
      <c r="E68" s="13">
        <v>5.72</v>
      </c>
      <c r="F68" s="14">
        <f>IFERROR((60/Workouts3[[#This Row],[DURATION
(minutes)]])*Workouts3[[#This Row],[DISTANCE
(miles)]],"")</f>
        <v>4.4000000000000004</v>
      </c>
      <c r="G68" s="13" t="s">
        <v>30</v>
      </c>
    </row>
    <row r="69" spans="2:7" ht="30" customHeight="1" x14ac:dyDescent="0.25">
      <c r="B69" s="12">
        <v>45350</v>
      </c>
      <c r="C69" s="13" t="s">
        <v>15</v>
      </c>
      <c r="D69" s="13">
        <v>70</v>
      </c>
      <c r="E69" s="13">
        <v>10</v>
      </c>
      <c r="F69" s="14">
        <f>IFERROR((60/Workouts3[[#This Row],[DURATION
(minutes)]])*Workouts3[[#This Row],[DISTANCE
(miles)]],"")</f>
        <v>8.5714285714285712</v>
      </c>
      <c r="G69" s="13" t="s">
        <v>41</v>
      </c>
    </row>
    <row r="70" spans="2:7" ht="30" customHeight="1" x14ac:dyDescent="0.25">
      <c r="B70" s="12">
        <v>45351</v>
      </c>
      <c r="C70" s="13" t="s">
        <v>15</v>
      </c>
      <c r="D70" s="13">
        <v>62</v>
      </c>
      <c r="E70" s="13">
        <v>7.74</v>
      </c>
      <c r="F70" s="14">
        <f>IFERROR((60/Workouts3[[#This Row],[DURATION
(minutes)]])*Workouts3[[#This Row],[DISTANCE
(miles)]],"")</f>
        <v>7.4903225806451621</v>
      </c>
      <c r="G70" s="13" t="s">
        <v>36</v>
      </c>
    </row>
    <row r="71" spans="2:7" ht="30" customHeight="1" x14ac:dyDescent="0.25">
      <c r="B71" s="12">
        <v>45352</v>
      </c>
      <c r="C71" s="13" t="s">
        <v>14</v>
      </c>
      <c r="D71" s="13">
        <v>67</v>
      </c>
      <c r="E71" s="13">
        <v>4.8099999999999996</v>
      </c>
      <c r="F71" s="14">
        <f>IFERROR((60/Workouts3[[#This Row],[DURATION
(minutes)]])*Workouts3[[#This Row],[DISTANCE
(miles)]],"")</f>
        <v>4.3074626865671641</v>
      </c>
      <c r="G71" s="13" t="s">
        <v>30</v>
      </c>
    </row>
    <row r="72" spans="2:7" ht="30" customHeight="1" x14ac:dyDescent="0.25">
      <c r="B72" s="12">
        <v>45353</v>
      </c>
      <c r="C72" s="13" t="s">
        <v>19</v>
      </c>
      <c r="D72" s="13">
        <v>65</v>
      </c>
      <c r="E72" s="13">
        <v>5.31</v>
      </c>
      <c r="F72" s="14">
        <f>IFERROR((60/Workouts3[[#This Row],[DURATION
(minutes)]])*Workouts3[[#This Row],[DISTANCE
(miles)]],"")</f>
        <v>4.9015384615384612</v>
      </c>
      <c r="G72" s="13" t="s">
        <v>39</v>
      </c>
    </row>
    <row r="73" spans="2:7" ht="30" customHeight="1" x14ac:dyDescent="0.25">
      <c r="B73" s="12">
        <v>45354</v>
      </c>
      <c r="C73" s="13" t="s">
        <v>16</v>
      </c>
      <c r="D73" s="13">
        <v>113</v>
      </c>
      <c r="E73" s="13">
        <v>6.99</v>
      </c>
      <c r="F73" s="14">
        <f>IFERROR((60/Workouts3[[#This Row],[DURATION
(minutes)]])*Workouts3[[#This Row],[DISTANCE
(miles)]],"")</f>
        <v>3.7115044247787616</v>
      </c>
      <c r="G73" s="13" t="s">
        <v>39</v>
      </c>
    </row>
    <row r="74" spans="2:7" ht="30" customHeight="1" x14ac:dyDescent="0.25">
      <c r="B74" s="12">
        <v>45355</v>
      </c>
      <c r="C74" s="13" t="s">
        <v>15</v>
      </c>
      <c r="D74" s="13">
        <v>106</v>
      </c>
      <c r="E74" s="13">
        <v>8.94</v>
      </c>
      <c r="F74" s="14">
        <f>IFERROR((60/Workouts3[[#This Row],[DURATION
(minutes)]])*Workouts3[[#This Row],[DISTANCE
(miles)]],"")</f>
        <v>5.060377358490566</v>
      </c>
      <c r="G74" s="13" t="s">
        <v>41</v>
      </c>
    </row>
    <row r="75" spans="2:7" ht="30" customHeight="1" x14ac:dyDescent="0.25">
      <c r="B75" s="12">
        <v>45356</v>
      </c>
      <c r="C75" s="13" t="s">
        <v>15</v>
      </c>
      <c r="D75" s="13">
        <v>92</v>
      </c>
      <c r="E75" s="13">
        <v>11.87</v>
      </c>
      <c r="F75" s="14">
        <f>IFERROR((60/Workouts3[[#This Row],[DURATION
(minutes)]])*Workouts3[[#This Row],[DISTANCE
(miles)]],"")</f>
        <v>7.7413043478260866</v>
      </c>
      <c r="G75" s="13" t="s">
        <v>25</v>
      </c>
    </row>
    <row r="76" spans="2:7" ht="30" customHeight="1" x14ac:dyDescent="0.25">
      <c r="B76" s="12">
        <v>45357</v>
      </c>
      <c r="C76" s="13" t="s">
        <v>15</v>
      </c>
      <c r="D76" s="13">
        <v>109</v>
      </c>
      <c r="E76" s="13">
        <v>7.36</v>
      </c>
      <c r="F76" s="14">
        <f>IFERROR((60/Workouts3[[#This Row],[DURATION
(minutes)]])*Workouts3[[#This Row],[DISTANCE
(miles)]],"")</f>
        <v>4.0513761467889911</v>
      </c>
      <c r="G76" s="13" t="s">
        <v>33</v>
      </c>
    </row>
    <row r="77" spans="2:7" ht="30" customHeight="1" x14ac:dyDescent="0.25">
      <c r="B77" s="12">
        <v>45358</v>
      </c>
      <c r="C77" s="13" t="s">
        <v>15</v>
      </c>
      <c r="D77" s="13">
        <v>72</v>
      </c>
      <c r="E77" s="13">
        <v>5.23</v>
      </c>
      <c r="F77" s="14">
        <f>IFERROR((60/Workouts3[[#This Row],[DURATION
(minutes)]])*Workouts3[[#This Row],[DISTANCE
(miles)]],"")</f>
        <v>4.3583333333333343</v>
      </c>
      <c r="G77" s="13" t="s">
        <v>22</v>
      </c>
    </row>
    <row r="78" spans="2:7" ht="30" customHeight="1" x14ac:dyDescent="0.25">
      <c r="B78" s="12">
        <v>45359</v>
      </c>
      <c r="C78" s="13" t="s">
        <v>13</v>
      </c>
      <c r="D78" s="13">
        <v>49</v>
      </c>
      <c r="E78" s="13">
        <v>5.08</v>
      </c>
      <c r="F78" s="14">
        <f>IFERROR((60/Workouts3[[#This Row],[DURATION
(minutes)]])*Workouts3[[#This Row],[DISTANCE
(miles)]],"")</f>
        <v>6.2204081632653061</v>
      </c>
      <c r="G78" s="13" t="s">
        <v>27</v>
      </c>
    </row>
    <row r="79" spans="2:7" ht="30" customHeight="1" x14ac:dyDescent="0.25">
      <c r="B79" s="12">
        <v>45360</v>
      </c>
      <c r="C79" s="13" t="s">
        <v>14</v>
      </c>
      <c r="D79" s="13">
        <v>86</v>
      </c>
      <c r="E79" s="13">
        <v>8.6300000000000008</v>
      </c>
      <c r="F79" s="14">
        <f>IFERROR((60/Workouts3[[#This Row],[DURATION
(minutes)]])*Workouts3[[#This Row],[DISTANCE
(miles)]],"")</f>
        <v>6.0209302325581406</v>
      </c>
      <c r="G79" s="13" t="s">
        <v>31</v>
      </c>
    </row>
    <row r="80" spans="2:7" ht="30" customHeight="1" x14ac:dyDescent="0.25">
      <c r="B80" s="12">
        <v>45361</v>
      </c>
      <c r="C80" s="13" t="s">
        <v>19</v>
      </c>
      <c r="D80" s="13">
        <v>51</v>
      </c>
      <c r="E80" s="13">
        <v>6.21</v>
      </c>
      <c r="F80" s="14">
        <f>IFERROR((60/Workouts3[[#This Row],[DURATION
(minutes)]])*Workouts3[[#This Row],[DISTANCE
(miles)]],"")</f>
        <v>7.3058823529411763</v>
      </c>
      <c r="G80" s="13" t="s">
        <v>23</v>
      </c>
    </row>
    <row r="81" spans="2:7" ht="30" customHeight="1" x14ac:dyDescent="0.25">
      <c r="B81" s="12">
        <v>45362</v>
      </c>
      <c r="C81" s="13" t="s">
        <v>19</v>
      </c>
      <c r="D81" s="13">
        <v>94</v>
      </c>
      <c r="E81" s="13">
        <v>10.75</v>
      </c>
      <c r="F81" s="14">
        <f>IFERROR((60/Workouts3[[#This Row],[DURATION
(minutes)]])*Workouts3[[#This Row],[DISTANCE
(miles)]],"")</f>
        <v>6.8617021276595747</v>
      </c>
      <c r="G81" s="13" t="s">
        <v>33</v>
      </c>
    </row>
    <row r="82" spans="2:7" ht="30" customHeight="1" x14ac:dyDescent="0.25">
      <c r="B82" s="12">
        <v>45363</v>
      </c>
      <c r="C82" s="13" t="s">
        <v>20</v>
      </c>
      <c r="D82" s="13">
        <v>83</v>
      </c>
      <c r="E82" s="13">
        <v>10.63</v>
      </c>
      <c r="F82" s="14">
        <f>IFERROR((60/Workouts3[[#This Row],[DURATION
(minutes)]])*Workouts3[[#This Row],[DISTANCE
(miles)]],"")</f>
        <v>7.6843373493975911</v>
      </c>
      <c r="G82" s="13" t="s">
        <v>23</v>
      </c>
    </row>
    <row r="83" spans="2:7" ht="30" customHeight="1" x14ac:dyDescent="0.25">
      <c r="B83" s="12">
        <v>45364</v>
      </c>
      <c r="C83" s="13" t="s">
        <v>18</v>
      </c>
      <c r="D83" s="13">
        <v>108</v>
      </c>
      <c r="E83" s="13">
        <v>13.4</v>
      </c>
      <c r="F83" s="14">
        <f>IFERROR((60/Workouts3[[#This Row],[DURATION
(minutes)]])*Workouts3[[#This Row],[DISTANCE
(miles)]],"")</f>
        <v>7.4444444444444446</v>
      </c>
      <c r="G83" s="13" t="s">
        <v>34</v>
      </c>
    </row>
    <row r="84" spans="2:7" ht="30" customHeight="1" x14ac:dyDescent="0.25">
      <c r="B84" s="12">
        <v>45365</v>
      </c>
      <c r="C84" s="13" t="s">
        <v>16</v>
      </c>
      <c r="D84" s="13">
        <v>96</v>
      </c>
      <c r="E84" s="13">
        <v>8.59</v>
      </c>
      <c r="F84" s="14">
        <f>IFERROR((60/Workouts3[[#This Row],[DURATION
(minutes)]])*Workouts3[[#This Row],[DISTANCE
(miles)]],"")</f>
        <v>5.3687500000000004</v>
      </c>
      <c r="G84" s="13" t="s">
        <v>33</v>
      </c>
    </row>
    <row r="85" spans="2:7" ht="30" customHeight="1" x14ac:dyDescent="0.25">
      <c r="B85" s="12">
        <v>45366</v>
      </c>
      <c r="C85" s="13" t="s">
        <v>18</v>
      </c>
      <c r="D85" s="13">
        <v>93</v>
      </c>
      <c r="E85" s="13">
        <v>13.21</v>
      </c>
      <c r="F85" s="14">
        <f>IFERROR((60/Workouts3[[#This Row],[DURATION
(minutes)]])*Workouts3[[#This Row],[DISTANCE
(miles)]],"")</f>
        <v>8.5225806451612911</v>
      </c>
      <c r="G85" s="13" t="s">
        <v>40</v>
      </c>
    </row>
    <row r="86" spans="2:7" ht="30" customHeight="1" x14ac:dyDescent="0.25">
      <c r="B86" s="12">
        <v>45367</v>
      </c>
      <c r="C86" s="13" t="s">
        <v>16</v>
      </c>
      <c r="D86" s="13">
        <v>92</v>
      </c>
      <c r="E86" s="13">
        <v>9.42</v>
      </c>
      <c r="F86" s="14">
        <f>IFERROR((60/Workouts3[[#This Row],[DURATION
(minutes)]])*Workouts3[[#This Row],[DISTANCE
(miles)]],"")</f>
        <v>6.1434782608695651</v>
      </c>
      <c r="G86" s="13" t="s">
        <v>33</v>
      </c>
    </row>
    <row r="87" spans="2:7" ht="30" customHeight="1" x14ac:dyDescent="0.25">
      <c r="B87" s="12">
        <v>45368</v>
      </c>
      <c r="C87" s="13" t="s">
        <v>14</v>
      </c>
      <c r="D87" s="13">
        <v>51</v>
      </c>
      <c r="E87" s="13">
        <v>5.86</v>
      </c>
      <c r="F87" s="14">
        <f>IFERROR((60/Workouts3[[#This Row],[DURATION
(minutes)]])*Workouts3[[#This Row],[DISTANCE
(miles)]],"")</f>
        <v>6.8941176470588239</v>
      </c>
      <c r="G87" s="13" t="s">
        <v>33</v>
      </c>
    </row>
    <row r="88" spans="2:7" ht="30" customHeight="1" x14ac:dyDescent="0.25">
      <c r="B88" s="12">
        <v>45369</v>
      </c>
      <c r="C88" s="13" t="s">
        <v>14</v>
      </c>
      <c r="D88" s="13">
        <v>96</v>
      </c>
      <c r="E88" s="13">
        <v>5.76</v>
      </c>
      <c r="F88" s="14">
        <f>IFERROR((60/Workouts3[[#This Row],[DURATION
(minutes)]])*Workouts3[[#This Row],[DISTANCE
(miles)]],"")</f>
        <v>3.5999999999999996</v>
      </c>
      <c r="G88" s="13" t="s">
        <v>37</v>
      </c>
    </row>
    <row r="89" spans="2:7" ht="30" customHeight="1" x14ac:dyDescent="0.25">
      <c r="B89" s="12">
        <v>45370</v>
      </c>
      <c r="C89" s="13" t="s">
        <v>19</v>
      </c>
      <c r="D89" s="13">
        <v>97</v>
      </c>
      <c r="E89" s="13">
        <v>9.1</v>
      </c>
      <c r="F89" s="14">
        <f>IFERROR((60/Workouts3[[#This Row],[DURATION
(minutes)]])*Workouts3[[#This Row],[DISTANCE
(miles)]],"")</f>
        <v>5.6288659793814437</v>
      </c>
      <c r="G89" s="13" t="s">
        <v>40</v>
      </c>
    </row>
    <row r="90" spans="2:7" ht="30" customHeight="1" x14ac:dyDescent="0.25">
      <c r="B90" s="12">
        <v>45371</v>
      </c>
      <c r="C90" s="13" t="s">
        <v>16</v>
      </c>
      <c r="D90" s="13">
        <v>52</v>
      </c>
      <c r="E90" s="13">
        <v>3.68</v>
      </c>
      <c r="F90" s="14">
        <f>IFERROR((60/Workouts3[[#This Row],[DURATION
(minutes)]])*Workouts3[[#This Row],[DISTANCE
(miles)]],"")</f>
        <v>4.2461538461538462</v>
      </c>
      <c r="G90" s="13" t="s">
        <v>26</v>
      </c>
    </row>
    <row r="91" spans="2:7" ht="30" customHeight="1" x14ac:dyDescent="0.25">
      <c r="B91" s="12">
        <v>45372</v>
      </c>
      <c r="C91" s="13" t="s">
        <v>17</v>
      </c>
      <c r="D91" s="13">
        <v>62</v>
      </c>
      <c r="E91" s="13">
        <v>4.6900000000000004</v>
      </c>
      <c r="F91" s="14">
        <f>IFERROR((60/Workouts3[[#This Row],[DURATION
(minutes)]])*Workouts3[[#This Row],[DISTANCE
(miles)]],"")</f>
        <v>4.5387096774193552</v>
      </c>
      <c r="G91" s="13" t="s">
        <v>39</v>
      </c>
    </row>
    <row r="92" spans="2:7" ht="30" customHeight="1" x14ac:dyDescent="0.25">
      <c r="B92" s="12">
        <v>45373</v>
      </c>
      <c r="C92" s="13" t="s">
        <v>15</v>
      </c>
      <c r="D92" s="13">
        <v>76</v>
      </c>
      <c r="E92" s="13">
        <v>10.220000000000001</v>
      </c>
      <c r="F92" s="14">
        <f>IFERROR((60/Workouts3[[#This Row],[DURATION
(minutes)]])*Workouts3[[#This Row],[DISTANCE
(miles)]],"")</f>
        <v>8.0684210526315798</v>
      </c>
      <c r="G92" s="13" t="s">
        <v>26</v>
      </c>
    </row>
    <row r="93" spans="2:7" ht="30" customHeight="1" x14ac:dyDescent="0.25">
      <c r="B93" s="12">
        <v>45374</v>
      </c>
      <c r="C93" s="13" t="s">
        <v>14</v>
      </c>
      <c r="D93" s="13">
        <v>65</v>
      </c>
      <c r="E93" s="13">
        <v>9.66</v>
      </c>
      <c r="F93" s="14">
        <f>IFERROR((60/Workouts3[[#This Row],[DURATION
(minutes)]])*Workouts3[[#This Row],[DISTANCE
(miles)]],"")</f>
        <v>8.9169230769230783</v>
      </c>
      <c r="G93" s="13" t="s">
        <v>35</v>
      </c>
    </row>
    <row r="94" spans="2:7" ht="30" customHeight="1" x14ac:dyDescent="0.25">
      <c r="B94" s="12">
        <v>45375</v>
      </c>
      <c r="C94" s="13" t="s">
        <v>13</v>
      </c>
      <c r="D94" s="13">
        <v>85</v>
      </c>
      <c r="E94" s="13">
        <v>6.18</v>
      </c>
      <c r="F94" s="14">
        <f>IFERROR((60/Workouts3[[#This Row],[DURATION
(minutes)]])*Workouts3[[#This Row],[DISTANCE
(miles)]],"")</f>
        <v>4.3623529411764705</v>
      </c>
      <c r="G94" s="13" t="s">
        <v>26</v>
      </c>
    </row>
    <row r="95" spans="2:7" ht="30" customHeight="1" x14ac:dyDescent="0.25">
      <c r="B95" s="12">
        <v>45376</v>
      </c>
      <c r="C95" s="13" t="s">
        <v>16</v>
      </c>
      <c r="D95" s="13">
        <v>31</v>
      </c>
      <c r="E95" s="13">
        <v>3.57</v>
      </c>
      <c r="F95" s="14">
        <f>IFERROR((60/Workouts3[[#This Row],[DURATION
(minutes)]])*Workouts3[[#This Row],[DISTANCE
(miles)]],"")</f>
        <v>6.9096774193548383</v>
      </c>
      <c r="G95" s="13" t="s">
        <v>33</v>
      </c>
    </row>
    <row r="96" spans="2:7" ht="30" customHeight="1" x14ac:dyDescent="0.25">
      <c r="B96" s="12">
        <v>45377</v>
      </c>
      <c r="C96" s="13" t="s">
        <v>15</v>
      </c>
      <c r="D96" s="13">
        <v>43</v>
      </c>
      <c r="E96" s="13">
        <v>2.2599999999999998</v>
      </c>
      <c r="F96" s="14">
        <f>IFERROR((60/Workouts3[[#This Row],[DURATION
(minutes)]])*Workouts3[[#This Row],[DISTANCE
(miles)]],"")</f>
        <v>3.1534883720930229</v>
      </c>
      <c r="G96" s="13" t="s">
        <v>31</v>
      </c>
    </row>
    <row r="97" spans="2:7" ht="30" customHeight="1" x14ac:dyDescent="0.25">
      <c r="B97" s="12">
        <v>45378</v>
      </c>
      <c r="C97" s="13" t="s">
        <v>19</v>
      </c>
      <c r="D97" s="13">
        <v>41</v>
      </c>
      <c r="E97" s="13">
        <v>3.52</v>
      </c>
      <c r="F97" s="14">
        <f>IFERROR((60/Workouts3[[#This Row],[DURATION
(minutes)]])*Workouts3[[#This Row],[DISTANCE
(miles)]],"")</f>
        <v>5.1512195121951221</v>
      </c>
      <c r="G97" s="13" t="s">
        <v>23</v>
      </c>
    </row>
    <row r="98" spans="2:7" ht="30" customHeight="1" x14ac:dyDescent="0.25">
      <c r="B98" s="12">
        <v>45379</v>
      </c>
      <c r="C98" s="13" t="s">
        <v>20</v>
      </c>
      <c r="D98" s="13">
        <v>83</v>
      </c>
      <c r="E98" s="13">
        <v>7.24</v>
      </c>
      <c r="F98" s="14">
        <f>IFERROR((60/Workouts3[[#This Row],[DURATION
(minutes)]])*Workouts3[[#This Row],[DISTANCE
(miles)]],"")</f>
        <v>5.233734939759036</v>
      </c>
      <c r="G98" s="13" t="s">
        <v>38</v>
      </c>
    </row>
    <row r="99" spans="2:7" ht="30" customHeight="1" x14ac:dyDescent="0.25">
      <c r="B99" s="12">
        <v>45380</v>
      </c>
      <c r="C99" s="13" t="s">
        <v>18</v>
      </c>
      <c r="D99" s="13">
        <v>62</v>
      </c>
      <c r="E99" s="13">
        <v>6.91</v>
      </c>
      <c r="F99" s="14">
        <f>IFERROR((60/Workouts3[[#This Row],[DURATION
(minutes)]])*Workouts3[[#This Row],[DISTANCE
(miles)]],"")</f>
        <v>6.6870967741935488</v>
      </c>
      <c r="G99" s="13" t="s">
        <v>29</v>
      </c>
    </row>
    <row r="100" spans="2:7" ht="30" customHeight="1" x14ac:dyDescent="0.25">
      <c r="B100" s="12">
        <v>45381</v>
      </c>
      <c r="C100" s="13" t="s">
        <v>13</v>
      </c>
      <c r="D100" s="13">
        <v>34</v>
      </c>
      <c r="E100" s="13">
        <v>4.34</v>
      </c>
      <c r="F100" s="14">
        <f>IFERROR((60/Workouts3[[#This Row],[DURATION
(minutes)]])*Workouts3[[#This Row],[DISTANCE
(miles)]],"")</f>
        <v>7.6588235294117641</v>
      </c>
      <c r="G100" s="13" t="s">
        <v>25</v>
      </c>
    </row>
    <row r="101" spans="2:7" ht="30" customHeight="1" x14ac:dyDescent="0.25">
      <c r="B101" s="12">
        <v>45382</v>
      </c>
      <c r="C101" s="13" t="s">
        <v>14</v>
      </c>
      <c r="D101" s="13">
        <v>112</v>
      </c>
      <c r="E101" s="13">
        <v>10.81</v>
      </c>
      <c r="F101" s="14">
        <f>IFERROR((60/Workouts3[[#This Row],[DURATION
(minutes)]])*Workouts3[[#This Row],[DISTANCE
(miles)]],"")</f>
        <v>5.7910714285714286</v>
      </c>
      <c r="G101" s="13" t="s">
        <v>36</v>
      </c>
    </row>
    <row r="102" spans="2:7" ht="30" customHeight="1" x14ac:dyDescent="0.25">
      <c r="B102" s="12">
        <v>45383</v>
      </c>
      <c r="C102" s="13" t="s">
        <v>14</v>
      </c>
      <c r="D102" s="13">
        <v>38</v>
      </c>
      <c r="E102" s="13">
        <v>2.0499999999999998</v>
      </c>
      <c r="F102" s="14">
        <f>IFERROR((60/Workouts3[[#This Row],[DURATION
(minutes)]])*Workouts3[[#This Row],[DISTANCE
(miles)]],"")</f>
        <v>3.2368421052631575</v>
      </c>
      <c r="G102" s="13" t="s">
        <v>32</v>
      </c>
    </row>
    <row r="103" spans="2:7" ht="30" customHeight="1" x14ac:dyDescent="0.25">
      <c r="B103" s="12">
        <v>45384</v>
      </c>
      <c r="C103" s="13" t="s">
        <v>16</v>
      </c>
      <c r="D103" s="13">
        <v>56</v>
      </c>
      <c r="E103" s="13">
        <v>6.46</v>
      </c>
      <c r="F103" s="14">
        <f>IFERROR((60/Workouts3[[#This Row],[DURATION
(minutes)]])*Workouts3[[#This Row],[DISTANCE
(miles)]],"")</f>
        <v>6.9214285714285708</v>
      </c>
      <c r="G103" s="13" t="s">
        <v>32</v>
      </c>
    </row>
    <row r="104" spans="2:7" ht="30" customHeight="1" x14ac:dyDescent="0.25">
      <c r="B104" s="12">
        <v>45385</v>
      </c>
      <c r="C104" s="13" t="s">
        <v>17</v>
      </c>
      <c r="D104" s="13">
        <v>34</v>
      </c>
      <c r="E104" s="13">
        <v>2.21</v>
      </c>
      <c r="F104" s="14">
        <f>IFERROR((60/Workouts3[[#This Row],[DURATION
(minutes)]])*Workouts3[[#This Row],[DISTANCE
(miles)]],"")</f>
        <v>3.9</v>
      </c>
      <c r="G104" s="13" t="s">
        <v>22</v>
      </c>
    </row>
    <row r="105" spans="2:7" ht="30" customHeight="1" x14ac:dyDescent="0.25">
      <c r="B105" s="12">
        <v>45386</v>
      </c>
      <c r="C105" s="13" t="s">
        <v>16</v>
      </c>
      <c r="D105" s="13">
        <v>77</v>
      </c>
      <c r="E105" s="13">
        <v>5.27</v>
      </c>
      <c r="F105" s="14">
        <f>IFERROR((60/Workouts3[[#This Row],[DURATION
(minutes)]])*Workouts3[[#This Row],[DISTANCE
(miles)]],"")</f>
        <v>4.1064935064935062</v>
      </c>
      <c r="G105" s="13" t="s">
        <v>35</v>
      </c>
    </row>
    <row r="106" spans="2:7" ht="30" customHeight="1" x14ac:dyDescent="0.25">
      <c r="B106" s="12">
        <v>45387</v>
      </c>
      <c r="C106" s="13" t="s">
        <v>14</v>
      </c>
      <c r="D106" s="13">
        <v>102</v>
      </c>
      <c r="E106" s="13">
        <v>8.31</v>
      </c>
      <c r="F106" s="14">
        <f>IFERROR((60/Workouts3[[#This Row],[DURATION
(minutes)]])*Workouts3[[#This Row],[DISTANCE
(miles)]],"")</f>
        <v>4.8882352941176475</v>
      </c>
      <c r="G106" s="13" t="s">
        <v>25</v>
      </c>
    </row>
    <row r="107" spans="2:7" ht="30" customHeight="1" x14ac:dyDescent="0.25">
      <c r="B107" s="12">
        <v>45388</v>
      </c>
      <c r="C107" s="13" t="s">
        <v>14</v>
      </c>
      <c r="D107" s="13">
        <v>33</v>
      </c>
      <c r="E107" s="13">
        <v>4.1900000000000004</v>
      </c>
      <c r="F107" s="14">
        <f>IFERROR((60/Workouts3[[#This Row],[DURATION
(minutes)]])*Workouts3[[#This Row],[DISTANCE
(miles)]],"")</f>
        <v>7.6181818181818191</v>
      </c>
      <c r="G107" s="13" t="s">
        <v>40</v>
      </c>
    </row>
    <row r="108" spans="2:7" ht="30" customHeight="1" x14ac:dyDescent="0.25">
      <c r="B108" s="12">
        <v>45389</v>
      </c>
      <c r="C108" s="13" t="s">
        <v>19</v>
      </c>
      <c r="D108" s="13">
        <v>82</v>
      </c>
      <c r="E108" s="13">
        <v>11.76</v>
      </c>
      <c r="F108" s="14">
        <f>IFERROR((60/Workouts3[[#This Row],[DURATION
(minutes)]])*Workouts3[[#This Row],[DISTANCE
(miles)]],"")</f>
        <v>8.6048780487804883</v>
      </c>
      <c r="G108" s="13" t="s">
        <v>27</v>
      </c>
    </row>
    <row r="109" spans="2:7" ht="30" customHeight="1" x14ac:dyDescent="0.25">
      <c r="B109" s="12">
        <v>45390</v>
      </c>
      <c r="C109" s="13" t="s">
        <v>20</v>
      </c>
      <c r="D109" s="13">
        <v>55</v>
      </c>
      <c r="E109" s="13">
        <v>5</v>
      </c>
      <c r="F109" s="14">
        <f>IFERROR((60/Workouts3[[#This Row],[DURATION
(minutes)]])*Workouts3[[#This Row],[DISTANCE
(miles)]],"")</f>
        <v>5.4545454545454541</v>
      </c>
      <c r="G109" s="13" t="s">
        <v>31</v>
      </c>
    </row>
    <row r="110" spans="2:7" ht="30" customHeight="1" x14ac:dyDescent="0.25">
      <c r="B110" s="12">
        <v>45391</v>
      </c>
      <c r="C110" s="13" t="s">
        <v>16</v>
      </c>
      <c r="D110" s="13">
        <v>42</v>
      </c>
      <c r="E110" s="13">
        <v>3.58</v>
      </c>
      <c r="F110" s="14">
        <f>IFERROR((60/Workouts3[[#This Row],[DURATION
(minutes)]])*Workouts3[[#This Row],[DISTANCE
(miles)]],"")</f>
        <v>5.1142857142857148</v>
      </c>
      <c r="G110" s="13" t="s">
        <v>34</v>
      </c>
    </row>
    <row r="111" spans="2:7" ht="30" customHeight="1" x14ac:dyDescent="0.25">
      <c r="B111" s="12">
        <v>45392</v>
      </c>
      <c r="C111" s="13" t="s">
        <v>14</v>
      </c>
      <c r="D111" s="13">
        <v>31</v>
      </c>
      <c r="E111" s="13">
        <v>2.29</v>
      </c>
      <c r="F111" s="14">
        <f>IFERROR((60/Workouts3[[#This Row],[DURATION
(minutes)]])*Workouts3[[#This Row],[DISTANCE
(miles)]],"")</f>
        <v>4.4322580645161294</v>
      </c>
      <c r="G111" s="13" t="s">
        <v>31</v>
      </c>
    </row>
    <row r="112" spans="2:7" ht="30" customHeight="1" x14ac:dyDescent="0.25">
      <c r="B112" s="12">
        <v>45393</v>
      </c>
      <c r="C112" s="13" t="s">
        <v>15</v>
      </c>
      <c r="D112" s="13">
        <v>44</v>
      </c>
      <c r="E112" s="13">
        <v>4.1900000000000004</v>
      </c>
      <c r="F112" s="14">
        <f>IFERROR((60/Workouts3[[#This Row],[DURATION
(minutes)]])*Workouts3[[#This Row],[DISTANCE
(miles)]],"")</f>
        <v>5.7136363636363638</v>
      </c>
      <c r="G112" s="13" t="s">
        <v>40</v>
      </c>
    </row>
    <row r="113" spans="2:7" ht="30" customHeight="1" x14ac:dyDescent="0.25">
      <c r="B113" s="12">
        <v>45394</v>
      </c>
      <c r="C113" s="13" t="s">
        <v>14</v>
      </c>
      <c r="D113" s="13">
        <v>112</v>
      </c>
      <c r="E113" s="13">
        <v>13.63</v>
      </c>
      <c r="F113" s="14">
        <f>IFERROR((60/Workouts3[[#This Row],[DURATION
(minutes)]])*Workouts3[[#This Row],[DISTANCE
(miles)]],"")</f>
        <v>7.3017857142857148</v>
      </c>
      <c r="G113" s="13" t="s">
        <v>38</v>
      </c>
    </row>
    <row r="114" spans="2:7" ht="30" customHeight="1" x14ac:dyDescent="0.25">
      <c r="B114" s="12">
        <v>45395</v>
      </c>
      <c r="C114" s="13" t="s">
        <v>19</v>
      </c>
      <c r="D114" s="13">
        <v>59</v>
      </c>
      <c r="E114" s="13">
        <v>4.8</v>
      </c>
      <c r="F114" s="14">
        <f>IFERROR((60/Workouts3[[#This Row],[DURATION
(minutes)]])*Workouts3[[#This Row],[DISTANCE
(miles)]],"")</f>
        <v>4.8813559322033893</v>
      </c>
      <c r="G114" s="13" t="s">
        <v>30</v>
      </c>
    </row>
    <row r="115" spans="2:7" ht="30" customHeight="1" x14ac:dyDescent="0.25">
      <c r="B115" s="12">
        <v>45396</v>
      </c>
      <c r="C115" s="13" t="s">
        <v>17</v>
      </c>
      <c r="D115" s="13">
        <v>85</v>
      </c>
      <c r="E115" s="13">
        <v>7.54</v>
      </c>
      <c r="F115" s="14">
        <f>IFERROR((60/Workouts3[[#This Row],[DURATION
(minutes)]])*Workouts3[[#This Row],[DISTANCE
(miles)]],"")</f>
        <v>5.3223529411764714</v>
      </c>
      <c r="G115" s="13" t="s">
        <v>39</v>
      </c>
    </row>
    <row r="116" spans="2:7" ht="30" customHeight="1" x14ac:dyDescent="0.25">
      <c r="B116" s="12">
        <v>45397</v>
      </c>
      <c r="C116" s="13" t="s">
        <v>18</v>
      </c>
      <c r="D116" s="13">
        <v>74</v>
      </c>
      <c r="E116" s="13">
        <v>10.19</v>
      </c>
      <c r="F116" s="14">
        <f>IFERROR((60/Workouts3[[#This Row],[DURATION
(minutes)]])*Workouts3[[#This Row],[DISTANCE
(miles)]],"")</f>
        <v>8.2621621621621628</v>
      </c>
      <c r="G116" s="13" t="s">
        <v>34</v>
      </c>
    </row>
    <row r="117" spans="2:7" ht="30" customHeight="1" x14ac:dyDescent="0.25">
      <c r="B117" s="12">
        <v>45398</v>
      </c>
      <c r="C117" s="13" t="s">
        <v>15</v>
      </c>
      <c r="D117" s="13">
        <v>104</v>
      </c>
      <c r="E117" s="13">
        <v>10.83</v>
      </c>
      <c r="F117" s="14">
        <f>IFERROR((60/Workouts3[[#This Row],[DURATION
(minutes)]])*Workouts3[[#This Row],[DISTANCE
(miles)]],"")</f>
        <v>6.2480769230769226</v>
      </c>
      <c r="G117" s="13" t="s">
        <v>34</v>
      </c>
    </row>
    <row r="118" spans="2:7" ht="30" customHeight="1" x14ac:dyDescent="0.25">
      <c r="B118" s="12">
        <v>45399</v>
      </c>
      <c r="C118" s="13" t="s">
        <v>15</v>
      </c>
      <c r="D118" s="13">
        <v>68</v>
      </c>
      <c r="E118" s="13">
        <v>4.75</v>
      </c>
      <c r="F118" s="14">
        <f>IFERROR((60/Workouts3[[#This Row],[DURATION
(minutes)]])*Workouts3[[#This Row],[DISTANCE
(miles)]],"")</f>
        <v>4.1911764705882355</v>
      </c>
      <c r="G118" s="13" t="s">
        <v>31</v>
      </c>
    </row>
    <row r="119" spans="2:7" ht="30" customHeight="1" x14ac:dyDescent="0.25">
      <c r="B119" s="12">
        <v>45400</v>
      </c>
      <c r="C119" s="13" t="s">
        <v>17</v>
      </c>
      <c r="D119" s="13">
        <v>60</v>
      </c>
      <c r="E119" s="13">
        <v>6.46</v>
      </c>
      <c r="F119" s="14">
        <f>IFERROR((60/Workouts3[[#This Row],[DURATION
(minutes)]])*Workouts3[[#This Row],[DISTANCE
(miles)]],"")</f>
        <v>6.46</v>
      </c>
      <c r="G119" s="13" t="s">
        <v>36</v>
      </c>
    </row>
    <row r="120" spans="2:7" ht="30" customHeight="1" x14ac:dyDescent="0.25">
      <c r="B120" s="12">
        <v>45401</v>
      </c>
      <c r="C120" s="13" t="s">
        <v>15</v>
      </c>
      <c r="D120" s="13">
        <v>116</v>
      </c>
      <c r="E120" s="13">
        <v>11.33</v>
      </c>
      <c r="F120" s="14">
        <f>IFERROR((60/Workouts3[[#This Row],[DURATION
(minutes)]])*Workouts3[[#This Row],[DISTANCE
(miles)]],"")</f>
        <v>5.8603448275862071</v>
      </c>
      <c r="G120" s="13" t="s">
        <v>32</v>
      </c>
    </row>
    <row r="121" spans="2:7" ht="30" customHeight="1" x14ac:dyDescent="0.25">
      <c r="B121" s="12">
        <v>45402</v>
      </c>
      <c r="C121" s="13" t="s">
        <v>18</v>
      </c>
      <c r="D121" s="13">
        <v>74</v>
      </c>
      <c r="E121" s="13">
        <v>9.18</v>
      </c>
      <c r="F121" s="14">
        <f>IFERROR((60/Workouts3[[#This Row],[DURATION
(minutes)]])*Workouts3[[#This Row],[DISTANCE
(miles)]],"")</f>
        <v>7.4432432432432432</v>
      </c>
      <c r="G121" s="13" t="s">
        <v>29</v>
      </c>
    </row>
    <row r="122" spans="2:7" ht="30" customHeight="1" x14ac:dyDescent="0.25">
      <c r="B122" s="12">
        <v>45403</v>
      </c>
      <c r="C122" s="13" t="s">
        <v>15</v>
      </c>
      <c r="D122" s="13">
        <v>71</v>
      </c>
      <c r="E122" s="13">
        <v>6.25</v>
      </c>
      <c r="F122" s="14">
        <f>IFERROR((60/Workouts3[[#This Row],[DURATION
(minutes)]])*Workouts3[[#This Row],[DISTANCE
(miles)]],"")</f>
        <v>5.28169014084507</v>
      </c>
      <c r="G122" s="13" t="s">
        <v>36</v>
      </c>
    </row>
    <row r="123" spans="2:7" ht="30" customHeight="1" x14ac:dyDescent="0.25">
      <c r="B123" s="12">
        <v>45404</v>
      </c>
      <c r="C123" s="13" t="s">
        <v>13</v>
      </c>
      <c r="D123" s="13">
        <v>94</v>
      </c>
      <c r="E123" s="13">
        <v>6.52</v>
      </c>
      <c r="F123" s="14">
        <f>IFERROR((60/Workouts3[[#This Row],[DURATION
(minutes)]])*Workouts3[[#This Row],[DISTANCE
(miles)]],"")</f>
        <v>4.1617021276595745</v>
      </c>
      <c r="G123" s="13" t="s">
        <v>27</v>
      </c>
    </row>
    <row r="124" spans="2:7" ht="30" customHeight="1" x14ac:dyDescent="0.25">
      <c r="B124" s="12">
        <v>45405</v>
      </c>
      <c r="C124" s="13" t="s">
        <v>15</v>
      </c>
      <c r="D124" s="13">
        <v>95</v>
      </c>
      <c r="E124" s="13">
        <v>13.27</v>
      </c>
      <c r="F124" s="14">
        <f>IFERROR((60/Workouts3[[#This Row],[DURATION
(minutes)]])*Workouts3[[#This Row],[DISTANCE
(miles)]],"")</f>
        <v>8.381052631578946</v>
      </c>
      <c r="G124" s="13" t="s">
        <v>23</v>
      </c>
    </row>
    <row r="125" spans="2:7" ht="30" customHeight="1" x14ac:dyDescent="0.25">
      <c r="B125" s="12">
        <v>45406</v>
      </c>
      <c r="C125" s="13" t="s">
        <v>14</v>
      </c>
      <c r="D125" s="13">
        <v>77</v>
      </c>
      <c r="E125" s="13">
        <v>8.6</v>
      </c>
      <c r="F125" s="14">
        <f>IFERROR((60/Workouts3[[#This Row],[DURATION
(minutes)]])*Workouts3[[#This Row],[DISTANCE
(miles)]],"")</f>
        <v>6.7012987012987013</v>
      </c>
      <c r="G125" s="13" t="s">
        <v>27</v>
      </c>
    </row>
    <row r="126" spans="2:7" ht="30" customHeight="1" x14ac:dyDescent="0.25">
      <c r="B126" s="12">
        <v>45407</v>
      </c>
      <c r="C126" s="13" t="s">
        <v>14</v>
      </c>
      <c r="D126" s="13">
        <v>85</v>
      </c>
      <c r="E126" s="13">
        <v>10.15</v>
      </c>
      <c r="F126" s="14">
        <f>IFERROR((60/Workouts3[[#This Row],[DURATION
(minutes)]])*Workouts3[[#This Row],[DISTANCE
(miles)]],"")</f>
        <v>7.1647058823529415</v>
      </c>
      <c r="G126" s="13" t="s">
        <v>40</v>
      </c>
    </row>
    <row r="127" spans="2:7" ht="30" customHeight="1" x14ac:dyDescent="0.25">
      <c r="B127" s="12">
        <v>45408</v>
      </c>
      <c r="C127" s="13" t="s">
        <v>19</v>
      </c>
      <c r="D127" s="13">
        <v>34</v>
      </c>
      <c r="E127" s="13">
        <v>4.54</v>
      </c>
      <c r="F127" s="14">
        <f>IFERROR((60/Workouts3[[#This Row],[DURATION
(minutes)]])*Workouts3[[#This Row],[DISTANCE
(miles)]],"")</f>
        <v>8.0117647058823529</v>
      </c>
      <c r="G127" s="13" t="s">
        <v>37</v>
      </c>
    </row>
    <row r="128" spans="2:7" ht="30" customHeight="1" x14ac:dyDescent="0.25">
      <c r="B128" s="12">
        <v>45409</v>
      </c>
      <c r="C128" s="13" t="s">
        <v>19</v>
      </c>
      <c r="D128" s="13">
        <v>67</v>
      </c>
      <c r="E128" s="13">
        <v>4.55</v>
      </c>
      <c r="F128" s="14">
        <f>IFERROR((60/Workouts3[[#This Row],[DURATION
(minutes)]])*Workouts3[[#This Row],[DISTANCE
(miles)]],"")</f>
        <v>4.0746268656716413</v>
      </c>
      <c r="G128" s="13" t="s">
        <v>27</v>
      </c>
    </row>
    <row r="129" spans="2:7" ht="30" customHeight="1" x14ac:dyDescent="0.25">
      <c r="B129" s="12">
        <v>45410</v>
      </c>
      <c r="C129" s="13" t="s">
        <v>16</v>
      </c>
      <c r="D129" s="13">
        <v>52</v>
      </c>
      <c r="E129" s="13">
        <v>4.29</v>
      </c>
      <c r="F129" s="14">
        <f>IFERROR((60/Workouts3[[#This Row],[DURATION
(minutes)]])*Workouts3[[#This Row],[DISTANCE
(miles)]],"")</f>
        <v>4.9499999999999993</v>
      </c>
      <c r="G129" s="13" t="s">
        <v>35</v>
      </c>
    </row>
    <row r="130" spans="2:7" ht="30" customHeight="1" x14ac:dyDescent="0.25">
      <c r="B130" s="12">
        <v>45411</v>
      </c>
      <c r="C130" s="13" t="s">
        <v>13</v>
      </c>
      <c r="D130" s="13">
        <v>117</v>
      </c>
      <c r="E130" s="13">
        <v>6.77</v>
      </c>
      <c r="F130" s="14">
        <f>IFERROR((60/Workouts3[[#This Row],[DURATION
(minutes)]])*Workouts3[[#This Row],[DISTANCE
(miles)]],"")</f>
        <v>3.4717948717948715</v>
      </c>
      <c r="G130" s="13" t="s">
        <v>27</v>
      </c>
    </row>
    <row r="131" spans="2:7" ht="30" customHeight="1" x14ac:dyDescent="0.25">
      <c r="B131" s="12">
        <v>45412</v>
      </c>
      <c r="C131" s="13" t="s">
        <v>15</v>
      </c>
      <c r="D131" s="13">
        <v>116</v>
      </c>
      <c r="E131" s="13">
        <v>10.41</v>
      </c>
      <c r="F131" s="14">
        <f>IFERROR((60/Workouts3[[#This Row],[DURATION
(minutes)]])*Workouts3[[#This Row],[DISTANCE
(miles)]],"")</f>
        <v>5.38448275862069</v>
      </c>
      <c r="G131" s="13" t="s">
        <v>36</v>
      </c>
    </row>
    <row r="132" spans="2:7" ht="30" customHeight="1" x14ac:dyDescent="0.25">
      <c r="B132" s="12">
        <v>45413</v>
      </c>
      <c r="C132" s="13" t="s">
        <v>15</v>
      </c>
      <c r="D132" s="13">
        <v>59</v>
      </c>
      <c r="E132" s="13">
        <v>4.4800000000000004</v>
      </c>
      <c r="F132" s="14">
        <f>IFERROR((60/Workouts3[[#This Row],[DURATION
(minutes)]])*Workouts3[[#This Row],[DISTANCE
(miles)]],"")</f>
        <v>4.5559322033898306</v>
      </c>
      <c r="G132" s="13" t="s">
        <v>32</v>
      </c>
    </row>
    <row r="133" spans="2:7" ht="30" customHeight="1" x14ac:dyDescent="0.25">
      <c r="B133" s="12">
        <v>45414</v>
      </c>
      <c r="C133" s="13" t="s">
        <v>17</v>
      </c>
      <c r="D133" s="13">
        <v>41</v>
      </c>
      <c r="E133" s="13">
        <v>2.63</v>
      </c>
      <c r="F133" s="14">
        <f>IFERROR((60/Workouts3[[#This Row],[DURATION
(minutes)]])*Workouts3[[#This Row],[DISTANCE
(miles)]],"")</f>
        <v>3.8487804878048779</v>
      </c>
      <c r="G133" s="13" t="s">
        <v>30</v>
      </c>
    </row>
    <row r="134" spans="2:7" ht="30" customHeight="1" x14ac:dyDescent="0.25">
      <c r="B134" s="12">
        <v>45415</v>
      </c>
      <c r="C134" s="13" t="s">
        <v>13</v>
      </c>
      <c r="D134" s="13">
        <v>91</v>
      </c>
      <c r="E134" s="13">
        <v>7.34</v>
      </c>
      <c r="F134" s="14">
        <f>IFERROR((60/Workouts3[[#This Row],[DURATION
(minutes)]])*Workouts3[[#This Row],[DISTANCE
(miles)]],"")</f>
        <v>4.8395604395604392</v>
      </c>
      <c r="G134" s="13" t="s">
        <v>37</v>
      </c>
    </row>
    <row r="135" spans="2:7" ht="30" customHeight="1" x14ac:dyDescent="0.25">
      <c r="B135" s="12">
        <v>45416</v>
      </c>
      <c r="C135" s="13" t="s">
        <v>18</v>
      </c>
      <c r="D135" s="13">
        <v>85</v>
      </c>
      <c r="E135" s="13">
        <v>5.5</v>
      </c>
      <c r="F135" s="14">
        <f>IFERROR((60/Workouts3[[#This Row],[DURATION
(minutes)]])*Workouts3[[#This Row],[DISTANCE
(miles)]],"")</f>
        <v>3.882352941176471</v>
      </c>
      <c r="G135" s="13" t="s">
        <v>31</v>
      </c>
    </row>
    <row r="136" spans="2:7" ht="30" customHeight="1" x14ac:dyDescent="0.25">
      <c r="B136" s="12">
        <v>45417</v>
      </c>
      <c r="C136" s="13" t="s">
        <v>14</v>
      </c>
      <c r="D136" s="13">
        <v>58</v>
      </c>
      <c r="E136" s="13">
        <v>8.02</v>
      </c>
      <c r="F136" s="14">
        <f>IFERROR((60/Workouts3[[#This Row],[DURATION
(minutes)]])*Workouts3[[#This Row],[DISTANCE
(miles)]],"")</f>
        <v>8.296551724137931</v>
      </c>
      <c r="G136" s="13" t="s">
        <v>38</v>
      </c>
    </row>
    <row r="137" spans="2:7" ht="30" customHeight="1" x14ac:dyDescent="0.25">
      <c r="B137" s="12">
        <v>45418</v>
      </c>
      <c r="C137" s="13" t="s">
        <v>13</v>
      </c>
      <c r="D137" s="13">
        <v>44</v>
      </c>
      <c r="E137" s="13">
        <v>2.27</v>
      </c>
      <c r="F137" s="14">
        <f>IFERROR((60/Workouts3[[#This Row],[DURATION
(minutes)]])*Workouts3[[#This Row],[DISTANCE
(miles)]],"")</f>
        <v>3.0954545454545452</v>
      </c>
      <c r="G137" s="13" t="s">
        <v>28</v>
      </c>
    </row>
    <row r="138" spans="2:7" ht="30" customHeight="1" x14ac:dyDescent="0.25">
      <c r="B138" s="12">
        <v>45419</v>
      </c>
      <c r="C138" s="13" t="s">
        <v>19</v>
      </c>
      <c r="D138" s="13">
        <v>96</v>
      </c>
      <c r="E138" s="13">
        <v>11.37</v>
      </c>
      <c r="F138" s="14">
        <f>IFERROR((60/Workouts3[[#This Row],[DURATION
(minutes)]])*Workouts3[[#This Row],[DISTANCE
(miles)]],"")</f>
        <v>7.1062499999999993</v>
      </c>
      <c r="G138" s="13" t="s">
        <v>28</v>
      </c>
    </row>
    <row r="139" spans="2:7" ht="30" customHeight="1" x14ac:dyDescent="0.25">
      <c r="B139" s="12">
        <v>45420</v>
      </c>
      <c r="C139" s="13" t="s">
        <v>13</v>
      </c>
      <c r="D139" s="13">
        <v>106</v>
      </c>
      <c r="E139" s="13">
        <v>14.22</v>
      </c>
      <c r="F139" s="14">
        <f>IFERROR((60/Workouts3[[#This Row],[DURATION
(minutes)]])*Workouts3[[#This Row],[DISTANCE
(miles)]],"")</f>
        <v>8.0490566037735842</v>
      </c>
      <c r="G139" s="13" t="s">
        <v>41</v>
      </c>
    </row>
    <row r="140" spans="2:7" ht="30" customHeight="1" x14ac:dyDescent="0.25">
      <c r="B140" s="12">
        <v>45421</v>
      </c>
      <c r="C140" s="13" t="s">
        <v>20</v>
      </c>
      <c r="D140" s="13">
        <v>47</v>
      </c>
      <c r="E140" s="13">
        <v>4.17</v>
      </c>
      <c r="F140" s="14">
        <f>IFERROR((60/Workouts3[[#This Row],[DURATION
(minutes)]])*Workouts3[[#This Row],[DISTANCE
(miles)]],"")</f>
        <v>5.323404255319149</v>
      </c>
      <c r="G140" s="13" t="s">
        <v>23</v>
      </c>
    </row>
    <row r="141" spans="2:7" ht="30" customHeight="1" x14ac:dyDescent="0.25">
      <c r="B141" s="12">
        <v>45422</v>
      </c>
      <c r="C141" s="13" t="s">
        <v>13</v>
      </c>
      <c r="D141" s="13">
        <v>109</v>
      </c>
      <c r="E141" s="13">
        <v>10.92</v>
      </c>
      <c r="F141" s="14">
        <f>IFERROR((60/Workouts3[[#This Row],[DURATION
(minutes)]])*Workouts3[[#This Row],[DISTANCE
(miles)]],"")</f>
        <v>6.0110091743119272</v>
      </c>
      <c r="G141" s="13" t="s">
        <v>41</v>
      </c>
    </row>
    <row r="142" spans="2:7" ht="30" customHeight="1" x14ac:dyDescent="0.25">
      <c r="B142" s="12">
        <v>45423</v>
      </c>
      <c r="C142" s="13" t="s">
        <v>15</v>
      </c>
      <c r="D142" s="13">
        <v>52</v>
      </c>
      <c r="E142" s="13">
        <v>4.05</v>
      </c>
      <c r="F142" s="14">
        <f>IFERROR((60/Workouts3[[#This Row],[DURATION
(minutes)]])*Workouts3[[#This Row],[DISTANCE
(miles)]],"")</f>
        <v>4.6730769230769225</v>
      </c>
      <c r="G142" s="13" t="s">
        <v>22</v>
      </c>
    </row>
    <row r="143" spans="2:7" ht="30" customHeight="1" x14ac:dyDescent="0.25">
      <c r="B143" s="12">
        <v>45424</v>
      </c>
      <c r="C143" s="13" t="s">
        <v>15</v>
      </c>
      <c r="D143" s="13">
        <v>35</v>
      </c>
      <c r="E143" s="13">
        <v>3.88</v>
      </c>
      <c r="F143" s="14">
        <f>IFERROR((60/Workouts3[[#This Row],[DURATION
(minutes)]])*Workouts3[[#This Row],[DISTANCE
(miles)]],"")</f>
        <v>6.6514285714285712</v>
      </c>
      <c r="G143" s="13" t="s">
        <v>36</v>
      </c>
    </row>
    <row r="144" spans="2:7" ht="30" customHeight="1" x14ac:dyDescent="0.25">
      <c r="B144" s="12">
        <v>45425</v>
      </c>
      <c r="C144" s="13" t="s">
        <v>16</v>
      </c>
      <c r="D144" s="13">
        <v>90</v>
      </c>
      <c r="E144" s="13">
        <v>6.5</v>
      </c>
      <c r="F144" s="14">
        <f>IFERROR((60/Workouts3[[#This Row],[DURATION
(minutes)]])*Workouts3[[#This Row],[DISTANCE
(miles)]],"")</f>
        <v>4.333333333333333</v>
      </c>
      <c r="G144" s="13" t="s">
        <v>34</v>
      </c>
    </row>
    <row r="145" spans="2:7" ht="30" customHeight="1" x14ac:dyDescent="0.25">
      <c r="B145" s="12">
        <v>45426</v>
      </c>
      <c r="C145" s="13" t="s">
        <v>16</v>
      </c>
      <c r="D145" s="13">
        <v>117</v>
      </c>
      <c r="E145" s="13">
        <v>14.14</v>
      </c>
      <c r="F145" s="14">
        <f>IFERROR((60/Workouts3[[#This Row],[DURATION
(minutes)]])*Workouts3[[#This Row],[DISTANCE
(miles)]],"")</f>
        <v>7.2512820512820513</v>
      </c>
      <c r="G145" s="13" t="s">
        <v>29</v>
      </c>
    </row>
    <row r="146" spans="2:7" ht="30" customHeight="1" x14ac:dyDescent="0.25">
      <c r="B146" s="12">
        <v>45427</v>
      </c>
      <c r="C146" s="13" t="s">
        <v>19</v>
      </c>
      <c r="D146" s="13">
        <v>76</v>
      </c>
      <c r="E146" s="13">
        <v>9.1199999999999992</v>
      </c>
      <c r="F146" s="14">
        <f>IFERROR((60/Workouts3[[#This Row],[DURATION
(minutes)]])*Workouts3[[#This Row],[DISTANCE
(miles)]],"")</f>
        <v>7.1999999999999993</v>
      </c>
      <c r="G146" s="13" t="s">
        <v>39</v>
      </c>
    </row>
    <row r="147" spans="2:7" ht="30" customHeight="1" x14ac:dyDescent="0.25">
      <c r="B147" s="12">
        <v>45428</v>
      </c>
      <c r="C147" s="13" t="s">
        <v>19</v>
      </c>
      <c r="D147" s="13">
        <v>35</v>
      </c>
      <c r="E147" s="13">
        <v>3.07</v>
      </c>
      <c r="F147" s="14">
        <f>IFERROR((60/Workouts3[[#This Row],[DURATION
(minutes)]])*Workouts3[[#This Row],[DISTANCE
(miles)]],"")</f>
        <v>5.2628571428571425</v>
      </c>
      <c r="G147" s="13" t="s">
        <v>35</v>
      </c>
    </row>
    <row r="148" spans="2:7" ht="30" customHeight="1" x14ac:dyDescent="0.25">
      <c r="B148" s="12">
        <v>45429</v>
      </c>
      <c r="C148" s="13" t="s">
        <v>15</v>
      </c>
      <c r="D148" s="13">
        <v>77</v>
      </c>
      <c r="E148" s="13">
        <v>6.97</v>
      </c>
      <c r="F148" s="14">
        <f>IFERROR((60/Workouts3[[#This Row],[DURATION
(minutes)]])*Workouts3[[#This Row],[DISTANCE
(miles)]],"")</f>
        <v>5.4311688311688311</v>
      </c>
      <c r="G148" s="13" t="s">
        <v>34</v>
      </c>
    </row>
    <row r="149" spans="2:7" ht="30" customHeight="1" x14ac:dyDescent="0.25">
      <c r="B149" s="12">
        <v>45430</v>
      </c>
      <c r="C149" s="13" t="s">
        <v>20</v>
      </c>
      <c r="D149" s="13">
        <v>118</v>
      </c>
      <c r="E149" s="13">
        <v>7.85</v>
      </c>
      <c r="F149" s="14">
        <f>IFERROR((60/Workouts3[[#This Row],[DURATION
(minutes)]])*Workouts3[[#This Row],[DISTANCE
(miles)]],"")</f>
        <v>3.9915254237288131</v>
      </c>
      <c r="G149" s="13" t="s">
        <v>30</v>
      </c>
    </row>
    <row r="150" spans="2:7" ht="30" customHeight="1" x14ac:dyDescent="0.25">
      <c r="B150" s="12">
        <v>45431</v>
      </c>
      <c r="C150" s="13" t="s">
        <v>18</v>
      </c>
      <c r="D150" s="13">
        <v>38</v>
      </c>
      <c r="E150" s="13">
        <v>3.5</v>
      </c>
      <c r="F150" s="14">
        <f>IFERROR((60/Workouts3[[#This Row],[DURATION
(minutes)]])*Workouts3[[#This Row],[DISTANCE
(miles)]],"")</f>
        <v>5.5263157894736841</v>
      </c>
      <c r="G150" s="13" t="s">
        <v>38</v>
      </c>
    </row>
    <row r="151" spans="2:7" ht="30" customHeight="1" x14ac:dyDescent="0.25">
      <c r="B151" s="12">
        <v>45432</v>
      </c>
      <c r="C151" s="13" t="s">
        <v>15</v>
      </c>
      <c r="D151" s="13">
        <v>35</v>
      </c>
      <c r="E151" s="13">
        <v>3.14</v>
      </c>
      <c r="F151" s="14">
        <f>IFERROR((60/Workouts3[[#This Row],[DURATION
(minutes)]])*Workouts3[[#This Row],[DISTANCE
(miles)]],"")</f>
        <v>5.3828571428571426</v>
      </c>
      <c r="G151" s="13" t="s">
        <v>41</v>
      </c>
    </row>
    <row r="152" spans="2:7" ht="30" customHeight="1" x14ac:dyDescent="0.25">
      <c r="B152" s="12">
        <v>45433</v>
      </c>
      <c r="C152" s="13" t="s">
        <v>15</v>
      </c>
      <c r="D152" s="13">
        <v>101</v>
      </c>
      <c r="E152" s="13">
        <v>14.37</v>
      </c>
      <c r="F152" s="14">
        <f>IFERROR((60/Workouts3[[#This Row],[DURATION
(minutes)]])*Workouts3[[#This Row],[DISTANCE
(miles)]],"")</f>
        <v>8.5366336633663362</v>
      </c>
      <c r="G152" s="13" t="s">
        <v>31</v>
      </c>
    </row>
    <row r="153" spans="2:7" ht="30" customHeight="1" x14ac:dyDescent="0.25">
      <c r="B153" s="12">
        <v>45434</v>
      </c>
      <c r="C153" s="13" t="s">
        <v>14</v>
      </c>
      <c r="D153" s="13">
        <v>92</v>
      </c>
      <c r="E153" s="13">
        <v>11.4</v>
      </c>
      <c r="F153" s="14">
        <f>IFERROR((60/Workouts3[[#This Row],[DURATION
(minutes)]])*Workouts3[[#This Row],[DISTANCE
(miles)]],"")</f>
        <v>7.4347826086956523</v>
      </c>
      <c r="G153" s="13" t="s">
        <v>32</v>
      </c>
    </row>
    <row r="154" spans="2:7" ht="30" customHeight="1" x14ac:dyDescent="0.25">
      <c r="B154" s="12">
        <v>45435</v>
      </c>
      <c r="C154" s="13" t="s">
        <v>18</v>
      </c>
      <c r="D154" s="13">
        <v>70</v>
      </c>
      <c r="E154" s="13">
        <v>7.84</v>
      </c>
      <c r="F154" s="14">
        <f>IFERROR((60/Workouts3[[#This Row],[DURATION
(minutes)]])*Workouts3[[#This Row],[DISTANCE
(miles)]],"")</f>
        <v>6.72</v>
      </c>
      <c r="G154" s="13" t="s">
        <v>39</v>
      </c>
    </row>
    <row r="155" spans="2:7" ht="30" customHeight="1" x14ac:dyDescent="0.25">
      <c r="B155" s="12">
        <v>45436</v>
      </c>
      <c r="C155" s="13" t="s">
        <v>18</v>
      </c>
      <c r="D155" s="13">
        <v>40</v>
      </c>
      <c r="E155" s="13">
        <v>4.84</v>
      </c>
      <c r="F155" s="14">
        <f>IFERROR((60/Workouts3[[#This Row],[DURATION
(minutes)]])*Workouts3[[#This Row],[DISTANCE
(miles)]],"")</f>
        <v>7.26</v>
      </c>
      <c r="G155" s="13" t="s">
        <v>22</v>
      </c>
    </row>
    <row r="156" spans="2:7" ht="30" customHeight="1" x14ac:dyDescent="0.25">
      <c r="B156" s="12">
        <v>45437</v>
      </c>
      <c r="C156" s="13" t="s">
        <v>20</v>
      </c>
      <c r="D156" s="13">
        <v>84</v>
      </c>
      <c r="E156" s="13">
        <v>9.49</v>
      </c>
      <c r="F156" s="14">
        <f>IFERROR((60/Workouts3[[#This Row],[DURATION
(minutes)]])*Workouts3[[#This Row],[DISTANCE
(miles)]],"")</f>
        <v>6.7785714285714285</v>
      </c>
      <c r="G156" s="13" t="s">
        <v>39</v>
      </c>
    </row>
    <row r="157" spans="2:7" ht="30" customHeight="1" x14ac:dyDescent="0.25">
      <c r="B157" s="12">
        <v>45438</v>
      </c>
      <c r="C157" s="13" t="s">
        <v>15</v>
      </c>
      <c r="D157" s="13">
        <v>119</v>
      </c>
      <c r="E157" s="13">
        <v>9.09</v>
      </c>
      <c r="F157" s="14">
        <f>IFERROR((60/Workouts3[[#This Row],[DURATION
(minutes)]])*Workouts3[[#This Row],[DISTANCE
(miles)]],"")</f>
        <v>4.5831932773109241</v>
      </c>
      <c r="G157" s="13" t="s">
        <v>30</v>
      </c>
    </row>
    <row r="158" spans="2:7" ht="30" customHeight="1" x14ac:dyDescent="0.25">
      <c r="B158" s="12">
        <v>45439</v>
      </c>
      <c r="C158" s="13" t="s">
        <v>16</v>
      </c>
      <c r="D158" s="13">
        <v>33</v>
      </c>
      <c r="E158" s="13">
        <v>3.88</v>
      </c>
      <c r="F158" s="14">
        <f>IFERROR((60/Workouts3[[#This Row],[DURATION
(minutes)]])*Workouts3[[#This Row],[DISTANCE
(miles)]],"")</f>
        <v>7.0545454545454538</v>
      </c>
      <c r="G158" s="13" t="s">
        <v>41</v>
      </c>
    </row>
    <row r="159" spans="2:7" ht="30" customHeight="1" x14ac:dyDescent="0.25">
      <c r="B159" s="12">
        <v>45440</v>
      </c>
      <c r="C159" s="13" t="s">
        <v>14</v>
      </c>
      <c r="D159" s="13">
        <v>107</v>
      </c>
      <c r="E159" s="13">
        <v>7.98</v>
      </c>
      <c r="F159" s="14">
        <f>IFERROR((60/Workouts3[[#This Row],[DURATION
(minutes)]])*Workouts3[[#This Row],[DISTANCE
(miles)]],"")</f>
        <v>4.4747663551401864</v>
      </c>
      <c r="G159" s="13" t="s">
        <v>38</v>
      </c>
    </row>
    <row r="160" spans="2:7" ht="30" customHeight="1" x14ac:dyDescent="0.25">
      <c r="B160" s="12">
        <v>45441</v>
      </c>
      <c r="C160" s="13" t="s">
        <v>14</v>
      </c>
      <c r="D160" s="13">
        <v>93</v>
      </c>
      <c r="E160" s="13">
        <v>9.91</v>
      </c>
      <c r="F160" s="14">
        <f>IFERROR((60/Workouts3[[#This Row],[DURATION
(minutes)]])*Workouts3[[#This Row],[DISTANCE
(miles)]],"")</f>
        <v>6.3935483870967742</v>
      </c>
      <c r="G160" s="13" t="s">
        <v>37</v>
      </c>
    </row>
    <row r="161" spans="2:7" ht="30" customHeight="1" x14ac:dyDescent="0.25">
      <c r="B161" s="12">
        <v>45442</v>
      </c>
      <c r="C161" s="13" t="s">
        <v>14</v>
      </c>
      <c r="D161" s="13">
        <v>43</v>
      </c>
      <c r="E161" s="13">
        <v>3.62</v>
      </c>
      <c r="F161" s="14">
        <f>IFERROR((60/Workouts3[[#This Row],[DURATION
(minutes)]])*Workouts3[[#This Row],[DISTANCE
(miles)]],"")</f>
        <v>5.051162790697675</v>
      </c>
      <c r="G161" s="13" t="s">
        <v>25</v>
      </c>
    </row>
    <row r="162" spans="2:7" ht="30" customHeight="1" x14ac:dyDescent="0.25">
      <c r="B162" s="12">
        <v>45443</v>
      </c>
      <c r="C162" s="13" t="s">
        <v>19</v>
      </c>
      <c r="D162" s="13">
        <v>46</v>
      </c>
      <c r="E162" s="13">
        <v>4.49</v>
      </c>
      <c r="F162" s="14">
        <f>IFERROR((60/Workouts3[[#This Row],[DURATION
(minutes)]])*Workouts3[[#This Row],[DISTANCE
(miles)]],"")</f>
        <v>5.8565217391304349</v>
      </c>
      <c r="G162" s="13" t="s">
        <v>23</v>
      </c>
    </row>
    <row r="163" spans="2:7" ht="30" customHeight="1" x14ac:dyDescent="0.25">
      <c r="B163" s="12">
        <v>45444</v>
      </c>
      <c r="C163" s="13" t="s">
        <v>19</v>
      </c>
      <c r="D163" s="13">
        <v>117</v>
      </c>
      <c r="E163" s="13">
        <v>16.440000000000001</v>
      </c>
      <c r="F163" s="14">
        <f>IFERROR((60/Workouts3[[#This Row],[DURATION
(minutes)]])*Workouts3[[#This Row],[DISTANCE
(miles)]],"")</f>
        <v>8.430769230769231</v>
      </c>
      <c r="G163" s="13" t="s">
        <v>34</v>
      </c>
    </row>
    <row r="164" spans="2:7" ht="30" customHeight="1" x14ac:dyDescent="0.25">
      <c r="B164" s="12">
        <v>45445</v>
      </c>
      <c r="C164" s="13" t="s">
        <v>19</v>
      </c>
      <c r="D164" s="13">
        <v>83</v>
      </c>
      <c r="E164" s="13">
        <v>11.76</v>
      </c>
      <c r="F164" s="14">
        <f>IFERROR((60/Workouts3[[#This Row],[DURATION
(minutes)]])*Workouts3[[#This Row],[DISTANCE
(miles)]],"")</f>
        <v>8.5012048192771079</v>
      </c>
      <c r="G164" s="13" t="s">
        <v>37</v>
      </c>
    </row>
    <row r="165" spans="2:7" ht="30" customHeight="1" x14ac:dyDescent="0.25">
      <c r="B165" s="12">
        <v>45446</v>
      </c>
      <c r="C165" s="13" t="s">
        <v>18</v>
      </c>
      <c r="D165" s="13">
        <v>102</v>
      </c>
      <c r="E165" s="13">
        <v>13.98</v>
      </c>
      <c r="F165" s="14">
        <f>IFERROR((60/Workouts3[[#This Row],[DURATION
(minutes)]])*Workouts3[[#This Row],[DISTANCE
(miles)]],"")</f>
        <v>8.2235294117647069</v>
      </c>
      <c r="G165" s="13" t="s">
        <v>24</v>
      </c>
    </row>
    <row r="166" spans="2:7" ht="30" customHeight="1" x14ac:dyDescent="0.25">
      <c r="B166" s="12">
        <v>45447</v>
      </c>
      <c r="C166" s="13" t="s">
        <v>17</v>
      </c>
      <c r="D166" s="13">
        <v>47</v>
      </c>
      <c r="E166" s="13">
        <v>2.65</v>
      </c>
      <c r="F166" s="14">
        <f>IFERROR((60/Workouts3[[#This Row],[DURATION
(minutes)]])*Workouts3[[#This Row],[DISTANCE
(miles)]],"")</f>
        <v>3.3829787234042552</v>
      </c>
      <c r="G166" s="13" t="s">
        <v>27</v>
      </c>
    </row>
    <row r="167" spans="2:7" ht="30" customHeight="1" x14ac:dyDescent="0.25">
      <c r="B167" s="12">
        <v>45448</v>
      </c>
      <c r="C167" s="13" t="s">
        <v>14</v>
      </c>
      <c r="D167" s="13">
        <v>45</v>
      </c>
      <c r="E167" s="13">
        <v>5.01</v>
      </c>
      <c r="F167" s="14">
        <f>IFERROR((60/Workouts3[[#This Row],[DURATION
(minutes)]])*Workouts3[[#This Row],[DISTANCE
(miles)]],"")</f>
        <v>6.68</v>
      </c>
      <c r="G167" s="13" t="s">
        <v>35</v>
      </c>
    </row>
    <row r="168" spans="2:7" ht="30" customHeight="1" x14ac:dyDescent="0.25">
      <c r="B168" s="12">
        <v>45449</v>
      </c>
      <c r="C168" s="13" t="s">
        <v>17</v>
      </c>
      <c r="D168" s="13">
        <v>37</v>
      </c>
      <c r="E168" s="13">
        <v>2.6</v>
      </c>
      <c r="F168" s="14">
        <f>IFERROR((60/Workouts3[[#This Row],[DURATION
(minutes)]])*Workouts3[[#This Row],[DISTANCE
(miles)]],"")</f>
        <v>4.2162162162162167</v>
      </c>
      <c r="G168" s="13" t="s">
        <v>27</v>
      </c>
    </row>
    <row r="169" spans="2:7" ht="30" customHeight="1" x14ac:dyDescent="0.25">
      <c r="B169" s="12">
        <v>45450</v>
      </c>
      <c r="C169" s="13" t="s">
        <v>20</v>
      </c>
      <c r="D169" s="13">
        <v>37</v>
      </c>
      <c r="E169" s="13">
        <v>2.84</v>
      </c>
      <c r="F169" s="14">
        <f>IFERROR((60/Workouts3[[#This Row],[DURATION
(minutes)]])*Workouts3[[#This Row],[DISTANCE
(miles)]],"")</f>
        <v>4.6054054054054054</v>
      </c>
      <c r="G169" s="13" t="s">
        <v>36</v>
      </c>
    </row>
    <row r="170" spans="2:7" ht="30" customHeight="1" x14ac:dyDescent="0.25">
      <c r="B170" s="12">
        <v>45451</v>
      </c>
      <c r="C170" s="13" t="s">
        <v>17</v>
      </c>
      <c r="D170" s="13">
        <v>119</v>
      </c>
      <c r="E170" s="13">
        <v>15.52</v>
      </c>
      <c r="F170" s="14">
        <f>IFERROR((60/Workouts3[[#This Row],[DURATION
(minutes)]])*Workouts3[[#This Row],[DISTANCE
(miles)]],"")</f>
        <v>7.8252100840336132</v>
      </c>
      <c r="G170" s="13" t="s">
        <v>34</v>
      </c>
    </row>
    <row r="171" spans="2:7" ht="30" customHeight="1" x14ac:dyDescent="0.25">
      <c r="B171" s="12">
        <v>45452</v>
      </c>
      <c r="C171" s="13" t="s">
        <v>16</v>
      </c>
      <c r="D171" s="13">
        <v>97</v>
      </c>
      <c r="E171" s="13">
        <v>11.21</v>
      </c>
      <c r="F171" s="14">
        <f>IFERROR((60/Workouts3[[#This Row],[DURATION
(minutes)]])*Workouts3[[#This Row],[DISTANCE
(miles)]],"")</f>
        <v>6.9340206185567022</v>
      </c>
      <c r="G171" s="13" t="s">
        <v>30</v>
      </c>
    </row>
    <row r="172" spans="2:7" ht="30" customHeight="1" x14ac:dyDescent="0.25">
      <c r="B172" s="12">
        <v>45453</v>
      </c>
      <c r="C172" s="13" t="s">
        <v>19</v>
      </c>
      <c r="D172" s="13">
        <v>112</v>
      </c>
      <c r="E172" s="13">
        <v>16.62</v>
      </c>
      <c r="F172" s="14">
        <f>IFERROR((60/Workouts3[[#This Row],[DURATION
(minutes)]])*Workouts3[[#This Row],[DISTANCE
(miles)]],"")</f>
        <v>8.9035714285714285</v>
      </c>
      <c r="G172" s="13" t="s">
        <v>23</v>
      </c>
    </row>
    <row r="173" spans="2:7" ht="30" customHeight="1" x14ac:dyDescent="0.25">
      <c r="B173" s="12">
        <v>45454</v>
      </c>
      <c r="C173" s="13" t="s">
        <v>14</v>
      </c>
      <c r="D173" s="13">
        <v>68</v>
      </c>
      <c r="E173" s="13">
        <v>3.8</v>
      </c>
      <c r="F173" s="14">
        <f>IFERROR((60/Workouts3[[#This Row],[DURATION
(minutes)]])*Workouts3[[#This Row],[DISTANCE
(miles)]],"")</f>
        <v>3.3529411764705879</v>
      </c>
      <c r="G173" s="13" t="s">
        <v>28</v>
      </c>
    </row>
    <row r="174" spans="2:7" ht="30" customHeight="1" x14ac:dyDescent="0.25">
      <c r="B174" s="12">
        <v>45455</v>
      </c>
      <c r="C174" s="13" t="s">
        <v>17</v>
      </c>
      <c r="D174" s="13">
        <v>33</v>
      </c>
      <c r="E174" s="13">
        <v>2.29</v>
      </c>
      <c r="F174" s="14">
        <f>IFERROR((60/Workouts3[[#This Row],[DURATION
(minutes)]])*Workouts3[[#This Row],[DISTANCE
(miles)]],"")</f>
        <v>4.1636363636363631</v>
      </c>
      <c r="G174" s="13" t="s">
        <v>34</v>
      </c>
    </row>
    <row r="175" spans="2:7" ht="30" customHeight="1" x14ac:dyDescent="0.25">
      <c r="B175" s="12">
        <v>45456</v>
      </c>
      <c r="C175" s="13" t="s">
        <v>19</v>
      </c>
      <c r="D175" s="13">
        <v>99</v>
      </c>
      <c r="E175" s="13">
        <v>12.13</v>
      </c>
      <c r="F175" s="14">
        <f>IFERROR((60/Workouts3[[#This Row],[DURATION
(minutes)]])*Workouts3[[#This Row],[DISTANCE
(miles)]],"")</f>
        <v>7.3515151515151524</v>
      </c>
      <c r="G175" s="13" t="s">
        <v>41</v>
      </c>
    </row>
    <row r="176" spans="2:7" ht="30" customHeight="1" x14ac:dyDescent="0.25">
      <c r="B176" s="12">
        <v>45457</v>
      </c>
      <c r="C176" s="13" t="s">
        <v>19</v>
      </c>
      <c r="D176" s="13">
        <v>30</v>
      </c>
      <c r="E176" s="13">
        <v>4.47</v>
      </c>
      <c r="F176" s="14">
        <f>IFERROR((60/Workouts3[[#This Row],[DURATION
(minutes)]])*Workouts3[[#This Row],[DISTANCE
(miles)]],"")</f>
        <v>8.94</v>
      </c>
      <c r="G176" s="13" t="s">
        <v>23</v>
      </c>
    </row>
    <row r="177" spans="2:7" ht="30" customHeight="1" x14ac:dyDescent="0.25">
      <c r="B177" s="12">
        <v>45458</v>
      </c>
      <c r="C177" s="13" t="s">
        <v>16</v>
      </c>
      <c r="D177" s="13">
        <v>76</v>
      </c>
      <c r="E177" s="13">
        <v>8.1199999999999992</v>
      </c>
      <c r="F177" s="14">
        <f>IFERROR((60/Workouts3[[#This Row],[DURATION
(minutes)]])*Workouts3[[#This Row],[DISTANCE
(miles)]],"")</f>
        <v>6.4105263157894727</v>
      </c>
      <c r="G177" s="13" t="s">
        <v>34</v>
      </c>
    </row>
    <row r="178" spans="2:7" ht="30" customHeight="1" x14ac:dyDescent="0.25">
      <c r="B178" s="12">
        <v>45459</v>
      </c>
      <c r="C178" s="13" t="s">
        <v>19</v>
      </c>
      <c r="D178" s="13">
        <v>114</v>
      </c>
      <c r="E178" s="13">
        <v>9.59</v>
      </c>
      <c r="F178" s="14">
        <f>IFERROR((60/Workouts3[[#This Row],[DURATION
(minutes)]])*Workouts3[[#This Row],[DISTANCE
(miles)]],"")</f>
        <v>5.0473684210526315</v>
      </c>
      <c r="G178" s="13" t="s">
        <v>25</v>
      </c>
    </row>
    <row r="179" spans="2:7" ht="30" customHeight="1" x14ac:dyDescent="0.25">
      <c r="B179" s="12">
        <v>45460</v>
      </c>
      <c r="C179" s="13" t="s">
        <v>19</v>
      </c>
      <c r="D179" s="13">
        <v>50</v>
      </c>
      <c r="E179" s="13">
        <v>4.3899999999999997</v>
      </c>
      <c r="F179" s="14">
        <f>IFERROR((60/Workouts3[[#This Row],[DURATION
(minutes)]])*Workouts3[[#This Row],[DISTANCE
(miles)]],"")</f>
        <v>5.2679999999999998</v>
      </c>
      <c r="G179" s="13" t="s">
        <v>24</v>
      </c>
    </row>
    <row r="180" spans="2:7" ht="30" customHeight="1" x14ac:dyDescent="0.25">
      <c r="B180" s="12">
        <v>45461</v>
      </c>
      <c r="C180" s="13" t="s">
        <v>18</v>
      </c>
      <c r="D180" s="13">
        <v>31</v>
      </c>
      <c r="E180" s="13">
        <v>2.82</v>
      </c>
      <c r="F180" s="14">
        <f>IFERROR((60/Workouts3[[#This Row],[DURATION
(minutes)]])*Workouts3[[#This Row],[DISTANCE
(miles)]],"")</f>
        <v>5.4580645161290322</v>
      </c>
      <c r="G180" s="13" t="s">
        <v>35</v>
      </c>
    </row>
    <row r="181" spans="2:7" ht="30" customHeight="1" x14ac:dyDescent="0.25">
      <c r="B181" s="12">
        <v>45462</v>
      </c>
      <c r="C181" s="13" t="s">
        <v>20</v>
      </c>
      <c r="D181" s="13">
        <v>78</v>
      </c>
      <c r="E181" s="13">
        <v>8.86</v>
      </c>
      <c r="F181" s="14">
        <f>IFERROR((60/Workouts3[[#This Row],[DURATION
(minutes)]])*Workouts3[[#This Row],[DISTANCE
(miles)]],"")</f>
        <v>6.8153846153846152</v>
      </c>
      <c r="G181" s="13" t="s">
        <v>24</v>
      </c>
    </row>
    <row r="182" spans="2:7" ht="30" customHeight="1" x14ac:dyDescent="0.25">
      <c r="B182" s="12">
        <v>45463</v>
      </c>
      <c r="C182" s="13" t="s">
        <v>18</v>
      </c>
      <c r="D182" s="13">
        <v>36</v>
      </c>
      <c r="E182" s="13">
        <v>2.31</v>
      </c>
      <c r="F182" s="14">
        <f>IFERROR((60/Workouts3[[#This Row],[DURATION
(minutes)]])*Workouts3[[#This Row],[DISTANCE
(miles)]],"")</f>
        <v>3.85</v>
      </c>
      <c r="G182" s="13" t="s">
        <v>27</v>
      </c>
    </row>
    <row r="183" spans="2:7" ht="30" customHeight="1" x14ac:dyDescent="0.25">
      <c r="B183" s="12">
        <v>45464</v>
      </c>
      <c r="C183" s="13" t="s">
        <v>16</v>
      </c>
      <c r="D183" s="13">
        <v>61</v>
      </c>
      <c r="E183" s="13">
        <v>8.5299999999999994</v>
      </c>
      <c r="F183" s="14">
        <f>IFERROR((60/Workouts3[[#This Row],[DURATION
(minutes)]])*Workouts3[[#This Row],[DISTANCE
(miles)]],"")</f>
        <v>8.3901639344262282</v>
      </c>
      <c r="G183" s="13" t="s">
        <v>32</v>
      </c>
    </row>
    <row r="184" spans="2:7" ht="30" customHeight="1" x14ac:dyDescent="0.25">
      <c r="B184" s="12">
        <v>45465</v>
      </c>
      <c r="C184" s="13" t="s">
        <v>19</v>
      </c>
      <c r="D184" s="13">
        <v>71</v>
      </c>
      <c r="E184" s="13">
        <v>4.5999999999999996</v>
      </c>
      <c r="F184" s="14">
        <f>IFERROR((60/Workouts3[[#This Row],[DURATION
(minutes)]])*Workouts3[[#This Row],[DISTANCE
(miles)]],"")</f>
        <v>3.8873239436619715</v>
      </c>
      <c r="G184" s="13" t="s">
        <v>33</v>
      </c>
    </row>
    <row r="185" spans="2:7" ht="30" customHeight="1" x14ac:dyDescent="0.25">
      <c r="B185" s="12">
        <v>45466</v>
      </c>
      <c r="C185" s="13" t="s">
        <v>20</v>
      </c>
      <c r="D185" s="13">
        <v>52</v>
      </c>
      <c r="E185" s="13">
        <v>2.89</v>
      </c>
      <c r="F185" s="14">
        <f>IFERROR((60/Workouts3[[#This Row],[DURATION
(minutes)]])*Workouts3[[#This Row],[DISTANCE
(miles)]],"")</f>
        <v>3.3346153846153843</v>
      </c>
      <c r="G185" s="13" t="s">
        <v>39</v>
      </c>
    </row>
    <row r="186" spans="2:7" ht="30" customHeight="1" x14ac:dyDescent="0.25">
      <c r="B186" s="12">
        <v>45467</v>
      </c>
      <c r="C186" s="13" t="s">
        <v>17</v>
      </c>
      <c r="D186" s="13">
        <v>67</v>
      </c>
      <c r="E186" s="13">
        <v>7.93</v>
      </c>
      <c r="F186" s="14">
        <f>IFERROR((60/Workouts3[[#This Row],[DURATION
(minutes)]])*Workouts3[[#This Row],[DISTANCE
(miles)]],"")</f>
        <v>7.1014925373134332</v>
      </c>
      <c r="G186" s="13" t="s">
        <v>25</v>
      </c>
    </row>
    <row r="187" spans="2:7" ht="30" customHeight="1" x14ac:dyDescent="0.25">
      <c r="B187" s="12">
        <v>45468</v>
      </c>
      <c r="C187" s="13" t="s">
        <v>14</v>
      </c>
      <c r="D187" s="13">
        <v>104</v>
      </c>
      <c r="E187" s="13">
        <v>12.17</v>
      </c>
      <c r="F187" s="14">
        <f>IFERROR((60/Workouts3[[#This Row],[DURATION
(minutes)]])*Workouts3[[#This Row],[DISTANCE
(miles)]],"")</f>
        <v>7.0211538461538456</v>
      </c>
      <c r="G187" s="13" t="s">
        <v>29</v>
      </c>
    </row>
    <row r="188" spans="2:7" ht="30" customHeight="1" x14ac:dyDescent="0.25">
      <c r="B188" s="12">
        <v>45469</v>
      </c>
      <c r="C188" s="13" t="s">
        <v>14</v>
      </c>
      <c r="D188" s="13">
        <v>77</v>
      </c>
      <c r="E188" s="13">
        <v>6.63</v>
      </c>
      <c r="F188" s="14">
        <f>IFERROR((60/Workouts3[[#This Row],[DURATION
(minutes)]])*Workouts3[[#This Row],[DISTANCE
(miles)]],"")</f>
        <v>5.1662337662337663</v>
      </c>
      <c r="G188" s="13" t="s">
        <v>34</v>
      </c>
    </row>
    <row r="189" spans="2:7" ht="30" customHeight="1" x14ac:dyDescent="0.25">
      <c r="B189" s="12">
        <v>45470</v>
      </c>
      <c r="C189" s="13" t="s">
        <v>20</v>
      </c>
      <c r="D189" s="13">
        <v>74</v>
      </c>
      <c r="E189" s="13">
        <v>8.69</v>
      </c>
      <c r="F189" s="14">
        <f>IFERROR((60/Workouts3[[#This Row],[DURATION
(minutes)]])*Workouts3[[#This Row],[DISTANCE
(miles)]],"")</f>
        <v>7.0459459459459461</v>
      </c>
      <c r="G189" s="13" t="s">
        <v>33</v>
      </c>
    </row>
    <row r="190" spans="2:7" ht="30" customHeight="1" x14ac:dyDescent="0.25">
      <c r="B190" s="12">
        <v>45471</v>
      </c>
      <c r="C190" s="13" t="s">
        <v>14</v>
      </c>
      <c r="D190" s="13">
        <v>82</v>
      </c>
      <c r="E190" s="13">
        <v>7.25</v>
      </c>
      <c r="F190" s="14">
        <f>IFERROR((60/Workouts3[[#This Row],[DURATION
(minutes)]])*Workouts3[[#This Row],[DISTANCE
(miles)]],"")</f>
        <v>5.3048780487804876</v>
      </c>
      <c r="G190" s="13" t="s">
        <v>35</v>
      </c>
    </row>
    <row r="191" spans="2:7" ht="30" customHeight="1" x14ac:dyDescent="0.25">
      <c r="B191" s="12">
        <v>45472</v>
      </c>
      <c r="C191" s="13" t="s">
        <v>17</v>
      </c>
      <c r="D191" s="13">
        <v>66</v>
      </c>
      <c r="E191" s="13">
        <v>3.54</v>
      </c>
      <c r="F191" s="14">
        <f>IFERROR((60/Workouts3[[#This Row],[DURATION
(minutes)]])*Workouts3[[#This Row],[DISTANCE
(miles)]],"")</f>
        <v>3.2181818181818183</v>
      </c>
      <c r="G191" s="13" t="s">
        <v>33</v>
      </c>
    </row>
    <row r="192" spans="2:7" ht="30" customHeight="1" x14ac:dyDescent="0.25">
      <c r="B192" s="12">
        <v>45473</v>
      </c>
      <c r="C192" s="13" t="s">
        <v>19</v>
      </c>
      <c r="D192" s="13">
        <v>64</v>
      </c>
      <c r="E192" s="13">
        <v>5.56</v>
      </c>
      <c r="F192" s="14">
        <f>IFERROR((60/Workouts3[[#This Row],[DURATION
(minutes)]])*Workouts3[[#This Row],[DISTANCE
(miles)]],"")</f>
        <v>5.2124999999999995</v>
      </c>
      <c r="G192" s="13" t="s">
        <v>24</v>
      </c>
    </row>
    <row r="193" spans="2:7" ht="30" customHeight="1" x14ac:dyDescent="0.25">
      <c r="B193" s="12">
        <v>45474</v>
      </c>
      <c r="C193" s="13" t="s">
        <v>17</v>
      </c>
      <c r="D193" s="13">
        <v>112</v>
      </c>
      <c r="E193" s="13">
        <v>7</v>
      </c>
      <c r="F193" s="14">
        <f>IFERROR((60/Workouts3[[#This Row],[DURATION
(minutes)]])*Workouts3[[#This Row],[DISTANCE
(miles)]],"")</f>
        <v>3.75</v>
      </c>
      <c r="G193" s="13" t="s">
        <v>31</v>
      </c>
    </row>
    <row r="194" spans="2:7" ht="30" customHeight="1" x14ac:dyDescent="0.25">
      <c r="B194" s="12">
        <v>45475</v>
      </c>
      <c r="C194" s="13" t="s">
        <v>16</v>
      </c>
      <c r="D194" s="13">
        <v>74</v>
      </c>
      <c r="E194" s="13">
        <v>5.47</v>
      </c>
      <c r="F194" s="14">
        <f>IFERROR((60/Workouts3[[#This Row],[DURATION
(minutes)]])*Workouts3[[#This Row],[DISTANCE
(miles)]],"")</f>
        <v>4.4351351351351349</v>
      </c>
      <c r="G194" s="13" t="s">
        <v>41</v>
      </c>
    </row>
    <row r="195" spans="2:7" ht="30" customHeight="1" x14ac:dyDescent="0.25">
      <c r="B195" s="12">
        <v>45476</v>
      </c>
      <c r="C195" s="13" t="s">
        <v>16</v>
      </c>
      <c r="D195" s="13">
        <v>64</v>
      </c>
      <c r="E195" s="13">
        <v>4.68</v>
      </c>
      <c r="F195" s="14">
        <f>IFERROR((60/Workouts3[[#This Row],[DURATION
(minutes)]])*Workouts3[[#This Row],[DISTANCE
(miles)]],"")</f>
        <v>4.3874999999999993</v>
      </c>
      <c r="G195" s="13" t="s">
        <v>37</v>
      </c>
    </row>
    <row r="196" spans="2:7" ht="30" customHeight="1" x14ac:dyDescent="0.25">
      <c r="B196" s="12">
        <v>45477</v>
      </c>
      <c r="C196" s="13" t="s">
        <v>17</v>
      </c>
      <c r="D196" s="13">
        <v>47</v>
      </c>
      <c r="E196" s="13">
        <v>5.26</v>
      </c>
      <c r="F196" s="14">
        <f>IFERROR((60/Workouts3[[#This Row],[DURATION
(minutes)]])*Workouts3[[#This Row],[DISTANCE
(miles)]],"")</f>
        <v>6.7148936170212767</v>
      </c>
      <c r="G196" s="13" t="s">
        <v>25</v>
      </c>
    </row>
    <row r="197" spans="2:7" ht="30" customHeight="1" x14ac:dyDescent="0.25">
      <c r="B197" s="12">
        <v>45478</v>
      </c>
      <c r="C197" s="13" t="s">
        <v>14</v>
      </c>
      <c r="D197" s="13">
        <v>31</v>
      </c>
      <c r="E197" s="13">
        <v>2.92</v>
      </c>
      <c r="F197" s="14">
        <f>IFERROR((60/Workouts3[[#This Row],[DURATION
(minutes)]])*Workouts3[[#This Row],[DISTANCE
(miles)]],"")</f>
        <v>5.6516129032258062</v>
      </c>
      <c r="G197" s="13" t="s">
        <v>33</v>
      </c>
    </row>
    <row r="198" spans="2:7" ht="30" customHeight="1" x14ac:dyDescent="0.25">
      <c r="B198" s="12">
        <v>45479</v>
      </c>
      <c r="C198" s="13" t="s">
        <v>17</v>
      </c>
      <c r="D198" s="13">
        <v>91</v>
      </c>
      <c r="E198" s="13">
        <v>9.01</v>
      </c>
      <c r="F198" s="14">
        <f>IFERROR((60/Workouts3[[#This Row],[DURATION
(minutes)]])*Workouts3[[#This Row],[DISTANCE
(miles)]],"")</f>
        <v>5.94065934065934</v>
      </c>
      <c r="G198" s="13" t="s">
        <v>28</v>
      </c>
    </row>
    <row r="199" spans="2:7" ht="30" customHeight="1" x14ac:dyDescent="0.25">
      <c r="B199" s="12">
        <v>45480</v>
      </c>
      <c r="C199" s="13" t="s">
        <v>16</v>
      </c>
      <c r="D199" s="13">
        <v>119</v>
      </c>
      <c r="E199" s="13">
        <v>8.52</v>
      </c>
      <c r="F199" s="14">
        <f>IFERROR((60/Workouts3[[#This Row],[DURATION
(minutes)]])*Workouts3[[#This Row],[DISTANCE
(miles)]],"")</f>
        <v>4.2957983193277309</v>
      </c>
      <c r="G199" s="13" t="s">
        <v>39</v>
      </c>
    </row>
    <row r="200" spans="2:7" ht="30" customHeight="1" x14ac:dyDescent="0.25">
      <c r="B200" s="12">
        <v>45481</v>
      </c>
      <c r="C200" s="13" t="s">
        <v>20</v>
      </c>
      <c r="D200" s="13">
        <v>54</v>
      </c>
      <c r="E200" s="13">
        <v>7.74</v>
      </c>
      <c r="F200" s="14">
        <f>IFERROR((60/Workouts3[[#This Row],[DURATION
(minutes)]])*Workouts3[[#This Row],[DISTANCE
(miles)]],"")</f>
        <v>8.6000000000000014</v>
      </c>
      <c r="G200" s="13" t="s">
        <v>36</v>
      </c>
    </row>
    <row r="201" spans="2:7" ht="30" customHeight="1" x14ac:dyDescent="0.25">
      <c r="B201" s="12">
        <v>45482</v>
      </c>
      <c r="C201" s="13" t="s">
        <v>16</v>
      </c>
      <c r="D201" s="13">
        <v>40</v>
      </c>
      <c r="E201" s="13">
        <v>4.67</v>
      </c>
      <c r="F201" s="14">
        <f>IFERROR((60/Workouts3[[#This Row],[DURATION
(minutes)]])*Workouts3[[#This Row],[DISTANCE
(miles)]],"")</f>
        <v>7.0049999999999999</v>
      </c>
      <c r="G201" s="13" t="s">
        <v>31</v>
      </c>
    </row>
    <row r="202" spans="2:7" ht="30" customHeight="1" x14ac:dyDescent="0.25">
      <c r="B202" s="12">
        <v>45483</v>
      </c>
      <c r="C202" s="13" t="s">
        <v>16</v>
      </c>
      <c r="D202" s="13">
        <v>114</v>
      </c>
      <c r="E202" s="13">
        <v>9.8800000000000008</v>
      </c>
      <c r="F202" s="14">
        <f>IFERROR((60/Workouts3[[#This Row],[DURATION
(minutes)]])*Workouts3[[#This Row],[DISTANCE
(miles)]],"")</f>
        <v>5.2</v>
      </c>
      <c r="G202" s="13" t="s">
        <v>33</v>
      </c>
    </row>
    <row r="203" spans="2:7" ht="30" customHeight="1" x14ac:dyDescent="0.25">
      <c r="B203" s="12">
        <v>45484</v>
      </c>
      <c r="C203" s="13" t="s">
        <v>17</v>
      </c>
      <c r="D203" s="13">
        <v>39</v>
      </c>
      <c r="E203" s="13">
        <v>3.67</v>
      </c>
      <c r="F203" s="14">
        <f>IFERROR((60/Workouts3[[#This Row],[DURATION
(minutes)]])*Workouts3[[#This Row],[DISTANCE
(miles)]],"")</f>
        <v>5.6461538461538465</v>
      </c>
      <c r="G203" s="13" t="s">
        <v>31</v>
      </c>
    </row>
    <row r="204" spans="2:7" ht="30" customHeight="1" x14ac:dyDescent="0.25">
      <c r="B204" s="12">
        <v>45485</v>
      </c>
      <c r="C204" s="13" t="s">
        <v>15</v>
      </c>
      <c r="D204" s="13">
        <v>35</v>
      </c>
      <c r="E204" s="13">
        <v>4</v>
      </c>
      <c r="F204" s="14">
        <f>IFERROR((60/Workouts3[[#This Row],[DURATION
(minutes)]])*Workouts3[[#This Row],[DISTANCE
(miles)]],"")</f>
        <v>6.8571428571428568</v>
      </c>
      <c r="G204" s="13" t="s">
        <v>26</v>
      </c>
    </row>
    <row r="205" spans="2:7" ht="30" customHeight="1" x14ac:dyDescent="0.25">
      <c r="B205" s="12">
        <v>45486</v>
      </c>
      <c r="C205" s="13" t="s">
        <v>16</v>
      </c>
      <c r="D205" s="13">
        <v>41</v>
      </c>
      <c r="E205" s="13">
        <v>2.62</v>
      </c>
      <c r="F205" s="14">
        <f>IFERROR((60/Workouts3[[#This Row],[DURATION
(minutes)]])*Workouts3[[#This Row],[DISTANCE
(miles)]],"")</f>
        <v>3.8341463414634145</v>
      </c>
      <c r="G205" s="13" t="s">
        <v>32</v>
      </c>
    </row>
    <row r="206" spans="2:7" ht="30" customHeight="1" x14ac:dyDescent="0.25">
      <c r="B206" s="12">
        <v>45487</v>
      </c>
      <c r="C206" s="13" t="s">
        <v>16</v>
      </c>
      <c r="D206" s="13">
        <v>71</v>
      </c>
      <c r="E206" s="13">
        <v>4.17</v>
      </c>
      <c r="F206" s="14">
        <f>IFERROR((60/Workouts3[[#This Row],[DURATION
(minutes)]])*Workouts3[[#This Row],[DISTANCE
(miles)]],"")</f>
        <v>3.5239436619718307</v>
      </c>
      <c r="G206" s="13" t="s">
        <v>40</v>
      </c>
    </row>
    <row r="207" spans="2:7" ht="30" customHeight="1" x14ac:dyDescent="0.25">
      <c r="B207" s="12">
        <v>45488</v>
      </c>
      <c r="C207" s="13" t="s">
        <v>20</v>
      </c>
      <c r="D207" s="13">
        <v>85</v>
      </c>
      <c r="E207" s="13">
        <v>9.24</v>
      </c>
      <c r="F207" s="14">
        <f>IFERROR((60/Workouts3[[#This Row],[DURATION
(minutes)]])*Workouts3[[#This Row],[DISTANCE
(miles)]],"")</f>
        <v>6.5223529411764716</v>
      </c>
      <c r="G207" s="13" t="s">
        <v>33</v>
      </c>
    </row>
    <row r="208" spans="2:7" ht="30" customHeight="1" x14ac:dyDescent="0.25">
      <c r="B208" s="12">
        <v>45489</v>
      </c>
      <c r="C208" s="13" t="s">
        <v>16</v>
      </c>
      <c r="D208" s="13">
        <v>120</v>
      </c>
      <c r="E208" s="13">
        <v>15.69</v>
      </c>
      <c r="F208" s="14">
        <f>IFERROR((60/Workouts3[[#This Row],[DURATION
(minutes)]])*Workouts3[[#This Row],[DISTANCE
(miles)]],"")</f>
        <v>7.8449999999999998</v>
      </c>
      <c r="G208" s="13" t="s">
        <v>24</v>
      </c>
    </row>
    <row r="209" spans="2:7" ht="30" customHeight="1" x14ac:dyDescent="0.25">
      <c r="B209" s="12">
        <v>45490</v>
      </c>
      <c r="C209" s="13" t="s">
        <v>18</v>
      </c>
      <c r="D209" s="13">
        <v>142</v>
      </c>
      <c r="E209" s="13">
        <v>26.03</v>
      </c>
      <c r="F209" s="14">
        <f>IFERROR((60/Workouts3[[#This Row],[DURATION
(minutes)]])*Workouts3[[#This Row],[DISTANCE
(miles)]],"")</f>
        <v>10.998591549295774</v>
      </c>
      <c r="G209" s="13" t="s">
        <v>25</v>
      </c>
    </row>
    <row r="210" spans="2:7" ht="30" customHeight="1" x14ac:dyDescent="0.25">
      <c r="B210" s="12">
        <v>45491</v>
      </c>
      <c r="C210" s="13" t="s">
        <v>14</v>
      </c>
      <c r="D210" s="13">
        <v>74</v>
      </c>
      <c r="E210" s="13">
        <v>6.73</v>
      </c>
      <c r="F210" s="14">
        <f>IFERROR((60/Workouts3[[#This Row],[DURATION
(minutes)]])*Workouts3[[#This Row],[DISTANCE
(miles)]],"")</f>
        <v>5.4567567567567572</v>
      </c>
      <c r="G210" s="13" t="s">
        <v>26</v>
      </c>
    </row>
    <row r="211" spans="2:7" ht="30" customHeight="1" x14ac:dyDescent="0.25">
      <c r="B211" s="12">
        <v>45492</v>
      </c>
      <c r="C211" s="13" t="s">
        <v>15</v>
      </c>
      <c r="D211" s="13">
        <v>65</v>
      </c>
      <c r="E211" s="13">
        <v>5.8</v>
      </c>
      <c r="F211" s="14">
        <f>IFERROR((60/Workouts3[[#This Row],[DURATION
(minutes)]])*Workouts3[[#This Row],[DISTANCE
(miles)]],"")</f>
        <v>5.3538461538461544</v>
      </c>
      <c r="G211" s="13" t="s">
        <v>36</v>
      </c>
    </row>
    <row r="212" spans="2:7" ht="30" customHeight="1" x14ac:dyDescent="0.25">
      <c r="B212" s="12">
        <v>45493</v>
      </c>
      <c r="C212" s="13" t="s">
        <v>19</v>
      </c>
      <c r="D212" s="13">
        <v>109</v>
      </c>
      <c r="E212" s="13">
        <v>6.75</v>
      </c>
      <c r="F212" s="14">
        <f>IFERROR((60/Workouts3[[#This Row],[DURATION
(minutes)]])*Workouts3[[#This Row],[DISTANCE
(miles)]],"")</f>
        <v>3.7155963302752295</v>
      </c>
      <c r="G212" s="13" t="s">
        <v>34</v>
      </c>
    </row>
    <row r="213" spans="2:7" ht="30" customHeight="1" x14ac:dyDescent="0.25">
      <c r="B213" s="12">
        <v>45494</v>
      </c>
      <c r="C213" s="13" t="s">
        <v>17</v>
      </c>
      <c r="D213" s="13">
        <v>37</v>
      </c>
      <c r="E213" s="13">
        <v>2.6</v>
      </c>
      <c r="F213" s="14">
        <f>IFERROR((60/Workouts3[[#This Row],[DURATION
(minutes)]])*Workouts3[[#This Row],[DISTANCE
(miles)]],"")</f>
        <v>4.2162162162162167</v>
      </c>
      <c r="G213" s="13" t="s">
        <v>22</v>
      </c>
    </row>
    <row r="214" spans="2:7" ht="30" customHeight="1" x14ac:dyDescent="0.25">
      <c r="B214" s="12">
        <v>45495</v>
      </c>
      <c r="C214" s="13" t="s">
        <v>15</v>
      </c>
      <c r="D214" s="13">
        <v>49</v>
      </c>
      <c r="E214" s="13">
        <v>3.63</v>
      </c>
      <c r="F214" s="14">
        <f>IFERROR((60/Workouts3[[#This Row],[DURATION
(minutes)]])*Workouts3[[#This Row],[DISTANCE
(miles)]],"")</f>
        <v>4.444897959183673</v>
      </c>
      <c r="G214" s="13" t="s">
        <v>34</v>
      </c>
    </row>
    <row r="215" spans="2:7" ht="30" customHeight="1" x14ac:dyDescent="0.25">
      <c r="B215" s="12">
        <v>45496</v>
      </c>
      <c r="C215" s="13" t="s">
        <v>14</v>
      </c>
      <c r="D215" s="13">
        <v>52</v>
      </c>
      <c r="E215" s="13">
        <v>6.23</v>
      </c>
      <c r="F215" s="14">
        <f>IFERROR((60/Workouts3[[#This Row],[DURATION
(minutes)]])*Workouts3[[#This Row],[DISTANCE
(miles)]],"")</f>
        <v>7.1884615384615387</v>
      </c>
      <c r="G215" s="13" t="s">
        <v>29</v>
      </c>
    </row>
    <row r="216" spans="2:7" ht="30" customHeight="1" x14ac:dyDescent="0.25">
      <c r="B216" s="12">
        <v>45497</v>
      </c>
      <c r="C216" s="13" t="s">
        <v>16</v>
      </c>
      <c r="D216" s="13">
        <v>47</v>
      </c>
      <c r="E216" s="13">
        <v>3.15</v>
      </c>
      <c r="F216" s="14">
        <f>IFERROR((60/Workouts3[[#This Row],[DURATION
(minutes)]])*Workouts3[[#This Row],[DISTANCE
(miles)]],"")</f>
        <v>4.0212765957446805</v>
      </c>
      <c r="G216" s="13" t="s">
        <v>39</v>
      </c>
    </row>
    <row r="217" spans="2:7" ht="30" customHeight="1" x14ac:dyDescent="0.25">
      <c r="B217" s="12">
        <v>45498</v>
      </c>
      <c r="C217" s="13" t="s">
        <v>17</v>
      </c>
      <c r="D217" s="13">
        <v>120</v>
      </c>
      <c r="E217" s="13">
        <v>9.9</v>
      </c>
      <c r="F217" s="14">
        <f>IFERROR((60/Workouts3[[#This Row],[DURATION
(minutes)]])*Workouts3[[#This Row],[DISTANCE
(miles)]],"")</f>
        <v>4.95</v>
      </c>
      <c r="G217" s="13" t="s">
        <v>35</v>
      </c>
    </row>
    <row r="218" spans="2:7" ht="30" customHeight="1" x14ac:dyDescent="0.25">
      <c r="B218" s="12">
        <v>45499</v>
      </c>
      <c r="C218" s="13" t="s">
        <v>17</v>
      </c>
      <c r="D218" s="13">
        <v>72</v>
      </c>
      <c r="E218" s="13">
        <v>9.61</v>
      </c>
      <c r="F218" s="14">
        <f>IFERROR((60/Workouts3[[#This Row],[DURATION
(minutes)]])*Workouts3[[#This Row],[DISTANCE
(miles)]],"")</f>
        <v>8.0083333333333329</v>
      </c>
      <c r="G218" s="13" t="s">
        <v>31</v>
      </c>
    </row>
    <row r="219" spans="2:7" ht="30" customHeight="1" x14ac:dyDescent="0.25">
      <c r="B219" s="12">
        <v>45500</v>
      </c>
      <c r="C219" s="13" t="s">
        <v>19</v>
      </c>
      <c r="D219" s="13">
        <v>100</v>
      </c>
      <c r="E219" s="13">
        <v>6.93</v>
      </c>
      <c r="F219" s="14">
        <f>IFERROR((60/Workouts3[[#This Row],[DURATION
(minutes)]])*Workouts3[[#This Row],[DISTANCE
(miles)]],"")</f>
        <v>4.1579999999999995</v>
      </c>
      <c r="G219" s="13" t="s">
        <v>35</v>
      </c>
    </row>
    <row r="220" spans="2:7" ht="30" customHeight="1" x14ac:dyDescent="0.25">
      <c r="B220" s="12">
        <v>45501</v>
      </c>
      <c r="C220" s="13" t="s">
        <v>15</v>
      </c>
      <c r="D220" s="13">
        <v>87</v>
      </c>
      <c r="E220" s="13">
        <v>9.19</v>
      </c>
      <c r="F220" s="14">
        <f>IFERROR((60/Workouts3[[#This Row],[DURATION
(minutes)]])*Workouts3[[#This Row],[DISTANCE
(miles)]],"")</f>
        <v>6.3379310344827591</v>
      </c>
      <c r="G220" s="13" t="s">
        <v>27</v>
      </c>
    </row>
    <row r="221" spans="2:7" ht="30" customHeight="1" x14ac:dyDescent="0.25">
      <c r="B221" s="12">
        <v>45502</v>
      </c>
      <c r="C221" s="13" t="s">
        <v>18</v>
      </c>
      <c r="D221" s="13">
        <v>65</v>
      </c>
      <c r="E221" s="13">
        <v>6.72</v>
      </c>
      <c r="F221" s="14">
        <f>IFERROR((60/Workouts3[[#This Row],[DURATION
(minutes)]])*Workouts3[[#This Row],[DISTANCE
(miles)]],"")</f>
        <v>6.2030769230769236</v>
      </c>
      <c r="G221" s="13" t="s">
        <v>40</v>
      </c>
    </row>
    <row r="222" spans="2:7" ht="30" customHeight="1" x14ac:dyDescent="0.25">
      <c r="B222" s="12">
        <v>45503</v>
      </c>
      <c r="C222" s="13" t="s">
        <v>18</v>
      </c>
      <c r="D222" s="13">
        <v>92</v>
      </c>
      <c r="E222" s="13">
        <v>10.47</v>
      </c>
      <c r="F222" s="14">
        <f>IFERROR((60/Workouts3[[#This Row],[DURATION
(minutes)]])*Workouts3[[#This Row],[DISTANCE
(miles)]],"")</f>
        <v>6.8282608695652183</v>
      </c>
      <c r="G222" s="13" t="s">
        <v>31</v>
      </c>
    </row>
    <row r="223" spans="2:7" ht="30" customHeight="1" x14ac:dyDescent="0.25">
      <c r="B223" s="12">
        <v>45504</v>
      </c>
      <c r="C223" s="13" t="s">
        <v>14</v>
      </c>
      <c r="D223" s="13">
        <v>104</v>
      </c>
      <c r="E223" s="13">
        <v>13.96</v>
      </c>
      <c r="F223" s="14">
        <f>IFERROR((60/Workouts3[[#This Row],[DURATION
(minutes)]])*Workouts3[[#This Row],[DISTANCE
(miles)]],"")</f>
        <v>8.0538461538461537</v>
      </c>
      <c r="G223" s="13" t="s">
        <v>36</v>
      </c>
    </row>
    <row r="224" spans="2:7" ht="30" customHeight="1" x14ac:dyDescent="0.25">
      <c r="B224" s="12">
        <v>45505</v>
      </c>
      <c r="C224" s="13" t="s">
        <v>17</v>
      </c>
      <c r="D224" s="13">
        <v>43</v>
      </c>
      <c r="E224" s="13">
        <v>3.15</v>
      </c>
      <c r="F224" s="14">
        <f>IFERROR((60/Workouts3[[#This Row],[DURATION
(minutes)]])*Workouts3[[#This Row],[DISTANCE
(miles)]],"")</f>
        <v>4.3953488372093021</v>
      </c>
      <c r="G224" s="13" t="s">
        <v>24</v>
      </c>
    </row>
    <row r="225" spans="2:7" ht="30" customHeight="1" x14ac:dyDescent="0.25">
      <c r="B225" s="12">
        <v>45506</v>
      </c>
      <c r="C225" s="13" t="s">
        <v>20</v>
      </c>
      <c r="D225" s="13">
        <v>35</v>
      </c>
      <c r="E225" s="13">
        <v>4.24</v>
      </c>
      <c r="F225" s="14">
        <f>IFERROR((60/Workouts3[[#This Row],[DURATION
(minutes)]])*Workouts3[[#This Row],[DISTANCE
(miles)]],"")</f>
        <v>7.2685714285714287</v>
      </c>
      <c r="G225" s="13" t="s">
        <v>32</v>
      </c>
    </row>
    <row r="226" spans="2:7" ht="30" customHeight="1" x14ac:dyDescent="0.25">
      <c r="B226" s="12">
        <v>45507</v>
      </c>
      <c r="C226" s="13" t="s">
        <v>17</v>
      </c>
      <c r="D226" s="13">
        <v>45</v>
      </c>
      <c r="E226" s="13">
        <v>5.94</v>
      </c>
      <c r="F226" s="14">
        <f>IFERROR((60/Workouts3[[#This Row],[DURATION
(minutes)]])*Workouts3[[#This Row],[DISTANCE
(miles)]],"")</f>
        <v>7.92</v>
      </c>
      <c r="G226" s="13" t="s">
        <v>32</v>
      </c>
    </row>
    <row r="227" spans="2:7" ht="30" customHeight="1" x14ac:dyDescent="0.25">
      <c r="B227" s="12">
        <v>45508</v>
      </c>
      <c r="C227" s="13" t="s">
        <v>17</v>
      </c>
      <c r="D227" s="13">
        <v>37</v>
      </c>
      <c r="E227" s="13">
        <v>3.19</v>
      </c>
      <c r="F227" s="14">
        <f>IFERROR((60/Workouts3[[#This Row],[DURATION
(minutes)]])*Workouts3[[#This Row],[DISTANCE
(miles)]],"")</f>
        <v>5.172972972972973</v>
      </c>
      <c r="G227" s="13" t="s">
        <v>26</v>
      </c>
    </row>
    <row r="228" spans="2:7" ht="30" customHeight="1" x14ac:dyDescent="0.25">
      <c r="B228" s="12">
        <v>45509</v>
      </c>
      <c r="C228" s="13" t="s">
        <v>15</v>
      </c>
      <c r="D228" s="13">
        <v>37</v>
      </c>
      <c r="E228" s="13">
        <v>2</v>
      </c>
      <c r="F228" s="14">
        <f>IFERROR((60/Workouts3[[#This Row],[DURATION
(minutes)]])*Workouts3[[#This Row],[DISTANCE
(miles)]],"")</f>
        <v>3.2432432432432434</v>
      </c>
      <c r="G228" s="13" t="s">
        <v>25</v>
      </c>
    </row>
    <row r="229" spans="2:7" ht="30" customHeight="1" x14ac:dyDescent="0.25">
      <c r="B229" s="12">
        <v>45510</v>
      </c>
      <c r="C229" s="13" t="s">
        <v>16</v>
      </c>
      <c r="D229" s="13">
        <v>67</v>
      </c>
      <c r="E229" s="13">
        <v>6.11</v>
      </c>
      <c r="F229" s="14">
        <f>IFERROR((60/Workouts3[[#This Row],[DURATION
(minutes)]])*Workouts3[[#This Row],[DISTANCE
(miles)]],"")</f>
        <v>5.4716417910447763</v>
      </c>
      <c r="G229" s="13" t="s">
        <v>35</v>
      </c>
    </row>
    <row r="230" spans="2:7" ht="30" customHeight="1" x14ac:dyDescent="0.25">
      <c r="B230" s="12">
        <v>45511</v>
      </c>
      <c r="C230" s="13" t="s">
        <v>17</v>
      </c>
      <c r="D230" s="13">
        <v>62</v>
      </c>
      <c r="E230" s="13">
        <v>7.93</v>
      </c>
      <c r="F230" s="14">
        <f>IFERROR((60/Workouts3[[#This Row],[DURATION
(minutes)]])*Workouts3[[#This Row],[DISTANCE
(miles)]],"")</f>
        <v>7.6741935483870964</v>
      </c>
      <c r="G230" s="13" t="s">
        <v>30</v>
      </c>
    </row>
    <row r="231" spans="2:7" ht="30" customHeight="1" x14ac:dyDescent="0.25">
      <c r="B231" s="12">
        <v>45512</v>
      </c>
      <c r="C231" s="13" t="s">
        <v>14</v>
      </c>
      <c r="D231" s="13">
        <v>70</v>
      </c>
      <c r="E231" s="13">
        <v>9.07</v>
      </c>
      <c r="F231" s="14">
        <f>IFERROR((60/Workouts3[[#This Row],[DURATION
(minutes)]])*Workouts3[[#This Row],[DISTANCE
(miles)]],"")</f>
        <v>7.774285714285714</v>
      </c>
      <c r="G231" s="13" t="s">
        <v>36</v>
      </c>
    </row>
    <row r="232" spans="2:7" ht="30" customHeight="1" x14ac:dyDescent="0.25">
      <c r="B232" s="12">
        <v>45513</v>
      </c>
      <c r="C232" s="13" t="s">
        <v>18</v>
      </c>
      <c r="D232" s="13">
        <v>95</v>
      </c>
      <c r="E232" s="13">
        <v>16.399999999999999</v>
      </c>
      <c r="F232" s="14">
        <f>IFERROR((60/Workouts3[[#This Row],[DURATION
(minutes)]])*Workouts3[[#This Row],[DISTANCE
(miles)]],"")</f>
        <v>10.357894736842104</v>
      </c>
      <c r="G232" s="13" t="s">
        <v>25</v>
      </c>
    </row>
    <row r="233" spans="2:7" ht="30" customHeight="1" x14ac:dyDescent="0.25">
      <c r="B233" s="12">
        <v>45514</v>
      </c>
      <c r="C233" s="13" t="s">
        <v>19</v>
      </c>
      <c r="D233" s="13">
        <v>103</v>
      </c>
      <c r="E233" s="13">
        <v>15.32</v>
      </c>
      <c r="F233" s="14">
        <f>IFERROR((60/Workouts3[[#This Row],[DURATION
(minutes)]])*Workouts3[[#This Row],[DISTANCE
(miles)]],"")</f>
        <v>8.9242718446601934</v>
      </c>
      <c r="G233" s="13" t="s">
        <v>34</v>
      </c>
    </row>
    <row r="234" spans="2:7" ht="30" customHeight="1" x14ac:dyDescent="0.25">
      <c r="B234" s="12">
        <v>45515</v>
      </c>
      <c r="C234" s="13" t="s">
        <v>17</v>
      </c>
      <c r="D234" s="13">
        <v>83</v>
      </c>
      <c r="E234" s="13">
        <v>9.41</v>
      </c>
      <c r="F234" s="14">
        <f>IFERROR((60/Workouts3[[#This Row],[DURATION
(minutes)]])*Workouts3[[#This Row],[DISTANCE
(miles)]],"")</f>
        <v>6.8024096385542165</v>
      </c>
      <c r="G234" s="13" t="s">
        <v>32</v>
      </c>
    </row>
    <row r="235" spans="2:7" ht="30" customHeight="1" x14ac:dyDescent="0.25">
      <c r="B235" s="12">
        <v>45516</v>
      </c>
      <c r="C235" s="13" t="s">
        <v>16</v>
      </c>
      <c r="D235" s="13">
        <v>35</v>
      </c>
      <c r="E235" s="13">
        <v>2.66</v>
      </c>
      <c r="F235" s="14">
        <f>IFERROR((60/Workouts3[[#This Row],[DURATION
(minutes)]])*Workouts3[[#This Row],[DISTANCE
(miles)]],"")</f>
        <v>4.5599999999999996</v>
      </c>
      <c r="G235" s="13" t="s">
        <v>29</v>
      </c>
    </row>
    <row r="236" spans="2:7" ht="30" customHeight="1" x14ac:dyDescent="0.25">
      <c r="B236" s="12">
        <v>45517</v>
      </c>
      <c r="C236" s="13" t="s">
        <v>15</v>
      </c>
      <c r="D236" s="13">
        <v>38</v>
      </c>
      <c r="E236" s="13">
        <v>3.64</v>
      </c>
      <c r="F236" s="14">
        <f>IFERROR((60/Workouts3[[#This Row],[DURATION
(minutes)]])*Workouts3[[#This Row],[DISTANCE
(miles)]],"")</f>
        <v>5.7473684210526317</v>
      </c>
      <c r="G236" s="13" t="s">
        <v>25</v>
      </c>
    </row>
    <row r="237" spans="2:7" ht="30" customHeight="1" x14ac:dyDescent="0.25">
      <c r="B237" s="12">
        <v>45518</v>
      </c>
      <c r="C237" s="13" t="s">
        <v>15</v>
      </c>
      <c r="D237" s="13">
        <v>83</v>
      </c>
      <c r="E237" s="13">
        <v>7.01</v>
      </c>
      <c r="F237" s="14">
        <f>IFERROR((60/Workouts3[[#This Row],[DURATION
(minutes)]])*Workouts3[[#This Row],[DISTANCE
(miles)]],"")</f>
        <v>5.0674698795180717</v>
      </c>
      <c r="G237" s="13" t="s">
        <v>23</v>
      </c>
    </row>
    <row r="238" spans="2:7" ht="30" customHeight="1" x14ac:dyDescent="0.25">
      <c r="B238" s="12">
        <v>45519</v>
      </c>
      <c r="C238" s="13" t="s">
        <v>18</v>
      </c>
      <c r="D238" s="13">
        <v>167</v>
      </c>
      <c r="E238" s="13">
        <v>30.73</v>
      </c>
      <c r="F238" s="14">
        <f>IFERROR((60/Workouts3[[#This Row],[DURATION
(minutes)]])*Workouts3[[#This Row],[DISTANCE
(miles)]],"")</f>
        <v>11.040718562874252</v>
      </c>
      <c r="G238" s="13" t="s">
        <v>35</v>
      </c>
    </row>
    <row r="239" spans="2:7" ht="30" customHeight="1" x14ac:dyDescent="0.25">
      <c r="B239" s="12">
        <v>45520</v>
      </c>
      <c r="C239" s="13" t="s">
        <v>18</v>
      </c>
      <c r="D239" s="13">
        <v>96</v>
      </c>
      <c r="E239" s="13">
        <v>13.52</v>
      </c>
      <c r="F239" s="14">
        <f>IFERROR((60/Workouts3[[#This Row],[DURATION
(minutes)]])*Workouts3[[#This Row],[DISTANCE
(miles)]],"")</f>
        <v>8.4499999999999993</v>
      </c>
      <c r="G239" s="13" t="s">
        <v>33</v>
      </c>
    </row>
    <row r="240" spans="2:7" ht="30" customHeight="1" x14ac:dyDescent="0.25">
      <c r="B240" s="12">
        <v>45521</v>
      </c>
      <c r="C240" s="13" t="s">
        <v>15</v>
      </c>
      <c r="D240" s="13">
        <v>104</v>
      </c>
      <c r="E240" s="13">
        <v>13.03</v>
      </c>
      <c r="F240" s="14">
        <f>IFERROR((60/Workouts3[[#This Row],[DURATION
(minutes)]])*Workouts3[[#This Row],[DISTANCE
(miles)]],"")</f>
        <v>7.5173076923076909</v>
      </c>
      <c r="G240" s="13" t="s">
        <v>29</v>
      </c>
    </row>
    <row r="241" spans="2:7" ht="30" customHeight="1" x14ac:dyDescent="0.25">
      <c r="B241" s="12">
        <v>45522</v>
      </c>
      <c r="C241" s="13" t="s">
        <v>17</v>
      </c>
      <c r="D241" s="13">
        <v>73</v>
      </c>
      <c r="E241" s="13">
        <v>9.67</v>
      </c>
      <c r="F241" s="14">
        <f>IFERROR((60/Workouts3[[#This Row],[DURATION
(minutes)]])*Workouts3[[#This Row],[DISTANCE
(miles)]],"")</f>
        <v>7.9479452054794519</v>
      </c>
      <c r="G241" s="13" t="s">
        <v>35</v>
      </c>
    </row>
    <row r="242" spans="2:7" ht="30" customHeight="1" x14ac:dyDescent="0.25">
      <c r="B242" s="12">
        <v>45523</v>
      </c>
      <c r="C242" s="13" t="s">
        <v>17</v>
      </c>
      <c r="D242" s="13">
        <v>93</v>
      </c>
      <c r="E242" s="13">
        <v>9.81</v>
      </c>
      <c r="F242" s="14">
        <f>IFERROR((60/Workouts3[[#This Row],[DURATION
(minutes)]])*Workouts3[[#This Row],[DISTANCE
(miles)]],"")</f>
        <v>6.3290322580645162</v>
      </c>
      <c r="G242" s="13" t="s">
        <v>24</v>
      </c>
    </row>
    <row r="243" spans="2:7" ht="30" customHeight="1" x14ac:dyDescent="0.25">
      <c r="B243" s="12">
        <v>45524</v>
      </c>
      <c r="C243" s="13" t="s">
        <v>20</v>
      </c>
      <c r="D243" s="13">
        <v>108</v>
      </c>
      <c r="E243" s="13">
        <v>13.32</v>
      </c>
      <c r="F243" s="14">
        <f>IFERROR((60/Workouts3[[#This Row],[DURATION
(minutes)]])*Workouts3[[#This Row],[DISTANCE
(miles)]],"")</f>
        <v>7.4</v>
      </c>
      <c r="G243" s="13" t="s">
        <v>22</v>
      </c>
    </row>
    <row r="244" spans="2:7" ht="30" customHeight="1" x14ac:dyDescent="0.25">
      <c r="B244" s="12">
        <v>45525</v>
      </c>
      <c r="C244" s="13" t="s">
        <v>16</v>
      </c>
      <c r="D244" s="13">
        <v>84</v>
      </c>
      <c r="E244" s="13">
        <v>11</v>
      </c>
      <c r="F244" s="14">
        <f>IFERROR((60/Workouts3[[#This Row],[DURATION
(minutes)]])*Workouts3[[#This Row],[DISTANCE
(miles)]],"")</f>
        <v>7.8571428571428577</v>
      </c>
      <c r="G244" s="13" t="s">
        <v>23</v>
      </c>
    </row>
    <row r="245" spans="2:7" ht="30" customHeight="1" x14ac:dyDescent="0.25">
      <c r="B245" s="12">
        <v>45526</v>
      </c>
      <c r="C245" s="13" t="s">
        <v>17</v>
      </c>
      <c r="D245" s="13">
        <v>51</v>
      </c>
      <c r="E245" s="13">
        <v>5.91</v>
      </c>
      <c r="F245" s="14">
        <f>IFERROR((60/Workouts3[[#This Row],[DURATION
(minutes)]])*Workouts3[[#This Row],[DISTANCE
(miles)]],"")</f>
        <v>6.9529411764705884</v>
      </c>
      <c r="G245" s="13" t="s">
        <v>31</v>
      </c>
    </row>
    <row r="246" spans="2:7" ht="30" customHeight="1" x14ac:dyDescent="0.25">
      <c r="B246" s="12">
        <v>45527</v>
      </c>
      <c r="C246" s="13" t="s">
        <v>15</v>
      </c>
      <c r="D246" s="13">
        <v>114</v>
      </c>
      <c r="E246" s="13">
        <v>7.4</v>
      </c>
      <c r="F246" s="14">
        <f>IFERROR((60/Workouts3[[#This Row],[DURATION
(minutes)]])*Workouts3[[#This Row],[DISTANCE
(miles)]],"")</f>
        <v>3.8947368421052633</v>
      </c>
      <c r="G246" s="13" t="s">
        <v>28</v>
      </c>
    </row>
    <row r="247" spans="2:7" ht="30" customHeight="1" x14ac:dyDescent="0.25">
      <c r="B247" s="12">
        <v>45528</v>
      </c>
      <c r="C247" s="13" t="s">
        <v>15</v>
      </c>
      <c r="D247" s="13">
        <v>79</v>
      </c>
      <c r="E247" s="13">
        <v>4.7699999999999996</v>
      </c>
      <c r="F247" s="14">
        <f>IFERROR((60/Workouts3[[#This Row],[DURATION
(minutes)]])*Workouts3[[#This Row],[DISTANCE
(miles)]],"")</f>
        <v>3.622784810126582</v>
      </c>
      <c r="G247" s="13" t="s">
        <v>39</v>
      </c>
    </row>
    <row r="248" spans="2:7" ht="30" customHeight="1" x14ac:dyDescent="0.25">
      <c r="B248" s="12">
        <v>45529</v>
      </c>
      <c r="C248" s="13" t="s">
        <v>20</v>
      </c>
      <c r="D248" s="13">
        <v>78</v>
      </c>
      <c r="E248" s="13">
        <v>11.4</v>
      </c>
      <c r="F248" s="14">
        <f>IFERROR((60/Workouts3[[#This Row],[DURATION
(minutes)]])*Workouts3[[#This Row],[DISTANCE
(miles)]],"")</f>
        <v>8.7692307692307701</v>
      </c>
      <c r="G248" s="13" t="s">
        <v>26</v>
      </c>
    </row>
    <row r="249" spans="2:7" ht="30" customHeight="1" x14ac:dyDescent="0.25">
      <c r="B249" s="12">
        <v>45530</v>
      </c>
      <c r="C249" s="13" t="s">
        <v>18</v>
      </c>
      <c r="D249" s="13">
        <v>72</v>
      </c>
      <c r="E249" s="13">
        <v>7.71</v>
      </c>
      <c r="F249" s="14">
        <f>IFERROR((60/Workouts3[[#This Row],[DURATION
(minutes)]])*Workouts3[[#This Row],[DISTANCE
(miles)]],"")</f>
        <v>6.4249999999999998</v>
      </c>
      <c r="G249" s="13" t="s">
        <v>35</v>
      </c>
    </row>
    <row r="250" spans="2:7" ht="30" customHeight="1" x14ac:dyDescent="0.25">
      <c r="B250" s="12">
        <v>45531</v>
      </c>
      <c r="C250" s="13" t="s">
        <v>19</v>
      </c>
      <c r="D250" s="13">
        <v>89</v>
      </c>
      <c r="E250" s="13">
        <v>12.21</v>
      </c>
      <c r="F250" s="14">
        <f>IFERROR((60/Workouts3[[#This Row],[DURATION
(minutes)]])*Workouts3[[#This Row],[DISTANCE
(miles)]],"")</f>
        <v>8.2314606741573044</v>
      </c>
      <c r="G250" s="13" t="s">
        <v>39</v>
      </c>
    </row>
    <row r="251" spans="2:7" ht="30" customHeight="1" x14ac:dyDescent="0.25">
      <c r="B251" s="12">
        <v>45532</v>
      </c>
      <c r="C251" s="13" t="s">
        <v>17</v>
      </c>
      <c r="D251" s="13">
        <v>83</v>
      </c>
      <c r="E251" s="13">
        <v>10.55</v>
      </c>
      <c r="F251" s="14">
        <f>IFERROR((60/Workouts3[[#This Row],[DURATION
(minutes)]])*Workouts3[[#This Row],[DISTANCE
(miles)]],"")</f>
        <v>7.6265060240963862</v>
      </c>
      <c r="G251" s="13" t="s">
        <v>26</v>
      </c>
    </row>
    <row r="252" spans="2:7" ht="30" customHeight="1" x14ac:dyDescent="0.25">
      <c r="B252" s="12">
        <v>45533</v>
      </c>
      <c r="C252" s="13" t="s">
        <v>15</v>
      </c>
      <c r="D252" s="13">
        <v>54</v>
      </c>
      <c r="E252" s="13">
        <v>3.42</v>
      </c>
      <c r="F252" s="14">
        <f>IFERROR((60/Workouts3[[#This Row],[DURATION
(minutes)]])*Workouts3[[#This Row],[DISTANCE
(miles)]],"")</f>
        <v>3.8000000000000003</v>
      </c>
      <c r="G252" s="13" t="s">
        <v>26</v>
      </c>
    </row>
    <row r="253" spans="2:7" ht="30" customHeight="1" x14ac:dyDescent="0.25">
      <c r="B253" s="12">
        <v>45534</v>
      </c>
      <c r="C253" s="13" t="s">
        <v>15</v>
      </c>
      <c r="D253" s="13">
        <v>67</v>
      </c>
      <c r="E253" s="13">
        <v>7.84</v>
      </c>
      <c r="F253" s="14">
        <f>IFERROR((60/Workouts3[[#This Row],[DURATION
(minutes)]])*Workouts3[[#This Row],[DISTANCE
(miles)]],"")</f>
        <v>7.0208955223880603</v>
      </c>
      <c r="G253" s="13" t="s">
        <v>37</v>
      </c>
    </row>
    <row r="254" spans="2:7" ht="30" customHeight="1" x14ac:dyDescent="0.25">
      <c r="B254" s="12">
        <v>45535</v>
      </c>
      <c r="C254" s="13" t="s">
        <v>18</v>
      </c>
      <c r="D254" s="13">
        <v>62</v>
      </c>
      <c r="E254" s="13">
        <v>7.53</v>
      </c>
      <c r="F254" s="14">
        <f>IFERROR((60/Workouts3[[#This Row],[DURATION
(minutes)]])*Workouts3[[#This Row],[DISTANCE
(miles)]],"")</f>
        <v>7.2870967741935493</v>
      </c>
      <c r="G254" s="13" t="s">
        <v>22</v>
      </c>
    </row>
    <row r="255" spans="2:7" ht="30" customHeight="1" x14ac:dyDescent="0.25">
      <c r="B255" s="12">
        <v>45536</v>
      </c>
      <c r="C255" s="13" t="s">
        <v>14</v>
      </c>
      <c r="D255" s="13">
        <v>34</v>
      </c>
      <c r="E255" s="13">
        <v>2.5</v>
      </c>
      <c r="F255" s="14">
        <f>IFERROR((60/Workouts3[[#This Row],[DURATION
(minutes)]])*Workouts3[[#This Row],[DISTANCE
(miles)]],"")</f>
        <v>4.4117647058823533</v>
      </c>
      <c r="G255" s="13" t="s">
        <v>28</v>
      </c>
    </row>
    <row r="256" spans="2:7" ht="30" customHeight="1" x14ac:dyDescent="0.25">
      <c r="B256" s="12">
        <v>45537</v>
      </c>
      <c r="C256" s="13" t="s">
        <v>15</v>
      </c>
      <c r="D256" s="13">
        <v>109</v>
      </c>
      <c r="E256" s="13">
        <v>15.23</v>
      </c>
      <c r="F256" s="14">
        <f>IFERROR((60/Workouts3[[#This Row],[DURATION
(minutes)]])*Workouts3[[#This Row],[DISTANCE
(miles)]],"")</f>
        <v>8.3834862385321109</v>
      </c>
      <c r="G256" s="13" t="s">
        <v>35</v>
      </c>
    </row>
    <row r="257" spans="2:7" ht="30" customHeight="1" x14ac:dyDescent="0.25">
      <c r="B257" s="12">
        <v>45538</v>
      </c>
      <c r="C257" s="13" t="s">
        <v>18</v>
      </c>
      <c r="D257" s="13">
        <v>30</v>
      </c>
      <c r="E257" s="13">
        <v>2.92</v>
      </c>
      <c r="F257" s="14">
        <f>IFERROR((60/Workouts3[[#This Row],[DURATION
(minutes)]])*Workouts3[[#This Row],[DISTANCE
(miles)]],"")</f>
        <v>5.84</v>
      </c>
      <c r="G257" s="13" t="s">
        <v>37</v>
      </c>
    </row>
    <row r="258" spans="2:7" ht="30" customHeight="1" x14ac:dyDescent="0.25">
      <c r="B258" s="12">
        <v>45539</v>
      </c>
      <c r="C258" s="13" t="s">
        <v>15</v>
      </c>
      <c r="D258" s="13">
        <v>76</v>
      </c>
      <c r="E258" s="13">
        <v>5.42</v>
      </c>
      <c r="F258" s="14">
        <f>IFERROR((60/Workouts3[[#This Row],[DURATION
(minutes)]])*Workouts3[[#This Row],[DISTANCE
(miles)]],"")</f>
        <v>4.2789473684210524</v>
      </c>
      <c r="G258" s="13" t="s">
        <v>38</v>
      </c>
    </row>
    <row r="259" spans="2:7" ht="30" customHeight="1" x14ac:dyDescent="0.25">
      <c r="B259" s="12">
        <v>45540</v>
      </c>
      <c r="C259" s="13" t="s">
        <v>16</v>
      </c>
      <c r="D259" s="13">
        <v>114</v>
      </c>
      <c r="E259" s="13">
        <v>14.33</v>
      </c>
      <c r="F259" s="14">
        <f>IFERROR((60/Workouts3[[#This Row],[DURATION
(minutes)]])*Workouts3[[#This Row],[DISTANCE
(miles)]],"")</f>
        <v>7.542105263157894</v>
      </c>
      <c r="G259" s="13" t="s">
        <v>39</v>
      </c>
    </row>
    <row r="260" spans="2:7" ht="30" customHeight="1" x14ac:dyDescent="0.25">
      <c r="B260" s="12">
        <v>45541</v>
      </c>
      <c r="C260" s="13" t="s">
        <v>14</v>
      </c>
      <c r="D260" s="13">
        <v>48</v>
      </c>
      <c r="E260" s="13">
        <v>3.94</v>
      </c>
      <c r="F260" s="14">
        <f>IFERROR((60/Workouts3[[#This Row],[DURATION
(minutes)]])*Workouts3[[#This Row],[DISTANCE
(miles)]],"")</f>
        <v>4.9249999999999998</v>
      </c>
      <c r="G260" s="13" t="s">
        <v>28</v>
      </c>
    </row>
    <row r="261" spans="2:7" ht="30" customHeight="1" x14ac:dyDescent="0.25">
      <c r="B261" s="12">
        <v>45542</v>
      </c>
      <c r="C261" s="13" t="s">
        <v>19</v>
      </c>
      <c r="D261" s="13">
        <v>49</v>
      </c>
      <c r="E261" s="13">
        <v>3.59</v>
      </c>
      <c r="F261" s="14">
        <f>IFERROR((60/Workouts3[[#This Row],[DURATION
(minutes)]])*Workouts3[[#This Row],[DISTANCE
(miles)]],"")</f>
        <v>4.3959183673469386</v>
      </c>
      <c r="G261" s="13" t="s">
        <v>35</v>
      </c>
    </row>
    <row r="262" spans="2:7" ht="30" customHeight="1" x14ac:dyDescent="0.25">
      <c r="B262" s="12">
        <v>45543</v>
      </c>
      <c r="C262" s="13" t="s">
        <v>20</v>
      </c>
      <c r="D262" s="13">
        <v>70</v>
      </c>
      <c r="E262" s="13">
        <v>9.9499999999999993</v>
      </c>
      <c r="F262" s="14">
        <f>IFERROR((60/Workouts3[[#This Row],[DURATION
(minutes)]])*Workouts3[[#This Row],[DISTANCE
(miles)]],"")</f>
        <v>8.5285714285714267</v>
      </c>
      <c r="G262" s="13" t="s">
        <v>33</v>
      </c>
    </row>
    <row r="263" spans="2:7" ht="30" customHeight="1" x14ac:dyDescent="0.25">
      <c r="B263" s="12">
        <v>45544</v>
      </c>
      <c r="C263" s="13" t="s">
        <v>20</v>
      </c>
      <c r="D263" s="13">
        <v>110</v>
      </c>
      <c r="E263" s="13">
        <v>14.12</v>
      </c>
      <c r="F263" s="14">
        <f>IFERROR((60/Workouts3[[#This Row],[DURATION
(minutes)]])*Workouts3[[#This Row],[DISTANCE
(miles)]],"")</f>
        <v>7.7018181818181812</v>
      </c>
      <c r="G263" s="13" t="s">
        <v>38</v>
      </c>
    </row>
    <row r="264" spans="2:7" ht="30" customHeight="1" x14ac:dyDescent="0.25">
      <c r="B264" s="12">
        <v>45545</v>
      </c>
      <c r="C264" s="13" t="s">
        <v>18</v>
      </c>
      <c r="D264" s="13">
        <v>95</v>
      </c>
      <c r="E264" s="13">
        <v>10.64</v>
      </c>
      <c r="F264" s="14">
        <f>IFERROR((60/Workouts3[[#This Row],[DURATION
(minutes)]])*Workouts3[[#This Row],[DISTANCE
(miles)]],"")</f>
        <v>6.72</v>
      </c>
      <c r="G264" s="13" t="s">
        <v>24</v>
      </c>
    </row>
    <row r="265" spans="2:7" ht="30" customHeight="1" x14ac:dyDescent="0.25">
      <c r="B265" s="12">
        <v>45546</v>
      </c>
      <c r="C265" s="13" t="s">
        <v>15</v>
      </c>
      <c r="D265" s="13">
        <v>55</v>
      </c>
      <c r="E265" s="13">
        <v>6.38</v>
      </c>
      <c r="F265" s="14">
        <f>IFERROR((60/Workouts3[[#This Row],[DURATION
(minutes)]])*Workouts3[[#This Row],[DISTANCE
(miles)]],"")</f>
        <v>6.9599999999999991</v>
      </c>
      <c r="G265" s="13" t="s">
        <v>39</v>
      </c>
    </row>
    <row r="266" spans="2:7" ht="30" customHeight="1" x14ac:dyDescent="0.25">
      <c r="B266" s="12">
        <v>45547</v>
      </c>
      <c r="C266" s="13" t="s">
        <v>16</v>
      </c>
      <c r="D266" s="13">
        <v>77</v>
      </c>
      <c r="E266" s="13">
        <v>5.52</v>
      </c>
      <c r="F266" s="14">
        <f>IFERROR((60/Workouts3[[#This Row],[DURATION
(minutes)]])*Workouts3[[#This Row],[DISTANCE
(miles)]],"")</f>
        <v>4.301298701298701</v>
      </c>
      <c r="G266" s="13" t="s">
        <v>36</v>
      </c>
    </row>
    <row r="267" spans="2:7" ht="30" customHeight="1" x14ac:dyDescent="0.25">
      <c r="B267" s="12">
        <v>45548</v>
      </c>
      <c r="C267" s="13" t="s">
        <v>13</v>
      </c>
      <c r="D267" s="13">
        <v>117</v>
      </c>
      <c r="E267" s="13">
        <v>17.41</v>
      </c>
      <c r="F267" s="14">
        <f>IFERROR((60/Workouts3[[#This Row],[DURATION
(minutes)]])*Workouts3[[#This Row],[DISTANCE
(miles)]],"")</f>
        <v>8.9282051282051267</v>
      </c>
      <c r="G267" s="13" t="s">
        <v>32</v>
      </c>
    </row>
    <row r="268" spans="2:7" ht="30" customHeight="1" x14ac:dyDescent="0.25">
      <c r="B268" s="12">
        <v>45549</v>
      </c>
      <c r="C268" s="13" t="s">
        <v>14</v>
      </c>
      <c r="D268" s="13">
        <v>87</v>
      </c>
      <c r="E268" s="13">
        <v>6.14</v>
      </c>
      <c r="F268" s="14">
        <f>IFERROR((60/Workouts3[[#This Row],[DURATION
(minutes)]])*Workouts3[[#This Row],[DISTANCE
(miles)]],"")</f>
        <v>4.2344827586206897</v>
      </c>
      <c r="G268" s="13" t="s">
        <v>22</v>
      </c>
    </row>
    <row r="269" spans="2:7" ht="30" customHeight="1" x14ac:dyDescent="0.25">
      <c r="B269" s="12">
        <v>45550</v>
      </c>
      <c r="C269" s="13" t="s">
        <v>13</v>
      </c>
      <c r="D269" s="13">
        <v>55</v>
      </c>
      <c r="E269" s="13">
        <v>5.31</v>
      </c>
      <c r="F269" s="14">
        <f>IFERROR((60/Workouts3[[#This Row],[DURATION
(minutes)]])*Workouts3[[#This Row],[DISTANCE
(miles)]],"")</f>
        <v>5.7927272727272721</v>
      </c>
      <c r="G269" s="13" t="s">
        <v>25</v>
      </c>
    </row>
    <row r="270" spans="2:7" ht="30" customHeight="1" x14ac:dyDescent="0.25">
      <c r="B270" s="12">
        <v>45551</v>
      </c>
      <c r="C270" s="13" t="s">
        <v>17</v>
      </c>
      <c r="D270" s="13">
        <v>85</v>
      </c>
      <c r="E270" s="13">
        <v>7.37</v>
      </c>
      <c r="F270" s="14">
        <f>IFERROR((60/Workouts3[[#This Row],[DURATION
(minutes)]])*Workouts3[[#This Row],[DISTANCE
(miles)]],"")</f>
        <v>5.2023529411764713</v>
      </c>
      <c r="G270" s="13" t="s">
        <v>39</v>
      </c>
    </row>
    <row r="271" spans="2:7" ht="30" customHeight="1" x14ac:dyDescent="0.25">
      <c r="B271" s="12">
        <v>45552</v>
      </c>
      <c r="C271" s="13" t="s">
        <v>19</v>
      </c>
      <c r="D271" s="13">
        <v>119</v>
      </c>
      <c r="E271" s="13">
        <v>7.4</v>
      </c>
      <c r="F271" s="14">
        <f>IFERROR((60/Workouts3[[#This Row],[DURATION
(minutes)]])*Workouts3[[#This Row],[DISTANCE
(miles)]],"")</f>
        <v>3.73109243697479</v>
      </c>
      <c r="G271" s="13" t="s">
        <v>27</v>
      </c>
    </row>
    <row r="272" spans="2:7" ht="30" customHeight="1" x14ac:dyDescent="0.25">
      <c r="B272" s="12">
        <v>45553</v>
      </c>
      <c r="C272" s="13" t="s">
        <v>14</v>
      </c>
      <c r="D272" s="13">
        <v>30</v>
      </c>
      <c r="E272" s="13">
        <v>4.4400000000000004</v>
      </c>
      <c r="F272" s="14">
        <f>IFERROR((60/Workouts3[[#This Row],[DURATION
(minutes)]])*Workouts3[[#This Row],[DISTANCE
(miles)]],"")</f>
        <v>8.8800000000000008</v>
      </c>
      <c r="G272" s="13" t="s">
        <v>27</v>
      </c>
    </row>
    <row r="273" spans="2:7" ht="30" customHeight="1" x14ac:dyDescent="0.25">
      <c r="B273" s="12">
        <v>45554</v>
      </c>
      <c r="C273" s="13" t="s">
        <v>14</v>
      </c>
      <c r="D273" s="13">
        <v>99</v>
      </c>
      <c r="E273" s="13">
        <v>13.98</v>
      </c>
      <c r="F273" s="14">
        <f>IFERROR((60/Workouts3[[#This Row],[DURATION
(minutes)]])*Workouts3[[#This Row],[DISTANCE
(miles)]],"")</f>
        <v>8.4727272727272727</v>
      </c>
      <c r="G273" s="13" t="s">
        <v>39</v>
      </c>
    </row>
    <row r="274" spans="2:7" ht="30" customHeight="1" x14ac:dyDescent="0.25">
      <c r="B274" s="12">
        <v>45555</v>
      </c>
      <c r="C274" s="13" t="s">
        <v>19</v>
      </c>
      <c r="D274" s="13">
        <v>69</v>
      </c>
      <c r="E274" s="13">
        <v>3.8</v>
      </c>
      <c r="F274" s="14">
        <f>IFERROR((60/Workouts3[[#This Row],[DURATION
(minutes)]])*Workouts3[[#This Row],[DISTANCE
(miles)]],"")</f>
        <v>3.3043478260869561</v>
      </c>
      <c r="G274" s="13" t="s">
        <v>37</v>
      </c>
    </row>
    <row r="275" spans="2:7" ht="30" customHeight="1" x14ac:dyDescent="0.25">
      <c r="B275" s="12">
        <v>45556</v>
      </c>
      <c r="C275" s="13" t="s">
        <v>16</v>
      </c>
      <c r="D275" s="13">
        <v>64</v>
      </c>
      <c r="E275" s="13">
        <v>5.78</v>
      </c>
      <c r="F275" s="14">
        <f>IFERROR((60/Workouts3[[#This Row],[DURATION
(minutes)]])*Workouts3[[#This Row],[DISTANCE
(miles)]],"")</f>
        <v>5.4187500000000002</v>
      </c>
      <c r="G275" s="13" t="s">
        <v>33</v>
      </c>
    </row>
    <row r="276" spans="2:7" ht="30" customHeight="1" x14ac:dyDescent="0.25">
      <c r="B276" s="12">
        <v>45557</v>
      </c>
      <c r="C276" s="13" t="s">
        <v>15</v>
      </c>
      <c r="D276" s="13">
        <v>79</v>
      </c>
      <c r="E276" s="13">
        <v>8.4600000000000009</v>
      </c>
      <c r="F276" s="14">
        <f>IFERROR((60/Workouts3[[#This Row],[DURATION
(minutes)]])*Workouts3[[#This Row],[DISTANCE
(miles)]],"")</f>
        <v>6.4253164556962039</v>
      </c>
      <c r="G276" s="13" t="s">
        <v>36</v>
      </c>
    </row>
    <row r="277" spans="2:7" ht="30" customHeight="1" x14ac:dyDescent="0.25">
      <c r="B277" s="12">
        <v>45558</v>
      </c>
      <c r="C277" s="13" t="s">
        <v>16</v>
      </c>
      <c r="D277" s="13">
        <v>58</v>
      </c>
      <c r="E277" s="13">
        <v>3.16</v>
      </c>
      <c r="F277" s="14">
        <f>IFERROR((60/Workouts3[[#This Row],[DURATION
(minutes)]])*Workouts3[[#This Row],[DISTANCE
(miles)]],"")</f>
        <v>3.2689655172413796</v>
      </c>
      <c r="G277" s="13" t="s">
        <v>41</v>
      </c>
    </row>
    <row r="278" spans="2:7" ht="30" customHeight="1" x14ac:dyDescent="0.25">
      <c r="B278" s="12">
        <v>45559</v>
      </c>
      <c r="C278" s="13" t="s">
        <v>18</v>
      </c>
      <c r="D278" s="13">
        <v>43</v>
      </c>
      <c r="E278" s="13">
        <v>6.25</v>
      </c>
      <c r="F278" s="14">
        <f>IFERROR((60/Workouts3[[#This Row],[DURATION
(minutes)]])*Workouts3[[#This Row],[DISTANCE
(miles)]],"")</f>
        <v>8.720930232558139</v>
      </c>
      <c r="G278" s="13" t="s">
        <v>28</v>
      </c>
    </row>
    <row r="279" spans="2:7" ht="30" customHeight="1" x14ac:dyDescent="0.25">
      <c r="B279" s="12">
        <v>45560</v>
      </c>
      <c r="C279" s="13" t="s">
        <v>15</v>
      </c>
      <c r="D279" s="13">
        <v>75</v>
      </c>
      <c r="E279" s="13">
        <v>4.29</v>
      </c>
      <c r="F279" s="14">
        <f>IFERROR((60/Workouts3[[#This Row],[DURATION
(minutes)]])*Workouts3[[#This Row],[DISTANCE
(miles)]],"")</f>
        <v>3.4320000000000004</v>
      </c>
      <c r="G279" s="13" t="s">
        <v>33</v>
      </c>
    </row>
    <row r="280" spans="2:7" ht="30" customHeight="1" x14ac:dyDescent="0.25">
      <c r="B280" s="12">
        <v>45561</v>
      </c>
      <c r="C280" s="13" t="s">
        <v>17</v>
      </c>
      <c r="D280" s="13">
        <v>81</v>
      </c>
      <c r="E280" s="13">
        <v>6.83</v>
      </c>
      <c r="F280" s="14">
        <f>IFERROR((60/Workouts3[[#This Row],[DURATION
(minutes)]])*Workouts3[[#This Row],[DISTANCE
(miles)]],"")</f>
        <v>5.0592592592592593</v>
      </c>
      <c r="G280" s="13" t="s">
        <v>28</v>
      </c>
    </row>
    <row r="281" spans="2:7" ht="30" customHeight="1" x14ac:dyDescent="0.25">
      <c r="B281" s="12">
        <v>45562</v>
      </c>
      <c r="C281" s="13" t="s">
        <v>14</v>
      </c>
      <c r="D281" s="13">
        <v>55</v>
      </c>
      <c r="E281" s="13">
        <v>7.29</v>
      </c>
      <c r="F281" s="14">
        <f>IFERROR((60/Workouts3[[#This Row],[DURATION
(minutes)]])*Workouts3[[#This Row],[DISTANCE
(miles)]],"")</f>
        <v>7.9527272727272722</v>
      </c>
      <c r="G281" s="13" t="s">
        <v>38</v>
      </c>
    </row>
    <row r="282" spans="2:7" ht="30" customHeight="1" x14ac:dyDescent="0.25">
      <c r="B282" s="12">
        <v>45563</v>
      </c>
      <c r="C282" s="13" t="s">
        <v>19</v>
      </c>
      <c r="D282" s="13">
        <v>41</v>
      </c>
      <c r="E282" s="13">
        <v>3.57</v>
      </c>
      <c r="F282" s="14">
        <f>IFERROR((60/Workouts3[[#This Row],[DURATION
(minutes)]])*Workouts3[[#This Row],[DISTANCE
(miles)]],"")</f>
        <v>5.2243902439024383</v>
      </c>
      <c r="G282" s="13" t="s">
        <v>26</v>
      </c>
    </row>
    <row r="283" spans="2:7" ht="30" customHeight="1" x14ac:dyDescent="0.25">
      <c r="B283" s="12">
        <v>45564</v>
      </c>
      <c r="C283" s="13" t="s">
        <v>16</v>
      </c>
      <c r="D283" s="13">
        <v>52</v>
      </c>
      <c r="E283" s="13">
        <v>7</v>
      </c>
      <c r="F283" s="14">
        <f>IFERROR((60/Workouts3[[#This Row],[DURATION
(minutes)]])*Workouts3[[#This Row],[DISTANCE
(miles)]],"")</f>
        <v>8.0769230769230766</v>
      </c>
      <c r="G283" s="13" t="s">
        <v>30</v>
      </c>
    </row>
    <row r="284" spans="2:7" ht="30" customHeight="1" x14ac:dyDescent="0.25">
      <c r="B284" s="12">
        <v>45565</v>
      </c>
      <c r="C284" s="13" t="s">
        <v>16</v>
      </c>
      <c r="D284" s="13">
        <v>47</v>
      </c>
      <c r="E284" s="13">
        <v>6.04</v>
      </c>
      <c r="F284" s="14">
        <f>IFERROR((60/Workouts3[[#This Row],[DURATION
(minutes)]])*Workouts3[[#This Row],[DISTANCE
(miles)]],"")</f>
        <v>7.7106382978723405</v>
      </c>
      <c r="G284" s="13" t="s">
        <v>22</v>
      </c>
    </row>
    <row r="285" spans="2:7" ht="30" customHeight="1" x14ac:dyDescent="0.25">
      <c r="B285" s="12">
        <v>45566</v>
      </c>
      <c r="C285" s="13" t="s">
        <v>19</v>
      </c>
      <c r="D285" s="13">
        <v>94</v>
      </c>
      <c r="E285" s="13">
        <v>8.98</v>
      </c>
      <c r="F285" s="14">
        <f>IFERROR((60/Workouts3[[#This Row],[DURATION
(minutes)]])*Workouts3[[#This Row],[DISTANCE
(miles)]],"")</f>
        <v>5.7319148936170219</v>
      </c>
      <c r="G285" s="13" t="s">
        <v>25</v>
      </c>
    </row>
    <row r="286" spans="2:7" ht="30" customHeight="1" x14ac:dyDescent="0.25">
      <c r="B286" s="12">
        <v>45567</v>
      </c>
      <c r="C286" s="13" t="s">
        <v>20</v>
      </c>
      <c r="D286" s="13">
        <v>110</v>
      </c>
      <c r="E286" s="13">
        <v>11.93</v>
      </c>
      <c r="F286" s="14">
        <f>IFERROR((60/Workouts3[[#This Row],[DURATION
(minutes)]])*Workouts3[[#This Row],[DISTANCE
(miles)]],"")</f>
        <v>6.5072727272727269</v>
      </c>
      <c r="G286" s="13" t="s">
        <v>28</v>
      </c>
    </row>
    <row r="287" spans="2:7" ht="30" customHeight="1" x14ac:dyDescent="0.25">
      <c r="B287" s="12">
        <v>45568</v>
      </c>
      <c r="C287" s="13" t="s">
        <v>15</v>
      </c>
      <c r="D287" s="13">
        <v>73</v>
      </c>
      <c r="E287" s="13">
        <v>6.06</v>
      </c>
      <c r="F287" s="14">
        <f>IFERROR((60/Workouts3[[#This Row],[DURATION
(minutes)]])*Workouts3[[#This Row],[DISTANCE
(miles)]],"")</f>
        <v>4.9808219178082185</v>
      </c>
      <c r="G287" s="13" t="s">
        <v>41</v>
      </c>
    </row>
    <row r="288" spans="2:7" ht="30" customHeight="1" x14ac:dyDescent="0.25">
      <c r="B288" s="12">
        <v>45569</v>
      </c>
      <c r="C288" s="13" t="s">
        <v>16</v>
      </c>
      <c r="D288" s="13">
        <v>82</v>
      </c>
      <c r="E288" s="13">
        <v>4.55</v>
      </c>
      <c r="F288" s="14">
        <f>IFERROR((60/Workouts3[[#This Row],[DURATION
(minutes)]])*Workouts3[[#This Row],[DISTANCE
(miles)]],"")</f>
        <v>3.3292682926829267</v>
      </c>
      <c r="G288" s="13" t="s">
        <v>37</v>
      </c>
    </row>
    <row r="289" spans="2:7" ht="30" customHeight="1" x14ac:dyDescent="0.25">
      <c r="B289" s="12">
        <v>45570</v>
      </c>
      <c r="C289" s="13" t="s">
        <v>14</v>
      </c>
      <c r="D289" s="13">
        <v>73</v>
      </c>
      <c r="E289" s="13">
        <v>9.5500000000000007</v>
      </c>
      <c r="F289" s="14">
        <f>IFERROR((60/Workouts3[[#This Row],[DURATION
(minutes)]])*Workouts3[[#This Row],[DISTANCE
(miles)]],"")</f>
        <v>7.8493150684931505</v>
      </c>
      <c r="G289" s="13" t="s">
        <v>34</v>
      </c>
    </row>
    <row r="290" spans="2:7" ht="30" customHeight="1" x14ac:dyDescent="0.25">
      <c r="B290" s="12">
        <v>45571</v>
      </c>
      <c r="C290" s="13" t="s">
        <v>14</v>
      </c>
      <c r="D290" s="13">
        <v>48</v>
      </c>
      <c r="E290" s="13">
        <v>4.8600000000000003</v>
      </c>
      <c r="F290" s="14">
        <f>IFERROR((60/Workouts3[[#This Row],[DURATION
(minutes)]])*Workouts3[[#This Row],[DISTANCE
(miles)]],"")</f>
        <v>6.0750000000000002</v>
      </c>
      <c r="G290" s="13" t="s">
        <v>39</v>
      </c>
    </row>
    <row r="291" spans="2:7" ht="30" customHeight="1" x14ac:dyDescent="0.25">
      <c r="B291" s="12">
        <v>45572</v>
      </c>
      <c r="C291" s="13" t="s">
        <v>20</v>
      </c>
      <c r="D291" s="13">
        <v>47</v>
      </c>
      <c r="E291" s="13">
        <v>2.57</v>
      </c>
      <c r="F291" s="14">
        <f>IFERROR((60/Workouts3[[#This Row],[DURATION
(minutes)]])*Workouts3[[#This Row],[DISTANCE
(miles)]],"")</f>
        <v>3.2808510638297874</v>
      </c>
      <c r="G291" s="13" t="s">
        <v>27</v>
      </c>
    </row>
    <row r="292" spans="2:7" ht="30" customHeight="1" x14ac:dyDescent="0.25">
      <c r="B292" s="12">
        <v>45573</v>
      </c>
      <c r="C292" s="13" t="s">
        <v>14</v>
      </c>
      <c r="D292" s="13">
        <v>31</v>
      </c>
      <c r="E292" s="13">
        <v>2.64</v>
      </c>
      <c r="F292" s="14">
        <f>IFERROR((60/Workouts3[[#This Row],[DURATION
(minutes)]])*Workouts3[[#This Row],[DISTANCE
(miles)]],"")</f>
        <v>5.1096774193548393</v>
      </c>
      <c r="G292" s="13" t="s">
        <v>27</v>
      </c>
    </row>
    <row r="293" spans="2:7" ht="30" customHeight="1" x14ac:dyDescent="0.25">
      <c r="B293" s="12">
        <v>45574</v>
      </c>
      <c r="C293" s="13" t="s">
        <v>17</v>
      </c>
      <c r="D293" s="13">
        <v>90</v>
      </c>
      <c r="E293" s="13">
        <v>5.87</v>
      </c>
      <c r="F293" s="14">
        <f>IFERROR((60/Workouts3[[#This Row],[DURATION
(minutes)]])*Workouts3[[#This Row],[DISTANCE
(miles)]],"")</f>
        <v>3.9133333333333331</v>
      </c>
      <c r="G293" s="13" t="s">
        <v>26</v>
      </c>
    </row>
    <row r="294" spans="2:7" ht="30" customHeight="1" x14ac:dyDescent="0.25">
      <c r="B294" s="12">
        <v>45575</v>
      </c>
      <c r="C294" s="13" t="s">
        <v>13</v>
      </c>
      <c r="D294" s="13">
        <v>107</v>
      </c>
      <c r="E294" s="13">
        <v>12.75</v>
      </c>
      <c r="F294" s="14">
        <f>IFERROR((60/Workouts3[[#This Row],[DURATION
(minutes)]])*Workouts3[[#This Row],[DISTANCE
(miles)]],"")</f>
        <v>7.149532710280373</v>
      </c>
      <c r="G294" s="13" t="s">
        <v>41</v>
      </c>
    </row>
    <row r="295" spans="2:7" ht="30" customHeight="1" x14ac:dyDescent="0.25">
      <c r="B295" s="12">
        <v>45576</v>
      </c>
      <c r="C295" s="13" t="s">
        <v>14</v>
      </c>
      <c r="D295" s="13">
        <v>61</v>
      </c>
      <c r="E295" s="13">
        <v>6.55</v>
      </c>
      <c r="F295" s="14">
        <f>IFERROR((60/Workouts3[[#This Row],[DURATION
(minutes)]])*Workouts3[[#This Row],[DISTANCE
(miles)]],"")</f>
        <v>6.442622950819672</v>
      </c>
      <c r="G295" s="13" t="s">
        <v>32</v>
      </c>
    </row>
    <row r="296" spans="2:7" ht="30" customHeight="1" x14ac:dyDescent="0.25">
      <c r="B296" s="12">
        <v>45577</v>
      </c>
      <c r="C296" s="13" t="s">
        <v>15</v>
      </c>
      <c r="D296" s="13">
        <v>79</v>
      </c>
      <c r="E296" s="13">
        <v>10.36</v>
      </c>
      <c r="F296" s="14">
        <f>IFERROR((60/Workouts3[[#This Row],[DURATION
(minutes)]])*Workouts3[[#This Row],[DISTANCE
(miles)]],"")</f>
        <v>7.868354430379747</v>
      </c>
      <c r="G296" s="13" t="s">
        <v>33</v>
      </c>
    </row>
    <row r="297" spans="2:7" ht="30" customHeight="1" x14ac:dyDescent="0.25">
      <c r="B297" s="12">
        <v>45578</v>
      </c>
      <c r="C297" s="13" t="s">
        <v>18</v>
      </c>
      <c r="D297" s="13">
        <v>61</v>
      </c>
      <c r="E297" s="13">
        <v>8.92</v>
      </c>
      <c r="F297" s="14">
        <f>IFERROR((60/Workouts3[[#This Row],[DURATION
(minutes)]])*Workouts3[[#This Row],[DISTANCE
(miles)]],"")</f>
        <v>8.7737704918032779</v>
      </c>
      <c r="G297" s="13" t="s">
        <v>24</v>
      </c>
    </row>
    <row r="298" spans="2:7" ht="30" customHeight="1" x14ac:dyDescent="0.25">
      <c r="B298" s="12">
        <v>45579</v>
      </c>
      <c r="C298" s="13" t="s">
        <v>16</v>
      </c>
      <c r="D298" s="13">
        <v>106</v>
      </c>
      <c r="E298" s="13">
        <v>10.26</v>
      </c>
      <c r="F298" s="14">
        <f>IFERROR((60/Workouts3[[#This Row],[DURATION
(minutes)]])*Workouts3[[#This Row],[DISTANCE
(miles)]],"")</f>
        <v>5.8075471698113201</v>
      </c>
      <c r="G298" s="13" t="s">
        <v>37</v>
      </c>
    </row>
    <row r="299" spans="2:7" ht="30" customHeight="1" x14ac:dyDescent="0.25">
      <c r="B299" s="12">
        <v>45580</v>
      </c>
      <c r="C299" s="13" t="s">
        <v>16</v>
      </c>
      <c r="D299" s="13">
        <v>85</v>
      </c>
      <c r="E299" s="13">
        <v>9.9600000000000009</v>
      </c>
      <c r="F299" s="14">
        <f>IFERROR((60/Workouts3[[#This Row],[DURATION
(minutes)]])*Workouts3[[#This Row],[DISTANCE
(miles)]],"")</f>
        <v>7.0305882352941191</v>
      </c>
      <c r="G299" s="13" t="s">
        <v>31</v>
      </c>
    </row>
    <row r="300" spans="2:7" ht="30" customHeight="1" x14ac:dyDescent="0.25">
      <c r="B300" s="12">
        <v>45581</v>
      </c>
      <c r="C300" s="13" t="s">
        <v>20</v>
      </c>
      <c r="D300" s="13">
        <v>48</v>
      </c>
      <c r="E300" s="13">
        <v>4.6399999999999997</v>
      </c>
      <c r="F300" s="14">
        <f>IFERROR((60/Workouts3[[#This Row],[DURATION
(minutes)]])*Workouts3[[#This Row],[DISTANCE
(miles)]],"")</f>
        <v>5.8</v>
      </c>
      <c r="G300" s="13" t="s">
        <v>25</v>
      </c>
    </row>
    <row r="301" spans="2:7" ht="30" customHeight="1" x14ac:dyDescent="0.25">
      <c r="B301" s="12">
        <v>45582</v>
      </c>
      <c r="C301" s="13" t="s">
        <v>15</v>
      </c>
      <c r="D301" s="13">
        <v>39</v>
      </c>
      <c r="E301" s="13">
        <v>3.02</v>
      </c>
      <c r="F301" s="14">
        <f>IFERROR((60/Workouts3[[#This Row],[DURATION
(minutes)]])*Workouts3[[#This Row],[DISTANCE
(miles)]],"")</f>
        <v>4.6461538461538465</v>
      </c>
      <c r="G301" s="13" t="s">
        <v>37</v>
      </c>
    </row>
    <row r="302" spans="2:7" ht="30" customHeight="1" x14ac:dyDescent="0.25">
      <c r="B302" s="12">
        <v>45583</v>
      </c>
      <c r="C302" s="13" t="s">
        <v>19</v>
      </c>
      <c r="D302" s="13">
        <v>50</v>
      </c>
      <c r="E302" s="13">
        <v>4.1500000000000004</v>
      </c>
      <c r="F302" s="14">
        <f>IFERROR((60/Workouts3[[#This Row],[DURATION
(minutes)]])*Workouts3[[#This Row],[DISTANCE
(miles)]],"")</f>
        <v>4.9800000000000004</v>
      </c>
      <c r="G302" s="13" t="s">
        <v>23</v>
      </c>
    </row>
    <row r="303" spans="2:7" ht="30" customHeight="1" x14ac:dyDescent="0.25">
      <c r="B303" s="12">
        <v>45584</v>
      </c>
      <c r="C303" s="13" t="s">
        <v>14</v>
      </c>
      <c r="D303" s="13">
        <v>93</v>
      </c>
      <c r="E303" s="13">
        <v>12.73</v>
      </c>
      <c r="F303" s="14">
        <f>IFERROR((60/Workouts3[[#This Row],[DURATION
(minutes)]])*Workouts3[[#This Row],[DISTANCE
(miles)]],"")</f>
        <v>8.2129032258064516</v>
      </c>
      <c r="G303" s="13" t="s">
        <v>38</v>
      </c>
    </row>
    <row r="304" spans="2:7" ht="30" customHeight="1" x14ac:dyDescent="0.25">
      <c r="B304" s="12">
        <v>45585</v>
      </c>
      <c r="C304" s="13" t="s">
        <v>19</v>
      </c>
      <c r="D304" s="13">
        <v>85</v>
      </c>
      <c r="E304" s="13">
        <v>10.46</v>
      </c>
      <c r="F304" s="14">
        <f>IFERROR((60/Workouts3[[#This Row],[DURATION
(minutes)]])*Workouts3[[#This Row],[DISTANCE
(miles)]],"")</f>
        <v>7.383529411764707</v>
      </c>
      <c r="G304" s="13" t="s">
        <v>32</v>
      </c>
    </row>
    <row r="305" spans="2:7" ht="30" customHeight="1" x14ac:dyDescent="0.25">
      <c r="B305" s="12">
        <v>45586</v>
      </c>
      <c r="C305" s="13" t="s">
        <v>20</v>
      </c>
      <c r="D305" s="13">
        <v>64</v>
      </c>
      <c r="E305" s="13">
        <v>7.24</v>
      </c>
      <c r="F305" s="14">
        <f>IFERROR((60/Workouts3[[#This Row],[DURATION
(minutes)]])*Workouts3[[#This Row],[DISTANCE
(miles)]],"")</f>
        <v>6.7875000000000005</v>
      </c>
      <c r="G305" s="13" t="s">
        <v>33</v>
      </c>
    </row>
    <row r="306" spans="2:7" ht="30" customHeight="1" x14ac:dyDescent="0.25">
      <c r="B306" s="12">
        <v>45587</v>
      </c>
      <c r="C306" s="13" t="s">
        <v>14</v>
      </c>
      <c r="D306" s="13">
        <v>42</v>
      </c>
      <c r="E306" s="13">
        <v>2.4500000000000002</v>
      </c>
      <c r="F306" s="14">
        <f>IFERROR((60/Workouts3[[#This Row],[DURATION
(minutes)]])*Workouts3[[#This Row],[DISTANCE
(miles)]],"")</f>
        <v>3.5000000000000004</v>
      </c>
      <c r="G306" s="13" t="s">
        <v>30</v>
      </c>
    </row>
    <row r="307" spans="2:7" ht="30" customHeight="1" x14ac:dyDescent="0.25">
      <c r="B307" s="12">
        <v>45588</v>
      </c>
      <c r="C307" s="13" t="s">
        <v>20</v>
      </c>
      <c r="D307" s="13">
        <v>53</v>
      </c>
      <c r="E307" s="13">
        <v>5.19</v>
      </c>
      <c r="F307" s="14">
        <f>IFERROR((60/Workouts3[[#This Row],[DURATION
(minutes)]])*Workouts3[[#This Row],[DISTANCE
(miles)]],"")</f>
        <v>5.8754716981132082</v>
      </c>
      <c r="G307" s="13" t="s">
        <v>31</v>
      </c>
    </row>
    <row r="308" spans="2:7" ht="30" customHeight="1" x14ac:dyDescent="0.25">
      <c r="B308" s="12">
        <v>45589</v>
      </c>
      <c r="C308" s="13" t="s">
        <v>18</v>
      </c>
      <c r="D308" s="13">
        <v>102</v>
      </c>
      <c r="E308" s="13">
        <v>8.01</v>
      </c>
      <c r="F308" s="14">
        <f>IFERROR((60/Workouts3[[#This Row],[DURATION
(minutes)]])*Workouts3[[#This Row],[DISTANCE
(miles)]],"")</f>
        <v>4.7117647058823531</v>
      </c>
      <c r="G308" s="13" t="s">
        <v>25</v>
      </c>
    </row>
    <row r="309" spans="2:7" ht="30" customHeight="1" x14ac:dyDescent="0.25">
      <c r="B309" s="12">
        <v>45590</v>
      </c>
      <c r="C309" s="13" t="s">
        <v>17</v>
      </c>
      <c r="D309" s="13">
        <v>108</v>
      </c>
      <c r="E309" s="13">
        <v>9.52</v>
      </c>
      <c r="F309" s="14">
        <f>IFERROR((60/Workouts3[[#This Row],[DURATION
(minutes)]])*Workouts3[[#This Row],[DISTANCE
(miles)]],"")</f>
        <v>5.2888888888888888</v>
      </c>
      <c r="G309" s="13" t="s">
        <v>33</v>
      </c>
    </row>
    <row r="310" spans="2:7" ht="30" customHeight="1" x14ac:dyDescent="0.25">
      <c r="B310" s="12">
        <v>45591</v>
      </c>
      <c r="C310" s="13" t="s">
        <v>16</v>
      </c>
      <c r="D310" s="13">
        <v>83</v>
      </c>
      <c r="E310" s="13">
        <v>9.1</v>
      </c>
      <c r="F310" s="14">
        <f>IFERROR((60/Workouts3[[#This Row],[DURATION
(minutes)]])*Workouts3[[#This Row],[DISTANCE
(miles)]],"")</f>
        <v>6.5783132530120483</v>
      </c>
      <c r="G310" s="13" t="s">
        <v>25</v>
      </c>
    </row>
    <row r="311" spans="2:7" ht="30" customHeight="1" x14ac:dyDescent="0.25">
      <c r="B311" s="12">
        <v>45592</v>
      </c>
      <c r="C311" s="13" t="s">
        <v>16</v>
      </c>
      <c r="D311" s="13">
        <v>91</v>
      </c>
      <c r="E311" s="13">
        <v>5.89</v>
      </c>
      <c r="F311" s="14">
        <f>IFERROR((60/Workouts3[[#This Row],[DURATION
(minutes)]])*Workouts3[[#This Row],[DISTANCE
(miles)]],"")</f>
        <v>3.883516483516483</v>
      </c>
      <c r="G311" s="13" t="s">
        <v>37</v>
      </c>
    </row>
    <row r="312" spans="2:7" ht="30" customHeight="1" x14ac:dyDescent="0.25">
      <c r="B312" s="12">
        <v>45593</v>
      </c>
      <c r="C312" s="13" t="s">
        <v>19</v>
      </c>
      <c r="D312" s="13">
        <v>56</v>
      </c>
      <c r="E312" s="13">
        <v>4.5</v>
      </c>
      <c r="F312" s="14">
        <f>IFERROR((60/Workouts3[[#This Row],[DURATION
(minutes)]])*Workouts3[[#This Row],[DISTANCE
(miles)]],"")</f>
        <v>4.8214285714285712</v>
      </c>
      <c r="G312" s="13" t="s">
        <v>33</v>
      </c>
    </row>
    <row r="313" spans="2:7" ht="30" customHeight="1" x14ac:dyDescent="0.25">
      <c r="B313" s="12">
        <v>45594</v>
      </c>
      <c r="C313" s="13" t="s">
        <v>16</v>
      </c>
      <c r="D313" s="13">
        <v>84</v>
      </c>
      <c r="E313" s="13">
        <v>6.43</v>
      </c>
      <c r="F313" s="14">
        <f>IFERROR((60/Workouts3[[#This Row],[DURATION
(minutes)]])*Workouts3[[#This Row],[DISTANCE
(miles)]],"")</f>
        <v>4.5928571428571425</v>
      </c>
      <c r="G313" s="13" t="s">
        <v>34</v>
      </c>
    </row>
    <row r="314" spans="2:7" ht="30" customHeight="1" x14ac:dyDescent="0.25">
      <c r="B314" s="12">
        <v>45595</v>
      </c>
      <c r="C314" s="13" t="s">
        <v>13</v>
      </c>
      <c r="D314" s="13">
        <v>45</v>
      </c>
      <c r="E314" s="13">
        <v>4.01</v>
      </c>
      <c r="F314" s="14">
        <f>IFERROR((60/Workouts3[[#This Row],[DURATION
(minutes)]])*Workouts3[[#This Row],[DISTANCE
(miles)]],"")</f>
        <v>5.3466666666666658</v>
      </c>
      <c r="G314" s="13" t="s">
        <v>40</v>
      </c>
    </row>
    <row r="315" spans="2:7" ht="30" customHeight="1" x14ac:dyDescent="0.25">
      <c r="B315" s="12">
        <v>45596</v>
      </c>
      <c r="C315" s="13" t="s">
        <v>17</v>
      </c>
      <c r="D315" s="13">
        <v>83</v>
      </c>
      <c r="E315" s="13">
        <v>5</v>
      </c>
      <c r="F315" s="14">
        <f>IFERROR((60/Workouts3[[#This Row],[DURATION
(minutes)]])*Workouts3[[#This Row],[DISTANCE
(miles)]],"")</f>
        <v>3.6144578313253013</v>
      </c>
      <c r="G315" s="13" t="s">
        <v>27</v>
      </c>
    </row>
    <row r="316" spans="2:7" ht="30" customHeight="1" x14ac:dyDescent="0.25">
      <c r="B316" s="12">
        <v>45597</v>
      </c>
      <c r="C316" s="13" t="s">
        <v>15</v>
      </c>
      <c r="D316" s="13">
        <v>112</v>
      </c>
      <c r="E316" s="13">
        <v>10.36</v>
      </c>
      <c r="F316" s="14">
        <f>IFERROR((60/Workouts3[[#This Row],[DURATION
(minutes)]])*Workouts3[[#This Row],[DISTANCE
(miles)]],"")</f>
        <v>5.55</v>
      </c>
      <c r="G316" s="13" t="s">
        <v>39</v>
      </c>
    </row>
    <row r="317" spans="2:7" ht="30" customHeight="1" x14ac:dyDescent="0.25">
      <c r="B317" s="12">
        <v>45598</v>
      </c>
      <c r="C317" s="13" t="s">
        <v>14</v>
      </c>
      <c r="D317" s="13">
        <v>115</v>
      </c>
      <c r="E317" s="13">
        <v>7.89</v>
      </c>
      <c r="F317" s="14">
        <f>IFERROR((60/Workouts3[[#This Row],[DURATION
(minutes)]])*Workouts3[[#This Row],[DISTANCE
(miles)]],"")</f>
        <v>4.1165217391304347</v>
      </c>
      <c r="G317" s="13" t="s">
        <v>32</v>
      </c>
    </row>
    <row r="318" spans="2:7" ht="30" customHeight="1" x14ac:dyDescent="0.25">
      <c r="B318" s="12">
        <v>45599</v>
      </c>
      <c r="C318" s="13" t="s">
        <v>14</v>
      </c>
      <c r="D318" s="13">
        <v>45</v>
      </c>
      <c r="E318" s="13">
        <v>2.2599999999999998</v>
      </c>
      <c r="F318" s="14">
        <f>IFERROR((60/Workouts3[[#This Row],[DURATION
(minutes)]])*Workouts3[[#This Row],[DISTANCE
(miles)]],"")</f>
        <v>3.0133333333333328</v>
      </c>
      <c r="G318" s="13" t="s">
        <v>36</v>
      </c>
    </row>
    <row r="319" spans="2:7" ht="30" customHeight="1" x14ac:dyDescent="0.25">
      <c r="B319" s="12">
        <v>45600</v>
      </c>
      <c r="C319" s="13" t="s">
        <v>15</v>
      </c>
      <c r="D319" s="13">
        <v>96</v>
      </c>
      <c r="E319" s="13">
        <v>13.08</v>
      </c>
      <c r="F319" s="14">
        <f>IFERROR((60/Workouts3[[#This Row],[DURATION
(minutes)]])*Workouts3[[#This Row],[DISTANCE
(miles)]],"")</f>
        <v>8.1750000000000007</v>
      </c>
      <c r="G319" s="13" t="s">
        <v>35</v>
      </c>
    </row>
    <row r="320" spans="2:7" ht="30" customHeight="1" x14ac:dyDescent="0.25">
      <c r="B320" s="12">
        <v>45601</v>
      </c>
      <c r="C320" s="13" t="s">
        <v>13</v>
      </c>
      <c r="D320" s="13">
        <v>40</v>
      </c>
      <c r="E320" s="13">
        <v>5.79</v>
      </c>
      <c r="F320" s="14">
        <f>IFERROR((60/Workouts3[[#This Row],[DURATION
(minutes)]])*Workouts3[[#This Row],[DISTANCE
(miles)]],"")</f>
        <v>8.6850000000000005</v>
      </c>
      <c r="G320" s="13" t="s">
        <v>24</v>
      </c>
    </row>
    <row r="321" spans="2:7" ht="30" customHeight="1" x14ac:dyDescent="0.25">
      <c r="B321" s="12">
        <v>45602</v>
      </c>
      <c r="C321" s="13" t="s">
        <v>14</v>
      </c>
      <c r="D321" s="13">
        <v>60</v>
      </c>
      <c r="E321" s="13">
        <v>3.19</v>
      </c>
      <c r="F321" s="14">
        <f>IFERROR((60/Workouts3[[#This Row],[DURATION
(minutes)]])*Workouts3[[#This Row],[DISTANCE
(miles)]],"")</f>
        <v>3.19</v>
      </c>
      <c r="G321" s="13" t="s">
        <v>23</v>
      </c>
    </row>
    <row r="322" spans="2:7" ht="30" customHeight="1" x14ac:dyDescent="0.25">
      <c r="B322" s="12">
        <v>45603</v>
      </c>
      <c r="C322" s="13" t="s">
        <v>16</v>
      </c>
      <c r="D322" s="13">
        <v>97</v>
      </c>
      <c r="E322" s="13">
        <v>8.19</v>
      </c>
      <c r="F322" s="14">
        <f>IFERROR((60/Workouts3[[#This Row],[DURATION
(minutes)]])*Workouts3[[#This Row],[DISTANCE
(miles)]],"")</f>
        <v>5.0659793814432987</v>
      </c>
      <c r="G322" s="13" t="s">
        <v>27</v>
      </c>
    </row>
    <row r="323" spans="2:7" ht="30" customHeight="1" x14ac:dyDescent="0.25">
      <c r="B323" s="12">
        <v>45604</v>
      </c>
      <c r="C323" s="13" t="s">
        <v>19</v>
      </c>
      <c r="D323" s="13">
        <v>93</v>
      </c>
      <c r="E323" s="13">
        <v>13.8</v>
      </c>
      <c r="F323" s="14">
        <f>IFERROR((60/Workouts3[[#This Row],[DURATION
(minutes)]])*Workouts3[[#This Row],[DISTANCE
(miles)]],"")</f>
        <v>8.9032258064516139</v>
      </c>
      <c r="G323" s="13" t="s">
        <v>28</v>
      </c>
    </row>
    <row r="324" spans="2:7" ht="30" customHeight="1" x14ac:dyDescent="0.25">
      <c r="B324" s="12">
        <v>45605</v>
      </c>
      <c r="C324" s="13" t="s">
        <v>16</v>
      </c>
      <c r="D324" s="13">
        <v>58</v>
      </c>
      <c r="E324" s="13">
        <v>4.5999999999999996</v>
      </c>
      <c r="F324" s="14">
        <f>IFERROR((60/Workouts3[[#This Row],[DURATION
(minutes)]])*Workouts3[[#This Row],[DISTANCE
(miles)]],"")</f>
        <v>4.7586206896551726</v>
      </c>
      <c r="G324" s="13" t="s">
        <v>27</v>
      </c>
    </row>
    <row r="325" spans="2:7" ht="30" customHeight="1" x14ac:dyDescent="0.25">
      <c r="B325" s="12">
        <v>45606</v>
      </c>
      <c r="C325" s="13" t="s">
        <v>19</v>
      </c>
      <c r="D325" s="13">
        <v>96</v>
      </c>
      <c r="E325" s="13">
        <v>13.19</v>
      </c>
      <c r="F325" s="14">
        <f>IFERROR((60/Workouts3[[#This Row],[DURATION
(minutes)]])*Workouts3[[#This Row],[DISTANCE
(miles)]],"")</f>
        <v>8.2437500000000004</v>
      </c>
      <c r="G325" s="13" t="s">
        <v>23</v>
      </c>
    </row>
    <row r="326" spans="2:7" ht="30" customHeight="1" x14ac:dyDescent="0.25">
      <c r="B326" s="12">
        <v>45607</v>
      </c>
      <c r="C326" s="13" t="s">
        <v>15</v>
      </c>
      <c r="D326" s="13">
        <v>49</v>
      </c>
      <c r="E326" s="13">
        <v>6.95</v>
      </c>
      <c r="F326" s="14">
        <f>IFERROR((60/Workouts3[[#This Row],[DURATION
(minutes)]])*Workouts3[[#This Row],[DISTANCE
(miles)]],"")</f>
        <v>8.5102040816326543</v>
      </c>
      <c r="G326" s="13" t="s">
        <v>24</v>
      </c>
    </row>
    <row r="327" spans="2:7" ht="30" customHeight="1" x14ac:dyDescent="0.25">
      <c r="B327" s="12">
        <v>45608</v>
      </c>
      <c r="C327" s="13" t="s">
        <v>16</v>
      </c>
      <c r="D327" s="13">
        <v>81</v>
      </c>
      <c r="E327" s="13">
        <v>8.5299999999999994</v>
      </c>
      <c r="F327" s="14">
        <f>IFERROR((60/Workouts3[[#This Row],[DURATION
(minutes)]])*Workouts3[[#This Row],[DISTANCE
(miles)]],"")</f>
        <v>6.318518518518518</v>
      </c>
      <c r="G327" s="13" t="s">
        <v>33</v>
      </c>
    </row>
    <row r="328" spans="2:7" ht="30" customHeight="1" x14ac:dyDescent="0.25">
      <c r="B328" s="12">
        <v>45609</v>
      </c>
      <c r="C328" s="13" t="s">
        <v>19</v>
      </c>
      <c r="D328" s="13">
        <v>115</v>
      </c>
      <c r="E328" s="13">
        <v>7.43</v>
      </c>
      <c r="F328" s="14">
        <f>IFERROR((60/Workouts3[[#This Row],[DURATION
(minutes)]])*Workouts3[[#This Row],[DISTANCE
(miles)]],"")</f>
        <v>3.8765217391304345</v>
      </c>
      <c r="G328" s="13" t="s">
        <v>22</v>
      </c>
    </row>
    <row r="329" spans="2:7" ht="30" customHeight="1" x14ac:dyDescent="0.25">
      <c r="B329" s="12">
        <v>45610</v>
      </c>
      <c r="C329" s="13" t="s">
        <v>14</v>
      </c>
      <c r="D329" s="13">
        <v>49</v>
      </c>
      <c r="E329" s="13">
        <v>6.65</v>
      </c>
      <c r="F329" s="14">
        <f>IFERROR((60/Workouts3[[#This Row],[DURATION
(minutes)]])*Workouts3[[#This Row],[DISTANCE
(miles)]],"")</f>
        <v>8.1428571428571441</v>
      </c>
      <c r="G329" s="13" t="s">
        <v>39</v>
      </c>
    </row>
    <row r="330" spans="2:7" ht="30" customHeight="1" x14ac:dyDescent="0.25">
      <c r="B330" s="12">
        <v>45611</v>
      </c>
      <c r="C330" s="13" t="s">
        <v>15</v>
      </c>
      <c r="D330" s="13">
        <v>93</v>
      </c>
      <c r="E330" s="13">
        <v>7.64</v>
      </c>
      <c r="F330" s="14">
        <f>IFERROR((60/Workouts3[[#This Row],[DURATION
(minutes)]])*Workouts3[[#This Row],[DISTANCE
(miles)]],"")</f>
        <v>4.9290322580645158</v>
      </c>
      <c r="G330" s="13" t="s">
        <v>23</v>
      </c>
    </row>
    <row r="331" spans="2:7" ht="30" customHeight="1" x14ac:dyDescent="0.25">
      <c r="B331" s="12">
        <v>45612</v>
      </c>
      <c r="C331" s="13" t="s">
        <v>18</v>
      </c>
      <c r="D331" s="13">
        <v>80</v>
      </c>
      <c r="E331" s="13">
        <v>4.07</v>
      </c>
      <c r="F331" s="14">
        <f>IFERROR((60/Workouts3[[#This Row],[DURATION
(minutes)]])*Workouts3[[#This Row],[DISTANCE
(miles)]],"")</f>
        <v>3.0525000000000002</v>
      </c>
      <c r="G331" s="13" t="s">
        <v>23</v>
      </c>
    </row>
    <row r="332" spans="2:7" ht="30" customHeight="1" x14ac:dyDescent="0.25">
      <c r="B332" s="12">
        <v>45613</v>
      </c>
      <c r="C332" s="13" t="s">
        <v>20</v>
      </c>
      <c r="D332" s="13">
        <v>92</v>
      </c>
      <c r="E332" s="13">
        <v>5.88</v>
      </c>
      <c r="F332" s="14">
        <f>IFERROR((60/Workouts3[[#This Row],[DURATION
(minutes)]])*Workouts3[[#This Row],[DISTANCE
(miles)]],"")</f>
        <v>3.8347826086956522</v>
      </c>
      <c r="G332" s="13" t="s">
        <v>40</v>
      </c>
    </row>
    <row r="333" spans="2:7" ht="30" customHeight="1" x14ac:dyDescent="0.25">
      <c r="B333" s="12">
        <v>45614</v>
      </c>
      <c r="C333" s="13" t="s">
        <v>17</v>
      </c>
      <c r="D333" s="13">
        <v>87</v>
      </c>
      <c r="E333" s="13">
        <v>6.12</v>
      </c>
      <c r="F333" s="14">
        <f>IFERROR((60/Workouts3[[#This Row],[DURATION
(minutes)]])*Workouts3[[#This Row],[DISTANCE
(miles)]],"")</f>
        <v>4.2206896551724142</v>
      </c>
      <c r="G333" s="13" t="s">
        <v>24</v>
      </c>
    </row>
    <row r="334" spans="2:7" ht="30" customHeight="1" x14ac:dyDescent="0.25">
      <c r="B334" s="12">
        <v>45615</v>
      </c>
      <c r="C334" s="13" t="s">
        <v>17</v>
      </c>
      <c r="D334" s="13">
        <v>54</v>
      </c>
      <c r="E334" s="13">
        <v>2.88</v>
      </c>
      <c r="F334" s="14">
        <f>IFERROR((60/Workouts3[[#This Row],[DURATION
(minutes)]])*Workouts3[[#This Row],[DISTANCE
(miles)]],"")</f>
        <v>3.2</v>
      </c>
      <c r="G334" s="13" t="s">
        <v>29</v>
      </c>
    </row>
    <row r="335" spans="2:7" ht="30" customHeight="1" x14ac:dyDescent="0.25">
      <c r="B335" s="12">
        <v>45616</v>
      </c>
      <c r="C335" s="13" t="s">
        <v>15</v>
      </c>
      <c r="D335" s="13">
        <v>68</v>
      </c>
      <c r="E335" s="13">
        <v>6.34</v>
      </c>
      <c r="F335" s="14">
        <f>IFERROR((60/Workouts3[[#This Row],[DURATION
(minutes)]])*Workouts3[[#This Row],[DISTANCE
(miles)]],"")</f>
        <v>5.5941176470588232</v>
      </c>
      <c r="G335" s="13" t="s">
        <v>35</v>
      </c>
    </row>
    <row r="336" spans="2:7" ht="30" customHeight="1" x14ac:dyDescent="0.25">
      <c r="B336" s="12">
        <v>45617</v>
      </c>
      <c r="C336" s="13" t="s">
        <v>15</v>
      </c>
      <c r="D336" s="13">
        <v>95</v>
      </c>
      <c r="E336" s="13">
        <v>7.75</v>
      </c>
      <c r="F336" s="14">
        <f>IFERROR((60/Workouts3[[#This Row],[DURATION
(minutes)]])*Workouts3[[#This Row],[DISTANCE
(miles)]],"")</f>
        <v>4.8947368421052628</v>
      </c>
      <c r="G336" s="13" t="s">
        <v>26</v>
      </c>
    </row>
    <row r="337" spans="2:7" ht="30" customHeight="1" x14ac:dyDescent="0.25">
      <c r="B337" s="12">
        <v>45618</v>
      </c>
      <c r="C337" s="13" t="s">
        <v>17</v>
      </c>
      <c r="D337" s="13">
        <v>72</v>
      </c>
      <c r="E337" s="13">
        <v>10.7</v>
      </c>
      <c r="F337" s="14">
        <f>IFERROR((60/Workouts3[[#This Row],[DURATION
(minutes)]])*Workouts3[[#This Row],[DISTANCE
(miles)]],"")</f>
        <v>8.9166666666666661</v>
      </c>
      <c r="G337" s="13" t="s">
        <v>34</v>
      </c>
    </row>
    <row r="338" spans="2:7" ht="30" customHeight="1" x14ac:dyDescent="0.25">
      <c r="B338" s="12">
        <v>45619</v>
      </c>
      <c r="C338" s="13" t="s">
        <v>15</v>
      </c>
      <c r="D338" s="13">
        <v>84</v>
      </c>
      <c r="E338" s="13">
        <v>7.89</v>
      </c>
      <c r="F338" s="14">
        <f>IFERROR((60/Workouts3[[#This Row],[DURATION
(minutes)]])*Workouts3[[#This Row],[DISTANCE
(miles)]],"")</f>
        <v>5.6357142857142852</v>
      </c>
      <c r="G338" s="13" t="s">
        <v>29</v>
      </c>
    </row>
    <row r="339" spans="2:7" ht="30" customHeight="1" x14ac:dyDescent="0.25">
      <c r="B339" s="12">
        <v>45620</v>
      </c>
      <c r="C339" s="13" t="s">
        <v>15</v>
      </c>
      <c r="D339" s="13">
        <v>36</v>
      </c>
      <c r="E339" s="13">
        <v>4.7699999999999996</v>
      </c>
      <c r="F339" s="14">
        <f>IFERROR((60/Workouts3[[#This Row],[DURATION
(minutes)]])*Workouts3[[#This Row],[DISTANCE
(miles)]],"")</f>
        <v>7.9499999999999993</v>
      </c>
      <c r="G339" s="13" t="s">
        <v>28</v>
      </c>
    </row>
    <row r="340" spans="2:7" ht="30" customHeight="1" x14ac:dyDescent="0.25">
      <c r="B340" s="12">
        <v>45621</v>
      </c>
      <c r="C340" s="13" t="s">
        <v>14</v>
      </c>
      <c r="D340" s="13">
        <v>54</v>
      </c>
      <c r="E340" s="13">
        <v>3.45</v>
      </c>
      <c r="F340" s="14">
        <f>IFERROR((60/Workouts3[[#This Row],[DURATION
(minutes)]])*Workouts3[[#This Row],[DISTANCE
(miles)]],"")</f>
        <v>3.8333333333333335</v>
      </c>
      <c r="G340" s="13" t="s">
        <v>26</v>
      </c>
    </row>
    <row r="341" spans="2:7" ht="30" customHeight="1" x14ac:dyDescent="0.25">
      <c r="B341" s="12">
        <v>45622</v>
      </c>
      <c r="C341" s="13" t="s">
        <v>14</v>
      </c>
      <c r="D341" s="13">
        <v>30</v>
      </c>
      <c r="E341" s="13">
        <v>2.6</v>
      </c>
      <c r="F341" s="14">
        <f>IFERROR((60/Workouts3[[#This Row],[DURATION
(minutes)]])*Workouts3[[#This Row],[DISTANCE
(miles)]],"")</f>
        <v>5.2</v>
      </c>
      <c r="G341" s="13" t="s">
        <v>31</v>
      </c>
    </row>
    <row r="342" spans="2:7" ht="30" customHeight="1" x14ac:dyDescent="0.25">
      <c r="B342" s="12">
        <v>45623</v>
      </c>
      <c r="C342" s="13" t="s">
        <v>14</v>
      </c>
      <c r="D342" s="13">
        <v>119</v>
      </c>
      <c r="E342" s="13">
        <v>16.239999999999998</v>
      </c>
      <c r="F342" s="14">
        <f>IFERROR((60/Workouts3[[#This Row],[DURATION
(minutes)]])*Workouts3[[#This Row],[DISTANCE
(miles)]],"")</f>
        <v>8.1882352941176464</v>
      </c>
      <c r="G342" s="13" t="s">
        <v>29</v>
      </c>
    </row>
    <row r="343" spans="2:7" ht="30" customHeight="1" x14ac:dyDescent="0.25">
      <c r="B343" s="12">
        <v>45624</v>
      </c>
      <c r="C343" s="13" t="s">
        <v>19</v>
      </c>
      <c r="D343" s="13">
        <v>119</v>
      </c>
      <c r="E343" s="13">
        <v>17.3</v>
      </c>
      <c r="F343" s="14">
        <f>IFERROR((60/Workouts3[[#This Row],[DURATION
(minutes)]])*Workouts3[[#This Row],[DISTANCE
(miles)]],"")</f>
        <v>8.7226890756302531</v>
      </c>
      <c r="G343" s="13" t="s">
        <v>23</v>
      </c>
    </row>
    <row r="344" spans="2:7" ht="30" customHeight="1" x14ac:dyDescent="0.25">
      <c r="B344" s="12">
        <v>45625</v>
      </c>
      <c r="C344" s="13" t="s">
        <v>13</v>
      </c>
      <c r="D344" s="13">
        <v>88</v>
      </c>
      <c r="E344" s="13">
        <v>12.45</v>
      </c>
      <c r="F344" s="14">
        <f>IFERROR((60/Workouts3[[#This Row],[DURATION
(minutes)]])*Workouts3[[#This Row],[DISTANCE
(miles)]],"")</f>
        <v>8.4886363636363633</v>
      </c>
      <c r="G344" s="13" t="s">
        <v>27</v>
      </c>
    </row>
    <row r="345" spans="2:7" ht="30" customHeight="1" x14ac:dyDescent="0.25">
      <c r="B345" s="12">
        <v>45626</v>
      </c>
      <c r="C345" s="13" t="s">
        <v>18</v>
      </c>
      <c r="D345" s="13">
        <v>56</v>
      </c>
      <c r="E345" s="13">
        <v>4.38</v>
      </c>
      <c r="F345" s="14">
        <f>IFERROR((60/Workouts3[[#This Row],[DURATION
(minutes)]])*Workouts3[[#This Row],[DISTANCE
(miles)]],"")</f>
        <v>4.6928571428571422</v>
      </c>
      <c r="G345" s="13" t="s">
        <v>23</v>
      </c>
    </row>
    <row r="346" spans="2:7" ht="30" customHeight="1" x14ac:dyDescent="0.25">
      <c r="B346" s="12">
        <v>45627</v>
      </c>
      <c r="C346" s="13" t="s">
        <v>13</v>
      </c>
      <c r="D346" s="13">
        <v>34</v>
      </c>
      <c r="E346" s="13">
        <v>1.73</v>
      </c>
      <c r="F346" s="14">
        <f>IFERROR((60/Workouts3[[#This Row],[DURATION
(minutes)]])*Workouts3[[#This Row],[DISTANCE
(miles)]],"")</f>
        <v>3.052941176470588</v>
      </c>
      <c r="G346" s="13" t="s">
        <v>28</v>
      </c>
    </row>
    <row r="347" spans="2:7" ht="30" customHeight="1" x14ac:dyDescent="0.25">
      <c r="B347" s="12">
        <v>45628</v>
      </c>
      <c r="C347" s="13" t="s">
        <v>16</v>
      </c>
      <c r="D347" s="13">
        <v>41</v>
      </c>
      <c r="E347" s="13">
        <v>3.77</v>
      </c>
      <c r="F347" s="14">
        <f>IFERROR((60/Workouts3[[#This Row],[DURATION
(minutes)]])*Workouts3[[#This Row],[DISTANCE
(miles)]],"")</f>
        <v>5.5170731707317069</v>
      </c>
      <c r="G347" s="13" t="s">
        <v>23</v>
      </c>
    </row>
    <row r="348" spans="2:7" ht="30" customHeight="1" x14ac:dyDescent="0.25">
      <c r="B348" s="12">
        <v>45629</v>
      </c>
      <c r="C348" s="13" t="s">
        <v>19</v>
      </c>
      <c r="D348" s="13">
        <v>46</v>
      </c>
      <c r="E348" s="13">
        <v>5.82</v>
      </c>
      <c r="F348" s="14">
        <f>IFERROR((60/Workouts3[[#This Row],[DURATION
(minutes)]])*Workouts3[[#This Row],[DISTANCE
(miles)]],"")</f>
        <v>7.5913043478260871</v>
      </c>
      <c r="G348" s="13" t="s">
        <v>22</v>
      </c>
    </row>
    <row r="349" spans="2:7" ht="30" customHeight="1" x14ac:dyDescent="0.25">
      <c r="B349" s="12">
        <v>45630</v>
      </c>
      <c r="C349" s="13" t="s">
        <v>16</v>
      </c>
      <c r="D349" s="13">
        <v>103</v>
      </c>
      <c r="E349" s="13">
        <v>11.56</v>
      </c>
      <c r="F349" s="14">
        <f>IFERROR((60/Workouts3[[#This Row],[DURATION
(minutes)]])*Workouts3[[#This Row],[DISTANCE
(miles)]],"")</f>
        <v>6.7339805825242713</v>
      </c>
      <c r="G349" s="13" t="s">
        <v>26</v>
      </c>
    </row>
    <row r="350" spans="2:7" ht="30" customHeight="1" x14ac:dyDescent="0.25">
      <c r="B350" s="12">
        <v>45631</v>
      </c>
      <c r="C350" s="13" t="s">
        <v>16</v>
      </c>
      <c r="D350" s="13">
        <v>75</v>
      </c>
      <c r="E350" s="13">
        <v>8.0299999999999994</v>
      </c>
      <c r="F350" s="14">
        <f>IFERROR((60/Workouts3[[#This Row],[DURATION
(minutes)]])*Workouts3[[#This Row],[DISTANCE
(miles)]],"")</f>
        <v>6.4239999999999995</v>
      </c>
      <c r="G350" s="13" t="s">
        <v>36</v>
      </c>
    </row>
    <row r="351" spans="2:7" ht="30" customHeight="1" x14ac:dyDescent="0.25">
      <c r="B351" s="12">
        <v>45632</v>
      </c>
      <c r="C351" s="13" t="s">
        <v>13</v>
      </c>
      <c r="D351" s="13">
        <v>76</v>
      </c>
      <c r="E351" s="13">
        <v>5.33</v>
      </c>
      <c r="F351" s="14">
        <f>IFERROR((60/Workouts3[[#This Row],[DURATION
(minutes)]])*Workouts3[[#This Row],[DISTANCE
(miles)]],"")</f>
        <v>4.2078947368421051</v>
      </c>
      <c r="G351" s="13" t="s">
        <v>36</v>
      </c>
    </row>
    <row r="352" spans="2:7" ht="30" customHeight="1" x14ac:dyDescent="0.25">
      <c r="B352" s="12">
        <v>45633</v>
      </c>
      <c r="C352" s="13" t="s">
        <v>15</v>
      </c>
      <c r="D352" s="13">
        <v>60</v>
      </c>
      <c r="E352" s="13">
        <v>4.72</v>
      </c>
      <c r="F352" s="14">
        <f>IFERROR((60/Workouts3[[#This Row],[DURATION
(minutes)]])*Workouts3[[#This Row],[DISTANCE
(miles)]],"")</f>
        <v>4.72</v>
      </c>
      <c r="G352" s="13" t="s">
        <v>24</v>
      </c>
    </row>
    <row r="353" spans="2:7" ht="30" customHeight="1" x14ac:dyDescent="0.25">
      <c r="B353" s="12">
        <v>45634</v>
      </c>
      <c r="C353" s="13" t="s">
        <v>13</v>
      </c>
      <c r="D353" s="13">
        <v>92</v>
      </c>
      <c r="E353" s="13">
        <v>5.0199999999999996</v>
      </c>
      <c r="F353" s="14">
        <f>IFERROR((60/Workouts3[[#This Row],[DURATION
(minutes)]])*Workouts3[[#This Row],[DISTANCE
(miles)]],"")</f>
        <v>3.2739130434782608</v>
      </c>
      <c r="G353" s="13" t="s">
        <v>40</v>
      </c>
    </row>
    <row r="354" spans="2:7" ht="30" customHeight="1" x14ac:dyDescent="0.25">
      <c r="B354" s="12">
        <v>45635</v>
      </c>
      <c r="C354" s="13" t="s">
        <v>13</v>
      </c>
      <c r="D354" s="13">
        <v>63</v>
      </c>
      <c r="E354" s="13">
        <v>4.8600000000000003</v>
      </c>
      <c r="F354" s="14">
        <f>IFERROR((60/Workouts3[[#This Row],[DURATION
(minutes)]])*Workouts3[[#This Row],[DISTANCE
(miles)]],"")</f>
        <v>4.628571428571429</v>
      </c>
      <c r="G354" s="13" t="s">
        <v>41</v>
      </c>
    </row>
    <row r="355" spans="2:7" ht="30" customHeight="1" x14ac:dyDescent="0.25">
      <c r="B355" s="12">
        <v>45636</v>
      </c>
      <c r="C355" s="13" t="s">
        <v>16</v>
      </c>
      <c r="D355" s="13">
        <v>108</v>
      </c>
      <c r="E355" s="13">
        <v>9.4</v>
      </c>
      <c r="F355" s="14">
        <f>IFERROR((60/Workouts3[[#This Row],[DURATION
(minutes)]])*Workouts3[[#This Row],[DISTANCE
(miles)]],"")</f>
        <v>5.2222222222222223</v>
      </c>
      <c r="G355" s="13" t="s">
        <v>33</v>
      </c>
    </row>
    <row r="356" spans="2:7" ht="30" customHeight="1" x14ac:dyDescent="0.25">
      <c r="B356" s="12">
        <v>45637</v>
      </c>
      <c r="C356" s="13" t="s">
        <v>19</v>
      </c>
      <c r="D356" s="13">
        <v>71</v>
      </c>
      <c r="E356" s="13">
        <v>5.45</v>
      </c>
      <c r="F356" s="14">
        <f>IFERROR((60/Workouts3[[#This Row],[DURATION
(minutes)]])*Workouts3[[#This Row],[DISTANCE
(miles)]],"")</f>
        <v>4.605633802816901</v>
      </c>
      <c r="G356" s="13" t="s">
        <v>25</v>
      </c>
    </row>
    <row r="357" spans="2:7" ht="30" customHeight="1" x14ac:dyDescent="0.25">
      <c r="B357" s="12">
        <v>45638</v>
      </c>
      <c r="C357" s="13" t="s">
        <v>14</v>
      </c>
      <c r="D357" s="13">
        <v>93</v>
      </c>
      <c r="E357" s="13">
        <v>12.5</v>
      </c>
      <c r="F357" s="14">
        <f>IFERROR((60/Workouts3[[#This Row],[DURATION
(minutes)]])*Workouts3[[#This Row],[DISTANCE
(miles)]],"")</f>
        <v>8.064516129032258</v>
      </c>
      <c r="G357" s="13" t="s">
        <v>31</v>
      </c>
    </row>
    <row r="358" spans="2:7" ht="30" customHeight="1" x14ac:dyDescent="0.25">
      <c r="B358" s="12">
        <v>45639</v>
      </c>
      <c r="C358" s="13" t="s">
        <v>15</v>
      </c>
      <c r="D358" s="13">
        <v>73</v>
      </c>
      <c r="E358" s="13">
        <v>5.26</v>
      </c>
      <c r="F358" s="14">
        <f>IFERROR((60/Workouts3[[#This Row],[DURATION
(minutes)]])*Workouts3[[#This Row],[DISTANCE
(miles)]],"")</f>
        <v>4.3232876712328761</v>
      </c>
      <c r="G358" s="13" t="s">
        <v>27</v>
      </c>
    </row>
    <row r="359" spans="2:7" ht="30" customHeight="1" x14ac:dyDescent="0.25">
      <c r="B359" s="12">
        <v>45640</v>
      </c>
      <c r="C359" s="13" t="s">
        <v>16</v>
      </c>
      <c r="D359" s="13">
        <v>37</v>
      </c>
      <c r="E359" s="13">
        <v>4.22</v>
      </c>
      <c r="F359" s="14">
        <f>IFERROR((60/Workouts3[[#This Row],[DURATION
(minutes)]])*Workouts3[[#This Row],[DISTANCE
(miles)]],"")</f>
        <v>6.8432432432432435</v>
      </c>
      <c r="G359" s="13" t="s">
        <v>28</v>
      </c>
    </row>
    <row r="360" spans="2:7" ht="30" customHeight="1" x14ac:dyDescent="0.25">
      <c r="B360" s="12">
        <v>45641</v>
      </c>
      <c r="C360" s="13" t="s">
        <v>15</v>
      </c>
      <c r="D360" s="13">
        <v>33</v>
      </c>
      <c r="E360" s="13">
        <v>2.5299999999999998</v>
      </c>
      <c r="F360" s="14">
        <f>IFERROR((60/Workouts3[[#This Row],[DURATION
(minutes)]])*Workouts3[[#This Row],[DISTANCE
(miles)]],"")</f>
        <v>4.5999999999999996</v>
      </c>
      <c r="G360" s="13" t="s">
        <v>28</v>
      </c>
    </row>
    <row r="361" spans="2:7" ht="30" customHeight="1" x14ac:dyDescent="0.25">
      <c r="B361" s="12">
        <v>45642</v>
      </c>
      <c r="C361" s="13" t="s">
        <v>13</v>
      </c>
      <c r="D361" s="13">
        <v>66</v>
      </c>
      <c r="E361" s="13">
        <v>4.82</v>
      </c>
      <c r="F361" s="14">
        <f>IFERROR((60/Workouts3[[#This Row],[DURATION
(minutes)]])*Workouts3[[#This Row],[DISTANCE
(miles)]],"")</f>
        <v>4.3818181818181818</v>
      </c>
      <c r="G361" s="13" t="s">
        <v>32</v>
      </c>
    </row>
    <row r="362" spans="2:7" ht="30" customHeight="1" x14ac:dyDescent="0.25">
      <c r="B362" s="12">
        <v>45643</v>
      </c>
      <c r="C362" s="13" t="s">
        <v>16</v>
      </c>
      <c r="D362" s="13">
        <v>94</v>
      </c>
      <c r="E362" s="13">
        <v>8.24</v>
      </c>
      <c r="F362" s="14">
        <f>IFERROR((60/Workouts3[[#This Row],[DURATION
(minutes)]])*Workouts3[[#This Row],[DISTANCE
(miles)]],"")</f>
        <v>5.2595744680851064</v>
      </c>
      <c r="G362" s="13" t="s">
        <v>23</v>
      </c>
    </row>
    <row r="363" spans="2:7" ht="30" customHeight="1" x14ac:dyDescent="0.25">
      <c r="B363" s="12">
        <v>45644</v>
      </c>
      <c r="C363" s="13" t="s">
        <v>16</v>
      </c>
      <c r="D363" s="13">
        <v>99</v>
      </c>
      <c r="E363" s="13">
        <v>13.31</v>
      </c>
      <c r="F363" s="14">
        <f>IFERROR((60/Workouts3[[#This Row],[DURATION
(minutes)]])*Workouts3[[#This Row],[DISTANCE
(miles)]],"")</f>
        <v>8.0666666666666664</v>
      </c>
      <c r="G363" s="13" t="s">
        <v>39</v>
      </c>
    </row>
    <row r="364" spans="2:7" ht="30" customHeight="1" x14ac:dyDescent="0.25">
      <c r="B364" s="12">
        <v>45645</v>
      </c>
      <c r="C364" s="13" t="s">
        <v>19</v>
      </c>
      <c r="D364" s="13">
        <v>35</v>
      </c>
      <c r="E364" s="13">
        <v>4.6900000000000004</v>
      </c>
      <c r="F364" s="14">
        <f>IFERROR((60/Workouts3[[#This Row],[DURATION
(minutes)]])*Workouts3[[#This Row],[DISTANCE
(miles)]],"")</f>
        <v>8.0400000000000009</v>
      </c>
      <c r="G364" s="13" t="s">
        <v>38</v>
      </c>
    </row>
    <row r="365" spans="2:7" ht="30" customHeight="1" x14ac:dyDescent="0.25">
      <c r="B365" s="12">
        <v>45646</v>
      </c>
      <c r="C365" s="13" t="s">
        <v>19</v>
      </c>
      <c r="D365" s="13">
        <v>112</v>
      </c>
      <c r="E365" s="13">
        <v>12.56</v>
      </c>
      <c r="F365" s="14">
        <f>IFERROR((60/Workouts3[[#This Row],[DURATION
(minutes)]])*Workouts3[[#This Row],[DISTANCE
(miles)]],"")</f>
        <v>6.7285714285714286</v>
      </c>
      <c r="G365" s="13" t="s">
        <v>30</v>
      </c>
    </row>
    <row r="366" spans="2:7" ht="30" customHeight="1" x14ac:dyDescent="0.25">
      <c r="B366" s="12">
        <v>45647</v>
      </c>
      <c r="C366" s="13" t="s">
        <v>13</v>
      </c>
      <c r="D366" s="13">
        <v>96</v>
      </c>
      <c r="E366" s="13">
        <v>7.21</v>
      </c>
      <c r="F366" s="14">
        <f>IFERROR((60/Workouts3[[#This Row],[DURATION
(minutes)]])*Workouts3[[#This Row],[DISTANCE
(miles)]],"")</f>
        <v>4.5062499999999996</v>
      </c>
      <c r="G366" s="13" t="s">
        <v>34</v>
      </c>
    </row>
    <row r="367" spans="2:7" ht="30" customHeight="1" x14ac:dyDescent="0.25">
      <c r="B367" s="12">
        <v>45648</v>
      </c>
      <c r="C367" s="13" t="s">
        <v>19</v>
      </c>
      <c r="D367" s="13">
        <v>66</v>
      </c>
      <c r="E367" s="13">
        <v>5.95</v>
      </c>
      <c r="F367" s="14">
        <f>IFERROR((60/Workouts3[[#This Row],[DURATION
(minutes)]])*Workouts3[[#This Row],[DISTANCE
(miles)]],"")</f>
        <v>5.4090909090909092</v>
      </c>
      <c r="G367" s="13" t="s">
        <v>36</v>
      </c>
    </row>
    <row r="368" spans="2:7" ht="30" customHeight="1" x14ac:dyDescent="0.25">
      <c r="B368" s="12">
        <v>45649</v>
      </c>
      <c r="C368" s="13" t="s">
        <v>14</v>
      </c>
      <c r="D368" s="13">
        <v>75</v>
      </c>
      <c r="E368" s="13">
        <v>5.36</v>
      </c>
      <c r="F368" s="14">
        <f>IFERROR((60/Workouts3[[#This Row],[DURATION
(minutes)]])*Workouts3[[#This Row],[DISTANCE
(miles)]],"")</f>
        <v>4.2880000000000003</v>
      </c>
      <c r="G368" s="13" t="s">
        <v>29</v>
      </c>
    </row>
    <row r="369" spans="2:7" ht="30" customHeight="1" x14ac:dyDescent="0.25">
      <c r="B369" s="12">
        <v>45650</v>
      </c>
      <c r="C369" s="13" t="s">
        <v>16</v>
      </c>
      <c r="D369" s="13">
        <v>119</v>
      </c>
      <c r="E369" s="13">
        <v>7.09</v>
      </c>
      <c r="F369" s="14">
        <f>IFERROR((60/Workouts3[[#This Row],[DURATION
(minutes)]])*Workouts3[[#This Row],[DISTANCE
(miles)]],"")</f>
        <v>3.5747899159663863</v>
      </c>
      <c r="G369" s="13" t="s">
        <v>38</v>
      </c>
    </row>
    <row r="370" spans="2:7" ht="30" customHeight="1" x14ac:dyDescent="0.25">
      <c r="B370" s="12">
        <v>45651</v>
      </c>
      <c r="C370" s="13" t="s">
        <v>19</v>
      </c>
      <c r="D370" s="13">
        <v>84</v>
      </c>
      <c r="E370" s="13">
        <v>11.45</v>
      </c>
      <c r="F370" s="14">
        <f>IFERROR((60/Workouts3[[#This Row],[DURATION
(minutes)]])*Workouts3[[#This Row],[DISTANCE
(miles)]],"")</f>
        <v>8.1785714285714288</v>
      </c>
      <c r="G370" s="13" t="s">
        <v>37</v>
      </c>
    </row>
    <row r="371" spans="2:7" ht="30" customHeight="1" x14ac:dyDescent="0.25">
      <c r="B371" s="12">
        <v>45652</v>
      </c>
      <c r="C371" s="13" t="s">
        <v>13</v>
      </c>
      <c r="D371" s="13">
        <v>115</v>
      </c>
      <c r="E371" s="13">
        <v>12.96</v>
      </c>
      <c r="F371" s="14">
        <f>IFERROR((60/Workouts3[[#This Row],[DURATION
(minutes)]])*Workouts3[[#This Row],[DISTANCE
(miles)]],"")</f>
        <v>6.7617391304347825</v>
      </c>
      <c r="G371" s="13" t="s">
        <v>34</v>
      </c>
    </row>
    <row r="372" spans="2:7" ht="30" customHeight="1" x14ac:dyDescent="0.25">
      <c r="B372" s="12">
        <v>45653</v>
      </c>
      <c r="C372" s="13" t="s">
        <v>13</v>
      </c>
      <c r="D372" s="13">
        <v>65</v>
      </c>
      <c r="E372" s="13">
        <v>3.31</v>
      </c>
      <c r="F372" s="14">
        <f>IFERROR((60/Workouts3[[#This Row],[DURATION
(minutes)]])*Workouts3[[#This Row],[DISTANCE
(miles)]],"")</f>
        <v>3.0553846153846158</v>
      </c>
      <c r="G372" s="13" t="s">
        <v>22</v>
      </c>
    </row>
    <row r="373" spans="2:7" ht="30" customHeight="1" x14ac:dyDescent="0.25">
      <c r="B373" s="12">
        <v>45654</v>
      </c>
      <c r="C373" s="13" t="s">
        <v>15</v>
      </c>
      <c r="D373" s="13">
        <v>30</v>
      </c>
      <c r="E373" s="13">
        <v>1.69</v>
      </c>
      <c r="F373" s="14">
        <f>IFERROR((60/Workouts3[[#This Row],[DURATION
(minutes)]])*Workouts3[[#This Row],[DISTANCE
(miles)]],"")</f>
        <v>3.38</v>
      </c>
      <c r="G373" s="13" t="s">
        <v>27</v>
      </c>
    </row>
    <row r="374" spans="2:7" ht="30" customHeight="1" x14ac:dyDescent="0.25">
      <c r="B374" s="12">
        <v>45655</v>
      </c>
      <c r="C374" s="13" t="s">
        <v>19</v>
      </c>
      <c r="D374" s="13">
        <v>72</v>
      </c>
      <c r="E374" s="13">
        <v>4.58</v>
      </c>
      <c r="F374" s="14">
        <f>IFERROR((60/Workouts3[[#This Row],[DURATION
(minutes)]])*Workouts3[[#This Row],[DISTANCE
(miles)]],"")</f>
        <v>3.8166666666666669</v>
      </c>
      <c r="G374" s="13" t="s">
        <v>30</v>
      </c>
    </row>
    <row r="375" spans="2:7" ht="30" customHeight="1" x14ac:dyDescent="0.25">
      <c r="B375" s="12">
        <v>45656</v>
      </c>
      <c r="C375" s="13" t="s">
        <v>14</v>
      </c>
      <c r="D375" s="13">
        <v>35</v>
      </c>
      <c r="E375" s="13">
        <v>4.91</v>
      </c>
      <c r="F375" s="14">
        <f>IFERROR((60/Workouts3[[#This Row],[DURATION
(minutes)]])*Workouts3[[#This Row],[DISTANCE
(miles)]],"")</f>
        <v>8.4171428571428564</v>
      </c>
      <c r="G375" s="13" t="s">
        <v>31</v>
      </c>
    </row>
    <row r="376" spans="2:7" ht="30" customHeight="1" x14ac:dyDescent="0.25">
      <c r="B376" s="12">
        <v>45657</v>
      </c>
      <c r="C376" s="13" t="s">
        <v>19</v>
      </c>
      <c r="D376" s="13">
        <v>98</v>
      </c>
      <c r="E376" s="13">
        <v>5.32</v>
      </c>
      <c r="F376" s="14">
        <f>IFERROR((60/Workouts3[[#This Row],[DURATION
(minutes)]])*Workouts3[[#This Row],[DISTANCE
(miles)]],"")</f>
        <v>3.2571428571428576</v>
      </c>
      <c r="G376" s="13" t="s">
        <v>27</v>
      </c>
    </row>
    <row r="377" spans="2:7" ht="30" customHeight="1" x14ac:dyDescent="0.25">
      <c r="B377" s="12"/>
      <c r="C377" s="13"/>
      <c r="D377" s="13"/>
      <c r="E377" s="13"/>
      <c r="F377" s="14"/>
      <c r="G377" s="13"/>
    </row>
    <row r="378" spans="2:7" ht="30" customHeight="1" x14ac:dyDescent="0.25">
      <c r="B378" s="12"/>
      <c r="C378" s="13"/>
      <c r="D378" s="13"/>
      <c r="E378" s="13"/>
      <c r="F378" s="14"/>
      <c r="G378" s="13"/>
    </row>
    <row r="379" spans="2:7" ht="30" customHeight="1" x14ac:dyDescent="0.25">
      <c r="B379" s="12" t="s">
        <v>21</v>
      </c>
      <c r="C379" s="13"/>
      <c r="D379" s="13">
        <f>SUM(D10:D376)</f>
        <v>27189</v>
      </c>
      <c r="E379" s="13">
        <f>SUM(E10:E376)</f>
        <v>2728.4700000000021</v>
      </c>
      <c r="F379" s="14"/>
      <c r="G379" s="13"/>
    </row>
    <row r="380" spans="2:7" ht="30" customHeight="1" x14ac:dyDescent="0.25">
      <c r="B380" s="12"/>
      <c r="C380" s="13"/>
      <c r="D380" s="13"/>
      <c r="E380" s="13"/>
      <c r="F380" s="14"/>
      <c r="G380" s="13"/>
    </row>
    <row r="381" spans="2:7" ht="30" customHeight="1" x14ac:dyDescent="0.25">
      <c r="B381" s="12"/>
      <c r="C381" s="13"/>
      <c r="D381" s="13"/>
      <c r="E381" s="13"/>
      <c r="F381" s="14"/>
      <c r="G381" s="13"/>
    </row>
  </sheetData>
  <mergeCells count="1">
    <mergeCell ref="A1:H1"/>
  </mergeCells>
  <printOptions horizontalCentered="1"/>
  <pageMargins left="0.25" right="0.25" top="0.75" bottom="0.75" header="0.3" footer="0.3"/>
  <pageSetup scale="62" fitToHeight="0" orientation="portrait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E089821E7FFA409886B3AD0234035C" ma:contentTypeVersion="29" ma:contentTypeDescription="Create a new document." ma:contentTypeScope="" ma:versionID="13bae29414afa2e23293c9ff0a75cff5">
  <xsd:schema xmlns:xsd="http://www.w3.org/2001/XMLSchema" xmlns:xs="http://www.w3.org/2001/XMLSchema" xmlns:p="http://schemas.microsoft.com/office/2006/metadata/properties" xmlns:ns1="http://schemas.microsoft.com/sharepoint/v3" xmlns:ns2="ebcd411e-39d2-437c-921d-5ffc9b96e570" xmlns:ns3="d01ac7e3-0127-46ca-87d1-141033fc51e3" xmlns:ns4="230e9df3-be65-4c73-a93b-d1236ebd677e" targetNamespace="http://schemas.microsoft.com/office/2006/metadata/properties" ma:root="true" ma:fieldsID="c8a41d0551d1dfd2c024d8ab368c767b" ns1:_="" ns2:_="" ns3:_="" ns4:_="">
    <xsd:import namespace="http://schemas.microsoft.com/sharepoint/v3"/>
    <xsd:import namespace="ebcd411e-39d2-437c-921d-5ffc9b96e570"/>
    <xsd:import namespace="d01ac7e3-0127-46ca-87d1-141033fc51e3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Statu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OneNoteFluid_FileOrder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  <xsd:element ref="ns2:Comments" minOccurs="0"/>
                <xsd:element ref="ns2:MediaServiceBillingMetadata" minOccurs="0"/>
                <xsd:element ref="ns2:CustomColumn" minOccurs="0"/>
                <xsd:element ref="ns2:mbc8818d814f45ef9cc9d5bfc7ae98b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d411e-39d2-437c-921d-5ffc9b96e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Status" ma:index="21" nillable="true" ma:displayName="Status" ma:default="One Pager" ma:format="Dropdown" ma:internalName="Status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neNoteFluid_FileOrder" ma:index="26" nillable="true" ma:displayName="OneNoteFluid_FileOrder" ma:internalName="OneNoteFluid_FileOrder">
      <xsd:simpleType>
        <xsd:restriction base="dms:Text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8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30" nillable="true" ma:displayName="MediaServiceSystemTags" ma:hidden="true" ma:internalName="MediaServiceSystemTags" ma:readOnly="true">
      <xsd:simpleType>
        <xsd:restriction base="dms:Note"/>
      </xsd:simpleType>
    </xsd:element>
    <xsd:element name="Comments" ma:index="31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Text"/>
      </xsd:simpleType>
    </xsd:element>
    <xsd:element name="CustomColumn" ma:index="33" nillable="true" ma:displayName="CustomColumn" ma:format="Dropdown" ma:indexed="true" ma:internalName="CustomColumn">
      <xsd:simpleType>
        <xsd:restriction base="dms:Text">
          <xsd:maxLength value="255"/>
        </xsd:restriction>
      </xsd:simpleType>
    </xsd:element>
    <xsd:element name="mbc8818d814f45ef9cc9d5bfc7ae98b4" ma:index="35" nillable="true" ma:taxonomy="true" ma:internalName="mbc8818d814f45ef9cc9d5bfc7ae98b4" ma:taxonomyFieldName="categorize" ma:displayName="categorize" ma:default="" ma:fieldId="{6bc8818d-814f-45ef-9cc9-d5bfc7ae98b4}" ma:taxonomyMulti="true" ma:sspId="e385fb40-52d4-4fae-9c5b-3e8ff8a5878e" ma:termSetId="180ed1bd-d8ff-49f1-a51c-decde4118c4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c7e3-0127-46ca-87d1-141033fc51e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dfba08c-59f0-4ee1-ab25-f66a7261e9a8}" ma:internalName="TaxCatchAll" ma:showField="CatchAllData" ma:web="d01ac7e3-0127-46ca-87d1-141033fc51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bc8818d814f45ef9cc9d5bfc7ae98b4 xmlns="ebcd411e-39d2-437c-921d-5ffc9b96e570">
      <Terms xmlns="http://schemas.microsoft.com/office/infopath/2007/PartnerControls"/>
    </mbc8818d814f45ef9cc9d5bfc7ae98b4>
    <_ip_UnifiedCompliancePolicyProperties xmlns="http://schemas.microsoft.com/sharepoint/v3" xsi:nil="true"/>
    <Comments xmlns="ebcd411e-39d2-437c-921d-5ffc9b96e570" xsi:nil="true"/>
    <Status xmlns="ebcd411e-39d2-437c-921d-5ffc9b96e570">One Pager</Status>
    <OneNoteFluid_FileOrder xmlns="ebcd411e-39d2-437c-921d-5ffc9b96e570" xsi:nil="true"/>
    <CustomColumn xmlns="ebcd411e-39d2-437c-921d-5ffc9b96e570" xsi:nil="true"/>
    <TaxCatchAll xmlns="230e9df3-be65-4c73-a93b-d1236ebd677e" xsi:nil="true"/>
    <lcf76f155ced4ddcb4097134ff3c332f xmlns="ebcd411e-39d2-437c-921d-5ffc9b96e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66264C-78F8-432E-B9EE-230CA2C23B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cd411e-39d2-437c-921d-5ffc9b96e570"/>
    <ds:schemaRef ds:uri="d01ac7e3-0127-46ca-87d1-141033fc51e3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C8AE3C-7A3D-4708-8673-7EC1362D4F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DCD729-0C94-43E7-8702-38FA264D4B1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bcd411e-39d2-437c-921d-5ffc9b96e570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TM10000057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Justin</vt:lpstr>
      <vt:lpstr>Samantha</vt:lpstr>
      <vt:lpstr>Samantha!Average_Calories</vt:lpstr>
      <vt:lpstr>Average_Calories</vt:lpstr>
      <vt:lpstr>Samantha!Average_Distance__miles_km</vt:lpstr>
      <vt:lpstr>Average_Distance__miles_km</vt:lpstr>
      <vt:lpstr>Samantha!Average_Duration__minutes</vt:lpstr>
      <vt:lpstr>Average_Duration__minutes</vt:lpstr>
      <vt:lpstr>Samantha!Average_Pace__per_hour</vt:lpstr>
      <vt:lpstr>Average_Pace__per_hour</vt:lpstr>
      <vt:lpstr>Samantha!Average_Weight</vt:lpstr>
      <vt:lpstr>Average_Weight</vt:lpstr>
      <vt:lpstr>Justin!Print_Titles</vt:lpstr>
      <vt:lpstr>Samantha!Print_Titles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Dunlop</dc:creator>
  <cp:keywords/>
  <dc:description/>
  <cp:lastModifiedBy>Nathan Imse</cp:lastModifiedBy>
  <cp:revision/>
  <dcterms:created xsi:type="dcterms:W3CDTF">2016-11-02T00:40:35Z</dcterms:created>
  <dcterms:modified xsi:type="dcterms:W3CDTF">2025-10-30T16:11:54Z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0x01010061E089821E7FFA409886B3AD0234035C</vt:lpwstr>
  </property>
  <property fmtid="{D5CDD505-2E9C-101B-9397-08002B2CF9AE}" pid="3" name="MediaServiceImageTags">
    <vt:lpwstr/>
  </property>
  <property fmtid="{D5CDD505-2E9C-101B-9397-08002B2CF9AE}" pid="4" name="categorize">
    <vt:lpwstr/>
  </property>
</Properties>
</file>