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School\Research\Calculations\Cross_Sections\Cross_Sections_fissions\"/>
    </mc:Choice>
  </mc:AlternateContent>
  <bookViews>
    <workbookView xWindow="0" yWindow="0" windowWidth="19170" windowHeight="7560"/>
  </bookViews>
  <sheets>
    <sheet name="Cross_Sections" sheetId="1" r:id="rId1"/>
    <sheet name="Fissions" sheetId="2" r:id="rId2"/>
    <sheet name="Therm_Fast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4" i="2" l="1"/>
  <c r="H35" i="2"/>
  <c r="H33" i="2"/>
  <c r="E34" i="2"/>
  <c r="C33" i="2"/>
  <c r="D33" i="2"/>
  <c r="E33" i="2"/>
  <c r="F33" i="2"/>
  <c r="C34" i="2"/>
  <c r="D34" i="2"/>
  <c r="F34" i="2"/>
  <c r="C35" i="2"/>
  <c r="D35" i="2"/>
  <c r="E35" i="2"/>
  <c r="F35" i="2"/>
  <c r="B34" i="2"/>
  <c r="B35" i="2"/>
  <c r="B33" i="2"/>
  <c r="H30" i="2"/>
  <c r="H31" i="2"/>
  <c r="H29" i="2"/>
  <c r="F30" i="2"/>
  <c r="F31" i="2"/>
  <c r="F29" i="2"/>
  <c r="E30" i="2"/>
  <c r="E31" i="2"/>
  <c r="E29" i="2"/>
  <c r="D30" i="2"/>
  <c r="D31" i="2"/>
  <c r="D29" i="2"/>
  <c r="C30" i="2"/>
  <c r="C31" i="2"/>
  <c r="C29" i="2"/>
  <c r="B30" i="2"/>
  <c r="B31" i="2"/>
  <c r="B29" i="2"/>
  <c r="H26" i="2"/>
  <c r="H27" i="2"/>
  <c r="H25" i="2"/>
  <c r="C22" i="2" l="1"/>
  <c r="D22" i="2"/>
  <c r="E22" i="2"/>
  <c r="F22" i="2"/>
  <c r="B22" i="2"/>
  <c r="H18" i="2"/>
  <c r="F18" i="2"/>
  <c r="E18" i="2"/>
  <c r="D18" i="2"/>
  <c r="C18" i="2"/>
  <c r="B18" i="2"/>
  <c r="H10" i="2" l="1"/>
  <c r="H11" i="2"/>
  <c r="H12" i="2"/>
  <c r="H13" i="2"/>
  <c r="H14" i="2"/>
  <c r="H9" i="2"/>
  <c r="C5" i="2"/>
  <c r="D5" i="2"/>
  <c r="E5" i="2"/>
  <c r="F5" i="2"/>
  <c r="B5" i="2"/>
  <c r="E11" i="1"/>
  <c r="E12" i="1" l="1"/>
  <c r="E13" i="1"/>
  <c r="E14" i="1"/>
  <c r="E15" i="1"/>
  <c r="E3" i="1" l="1"/>
  <c r="E4" i="1" l="1"/>
  <c r="E5" i="1"/>
  <c r="E6" i="1"/>
  <c r="E7" i="1"/>
</calcChain>
</file>

<file path=xl/sharedStrings.xml><?xml version="1.0" encoding="utf-8"?>
<sst xmlns="http://schemas.openxmlformats.org/spreadsheetml/2006/main" count="57" uniqueCount="25">
  <si>
    <t>Isotope</t>
  </si>
  <si>
    <t>U235</t>
  </si>
  <si>
    <t>U238</t>
  </si>
  <si>
    <t>Pu239</t>
  </si>
  <si>
    <t>Pu240</t>
  </si>
  <si>
    <t>Pu241</t>
  </si>
  <si>
    <t xml:space="preserve">Percent Variance </t>
  </si>
  <si>
    <t>FBR Blanket Flux  Spectrum</t>
  </si>
  <si>
    <t>DUO2 Flux Spectrum</t>
  </si>
  <si>
    <t>Fission Flux Spectrum</t>
  </si>
  <si>
    <t>Before</t>
  </si>
  <si>
    <t>New G1</t>
  </si>
  <si>
    <t>Percent Variance</t>
  </si>
  <si>
    <t>Fission Spectrum</t>
  </si>
  <si>
    <t>FBR Blanket Flux Spectrum</t>
  </si>
  <si>
    <t xml:space="preserve">Number of Energy Groups </t>
  </si>
  <si>
    <t>Percent Of Fissions</t>
  </si>
  <si>
    <t xml:space="preserve">Some isotopes build into </t>
  </si>
  <si>
    <t>the matrix</t>
  </si>
  <si>
    <t>need to renormalize</t>
  </si>
  <si>
    <t>All the flux spectrums at different concentrations</t>
  </si>
  <si>
    <t>Thermal</t>
  </si>
  <si>
    <t>Fast</t>
  </si>
  <si>
    <t>DUO2 Spectrum</t>
  </si>
  <si>
    <t>Fission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</si>
</sst>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%"/>
    <numFmt numFmtId="166" formatCode="0.000000000%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10" fontId="1" fillId="3" borderId="4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0" fontId="1" fillId="2" borderId="4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0" fillId="4" borderId="0" xfId="0" applyFill="1"/>
    <xf numFmtId="10" fontId="0" fillId="4" borderId="0" xfId="0" applyNumberFormat="1" applyFill="1"/>
    <xf numFmtId="165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G12" sqref="G12"/>
    </sheetView>
  </sheetViews>
  <sheetFormatPr defaultRowHeight="15" x14ac:dyDescent="0.25"/>
  <cols>
    <col min="2" max="2" width="16.140625" bestFit="1" customWidth="1"/>
    <col min="3" max="3" width="15" bestFit="1" customWidth="1"/>
    <col min="4" max="4" width="16.7109375" customWidth="1"/>
    <col min="5" max="5" width="16.5703125" bestFit="1" customWidth="1"/>
    <col min="6" max="6" width="9.140625" customWidth="1"/>
  </cols>
  <sheetData>
    <row r="1" spans="1:7" x14ac:dyDescent="0.25">
      <c r="A1" s="15" t="s">
        <v>10</v>
      </c>
      <c r="B1" s="15"/>
      <c r="C1" s="15"/>
      <c r="D1" s="15"/>
      <c r="E1" s="15"/>
    </row>
    <row r="2" spans="1:7" ht="30" x14ac:dyDescent="0.25">
      <c r="A2" t="s">
        <v>0</v>
      </c>
      <c r="B2" s="3" t="s">
        <v>9</v>
      </c>
      <c r="C2" s="3" t="s">
        <v>8</v>
      </c>
      <c r="D2" s="3" t="s">
        <v>7</v>
      </c>
      <c r="E2" t="s">
        <v>6</v>
      </c>
    </row>
    <row r="3" spans="1:7" x14ac:dyDescent="0.25">
      <c r="A3" t="s">
        <v>1</v>
      </c>
      <c r="B3" s="2">
        <v>1.22356574639</v>
      </c>
      <c r="C3" s="2">
        <v>1.2455697812199999</v>
      </c>
      <c r="D3" s="2">
        <v>1.2702533892000001</v>
      </c>
      <c r="E3" s="1">
        <f>(_xlfn.STDEV.S(B3:D3)/AVERAGE(B3:D3))</f>
        <v>1.8738329398478235E-2</v>
      </c>
    </row>
    <row r="4" spans="1:7" x14ac:dyDescent="0.25">
      <c r="A4" t="s">
        <v>2</v>
      </c>
      <c r="B4" s="2">
        <v>0.30257362173399999</v>
      </c>
      <c r="C4" s="2">
        <v>0.46000990679699999</v>
      </c>
      <c r="D4" s="2">
        <v>0.25328429199399999</v>
      </c>
      <c r="E4" s="1">
        <f t="shared" ref="E4:E15" si="0">(_xlfn.STDEV.S(B4:D4)/AVERAGE(B4:D4))</f>
        <v>0.31886415833131498</v>
      </c>
    </row>
    <row r="5" spans="1:7" x14ac:dyDescent="0.25">
      <c r="A5" t="s">
        <v>3</v>
      </c>
      <c r="B5" s="2">
        <v>1.79117282109</v>
      </c>
      <c r="C5" s="2">
        <v>1.8457347750399999</v>
      </c>
      <c r="D5" s="2">
        <v>1.7368603685599999</v>
      </c>
      <c r="E5" s="1">
        <f t="shared" si="0"/>
        <v>3.0390547886540407E-2</v>
      </c>
    </row>
    <row r="6" spans="1:7" x14ac:dyDescent="0.25">
      <c r="A6" t="s">
        <v>4</v>
      </c>
      <c r="B6" s="2">
        <v>1.3323046311</v>
      </c>
      <c r="C6" s="2">
        <v>1.5477302100799999</v>
      </c>
      <c r="D6" s="2">
        <v>1.0788932063200001</v>
      </c>
      <c r="E6" s="1">
        <f t="shared" si="0"/>
        <v>0.17783210345447573</v>
      </c>
    </row>
    <row r="7" spans="1:7" x14ac:dyDescent="0.25">
      <c r="A7" t="s">
        <v>5</v>
      </c>
      <c r="B7" s="2">
        <v>1.5998793063500001</v>
      </c>
      <c r="C7" s="2">
        <v>1.57880098571</v>
      </c>
      <c r="D7" s="2">
        <v>1.66436504945</v>
      </c>
      <c r="E7" s="1">
        <f t="shared" si="0"/>
        <v>2.7614459198589354E-2</v>
      </c>
    </row>
    <row r="8" spans="1:7" x14ac:dyDescent="0.25">
      <c r="E8" s="1"/>
    </row>
    <row r="9" spans="1:7" x14ac:dyDescent="0.25">
      <c r="A9" s="15" t="s">
        <v>11</v>
      </c>
      <c r="B9" s="15"/>
      <c r="C9" s="15"/>
      <c r="D9" s="15"/>
      <c r="E9" s="15"/>
    </row>
    <row r="10" spans="1:7" ht="30" x14ac:dyDescent="0.25">
      <c r="A10" t="s">
        <v>0</v>
      </c>
      <c r="B10" s="3" t="s">
        <v>9</v>
      </c>
      <c r="C10" s="3" t="s">
        <v>8</v>
      </c>
      <c r="D10" s="3" t="s">
        <v>7</v>
      </c>
      <c r="E10" t="s">
        <v>12</v>
      </c>
      <c r="G10" s="3" t="s">
        <v>24</v>
      </c>
    </row>
    <row r="11" spans="1:7" x14ac:dyDescent="0.25">
      <c r="A11" t="s">
        <v>1</v>
      </c>
      <c r="B11">
        <v>1.224</v>
      </c>
      <c r="C11">
        <v>10.093999999999999</v>
      </c>
      <c r="D11">
        <v>2.6970000000000001</v>
      </c>
      <c r="E11" s="1">
        <f>(_xlfn.STDEV.S(B11:D11)/AVERAGE(B11:D11))</f>
        <v>1.0174706547579666</v>
      </c>
    </row>
    <row r="12" spans="1:7" x14ac:dyDescent="0.25">
      <c r="A12" t="s">
        <v>2</v>
      </c>
      <c r="B12">
        <v>0.30299999999999999</v>
      </c>
      <c r="C12">
        <v>0.107</v>
      </c>
      <c r="D12">
        <v>2.3E-2</v>
      </c>
      <c r="E12" s="1">
        <f t="shared" si="0"/>
        <v>0.99550697670563126</v>
      </c>
    </row>
    <row r="13" spans="1:7" x14ac:dyDescent="0.25">
      <c r="A13" t="s">
        <v>3</v>
      </c>
      <c r="B13">
        <v>1.7909999999999999</v>
      </c>
      <c r="C13">
        <v>12.263</v>
      </c>
      <c r="D13">
        <v>2.347</v>
      </c>
      <c r="E13" s="1">
        <f t="shared" si="0"/>
        <v>1.0777520767854538</v>
      </c>
    </row>
    <row r="14" spans="1:7" x14ac:dyDescent="0.25">
      <c r="A14" t="s">
        <v>4</v>
      </c>
      <c r="B14">
        <v>1.3320000000000001</v>
      </c>
      <c r="C14">
        <v>0.66</v>
      </c>
      <c r="D14">
        <v>0.26500000000000001</v>
      </c>
      <c r="E14" s="1">
        <f t="shared" si="0"/>
        <v>0.71704824616478757</v>
      </c>
    </row>
    <row r="15" spans="1:7" x14ac:dyDescent="0.25">
      <c r="A15" t="s">
        <v>5</v>
      </c>
      <c r="B15">
        <v>1.6</v>
      </c>
      <c r="C15">
        <v>20.483000000000001</v>
      </c>
      <c r="D15">
        <v>3.5960000000000001</v>
      </c>
      <c r="E15" s="1">
        <f t="shared" si="0"/>
        <v>1.2119661026343207</v>
      </c>
    </row>
  </sheetData>
  <mergeCells count="2">
    <mergeCell ref="A1:E1"/>
    <mergeCell ref="A9:E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workbookViewId="0">
      <selection activeCell="J33" sqref="J33"/>
    </sheetView>
  </sheetViews>
  <sheetFormatPr defaultRowHeight="15" x14ac:dyDescent="0.25"/>
  <cols>
    <col min="1" max="1" width="24.5703125" bestFit="1" customWidth="1"/>
    <col min="2" max="6" width="8" bestFit="1" customWidth="1"/>
  </cols>
  <sheetData>
    <row r="1" spans="1:8" ht="16.5" thickBot="1" x14ac:dyDescent="0.3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8" ht="16.5" thickBot="1" x14ac:dyDescent="0.3">
      <c r="A2" s="6" t="s">
        <v>13</v>
      </c>
      <c r="B2" s="7">
        <v>1.0463999999999999E-2</v>
      </c>
      <c r="C2" s="7">
        <v>0.89939000000000002</v>
      </c>
      <c r="D2" s="7">
        <v>8.2500000000000004E-2</v>
      </c>
      <c r="E2" s="7">
        <v>5.1000000000000004E-3</v>
      </c>
      <c r="F2" s="7">
        <v>2.5000000000000001E-3</v>
      </c>
      <c r="H2" s="1"/>
    </row>
    <row r="3" spans="1:8" ht="16.5" thickBot="1" x14ac:dyDescent="0.3">
      <c r="A3" s="8" t="s">
        <v>8</v>
      </c>
      <c r="B3" s="9">
        <v>8.5970000000000005E-2</v>
      </c>
      <c r="C3" s="9">
        <v>0.31659999999999999</v>
      </c>
      <c r="D3" s="9">
        <v>0.56257000000000001</v>
      </c>
      <c r="E3" s="9">
        <v>2.5100000000000001E-3</v>
      </c>
      <c r="F3" s="9">
        <v>3.2320000000000002E-2</v>
      </c>
      <c r="H3" s="1"/>
    </row>
    <row r="4" spans="1:8" ht="32.25" thickBot="1" x14ac:dyDescent="0.3">
      <c r="A4" s="10" t="s">
        <v>14</v>
      </c>
      <c r="B4" s="7">
        <v>0.1124</v>
      </c>
      <c r="C4" s="7">
        <v>0.32819999999999999</v>
      </c>
      <c r="D4" s="7">
        <v>0.52669999999999995</v>
      </c>
      <c r="E4" s="7">
        <v>4.9360000000000003E-3</v>
      </c>
      <c r="F4" s="7">
        <v>2.776E-2</v>
      </c>
      <c r="H4" s="1"/>
    </row>
    <row r="5" spans="1:8" ht="16.5" thickBot="1" x14ac:dyDescent="0.3">
      <c r="A5" s="8" t="s">
        <v>12</v>
      </c>
      <c r="B5" s="9">
        <f>(_xlfn.STDEV.S(B2:B4)/AVERAGE(B2:B4))</f>
        <v>0.75993800503472275</v>
      </c>
      <c r="C5" s="9">
        <f t="shared" ref="C5:F5" si="0">(_xlfn.STDEV.S(C2:C4)/AVERAGE(C2:C4))</f>
        <v>0.64728269092680701</v>
      </c>
      <c r="D5" s="9">
        <f t="shared" si="0"/>
        <v>0.68464598474924099</v>
      </c>
      <c r="E5" s="9">
        <f t="shared" si="0"/>
        <v>0.3467992464521214</v>
      </c>
      <c r="F5" s="9">
        <f t="shared" si="0"/>
        <v>0.77003183143133447</v>
      </c>
      <c r="H5" s="1"/>
    </row>
    <row r="7" spans="1:8" ht="15.75" thickBot="1" x14ac:dyDescent="0.3"/>
    <row r="8" spans="1:8" ht="16.5" thickBot="1" x14ac:dyDescent="0.3">
      <c r="A8" t="s">
        <v>15</v>
      </c>
      <c r="B8" s="5" t="s">
        <v>1</v>
      </c>
      <c r="C8" s="5" t="s">
        <v>2</v>
      </c>
      <c r="D8" s="5" t="s">
        <v>3</v>
      </c>
      <c r="E8" s="5" t="s">
        <v>4</v>
      </c>
      <c r="F8" s="5" t="s">
        <v>5</v>
      </c>
    </row>
    <row r="9" spans="1:8" ht="16.5" thickBot="1" x14ac:dyDescent="0.3">
      <c r="A9">
        <v>1</v>
      </c>
      <c r="B9" s="9">
        <v>8.5970000000000005E-2</v>
      </c>
      <c r="C9" s="9">
        <v>0.31659999999999999</v>
      </c>
      <c r="D9" s="9">
        <v>0.56257000000000001</v>
      </c>
      <c r="E9" s="9">
        <v>2.5100000000000001E-3</v>
      </c>
      <c r="F9" s="9">
        <v>3.2320000000000002E-2</v>
      </c>
      <c r="H9" s="1">
        <f>SUM(B9:F9)</f>
        <v>0.99997000000000003</v>
      </c>
    </row>
    <row r="10" spans="1:8" x14ac:dyDescent="0.25">
      <c r="A10">
        <v>5</v>
      </c>
      <c r="B10" s="1">
        <v>8.5999999999999993E-2</v>
      </c>
      <c r="C10" s="1">
        <v>0.31695000000000001</v>
      </c>
      <c r="D10" s="1">
        <v>0.56215999999999999</v>
      </c>
      <c r="E10" s="1">
        <v>2.50359E-3</v>
      </c>
      <c r="F10" s="1">
        <v>3.2358999999999999E-2</v>
      </c>
      <c r="H10" s="1">
        <f t="shared" ref="H10:H18" si="1">SUM(B10:F10)</f>
        <v>0.99997259000000005</v>
      </c>
    </row>
    <row r="11" spans="1:8" x14ac:dyDescent="0.25">
      <c r="A11">
        <v>30</v>
      </c>
      <c r="B11" s="1">
        <v>8.7370000000000003E-2</v>
      </c>
      <c r="C11" s="1">
        <v>0.30630000000000002</v>
      </c>
      <c r="D11" s="1">
        <v>0.57096000000000002</v>
      </c>
      <c r="E11" s="1">
        <v>2.4624999999999998E-3</v>
      </c>
      <c r="F11" s="1">
        <v>3.2919999999999998E-2</v>
      </c>
      <c r="H11" s="1">
        <f t="shared" si="1"/>
        <v>1.0000125000000002</v>
      </c>
    </row>
    <row r="12" spans="1:8" x14ac:dyDescent="0.25">
      <c r="A12" s="11">
        <v>100</v>
      </c>
      <c r="B12" s="12">
        <v>8.6757898700000002E-2</v>
      </c>
      <c r="C12" s="12">
        <v>0.31330879971800002</v>
      </c>
      <c r="D12" s="12">
        <v>0.56482399999999999</v>
      </c>
      <c r="E12" s="12">
        <v>2.48665629314E-3</v>
      </c>
      <c r="F12" s="12">
        <v>3.26223E-2</v>
      </c>
      <c r="H12" s="1">
        <f t="shared" si="1"/>
        <v>0.99999965471114005</v>
      </c>
    </row>
    <row r="13" spans="1:8" x14ac:dyDescent="0.25">
      <c r="A13">
        <v>1000</v>
      </c>
      <c r="B13" s="1">
        <v>0.10732999999999999</v>
      </c>
      <c r="C13" s="1">
        <v>0.19705549999999999</v>
      </c>
      <c r="D13" s="1">
        <v>0.65377082276800003</v>
      </c>
      <c r="E13" s="1">
        <v>1.6828641415500001E-3</v>
      </c>
      <c r="F13" s="1">
        <v>4.0157964390000002E-2</v>
      </c>
      <c r="H13" s="1">
        <f t="shared" si="1"/>
        <v>0.99999715129954991</v>
      </c>
    </row>
    <row r="14" spans="1:8" x14ac:dyDescent="0.25">
      <c r="A14">
        <v>10000</v>
      </c>
      <c r="B14" s="1">
        <v>0.14466999999999999</v>
      </c>
      <c r="C14" s="1">
        <v>7.7882894999999996E-4</v>
      </c>
      <c r="D14" s="1">
        <v>0.79543813100000005</v>
      </c>
      <c r="E14" s="1">
        <v>4.15782587774E-4</v>
      </c>
      <c r="F14" s="1">
        <v>5.8693461706699999E-2</v>
      </c>
      <c r="H14" s="1">
        <f t="shared" si="1"/>
        <v>0.999996204244474</v>
      </c>
    </row>
    <row r="15" spans="1:8" x14ac:dyDescent="0.25">
      <c r="H15" s="1"/>
    </row>
    <row r="16" spans="1:8" x14ac:dyDescent="0.25">
      <c r="H16" s="1"/>
    </row>
    <row r="17" spans="1:9" x14ac:dyDescent="0.25">
      <c r="H17" s="1"/>
    </row>
    <row r="18" spans="1:9" x14ac:dyDescent="0.25">
      <c r="A18" t="s">
        <v>17</v>
      </c>
      <c r="B18" s="1">
        <f>B12</f>
        <v>8.6757898700000002E-2</v>
      </c>
      <c r="C18" s="1">
        <f>C12</f>
        <v>0.31330879971800002</v>
      </c>
      <c r="D18" s="1">
        <f>D12/2</f>
        <v>0.282412</v>
      </c>
      <c r="E18" s="1">
        <f>E12/2</f>
        <v>1.24332814657E-3</v>
      </c>
      <c r="F18" s="1">
        <f>F12/2</f>
        <v>1.631115E-2</v>
      </c>
      <c r="H18" s="1">
        <f t="shared" si="1"/>
        <v>0.70003317656457009</v>
      </c>
      <c r="I18" t="s">
        <v>19</v>
      </c>
    </row>
    <row r="19" spans="1:9" x14ac:dyDescent="0.25">
      <c r="A19" t="s">
        <v>18</v>
      </c>
    </row>
    <row r="20" spans="1:9" ht="15.75" thickBot="1" x14ac:dyDescent="0.3"/>
    <row r="21" spans="1:9" ht="16.5" thickBot="1" x14ac:dyDescent="0.3">
      <c r="B21" s="5" t="s">
        <v>1</v>
      </c>
      <c r="C21" s="5" t="s">
        <v>2</v>
      </c>
      <c r="D21" s="5" t="s">
        <v>3</v>
      </c>
      <c r="E21" s="5" t="s">
        <v>4</v>
      </c>
      <c r="F21" s="5" t="s">
        <v>5</v>
      </c>
    </row>
    <row r="22" spans="1:9" x14ac:dyDescent="0.25">
      <c r="A22" t="s">
        <v>16</v>
      </c>
      <c r="B22" s="13">
        <f>B18/$H$18</f>
        <v>0.1239339814232327</v>
      </c>
      <c r="C22" s="13">
        <f>C18/$H$18</f>
        <v>0.44756278731755345</v>
      </c>
      <c r="D22" s="13">
        <f>D18/$H$18</f>
        <v>0.40342659384508572</v>
      </c>
      <c r="E22" s="13">
        <f>E18/$H$18</f>
        <v>1.7760988881579344E-3</v>
      </c>
      <c r="F22" s="13">
        <f>F18/$H$18</f>
        <v>2.3300538525970107E-2</v>
      </c>
    </row>
    <row r="25" spans="1:9" x14ac:dyDescent="0.25">
      <c r="B25">
        <v>1.0364116773000001</v>
      </c>
      <c r="C25">
        <v>90.029068091100001</v>
      </c>
      <c r="D25">
        <v>8.1768161937400006</v>
      </c>
      <c r="E25">
        <v>0.50675298698299998</v>
      </c>
      <c r="F25">
        <v>0.25095105090300002</v>
      </c>
      <c r="H25">
        <f>SUM(B25:F25)</f>
        <v>100.00000000002599</v>
      </c>
    </row>
    <row r="26" spans="1:9" x14ac:dyDescent="0.25">
      <c r="B26">
        <v>8.6757898723199993</v>
      </c>
      <c r="C26">
        <v>31.330879971800002</v>
      </c>
      <c r="D26">
        <v>56.482429791900003</v>
      </c>
      <c r="E26">
        <v>0.24866562931399999</v>
      </c>
      <c r="F26">
        <v>3.2622347347199998</v>
      </c>
      <c r="H26">
        <f t="shared" ref="H26:H27" si="2">SUM(B26:F26)</f>
        <v>100.000000000054</v>
      </c>
    </row>
    <row r="27" spans="1:9" x14ac:dyDescent="0.25">
      <c r="B27">
        <v>11.2991220412</v>
      </c>
      <c r="C27">
        <v>32.5884650992</v>
      </c>
      <c r="D27">
        <v>52.835930555899999</v>
      </c>
      <c r="E27">
        <v>0.48740785008699999</v>
      </c>
      <c r="F27">
        <v>2.7890744535800001</v>
      </c>
      <c r="H27">
        <f t="shared" si="2"/>
        <v>99.999999999967002</v>
      </c>
    </row>
    <row r="29" spans="1:9" x14ac:dyDescent="0.25">
      <c r="B29">
        <f>B25</f>
        <v>1.0364116773000001</v>
      </c>
      <c r="C29">
        <f>C25</f>
        <v>90.029068091100001</v>
      </c>
      <c r="D29">
        <f>D25/2</f>
        <v>4.0884080968700003</v>
      </c>
      <c r="E29">
        <f>E25/2</f>
        <v>0.25337649349149999</v>
      </c>
      <c r="F29">
        <f>F25/2</f>
        <v>0.12547552545150001</v>
      </c>
      <c r="H29">
        <f>SUM(B29:F29)</f>
        <v>95.532739884213001</v>
      </c>
    </row>
    <row r="30" spans="1:9" x14ac:dyDescent="0.25">
      <c r="B30">
        <f t="shared" ref="B30:C31" si="3">B26</f>
        <v>8.6757898723199993</v>
      </c>
      <c r="C30">
        <f t="shared" si="3"/>
        <v>31.330879971800002</v>
      </c>
      <c r="D30">
        <f t="shared" ref="D30:F31" si="4">D26/2</f>
        <v>28.241214895950002</v>
      </c>
      <c r="E30">
        <f t="shared" si="4"/>
        <v>0.124332814657</v>
      </c>
      <c r="F30">
        <f t="shared" si="4"/>
        <v>1.6311173673599999</v>
      </c>
      <c r="H30">
        <f t="shared" ref="H30:H31" si="5">SUM(B30:F30)</f>
        <v>70.003334922086992</v>
      </c>
    </row>
    <row r="31" spans="1:9" x14ac:dyDescent="0.25">
      <c r="B31">
        <f t="shared" si="3"/>
        <v>11.2991220412</v>
      </c>
      <c r="C31">
        <f t="shared" si="3"/>
        <v>32.5884650992</v>
      </c>
      <c r="D31">
        <f t="shared" si="4"/>
        <v>26.41796527795</v>
      </c>
      <c r="E31">
        <f t="shared" si="4"/>
        <v>0.2437039250435</v>
      </c>
      <c r="F31">
        <f t="shared" si="4"/>
        <v>1.39453722679</v>
      </c>
      <c r="H31">
        <f t="shared" si="5"/>
        <v>71.943793570183516</v>
      </c>
    </row>
    <row r="33" spans="2:10" x14ac:dyDescent="0.25">
      <c r="B33">
        <f>B29/$H29</f>
        <v>1.0848759059523943E-2</v>
      </c>
      <c r="C33">
        <f t="shared" ref="C33:F33" si="6">C29/$H29</f>
        <v>0.94238967918450234</v>
      </c>
      <c r="D33">
        <f t="shared" si="6"/>
        <v>4.279588444574297E-2</v>
      </c>
      <c r="E33">
        <f t="shared" si="6"/>
        <v>2.6522477403934587E-3</v>
      </c>
      <c r="F33">
        <f t="shared" si="6"/>
        <v>1.3134295698372942E-3</v>
      </c>
      <c r="H33">
        <f>SUM(B33:F33)</f>
        <v>1</v>
      </c>
      <c r="J33" t="s">
        <v>20</v>
      </c>
    </row>
    <row r="34" spans="2:10" x14ac:dyDescent="0.25">
      <c r="B34">
        <f t="shared" ref="B34:F35" si="7">B30/$H30</f>
        <v>0.12393395088928358</v>
      </c>
      <c r="C34">
        <f t="shared" si="7"/>
        <v>0.44756267693061991</v>
      </c>
      <c r="D34">
        <f t="shared" si="7"/>
        <v>0.40342670713305573</v>
      </c>
      <c r="E34">
        <f>E30/$H30</f>
        <v>1.7760984501007154E-3</v>
      </c>
      <c r="F34">
        <f t="shared" si="7"/>
        <v>2.3300566596940232E-2</v>
      </c>
      <c r="H34">
        <f t="shared" ref="H34:H35" si="8">SUM(B34:F34)</f>
        <v>1.0000000000000002</v>
      </c>
    </row>
    <row r="35" spans="2:10" x14ac:dyDescent="0.25">
      <c r="B35">
        <f t="shared" si="7"/>
        <v>0.15705485463700686</v>
      </c>
      <c r="C35">
        <f t="shared" si="7"/>
        <v>0.45297118044531376</v>
      </c>
      <c r="D35">
        <f t="shared" si="7"/>
        <v>0.36720283942461851</v>
      </c>
      <c r="E35">
        <f t="shared" si="7"/>
        <v>3.3874211095882632E-3</v>
      </c>
      <c r="F35">
        <f t="shared" si="7"/>
        <v>1.9383704383472405E-2</v>
      </c>
      <c r="H35">
        <f t="shared" si="8"/>
        <v>0.99999999999999967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B3" sqref="B3:F4"/>
    </sheetView>
  </sheetViews>
  <sheetFormatPr defaultRowHeight="15" x14ac:dyDescent="0.25"/>
  <cols>
    <col min="2" max="6" width="14.28515625" bestFit="1" customWidth="1"/>
  </cols>
  <sheetData>
    <row r="1" spans="1:6" x14ac:dyDescent="0.25">
      <c r="B1" s="15" t="s">
        <v>23</v>
      </c>
      <c r="C1" s="15"/>
      <c r="D1" s="15"/>
      <c r="E1" s="15"/>
      <c r="F1" s="15"/>
    </row>
    <row r="2" spans="1:6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25">
      <c r="A3" t="s">
        <v>21</v>
      </c>
      <c r="B3" s="14">
        <v>0.86391098079799999</v>
      </c>
      <c r="C3" s="14">
        <v>3.9043992251100001E-4</v>
      </c>
      <c r="D3" s="14">
        <v>0.88769790965399997</v>
      </c>
      <c r="E3" s="14">
        <v>0.13828138417399999</v>
      </c>
      <c r="F3" s="14">
        <v>0.911465784502</v>
      </c>
    </row>
    <row r="4" spans="1:6" x14ac:dyDescent="0.25">
      <c r="A4" t="s">
        <v>22</v>
      </c>
      <c r="B4" s="14">
        <v>0.13608901920200001</v>
      </c>
      <c r="C4" s="14">
        <v>0.99960956076999996</v>
      </c>
      <c r="D4" s="14">
        <v>0.112302090346</v>
      </c>
      <c r="E4" s="14">
        <v>0.86171861582599996</v>
      </c>
      <c r="F4" s="14">
        <v>8.8534215498000002E-2</v>
      </c>
    </row>
  </sheetData>
  <mergeCells count="1">
    <mergeCell ref="B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Cross_Sections</vt:lpstr>
      <vt:lpstr>Fissions</vt:lpstr>
      <vt:lpstr>Therm_Fast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M. Mendoza</dc:creator>
  <cp:lastModifiedBy>Paul M. Mendoza</cp:lastModifiedBy>
  <dcterms:created xsi:type="dcterms:W3CDTF">2015-11-13T06:45:51Z</dcterms:created>
  <dcterms:modified xsi:type="dcterms:W3CDTF">2015-12-13T04:35:42Z</dcterms:modified>
</cp:coreProperties>
</file>