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4" i="1"/>
  <c r="C32" i="1"/>
  <c r="C31" i="1"/>
  <c r="C26" i="1"/>
  <c r="C23" i="1"/>
  <c r="D20" i="1"/>
  <c r="D19" i="1"/>
  <c r="C19" i="1"/>
  <c r="C20" i="1"/>
  <c r="C22" i="1"/>
  <c r="C14" i="1"/>
  <c r="B14" i="1"/>
  <c r="C11" i="1"/>
  <c r="B11" i="1"/>
  <c r="C10" i="1"/>
  <c r="B10" i="1"/>
  <c r="C9" i="1"/>
  <c r="C17" i="1"/>
  <c r="B9" i="1"/>
  <c r="C13" i="1"/>
  <c r="C16" i="1" s="1"/>
  <c r="B13" i="1"/>
  <c r="B16" i="1" s="1"/>
  <c r="B17" i="1"/>
</calcChain>
</file>

<file path=xl/sharedStrings.xml><?xml version="1.0" encoding="utf-8"?>
<sst xmlns="http://schemas.openxmlformats.org/spreadsheetml/2006/main" count="26" uniqueCount="26">
  <si>
    <t>Test Circle</t>
  </si>
  <si>
    <t>My Circle</t>
  </si>
  <si>
    <t>a</t>
  </si>
  <si>
    <t>R</t>
  </si>
  <si>
    <t>mv</t>
  </si>
  <si>
    <t>Xv</t>
  </si>
  <si>
    <t>Yv</t>
  </si>
  <si>
    <t>Code</t>
  </si>
  <si>
    <t>b</t>
  </si>
  <si>
    <t>c</t>
  </si>
  <si>
    <t>x1</t>
  </si>
  <si>
    <t>x2</t>
  </si>
  <si>
    <t>y1</t>
  </si>
  <si>
    <t>y2</t>
  </si>
  <si>
    <t>dbefore</t>
  </si>
  <si>
    <t>daafter</t>
  </si>
  <si>
    <t>xt</t>
  </si>
  <si>
    <t>yt</t>
  </si>
  <si>
    <t>dfuel</t>
  </si>
  <si>
    <t>Length</t>
  </si>
  <si>
    <t>P1</t>
  </si>
  <si>
    <t>Ef</t>
  </si>
  <si>
    <t>Em</t>
  </si>
  <si>
    <t>P2</t>
  </si>
  <si>
    <t>I</t>
  </si>
  <si>
    <t>Flux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</si>
</sst>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1" workbookViewId="0">
      <selection activeCell="A36" sqref="A36"/>
    </sheetView>
  </sheetViews>
  <sheetFormatPr defaultRowHeight="15" x14ac:dyDescent="0.25"/>
  <cols>
    <col min="2" max="2" width="10.140625" bestFit="1" customWidth="1"/>
  </cols>
  <sheetData>
    <row r="1" spans="1:4" x14ac:dyDescent="0.25">
      <c r="B1" t="s">
        <v>0</v>
      </c>
      <c r="C1" t="s">
        <v>1</v>
      </c>
      <c r="D1" t="s">
        <v>7</v>
      </c>
    </row>
    <row r="2" spans="1:4" x14ac:dyDescent="0.25">
      <c r="A2" t="s">
        <v>3</v>
      </c>
      <c r="B2">
        <v>1</v>
      </c>
      <c r="C2">
        <v>0.41</v>
      </c>
    </row>
    <row r="3" spans="1:4" x14ac:dyDescent="0.25">
      <c r="A3" t="s">
        <v>4</v>
      </c>
      <c r="B3">
        <v>1</v>
      </c>
      <c r="C3">
        <v>1</v>
      </c>
    </row>
    <row r="4" spans="1:4" x14ac:dyDescent="0.25">
      <c r="A4" t="s">
        <v>5</v>
      </c>
      <c r="B4">
        <v>1</v>
      </c>
      <c r="C4">
        <v>0.63</v>
      </c>
    </row>
    <row r="5" spans="1:4" x14ac:dyDescent="0.25">
      <c r="A5" t="s">
        <v>6</v>
      </c>
      <c r="B5">
        <v>1</v>
      </c>
      <c r="C5">
        <v>0.63</v>
      </c>
    </row>
    <row r="6" spans="1:4" x14ac:dyDescent="0.25">
      <c r="A6" t="s">
        <v>16</v>
      </c>
      <c r="C6">
        <v>-0.63</v>
      </c>
    </row>
    <row r="7" spans="1:4" x14ac:dyDescent="0.25">
      <c r="A7" t="s">
        <v>17</v>
      </c>
      <c r="C7">
        <v>-0.63</v>
      </c>
    </row>
    <row r="9" spans="1:4" x14ac:dyDescent="0.25">
      <c r="A9" t="s">
        <v>2</v>
      </c>
      <c r="B9">
        <f>(1+B3^2)</f>
        <v>2</v>
      </c>
      <c r="C9">
        <f>(1+C3^2)</f>
        <v>2</v>
      </c>
      <c r="D9">
        <v>2</v>
      </c>
    </row>
    <row r="10" spans="1:4" x14ac:dyDescent="0.25">
      <c r="A10" t="s">
        <v>8</v>
      </c>
      <c r="B10">
        <f>2*(B3*B5-(B3^2)*B4)</f>
        <v>0</v>
      </c>
      <c r="C10">
        <f>2*(C3*C5-(C3^2)*C4)</f>
        <v>0</v>
      </c>
      <c r="D10">
        <v>0</v>
      </c>
    </row>
    <row r="11" spans="1:4" x14ac:dyDescent="0.25">
      <c r="A11" t="s">
        <v>9</v>
      </c>
      <c r="B11">
        <f>(B3^2)*(B4^2)+B5^2-2*B3*B4*B5-B2^2</f>
        <v>-1</v>
      </c>
      <c r="C11">
        <f>(C3^2)*(C4^2)+C5^2-2*C3*C4*C5-C2^2</f>
        <v>-0.16809999999999997</v>
      </c>
      <c r="D11">
        <v>-0.63429999999999997</v>
      </c>
    </row>
    <row r="13" spans="1:4" x14ac:dyDescent="0.25">
      <c r="A13" t="s">
        <v>10</v>
      </c>
      <c r="B13">
        <f>(-1*B$10+(B$10^2-4*B$9*B$11)^0.5)/(2*B$9)</f>
        <v>0.70710678118654757</v>
      </c>
      <c r="C13">
        <f>(-1*C$10+(C$10^2-4*C$9*C$11)^0.5)/(2*C$9)</f>
        <v>0.28991378028648446</v>
      </c>
    </row>
    <row r="14" spans="1:4" x14ac:dyDescent="0.25">
      <c r="A14" t="s">
        <v>11</v>
      </c>
      <c r="B14">
        <f>(-1*B$10-(B$10^2-4*B$9*B$11)^0.5)/(2*B$9)</f>
        <v>-0.70710678118654757</v>
      </c>
      <c r="C14">
        <f>(-1*C$10-(C$10^2-4*C$9*C$11)^0.5)/(2*C$9)</f>
        <v>-0.28991378028648446</v>
      </c>
    </row>
    <row r="16" spans="1:4" x14ac:dyDescent="0.25">
      <c r="A16" t="s">
        <v>12</v>
      </c>
      <c r="B16">
        <f>B$3*(B13-B$4)+B$5</f>
        <v>0.70710678118654757</v>
      </c>
      <c r="C16">
        <f>C$3*(C13-C$4)+C$5</f>
        <v>0.28991378028648446</v>
      </c>
    </row>
    <row r="17" spans="1:4" x14ac:dyDescent="0.25">
      <c r="A17" t="s">
        <v>13</v>
      </c>
      <c r="B17">
        <f>B$3*(B14-B$4)+B$5</f>
        <v>-0.70710678118654746</v>
      </c>
      <c r="C17">
        <f>C$3*(C14-C$4)+C$5</f>
        <v>-0.28991378028648451</v>
      </c>
    </row>
    <row r="19" spans="1:4" x14ac:dyDescent="0.25">
      <c r="C19">
        <f>(C13-C4)^2</f>
        <v>0.11565863683902958</v>
      </c>
      <c r="D19">
        <f>(C14-C4)^2</f>
        <v>0.84624136316097054</v>
      </c>
    </row>
    <row r="20" spans="1:4" x14ac:dyDescent="0.25">
      <c r="C20">
        <f>(C16-C5)^2</f>
        <v>0.11565863683902958</v>
      </c>
      <c r="D20">
        <f>(C17-C5)^2</f>
        <v>0.84624136316097054</v>
      </c>
    </row>
    <row r="22" spans="1:4" x14ac:dyDescent="0.25">
      <c r="A22" t="s">
        <v>14</v>
      </c>
      <c r="C22">
        <f>((C13-C4)^2+(C16-C5)^2)^0.5</f>
        <v>0.48095454429504991</v>
      </c>
    </row>
    <row r="23" spans="1:4" x14ac:dyDescent="0.25">
      <c r="A23" t="s">
        <v>15</v>
      </c>
      <c r="C23">
        <f>C22</f>
        <v>0.48095454429504991</v>
      </c>
    </row>
    <row r="25" spans="1:4" x14ac:dyDescent="0.25">
      <c r="A25" t="s">
        <v>18</v>
      </c>
      <c r="C25">
        <v>0.82</v>
      </c>
    </row>
    <row r="26" spans="1:4" x14ac:dyDescent="0.25">
      <c r="A26" t="s">
        <v>19</v>
      </c>
      <c r="C26">
        <f>C25+C23+C22</f>
        <v>1.7819090885900999</v>
      </c>
    </row>
    <row r="28" spans="1:4" x14ac:dyDescent="0.25">
      <c r="A28" t="s">
        <v>21</v>
      </c>
      <c r="C28">
        <v>0.1414</v>
      </c>
    </row>
    <row r="29" spans="1:4" x14ac:dyDescent="0.25">
      <c r="A29" t="s">
        <v>22</v>
      </c>
      <c r="C29">
        <v>0.08</v>
      </c>
    </row>
    <row r="31" spans="1:4" x14ac:dyDescent="0.25">
      <c r="A31" t="s">
        <v>20</v>
      </c>
      <c r="C31">
        <f>C22*C29</f>
        <v>3.8476363543603995E-2</v>
      </c>
    </row>
    <row r="32" spans="1:4" x14ac:dyDescent="0.25">
      <c r="A32" t="s">
        <v>23</v>
      </c>
      <c r="C32">
        <f>C31+C25*C28</f>
        <v>0.154424363543604</v>
      </c>
    </row>
    <row r="34" spans="1:3" x14ac:dyDescent="0.25">
      <c r="A34" t="s">
        <v>24</v>
      </c>
      <c r="C34">
        <f>1/(4*PI()*C28)</f>
        <v>0.56278268420047861</v>
      </c>
    </row>
    <row r="36" spans="1:3" x14ac:dyDescent="0.25">
      <c r="A36" t="s">
        <v>25</v>
      </c>
      <c r="C36">
        <f>(EXP(-C31)-EXP(-C32))*C34</f>
        <v>5.9286986567196186E-2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2015-09-22T14:05:46Z</dcterms:created>
  <dcterms:modified xsi:type="dcterms:W3CDTF">2015-09-22T15:57:52Z</dcterms:modified>
</cp:coreProperties>
</file>