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s137" sheetId="1" r:id="rId1"/>
    <sheet name="Ce144" sheetId="3" r:id="rId2"/>
    <sheet name="Rh-106" sheetId="4" r:id="rId3"/>
  </sheets>
  <calcPr calcId="152511"/>
</workbook>
</file>

<file path=xl/calcChain.xml><?xml version="1.0" encoding="utf-8"?>
<calcChain xmlns="http://schemas.openxmlformats.org/spreadsheetml/2006/main">
  <c r="F5" i="4" l="1"/>
  <c r="G5" i="4" s="1"/>
  <c r="F4" i="4"/>
  <c r="B19" i="4" s="1"/>
  <c r="F3" i="4"/>
  <c r="G3" i="4" s="1"/>
  <c r="F2" i="4"/>
  <c r="B15" i="4" s="1"/>
  <c r="B18" i="3"/>
  <c r="F5" i="3"/>
  <c r="G5" i="3" s="1"/>
  <c r="F4" i="3"/>
  <c r="B19" i="3" s="1"/>
  <c r="F3" i="3"/>
  <c r="G3" i="3" s="1"/>
  <c r="F2" i="3"/>
  <c r="B15" i="3" s="1"/>
  <c r="G5" i="1"/>
  <c r="F5" i="1"/>
  <c r="B19" i="1"/>
  <c r="G4" i="1"/>
  <c r="F4" i="1"/>
  <c r="B18" i="1"/>
  <c r="B15" i="1"/>
  <c r="F3" i="1"/>
  <c r="G3" i="1" s="1"/>
  <c r="F2" i="1"/>
  <c r="C8" i="1" s="1"/>
  <c r="C8" i="4" l="1"/>
  <c r="B18" i="4"/>
  <c r="G2" i="4"/>
  <c r="G4" i="4"/>
  <c r="C8" i="3"/>
  <c r="G2" i="3"/>
  <c r="G4" i="3"/>
  <c r="G2" i="1"/>
</calcChain>
</file>

<file path=xl/sharedStrings.xml><?xml version="1.0" encoding="utf-8"?>
<sst xmlns="http://schemas.openxmlformats.org/spreadsheetml/2006/main" count="57" uniqueCount="19">
  <si>
    <t>Vial</t>
  </si>
  <si>
    <t>CPS</t>
  </si>
  <si>
    <t>Eff</t>
  </si>
  <si>
    <t>uCi</t>
  </si>
  <si>
    <t>Stock</t>
  </si>
  <si>
    <t>%Error</t>
  </si>
  <si>
    <t>1.2 % of the pellet</t>
  </si>
  <si>
    <t>Product</t>
  </si>
  <si>
    <t>Decrease in Cs</t>
  </si>
  <si>
    <t>Intensity</t>
  </si>
  <si>
    <t>Activity Balance</t>
  </si>
  <si>
    <t>Stock Waste</t>
  </si>
  <si>
    <t>Stock Waste Part</t>
  </si>
  <si>
    <t>Middle Stream</t>
  </si>
  <si>
    <t>???</t>
  </si>
  <si>
    <t>Decrease in Ce</t>
  </si>
  <si>
    <t>Decrease in Rh</t>
  </si>
  <si>
    <t>From Paper</t>
  </si>
  <si>
    <t>From Paper (Ru)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</si>
</sst>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0" sqref="L10"/>
    </sheetView>
  </sheetViews>
  <sheetFormatPr defaultRowHeight="15" x14ac:dyDescent="0.25"/>
  <cols>
    <col min="1" max="1" width="15.140625" bestFit="1" customWidth="1"/>
    <col min="6" max="6" width="12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9</v>
      </c>
      <c r="E1" t="s">
        <v>2</v>
      </c>
      <c r="F1" t="s">
        <v>3</v>
      </c>
    </row>
    <row r="2" spans="1:9" x14ac:dyDescent="0.25">
      <c r="A2" t="s">
        <v>4</v>
      </c>
      <c r="B2">
        <v>79.400000000000006</v>
      </c>
      <c r="C2">
        <v>0.16</v>
      </c>
      <c r="D2">
        <v>0.85099999999999998</v>
      </c>
      <c r="E2">
        <v>9.2500000000000004E-4</v>
      </c>
      <c r="F2">
        <f>B2/(3.7*10^4*E2*D2)</f>
        <v>2.7261357969269171</v>
      </c>
      <c r="G2">
        <f>F2*0.016</f>
        <v>4.3618172750830672E-2</v>
      </c>
      <c r="I2" t="s">
        <v>6</v>
      </c>
    </row>
    <row r="3" spans="1:9" x14ac:dyDescent="0.25">
      <c r="A3" t="s">
        <v>7</v>
      </c>
      <c r="B3">
        <v>5.9700000000000003E-2</v>
      </c>
      <c r="C3">
        <v>4.58</v>
      </c>
      <c r="D3">
        <v>0.85099999999999998</v>
      </c>
      <c r="E3">
        <v>9.2500000000000004E-4</v>
      </c>
      <c r="F3">
        <f>B3/(3.7*10^4*E3*D3)</f>
        <v>2.0497519782939162E-3</v>
      </c>
      <c r="G3">
        <f>F3*0.0458</f>
        <v>9.3878640605861365E-5</v>
      </c>
    </row>
    <row r="4" spans="1:9" x14ac:dyDescent="0.25">
      <c r="A4" t="s">
        <v>11</v>
      </c>
      <c r="B4">
        <v>76.8</v>
      </c>
      <c r="C4">
        <v>0.06</v>
      </c>
      <c r="D4">
        <v>0.85099999999999998</v>
      </c>
      <c r="E4">
        <v>9.2500000000000004E-4</v>
      </c>
      <c r="F4">
        <f>B4/(3.7*10^4*E4*D4)</f>
        <v>2.6368668665489574</v>
      </c>
      <c r="G4">
        <f>F4*0.0458</f>
        <v>0.12076850248794226</v>
      </c>
    </row>
    <row r="5" spans="1:9" x14ac:dyDescent="0.25">
      <c r="A5" t="s">
        <v>12</v>
      </c>
      <c r="B5">
        <v>54.5</v>
      </c>
      <c r="C5">
        <v>0.17</v>
      </c>
      <c r="D5">
        <v>0.85099999999999998</v>
      </c>
      <c r="E5">
        <v>9.2500000000000004E-4</v>
      </c>
      <c r="F5">
        <f>B5/(3.7*10^4*E5*D5)</f>
        <v>1.871214117537997</v>
      </c>
      <c r="G5">
        <f>F5*0.0458</f>
        <v>8.5701606583240261E-2</v>
      </c>
    </row>
    <row r="8" spans="1:9" x14ac:dyDescent="0.25">
      <c r="A8" t="s">
        <v>8</v>
      </c>
      <c r="C8">
        <f>F2/(F3*12)</f>
        <v>110.83193746510329</v>
      </c>
    </row>
    <row r="11" spans="1:9" x14ac:dyDescent="0.25">
      <c r="F11" t="s">
        <v>17</v>
      </c>
    </row>
    <row r="12" spans="1:9" x14ac:dyDescent="0.25">
      <c r="A12" t="s">
        <v>10</v>
      </c>
      <c r="F12">
        <v>52.9</v>
      </c>
    </row>
    <row r="15" spans="1:9" x14ac:dyDescent="0.25">
      <c r="A15" t="s">
        <v>4</v>
      </c>
      <c r="B15">
        <f>F2</f>
        <v>2.7261357969269171</v>
      </c>
    </row>
    <row r="18" spans="1:2" x14ac:dyDescent="0.25">
      <c r="A18" t="s">
        <v>7</v>
      </c>
      <c r="B18">
        <f>F3*12</f>
        <v>2.4597023739526994E-2</v>
      </c>
    </row>
    <row r="19" spans="1:2" x14ac:dyDescent="0.25">
      <c r="A19" t="s">
        <v>11</v>
      </c>
      <c r="B19">
        <f>F4</f>
        <v>2.6368668665489574</v>
      </c>
    </row>
    <row r="20" spans="1:2" x14ac:dyDescent="0.25">
      <c r="A20" t="s">
        <v>13</v>
      </c>
      <c r="B2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2" sqref="F12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9</v>
      </c>
      <c r="E1" t="s">
        <v>2</v>
      </c>
      <c r="F1" t="s">
        <v>3</v>
      </c>
    </row>
    <row r="2" spans="1:9" x14ac:dyDescent="0.25">
      <c r="A2" t="s">
        <v>4</v>
      </c>
      <c r="B2">
        <v>32</v>
      </c>
      <c r="C2">
        <v>0.32</v>
      </c>
      <c r="D2">
        <v>0.1109</v>
      </c>
      <c r="E2">
        <v>2.1970000000000002E-3</v>
      </c>
      <c r="F2">
        <f>B2/(3.7*10^4*E2*D2)</f>
        <v>3.5496591378803082</v>
      </c>
      <c r="G2">
        <f>F2*0.016</f>
        <v>5.6794546206084935E-2</v>
      </c>
      <c r="I2" t="s">
        <v>6</v>
      </c>
    </row>
    <row r="3" spans="1:9" x14ac:dyDescent="0.25">
      <c r="A3" t="s">
        <v>7</v>
      </c>
      <c r="B3">
        <v>0.34699999999999998</v>
      </c>
      <c r="C3">
        <v>1.67</v>
      </c>
      <c r="D3">
        <v>0.1109</v>
      </c>
      <c r="E3">
        <v>2.1970000000000002E-3</v>
      </c>
      <c r="F3">
        <f>B3/(3.7*10^4*E3*D3)</f>
        <v>3.8491616276389591E-2</v>
      </c>
      <c r="G3">
        <f>F3*0.0458</f>
        <v>1.7629160254586432E-3</v>
      </c>
    </row>
    <row r="4" spans="1:9" x14ac:dyDescent="0.25">
      <c r="A4" t="s">
        <v>11</v>
      </c>
      <c r="B4">
        <v>26.8</v>
      </c>
      <c r="C4">
        <v>0.13</v>
      </c>
      <c r="D4">
        <v>0.1109</v>
      </c>
      <c r="E4">
        <v>2.1970000000000002E-3</v>
      </c>
      <c r="F4">
        <f>B4/(3.7*10^4*E4*D4)</f>
        <v>2.9728395279747581</v>
      </c>
      <c r="G4">
        <f>F4*0.0458</f>
        <v>0.13615605038124393</v>
      </c>
    </row>
    <row r="5" spans="1:9" x14ac:dyDescent="0.25">
      <c r="A5" t="s">
        <v>12</v>
      </c>
      <c r="B5">
        <v>18.399999999999999</v>
      </c>
      <c r="C5">
        <v>0.4</v>
      </c>
      <c r="D5">
        <v>0.1109</v>
      </c>
      <c r="E5">
        <v>2.1970000000000002E-3</v>
      </c>
      <c r="F5">
        <f>B5/(3.7*10^4*E5*D5)</f>
        <v>2.0410540042811771</v>
      </c>
      <c r="G5">
        <f>F5*0.0458</f>
        <v>9.3480273396077909E-2</v>
      </c>
    </row>
    <row r="8" spans="1:9" x14ac:dyDescent="0.25">
      <c r="A8" t="s">
        <v>15</v>
      </c>
      <c r="C8">
        <f>F2/(F3*12)</f>
        <v>7.6849183477425553</v>
      </c>
    </row>
    <row r="10" spans="1:9" x14ac:dyDescent="0.25">
      <c r="F10" t="s">
        <v>17</v>
      </c>
    </row>
    <row r="11" spans="1:9" x14ac:dyDescent="0.25">
      <c r="F11">
        <v>11.5</v>
      </c>
    </row>
    <row r="12" spans="1:9" x14ac:dyDescent="0.25">
      <c r="A12" t="s">
        <v>10</v>
      </c>
    </row>
    <row r="15" spans="1:9" x14ac:dyDescent="0.25">
      <c r="A15" t="s">
        <v>4</v>
      </c>
      <c r="B15">
        <f>F2</f>
        <v>3.5496591378803082</v>
      </c>
    </row>
    <row r="18" spans="1:2" x14ac:dyDescent="0.25">
      <c r="A18" t="s">
        <v>7</v>
      </c>
      <c r="B18">
        <f>F3*12</f>
        <v>0.46189939531667512</v>
      </c>
    </row>
    <row r="19" spans="1:2" x14ac:dyDescent="0.25">
      <c r="A19" t="s">
        <v>11</v>
      </c>
      <c r="B19">
        <f>F4</f>
        <v>2.9728395279747581</v>
      </c>
    </row>
    <row r="20" spans="1:2" x14ac:dyDescent="0.25">
      <c r="A20" t="s">
        <v>13</v>
      </c>
      <c r="B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14" sqref="G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5</v>
      </c>
      <c r="D1" t="s">
        <v>9</v>
      </c>
      <c r="E1" t="s">
        <v>2</v>
      </c>
      <c r="F1" t="s">
        <v>3</v>
      </c>
    </row>
    <row r="2" spans="1:9" x14ac:dyDescent="0.25">
      <c r="A2" t="s">
        <v>4</v>
      </c>
      <c r="B2">
        <v>33.5</v>
      </c>
      <c r="C2">
        <v>0.3</v>
      </c>
      <c r="D2">
        <v>0.85499999999999998</v>
      </c>
      <c r="E2">
        <v>1.111E-3</v>
      </c>
      <c r="F2">
        <f>B2/(3.7*10^4*E2*D2)</f>
        <v>0.95315363684305843</v>
      </c>
      <c r="G2">
        <f>F2*0.016</f>
        <v>1.5250458189488935E-2</v>
      </c>
      <c r="I2" t="s">
        <v>6</v>
      </c>
    </row>
    <row r="3" spans="1:9" x14ac:dyDescent="0.25">
      <c r="A3" t="s">
        <v>7</v>
      </c>
      <c r="B3">
        <v>0.751</v>
      </c>
      <c r="C3">
        <v>0.82</v>
      </c>
      <c r="D3">
        <v>0.85499999999999998</v>
      </c>
      <c r="E3">
        <v>1.111E-3</v>
      </c>
      <c r="F3">
        <f>B3/(3.7*10^4*E3*D3)</f>
        <v>2.1367712873705581E-2</v>
      </c>
      <c r="G3">
        <f>F3*0.0458</f>
        <v>9.7864124961571561E-4</v>
      </c>
    </row>
    <row r="4" spans="1:9" x14ac:dyDescent="0.25">
      <c r="A4" t="s">
        <v>11</v>
      </c>
      <c r="B4">
        <v>24.1</v>
      </c>
      <c r="C4">
        <v>0.14000000000000001</v>
      </c>
      <c r="D4">
        <v>0.85499999999999998</v>
      </c>
      <c r="E4">
        <v>1.111E-3</v>
      </c>
      <c r="F4">
        <f>B4/(3.7*10^4*E4*D4)</f>
        <v>0.68570157157963318</v>
      </c>
      <c r="G4">
        <f>F4*0.0458</f>
        <v>3.1405131978347198E-2</v>
      </c>
    </row>
    <row r="5" spans="1:9" x14ac:dyDescent="0.25">
      <c r="A5" t="s">
        <v>12</v>
      </c>
      <c r="B5">
        <v>15</v>
      </c>
      <c r="C5">
        <v>0.41</v>
      </c>
      <c r="D5">
        <v>0.85499999999999998</v>
      </c>
      <c r="E5">
        <v>1.111E-3</v>
      </c>
      <c r="F5">
        <f>B5/(3.7*10^4*E5*D5)</f>
        <v>0.42678521052674262</v>
      </c>
      <c r="G5">
        <f>F5*0.0458</f>
        <v>1.9546762642124814E-2</v>
      </c>
    </row>
    <row r="8" spans="1:9" x14ac:dyDescent="0.25">
      <c r="A8" t="s">
        <v>16</v>
      </c>
      <c r="C8">
        <f>F2/(F3*12)</f>
        <v>3.7172658677319124</v>
      </c>
    </row>
    <row r="12" spans="1:9" x14ac:dyDescent="0.25">
      <c r="A12" t="s">
        <v>10</v>
      </c>
    </row>
    <row r="13" spans="1:9" x14ac:dyDescent="0.25">
      <c r="G13" t="s">
        <v>18</v>
      </c>
    </row>
    <row r="14" spans="1:9" x14ac:dyDescent="0.25">
      <c r="G14">
        <v>16.600000000000001</v>
      </c>
    </row>
    <row r="15" spans="1:9" x14ac:dyDescent="0.25">
      <c r="A15" t="s">
        <v>4</v>
      </c>
      <c r="B15">
        <f>F2</f>
        <v>0.95315363684305843</v>
      </c>
    </row>
    <row r="18" spans="1:2" x14ac:dyDescent="0.25">
      <c r="A18" t="s">
        <v>7</v>
      </c>
      <c r="B18">
        <f>F3*12</f>
        <v>0.25641255448446698</v>
      </c>
    </row>
    <row r="19" spans="1:2" x14ac:dyDescent="0.25">
      <c r="A19" t="s">
        <v>11</v>
      </c>
      <c r="B19">
        <f>F4</f>
        <v>0.68570157157963318</v>
      </c>
    </row>
    <row r="20" spans="1:2" x14ac:dyDescent="0.25">
      <c r="A20" t="s">
        <v>13</v>
      </c>
      <c r="B2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Cs137</vt:lpstr>
      <vt:lpstr>Ce144</vt:lpstr>
      <vt:lpstr>Rh-106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2016-10-12T19:50:31Z</dcterms:modified>
</cp:coreProperties>
</file>