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xampp\htdocs\loan-manager\application\reporting\CBL_report\"/>
    </mc:Choice>
  </mc:AlternateContent>
  <bookViews>
    <workbookView xWindow="0" yWindow="0" windowWidth="20490" windowHeight="8940" tabRatio="820" activeTab="3"/>
  </bookViews>
  <sheets>
    <sheet name="Financial_Position" sheetId="6" r:id="rId1"/>
    <sheet name="Financial_Performance" sheetId="9" r:id="rId2"/>
    <sheet name="Liquidity_Return" sheetId="10" r:id="rId3"/>
    <sheet name="Capital_Adequacy" sheetId="11" r:id="rId4"/>
    <sheet name="Credit_Risk" sheetId="7" r:id="rId5"/>
    <sheet name="Bad_Debts" sheetId="8" r:id="rId6"/>
    <sheet name="Top_10_Debtors" sheetId="13" r:id="rId7"/>
    <sheet name="FI_Info" sheetId="12" r:id="rId8"/>
  </sheets>
  <externalReferences>
    <externalReference r:id="rId9"/>
  </externalReferences>
  <definedNames>
    <definedName name="_xlnm.Print_Area" localSheetId="5">Bad_Debts!$A$1:$E$26</definedName>
    <definedName name="_xlnm.Print_Area" localSheetId="3">Capital_Adequacy!$A$1:$D$30</definedName>
    <definedName name="_xlnm.Print_Area" localSheetId="4">Credit_Risk!$A$1:$E$32</definedName>
    <definedName name="_xlnm.Print_Area" localSheetId="7">FI_Info!$B$1:$D$48</definedName>
    <definedName name="_xlnm.Print_Area" localSheetId="1">Financial_Performance!$A$1:$B$37</definedName>
    <definedName name="_xlnm.Print_Area" localSheetId="0">Financial_Position!$A$1:$B$66</definedName>
    <definedName name="_xlnm.Print_Area" localSheetId="2">Liquidity_Return!$A$1:$B$29</definedName>
    <definedName name="_xlnm.Print_Area" localSheetId="6">Top_10_Debtors!$A$1:$G$17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11" l="1"/>
  <c r="B16" i="10"/>
  <c r="B11" i="10"/>
  <c r="B59" i="6"/>
  <c r="B20" i="6" l="1"/>
  <c r="B18" i="6"/>
  <c r="D10" i="12" l="1"/>
  <c r="B25" i="9" l="1"/>
  <c r="B27" i="9" s="1"/>
  <c r="C19" i="12" l="1"/>
  <c r="B27" i="11" l="1"/>
  <c r="D27" i="11" s="1"/>
  <c r="D29" i="11" s="1"/>
  <c r="E15" i="7"/>
  <c r="E19" i="7"/>
  <c r="E13" i="7"/>
  <c r="D19" i="12"/>
  <c r="B16" i="11"/>
  <c r="B17" i="11" s="1"/>
  <c r="D22" i="11"/>
  <c r="B11" i="8"/>
  <c r="D11" i="8"/>
  <c r="D13" i="8"/>
  <c r="E22" i="7"/>
  <c r="E24" i="7" s="1"/>
  <c r="E26" i="7" s="1"/>
  <c r="E32" i="7" s="1"/>
  <c r="B22" i="10"/>
  <c r="B29" i="10" s="1"/>
  <c r="C13" i="8"/>
  <c r="E13" i="8"/>
  <c r="D35" i="12"/>
  <c r="C35" i="12"/>
  <c r="D14" i="12"/>
  <c r="C14" i="12"/>
  <c r="B29" i="6"/>
  <c r="B36" i="6"/>
  <c r="D21" i="11"/>
  <c r="D23" i="11"/>
  <c r="D24" i="11"/>
  <c r="D25" i="11"/>
  <c r="D26" i="11"/>
  <c r="D20" i="11"/>
  <c r="B60" i="6"/>
  <c r="B50" i="6"/>
  <c r="B46" i="6"/>
  <c r="E14" i="7"/>
  <c r="E16" i="7"/>
  <c r="E17" i="7"/>
  <c r="E18" i="7"/>
  <c r="C19" i="7"/>
  <c r="B29" i="9"/>
  <c r="B37" i="9" s="1"/>
  <c r="B13" i="9"/>
  <c r="B13" i="8"/>
  <c r="B38" i="6" l="1"/>
  <c r="B51" i="6"/>
  <c r="B62" i="6" s="1"/>
  <c r="B64" i="6" l="1"/>
  <c r="B66" i="6"/>
</calcChain>
</file>

<file path=xl/sharedStrings.xml><?xml version="1.0" encoding="utf-8"?>
<sst xmlns="http://schemas.openxmlformats.org/spreadsheetml/2006/main" count="246" uniqueCount="207">
  <si>
    <t>Assets</t>
  </si>
  <si>
    <t>M</t>
  </si>
  <si>
    <t>Current assets</t>
  </si>
  <si>
    <t>Notes &amp; Coins</t>
  </si>
  <si>
    <t>Bank deposits maturity &lt; 1 year</t>
  </si>
  <si>
    <t>Other deposits maturity &lt; 1 year</t>
  </si>
  <si>
    <t>Loans repayable &lt; 1 year</t>
  </si>
  <si>
    <t>Net loans</t>
  </si>
  <si>
    <t>Other current assets</t>
  </si>
  <si>
    <t>Total current assets</t>
  </si>
  <si>
    <t>Non-current assets</t>
  </si>
  <si>
    <t>Investments maturing &gt; 1 year</t>
  </si>
  <si>
    <t>Loans repayable &gt; 1 year</t>
  </si>
  <si>
    <t>Office furniture &amp; fittings</t>
  </si>
  <si>
    <t>Net office furniture and fittings</t>
  </si>
  <si>
    <t>Buildings and other real estate</t>
  </si>
  <si>
    <t>Net buildings and other real estate</t>
  </si>
  <si>
    <t>Other noncurrent assets</t>
  </si>
  <si>
    <t>Total noncurrent assets</t>
  </si>
  <si>
    <t>Total assets</t>
  </si>
  <si>
    <t>CENTRAL BANK OF LESOTHO</t>
  </si>
  <si>
    <t>Statement of Financial Position-Monthly</t>
  </si>
  <si>
    <t>Liabilities</t>
  </si>
  <si>
    <t>Current liabilities</t>
  </si>
  <si>
    <t>Amounts payable to creditors due &lt; 12 months</t>
  </si>
  <si>
    <t>Total current liabilities</t>
  </si>
  <si>
    <t>Noncurrent liabilities</t>
  </si>
  <si>
    <t>Amounts payable to creditors due &gt; 12 months</t>
  </si>
  <si>
    <t>Total liabilities</t>
  </si>
  <si>
    <t>Fully paid up share capital</t>
  </si>
  <si>
    <t>Debts where the rights of creditors are subordinated</t>
  </si>
  <si>
    <t>Statutory Reserves</t>
  </si>
  <si>
    <t>Other reserves</t>
  </si>
  <si>
    <t>Unappropriated surplus</t>
  </si>
  <si>
    <t>Surplus for the year to date</t>
  </si>
  <si>
    <t>Total shareholders’ funds</t>
  </si>
  <si>
    <t>Period</t>
  </si>
  <si>
    <t>No</t>
  </si>
  <si>
    <t>Balance</t>
  </si>
  <si>
    <t>Provision</t>
  </si>
  <si>
    <t>Less than 30 days</t>
  </si>
  <si>
    <t>30 days but less than 90 days</t>
  </si>
  <si>
    <t>90 days but less than 180 days</t>
  </si>
  <si>
    <t>180 days but less than 270 days</t>
  </si>
  <si>
    <t>270 days but less than 365 days</t>
  </si>
  <si>
    <t>365 days and over</t>
  </si>
  <si>
    <t>Total (1)</t>
  </si>
  <si>
    <t>Total balance outstanding excluding non-performing loans above:</t>
  </si>
  <si>
    <t>1% of total loan balance (2):</t>
  </si>
  <si>
    <t>Total provisioning required (1+2):</t>
  </si>
  <si>
    <t>Book Provision:</t>
  </si>
  <si>
    <t>Additional amounts provided during the quarter</t>
  </si>
  <si>
    <t>Bad debts written off to the provision during the quarter</t>
  </si>
  <si>
    <t>Quarter ended</t>
  </si>
  <si>
    <t>Financial year to date</t>
  </si>
  <si>
    <t>Amount</t>
  </si>
  <si>
    <t>Number</t>
  </si>
  <si>
    <t>Bad debts written directly to Income and Expenses</t>
  </si>
  <si>
    <t>Bad debts written off against provision</t>
  </si>
  <si>
    <t>Total bad debts written off</t>
  </si>
  <si>
    <t>Bad debts recovered</t>
  </si>
  <si>
    <t>Loans restructured</t>
  </si>
  <si>
    <t>Loans restructured:</t>
  </si>
  <si>
    <t xml:space="preserve">Report any loans where the terms and conditions have been formally changed such as extending the </t>
  </si>
  <si>
    <t>repayment period, reducing the repayments or reducing the interest rate:</t>
  </si>
  <si>
    <t xml:space="preserve">Loans with a non-standard interest rate: </t>
  </si>
  <si>
    <t xml:space="preserve">This return is to be completed as at the following dates: 31 March, 30 June. 30 September and 31 December. The return must be returned to the Director of Supervision, Central Bank of Lesotho within 21 days of the date to which it relates </t>
  </si>
  <si>
    <t>Name of Credit Giving Institution:</t>
  </si>
  <si>
    <t>Quarter ending:</t>
  </si>
  <si>
    <t>Non-perfoming loans:</t>
  </si>
  <si>
    <t>For the Quarter ended:</t>
  </si>
  <si>
    <t>Central Bank of Lesotho</t>
  </si>
  <si>
    <t>For the year to date ending:</t>
  </si>
  <si>
    <t xml:space="preserve">Income </t>
  </si>
  <si>
    <t>Loan interest</t>
  </si>
  <si>
    <t>Fees income</t>
  </si>
  <si>
    <t>Interest from investments</t>
  </si>
  <si>
    <t>Any other income</t>
  </si>
  <si>
    <t>Total income</t>
  </si>
  <si>
    <t>Expenses</t>
  </si>
  <si>
    <t>Accommodation</t>
  </si>
  <si>
    <t>Audit fees</t>
  </si>
  <si>
    <t>Bad debts written off to expenses</t>
  </si>
  <si>
    <t>Increase in provision for doubtful debts</t>
  </si>
  <si>
    <t>Board fees</t>
  </si>
  <si>
    <t>Computer charges</t>
  </si>
  <si>
    <t>Interest expense</t>
  </si>
  <si>
    <t>Salaries and on-costs</t>
  </si>
  <si>
    <t>Other expenses</t>
  </si>
  <si>
    <t>Total expenses</t>
  </si>
  <si>
    <t>Surplus (deficit)</t>
  </si>
  <si>
    <t>Tax expense</t>
  </si>
  <si>
    <t>Net surplus (deficit)</t>
  </si>
  <si>
    <t>Transfers to reserves</t>
  </si>
  <si>
    <t>Opening balance</t>
  </si>
  <si>
    <t>Closing balance</t>
  </si>
  <si>
    <t xml:space="preserve">This return is to be completed as at the following dates: 31 March, 30 June, 30 September and 31 December.  The return must be signed by the Chairman and the Chief Executive Officer and returned to the Director of Supervision, Central Bank of Lesotho within 21 days of  the date to which it relates. </t>
  </si>
  <si>
    <t>Asset</t>
  </si>
  <si>
    <t>Notes and coins</t>
  </si>
  <si>
    <t>Government securities with 90 days or less to maturity</t>
  </si>
  <si>
    <t>Deposits with Banks with 90 days or less to maturity</t>
  </si>
  <si>
    <t>Deposits with NBFIs  with 90 days or less to maturity</t>
  </si>
  <si>
    <t>Total liquid fund</t>
  </si>
  <si>
    <t>Total loans approved and due to be disbursed in the next 30 days):</t>
  </si>
  <si>
    <t>Estimated payments to creditors in the next 30 days:</t>
  </si>
  <si>
    <t>Total liquidity requirement (1+2):</t>
  </si>
  <si>
    <t>Liquidity ratio (total liquid funds to liquidity requirements):</t>
  </si>
  <si>
    <t>Capital adequacy return</t>
  </si>
  <si>
    <t>Capital</t>
  </si>
  <si>
    <t>Total capital</t>
  </si>
  <si>
    <t>Risk weighting</t>
  </si>
  <si>
    <t>Cash</t>
  </si>
  <si>
    <t>Deposits with CBL and government securities</t>
  </si>
  <si>
    <t>Deposits with other Banks</t>
  </si>
  <si>
    <t>Deposits with other NBFIs</t>
  </si>
  <si>
    <t>Loans net of any cash collateral held</t>
  </si>
  <si>
    <t>Office furniture, fittings &amp; equipment net of accumulated depreciation</t>
  </si>
  <si>
    <t>Real estate &amp; buildings</t>
  </si>
  <si>
    <t>All other assets</t>
  </si>
  <si>
    <t>This includes items such as computer software that has been developed for the institution and capitalized and formation expenses that have been capitalized and not yet fully amortized.</t>
  </si>
  <si>
    <t>Balance (M)</t>
  </si>
  <si>
    <t>Risk weighted assets (M)</t>
  </si>
  <si>
    <t xml:space="preserve">Total intangible assets: </t>
  </si>
  <si>
    <t>Amount (M)</t>
  </si>
  <si>
    <t>Bad debts written off and recovered:</t>
  </si>
  <si>
    <t>Percent (%)</t>
  </si>
  <si>
    <t>Equity and Liabilities (Shareholders’ Funds)</t>
  </si>
  <si>
    <t>Total Liabilities and Equity</t>
  </si>
  <si>
    <t>V-Check</t>
  </si>
  <si>
    <t>(lesss) Provision for doubtful debts</t>
  </si>
  <si>
    <t>Unearned Interest</t>
  </si>
  <si>
    <t>Accounts Receivables</t>
  </si>
  <si>
    <t>(Less) Provision for doubtful debts</t>
  </si>
  <si>
    <t>Name of Bank: 1. Standard Lesotho Bank</t>
  </si>
  <si>
    <t>2. Nedbank</t>
  </si>
  <si>
    <t>3. First National Bank</t>
  </si>
  <si>
    <t>4. Lesotho Post Bank</t>
  </si>
  <si>
    <t xml:space="preserve">Name of NBFI: 1. </t>
  </si>
  <si>
    <t>2..</t>
  </si>
  <si>
    <t>3..</t>
  </si>
  <si>
    <t>4..</t>
  </si>
  <si>
    <t>5..</t>
  </si>
  <si>
    <t>Provision for Income Tax</t>
  </si>
  <si>
    <t>Provision for Dividends</t>
  </si>
  <si>
    <t>Provision interest</t>
  </si>
  <si>
    <t>Total non-current liabilities</t>
  </si>
  <si>
    <t>(Less) provision for depreciation</t>
  </si>
  <si>
    <t>Net Intangible assets</t>
  </si>
  <si>
    <t>Less accumulated amortization</t>
  </si>
  <si>
    <t>Access and Usage Indicators</t>
  </si>
  <si>
    <t>Amount/Value</t>
  </si>
  <si>
    <t>Branches</t>
  </si>
  <si>
    <t>Loans/Borrowers</t>
  </si>
  <si>
    <t>Households</t>
  </si>
  <si>
    <t>of which Male</t>
  </si>
  <si>
    <t>of which Female</t>
  </si>
  <si>
    <t>Businesses</t>
  </si>
  <si>
    <t>Micro (1-2 Employees)</t>
  </si>
  <si>
    <t>Small (3-9 Employees)</t>
  </si>
  <si>
    <t>Medium (10-49 Employees)</t>
  </si>
  <si>
    <t>Big/Large (50+ Employees)</t>
  </si>
  <si>
    <t>Loans/Borrowers by Economic Sectors</t>
  </si>
  <si>
    <t>Agriculture</t>
  </si>
  <si>
    <t>Mining and Quarrying</t>
  </si>
  <si>
    <t>Manufacturing</t>
  </si>
  <si>
    <t>Transportation</t>
  </si>
  <si>
    <t>Construction</t>
  </si>
  <si>
    <t>Wholesale and retail trade</t>
  </si>
  <si>
    <t>Tourism (Hotels and Restaurants)</t>
  </si>
  <si>
    <t>Other services/sectors</t>
  </si>
  <si>
    <t>Loans/Borrowers by duration or repayment period</t>
  </si>
  <si>
    <t>a. (1 month to 3 months)</t>
  </si>
  <si>
    <t>b. (4 months to 6 months)</t>
  </si>
  <si>
    <t>c. (7 months to 12 months)</t>
  </si>
  <si>
    <t>d. (1 year to 3 years)</t>
  </si>
  <si>
    <t>e. (4 years to 5 years)</t>
  </si>
  <si>
    <t>f. (5+ years)</t>
  </si>
  <si>
    <t>Additional Information on Loans</t>
  </si>
  <si>
    <t>New loans (Disbursed during the reporting quarter)</t>
  </si>
  <si>
    <t>Loans Settled (During the reporting quarter)</t>
  </si>
  <si>
    <t>Past Due (In arreas) Loans by 30 Days</t>
  </si>
  <si>
    <t>Past Due (In arreas) Loans by +30 Days by less than 90 Days</t>
  </si>
  <si>
    <t>Non-Perfoming Loans +90 Days</t>
  </si>
  <si>
    <t>Loans written off</t>
  </si>
  <si>
    <t>Quality Indicators</t>
  </si>
  <si>
    <t>Highest Loan Amount</t>
  </si>
  <si>
    <t>Lowest Loan Amount</t>
  </si>
  <si>
    <t>Interest/cost of borrowing (in %)</t>
  </si>
  <si>
    <t>Time to complete a borrowing transaction (in Days)</t>
  </si>
  <si>
    <t>Total Number of Employees</t>
  </si>
  <si>
    <t>Name of Debtor</t>
  </si>
  <si>
    <t>Loan Amount</t>
  </si>
  <si>
    <t>Pricipal</t>
  </si>
  <si>
    <t>Interest Charged</t>
  </si>
  <si>
    <t>Installment</t>
  </si>
  <si>
    <t>Descrepency</t>
  </si>
  <si>
    <t>Statement of Financial Performance-Monthly</t>
  </si>
  <si>
    <t xml:space="preserve">This return must be signed by the Chairman and the Chief Executive Officer and returned to the Director of Supervision, Central Bank of Lesotho within 21 days of  the date to which it relates. </t>
  </si>
  <si>
    <t>The return must be signed by the Chairman and the Chief Executive Officer and returned to the Director of Supervision, Central Bank of Lesotho within 21 days of  the date to which it relates.</t>
  </si>
  <si>
    <t>Schedule of Top 10 Debtors From Loan Book-Monthly</t>
  </si>
  <si>
    <t>Financial Inclusion Indicators-Monthly</t>
  </si>
  <si>
    <t>Credit risk return-Monthly</t>
  </si>
  <si>
    <t>Liquidity return-Monthly</t>
  </si>
  <si>
    <t>Period ending:</t>
  </si>
  <si>
    <t>Credit Risk Return-Quarterly</t>
  </si>
  <si>
    <t>Opening balance as at: 30/09/2019</t>
  </si>
  <si>
    <t>Closing balance as at: 30/12/2019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</si>
</sst>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_ ;\-#,##0.00\ "/>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
      <b/>
      <sz val="24"/>
      <color theme="1"/>
      <name val="Calibri"/>
      <family val="2"/>
      <scheme val="minor"/>
    </font>
    <font>
      <b/>
      <i/>
      <sz val="12"/>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162">
    <xf numFmtId="0" fontId="0" fillId="0" borderId="0" xfId="0"/>
    <xf numFmtId="0" fontId="4" fillId="0" borderId="1" xfId="0" applyFont="1" applyBorder="1" applyAlignment="1">
      <alignment vertical="center" wrapText="1"/>
    </xf>
    <xf numFmtId="0" fontId="4"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0" xfId="0" applyFont="1" applyBorder="1" applyAlignment="1">
      <alignment vertical="center" wrapText="1"/>
    </xf>
    <xf numFmtId="0" fontId="5" fillId="0" borderId="0" xfId="0" applyFont="1" applyBorder="1" applyAlignment="1">
      <alignment vertical="center" wrapText="1"/>
    </xf>
    <xf numFmtId="0" fontId="2" fillId="0" borderId="0" xfId="0" applyFont="1"/>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5" fillId="0" borderId="1" xfId="0" applyFont="1" applyBorder="1" applyAlignment="1">
      <alignment vertical="center" wrapText="1"/>
    </xf>
    <xf numFmtId="0" fontId="0" fillId="0" borderId="8" xfId="0" applyBorder="1"/>
    <xf numFmtId="9" fontId="5" fillId="0" borderId="4" xfId="0" applyNumberFormat="1" applyFont="1" applyBorder="1" applyAlignment="1">
      <alignment vertical="center" wrapText="1"/>
    </xf>
    <xf numFmtId="0" fontId="0" fillId="0" borderId="1" xfId="0" applyBorder="1"/>
    <xf numFmtId="0" fontId="0" fillId="0" borderId="0" xfId="0" applyBorder="1"/>
    <xf numFmtId="0" fontId="0" fillId="0" borderId="6" xfId="0" applyBorder="1"/>
    <xf numFmtId="0" fontId="0" fillId="0" borderId="9" xfId="0" applyBorder="1"/>
    <xf numFmtId="0" fontId="0" fillId="0" borderId="10" xfId="0" applyBorder="1"/>
    <xf numFmtId="0" fontId="0" fillId="0" borderId="11" xfId="0" applyBorder="1"/>
    <xf numFmtId="0" fontId="5" fillId="0" borderId="0" xfId="0" applyFont="1"/>
    <xf numFmtId="0" fontId="6" fillId="0" borderId="0" xfId="0" applyFont="1"/>
    <xf numFmtId="0" fontId="7" fillId="0" borderId="0" xfId="0" applyFont="1"/>
    <xf numFmtId="0" fontId="0" fillId="0" borderId="0" xfId="0" applyAlignment="1">
      <alignment horizontal="center" wrapText="1"/>
    </xf>
    <xf numFmtId="0" fontId="8" fillId="0" borderId="0" xfId="0" applyFont="1" applyAlignment="1">
      <alignment horizontal="center" vertical="center"/>
    </xf>
    <xf numFmtId="0" fontId="6" fillId="0" borderId="0" xfId="0" applyFont="1" applyAlignment="1">
      <alignment vertical="center"/>
    </xf>
    <xf numFmtId="0" fontId="5" fillId="0" borderId="0" xfId="0" applyFont="1" applyAlignment="1">
      <alignment vertical="center"/>
    </xf>
    <xf numFmtId="0" fontId="4" fillId="0" borderId="3" xfId="0" applyFont="1" applyBorder="1" applyAlignment="1">
      <alignment vertical="center" wrapText="1"/>
    </xf>
    <xf numFmtId="0" fontId="6" fillId="0" borderId="0" xfId="0" applyFont="1" applyAlignment="1">
      <alignment horizontal="justify" vertical="center" wrapText="1"/>
    </xf>
    <xf numFmtId="0" fontId="5" fillId="0" borderId="6" xfId="0" applyFont="1" applyBorder="1" applyAlignment="1">
      <alignment horizontal="left" vertical="center" wrapText="1" indent="1"/>
    </xf>
    <xf numFmtId="0" fontId="5" fillId="0" borderId="6" xfId="0" applyFont="1" applyBorder="1" applyAlignment="1">
      <alignment horizontal="left" vertical="center" wrapText="1" indent="2"/>
    </xf>
    <xf numFmtId="0" fontId="5" fillId="0" borderId="3" xfId="0" applyFont="1" applyBorder="1" applyAlignment="1">
      <alignment horizontal="left" vertical="center" wrapText="1" indent="1"/>
    </xf>
    <xf numFmtId="0" fontId="5" fillId="0" borderId="3" xfId="0" applyFont="1" applyBorder="1" applyAlignment="1">
      <alignment horizontal="left" vertical="center" wrapText="1"/>
    </xf>
    <xf numFmtId="0" fontId="4" fillId="0" borderId="10" xfId="0" applyFont="1" applyBorder="1" applyAlignment="1">
      <alignment vertical="center" wrapText="1"/>
    </xf>
    <xf numFmtId="0" fontId="4" fillId="0" borderId="12" xfId="0" applyFont="1" applyBorder="1" applyAlignment="1">
      <alignment vertical="center" wrapText="1"/>
    </xf>
    <xf numFmtId="0" fontId="4" fillId="0" borderId="6" xfId="0" applyFont="1" applyBorder="1" applyAlignment="1">
      <alignment horizontal="left" vertical="center" wrapText="1" indent="1"/>
    </xf>
    <xf numFmtId="0" fontId="6" fillId="0" borderId="6" xfId="0" applyFont="1" applyBorder="1" applyAlignment="1">
      <alignment horizontal="left" vertical="center" wrapText="1" indent="2"/>
    </xf>
    <xf numFmtId="0" fontId="5" fillId="0" borderId="3" xfId="0" applyFont="1" applyBorder="1" applyAlignment="1">
      <alignment horizontal="left" vertical="center" wrapText="1" indent="12"/>
    </xf>
    <xf numFmtId="0" fontId="4" fillId="0" borderId="0"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5" xfId="0" applyFont="1" applyBorder="1" applyAlignment="1">
      <alignment horizontal="left" vertical="center" wrapText="1" indent="1"/>
    </xf>
    <xf numFmtId="0" fontId="5" fillId="0" borderId="0" xfId="0" applyFont="1" applyFill="1" applyBorder="1" applyAlignment="1">
      <alignment vertical="center" wrapText="1"/>
    </xf>
    <xf numFmtId="0" fontId="5" fillId="0" borderId="0" xfId="0" applyFont="1" applyFill="1" applyBorder="1" applyAlignment="1">
      <alignment vertical="center"/>
    </xf>
    <xf numFmtId="2" fontId="5" fillId="0" borderId="4" xfId="0" applyNumberFormat="1" applyFont="1" applyBorder="1" applyAlignment="1">
      <alignment vertical="center" wrapText="1"/>
    </xf>
    <xf numFmtId="2" fontId="4" fillId="0" borderId="4" xfId="0" applyNumberFormat="1" applyFont="1" applyBorder="1" applyAlignment="1">
      <alignment vertical="center" wrapText="1"/>
    </xf>
    <xf numFmtId="2" fontId="0" fillId="0" borderId="1" xfId="0" applyNumberFormat="1" applyBorder="1"/>
    <xf numFmtId="2" fontId="5" fillId="0" borderId="4" xfId="1" applyNumberFormat="1" applyFont="1" applyBorder="1" applyAlignment="1">
      <alignment vertical="center" wrapText="1"/>
    </xf>
    <xf numFmtId="2" fontId="0" fillId="0" borderId="0" xfId="0" applyNumberFormat="1"/>
    <xf numFmtId="2" fontId="0" fillId="0" borderId="0" xfId="0" applyNumberFormat="1" applyBorder="1"/>
    <xf numFmtId="0" fontId="2" fillId="0" borderId="10" xfId="0" applyFont="1" applyBorder="1"/>
    <xf numFmtId="0" fontId="2" fillId="0" borderId="0" xfId="0" applyFont="1" applyProtection="1">
      <protection locked="0"/>
    </xf>
    <xf numFmtId="0" fontId="2" fillId="0" borderId="1" xfId="0" applyFont="1" applyBorder="1" applyAlignment="1" applyProtection="1">
      <alignment horizontal="center"/>
      <protection locked="0"/>
    </xf>
    <xf numFmtId="0" fontId="2" fillId="0" borderId="10" xfId="0" applyFont="1" applyBorder="1" applyProtection="1">
      <protection locked="0"/>
    </xf>
    <xf numFmtId="39" fontId="2" fillId="2" borderId="13" xfId="1" applyNumberFormat="1" applyFont="1" applyFill="1" applyBorder="1" applyProtection="1">
      <protection locked="0"/>
    </xf>
    <xf numFmtId="0" fontId="2" fillId="0" borderId="12" xfId="0" applyFont="1" applyBorder="1" applyProtection="1">
      <protection locked="0"/>
    </xf>
    <xf numFmtId="39" fontId="2" fillId="0" borderId="14" xfId="0" applyNumberFormat="1" applyFont="1" applyBorder="1" applyProtection="1">
      <protection locked="0"/>
    </xf>
    <xf numFmtId="0" fontId="0" fillId="0" borderId="6" xfId="0" applyBorder="1" applyAlignment="1" applyProtection="1">
      <alignment horizontal="left" indent="1"/>
      <protection locked="0"/>
    </xf>
    <xf numFmtId="39" fontId="0" fillId="0" borderId="13" xfId="0" applyNumberFormat="1" applyBorder="1" applyProtection="1">
      <protection locked="0"/>
    </xf>
    <xf numFmtId="0" fontId="9" fillId="0" borderId="6" xfId="0" applyFont="1" applyBorder="1" applyAlignment="1" applyProtection="1">
      <alignment horizontal="left" indent="2"/>
      <protection locked="0"/>
    </xf>
    <xf numFmtId="39" fontId="1" fillId="0" borderId="13" xfId="1" applyNumberFormat="1" applyFont="1" applyBorder="1" applyProtection="1">
      <protection locked="0"/>
    </xf>
    <xf numFmtId="0" fontId="0" fillId="0" borderId="6" xfId="0" applyBorder="1" applyAlignment="1" applyProtection="1">
      <alignment horizontal="left" indent="2"/>
      <protection locked="0"/>
    </xf>
    <xf numFmtId="0" fontId="0" fillId="0" borderId="9" xfId="0" applyBorder="1" applyAlignment="1" applyProtection="1">
      <alignment horizontal="left" indent="2"/>
      <protection locked="0"/>
    </xf>
    <xf numFmtId="0" fontId="2" fillId="0" borderId="5" xfId="0" applyFont="1" applyFill="1" applyBorder="1" applyAlignment="1" applyProtection="1">
      <alignment horizontal="left"/>
      <protection locked="0"/>
    </xf>
    <xf numFmtId="39" fontId="2" fillId="0" borderId="15" xfId="1" applyNumberFormat="1" applyFont="1" applyBorder="1" applyProtection="1">
      <protection locked="0"/>
    </xf>
    <xf numFmtId="39" fontId="1" fillId="0" borderId="3" xfId="1" applyNumberFormat="1" applyFont="1" applyBorder="1" applyProtection="1">
      <protection locked="0"/>
    </xf>
    <xf numFmtId="0" fontId="0" fillId="0" borderId="0" xfId="0" applyProtection="1">
      <protection locked="0"/>
    </xf>
    <xf numFmtId="0" fontId="2" fillId="0" borderId="12" xfId="0" applyFont="1" applyFill="1" applyBorder="1" applyAlignment="1" applyProtection="1">
      <alignment horizontal="left"/>
      <protection locked="0"/>
    </xf>
    <xf numFmtId="0" fontId="2" fillId="0" borderId="16" xfId="0" applyFont="1" applyBorder="1" applyProtection="1">
      <protection locked="0"/>
    </xf>
    <xf numFmtId="0" fontId="0" fillId="2" borderId="17" xfId="0" applyFill="1" applyBorder="1" applyProtection="1">
      <protection locked="0"/>
    </xf>
    <xf numFmtId="0" fontId="0" fillId="0" borderId="9" xfId="0" applyBorder="1" applyAlignment="1" applyProtection="1">
      <alignment horizontal="left" indent="1"/>
      <protection locked="0"/>
    </xf>
    <xf numFmtId="0" fontId="0" fillId="2" borderId="4" xfId="0" applyFill="1" applyBorder="1" applyProtection="1">
      <protection locked="0"/>
    </xf>
    <xf numFmtId="0" fontId="2" fillId="0" borderId="9" xfId="0" applyFont="1" applyBorder="1"/>
    <xf numFmtId="0" fontId="2" fillId="0" borderId="18" xfId="0" applyFont="1" applyBorder="1" applyAlignment="1">
      <alignment horizontal="center"/>
    </xf>
    <xf numFmtId="0" fontId="2" fillId="0" borderId="4" xfId="0" applyFont="1" applyBorder="1" applyAlignment="1">
      <alignment horizontal="center"/>
    </xf>
    <xf numFmtId="2" fontId="0" fillId="0" borderId="19" xfId="0" applyNumberFormat="1" applyBorder="1"/>
    <xf numFmtId="2" fontId="0" fillId="0" borderId="20" xfId="0" applyNumberFormat="1" applyBorder="1"/>
    <xf numFmtId="2" fontId="2" fillId="0" borderId="21" xfId="0" applyNumberFormat="1" applyFont="1" applyBorder="1"/>
    <xf numFmtId="2" fontId="2" fillId="0" borderId="22" xfId="0" applyNumberFormat="1" applyFont="1" applyBorder="1"/>
    <xf numFmtId="0" fontId="5" fillId="0" borderId="1" xfId="0" applyFont="1" applyBorder="1" applyAlignment="1">
      <alignment vertical="center"/>
    </xf>
    <xf numFmtId="0" fontId="2" fillId="0" borderId="1" xfId="0" applyFont="1" applyBorder="1"/>
    <xf numFmtId="0" fontId="10" fillId="0" borderId="0" xfId="0" applyFont="1" applyAlignment="1">
      <alignment wrapText="1"/>
    </xf>
    <xf numFmtId="0" fontId="6" fillId="0" borderId="0" xfId="0" applyFont="1" applyAlignment="1">
      <alignment horizontal="center" vertical="center" wrapText="1"/>
    </xf>
    <xf numFmtId="0" fontId="10"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Protection="1"/>
    <xf numFmtId="2" fontId="2" fillId="0" borderId="1" xfId="0" applyNumberFormat="1" applyFont="1" applyBorder="1" applyProtection="1"/>
    <xf numFmtId="0" fontId="0" fillId="0" borderId="1" xfId="0" applyBorder="1" applyProtection="1">
      <protection locked="0"/>
    </xf>
    <xf numFmtId="0" fontId="4" fillId="0" borderId="14" xfId="0" applyFont="1" applyBorder="1" applyAlignment="1" applyProtection="1">
      <alignment horizontal="center" vertical="center" wrapText="1"/>
      <protection locked="0"/>
    </xf>
    <xf numFmtId="2" fontId="5" fillId="0" borderId="13" xfId="0" applyNumberFormat="1" applyFont="1" applyBorder="1" applyAlignment="1" applyProtection="1">
      <alignment vertical="center" wrapText="1"/>
      <protection locked="0"/>
    </xf>
    <xf numFmtId="2" fontId="4" fillId="0" borderId="23" xfId="0" applyNumberFormat="1" applyFont="1" applyBorder="1" applyAlignment="1" applyProtection="1">
      <alignment vertical="center" wrapText="1"/>
      <protection locked="0"/>
    </xf>
    <xf numFmtId="2" fontId="5" fillId="0" borderId="0" xfId="0" applyNumberFormat="1" applyFont="1" applyBorder="1" applyAlignment="1" applyProtection="1">
      <alignment vertical="center" wrapText="1"/>
      <protection locked="0"/>
    </xf>
    <xf numFmtId="2" fontId="5" fillId="0" borderId="15" xfId="0" applyNumberFormat="1" applyFont="1" applyBorder="1" applyAlignment="1" applyProtection="1">
      <alignment vertical="center" wrapText="1"/>
      <protection locked="0"/>
    </xf>
    <xf numFmtId="2" fontId="4" fillId="0" borderId="1" xfId="0" applyNumberFormat="1" applyFont="1" applyBorder="1" applyAlignment="1" applyProtection="1">
      <alignment vertical="center" wrapText="1"/>
      <protection locked="0"/>
    </xf>
    <xf numFmtId="2" fontId="4" fillId="0" borderId="3" xfId="0" applyNumberFormat="1"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2" fontId="5" fillId="0" borderId="3" xfId="0" applyNumberFormat="1" applyFont="1" applyBorder="1" applyAlignment="1" applyProtection="1">
      <alignment vertical="center" wrapText="1"/>
      <protection locked="0"/>
    </xf>
    <xf numFmtId="0" fontId="4" fillId="0" borderId="15" xfId="0" applyFont="1" applyBorder="1" applyAlignment="1" applyProtection="1">
      <alignment vertical="center" wrapText="1"/>
      <protection locked="0"/>
    </xf>
    <xf numFmtId="0" fontId="4" fillId="0" borderId="1"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2" fontId="5" fillId="0" borderId="4" xfId="0" applyNumberFormat="1" applyFont="1" applyBorder="1" applyAlignment="1" applyProtection="1">
      <alignment vertical="center" wrapText="1"/>
      <protection locked="0"/>
    </xf>
    <xf numFmtId="2" fontId="4" fillId="0" borderId="4" xfId="0" applyNumberFormat="1" applyFont="1" applyBorder="1" applyAlignment="1" applyProtection="1">
      <alignment vertical="center" wrapText="1"/>
      <protection locked="0"/>
    </xf>
    <xf numFmtId="0" fontId="4" fillId="0" borderId="2" xfId="0" applyFont="1" applyBorder="1" applyAlignment="1" applyProtection="1">
      <alignment horizontal="center" vertical="center" wrapText="1"/>
      <protection locked="0"/>
    </xf>
    <xf numFmtId="15" fontId="0" fillId="0" borderId="1" xfId="0" applyNumberFormat="1" applyBorder="1" applyProtection="1">
      <protection locked="0"/>
    </xf>
    <xf numFmtId="2" fontId="5" fillId="0" borderId="13" xfId="1" applyNumberFormat="1" applyFont="1" applyBorder="1" applyAlignment="1" applyProtection="1">
      <alignment vertical="center" wrapText="1"/>
      <protection locked="0"/>
    </xf>
    <xf numFmtId="2" fontId="0" fillId="0" borderId="13" xfId="0" applyNumberFormat="1" applyBorder="1"/>
    <xf numFmtId="2" fontId="0" fillId="0" borderId="3" xfId="0" applyNumberFormat="1" applyBorder="1"/>
    <xf numFmtId="15" fontId="0" fillId="0" borderId="0" xfId="0" applyNumberFormat="1"/>
    <xf numFmtId="43" fontId="5" fillId="0" borderId="13" xfId="1" applyFont="1" applyBorder="1" applyAlignment="1" applyProtection="1">
      <alignment vertical="center" wrapText="1"/>
      <protection locked="0"/>
    </xf>
    <xf numFmtId="2" fontId="2" fillId="0" borderId="0" xfId="0" applyNumberFormat="1" applyFont="1"/>
    <xf numFmtId="43" fontId="5" fillId="0" borderId="13" xfId="1" quotePrefix="1" applyFont="1" applyBorder="1" applyAlignment="1" applyProtection="1">
      <alignment horizontal="right" vertical="center" wrapText="1"/>
      <protection locked="0"/>
    </xf>
    <xf numFmtId="0" fontId="2" fillId="0" borderId="6" xfId="0" applyFont="1" applyBorder="1"/>
    <xf numFmtId="0" fontId="2" fillId="0" borderId="24" xfId="0" applyFont="1" applyBorder="1" applyAlignment="1">
      <alignment horizontal="center"/>
    </xf>
    <xf numFmtId="0" fontId="2" fillId="0" borderId="0" xfId="0" applyFont="1" applyBorder="1" applyAlignment="1">
      <alignment horizontal="center"/>
    </xf>
    <xf numFmtId="2" fontId="2" fillId="0" borderId="25" xfId="0" applyNumberFormat="1" applyFont="1" applyBorder="1"/>
    <xf numFmtId="0" fontId="0" fillId="0" borderId="26" xfId="0" applyBorder="1"/>
    <xf numFmtId="43" fontId="1" fillId="0" borderId="26" xfId="1" applyFont="1" applyBorder="1"/>
    <xf numFmtId="43" fontId="3" fillId="0" borderId="26" xfId="1" applyFont="1" applyBorder="1"/>
    <xf numFmtId="43" fontId="4" fillId="0" borderId="1" xfId="1" applyFont="1" applyBorder="1" applyAlignment="1" applyProtection="1">
      <alignment vertical="center" wrapText="1"/>
      <protection locked="0"/>
    </xf>
    <xf numFmtId="164" fontId="5" fillId="0" borderId="13" xfId="1" applyNumberFormat="1" applyFont="1" applyBorder="1" applyAlignment="1" applyProtection="1">
      <alignment vertical="center" wrapText="1"/>
      <protection locked="0"/>
    </xf>
    <xf numFmtId="43" fontId="1" fillId="0" borderId="1" xfId="1" applyFont="1" applyBorder="1"/>
    <xf numFmtId="1" fontId="0" fillId="0" borderId="0" xfId="0" applyNumberFormat="1" applyAlignment="1">
      <alignment horizontal="center" wrapText="1"/>
    </xf>
    <xf numFmtId="1" fontId="0" fillId="0" borderId="0" xfId="0" applyNumberFormat="1"/>
    <xf numFmtId="1" fontId="2" fillId="0" borderId="1" xfId="0" applyNumberFormat="1" applyFont="1" applyBorder="1" applyAlignment="1" applyProtection="1">
      <alignment horizontal="center"/>
      <protection locked="0"/>
    </xf>
    <xf numFmtId="1" fontId="2" fillId="0" borderId="13" xfId="1" applyNumberFormat="1" applyFont="1" applyBorder="1" applyProtection="1">
      <protection locked="0"/>
    </xf>
    <xf numFmtId="1" fontId="2" fillId="0" borderId="14" xfId="0" applyNumberFormat="1" applyFont="1" applyBorder="1" applyProtection="1">
      <protection locked="0"/>
    </xf>
    <xf numFmtId="1" fontId="0" fillId="0" borderId="13" xfId="0" applyNumberFormat="1" applyBorder="1" applyProtection="1">
      <protection locked="0"/>
    </xf>
    <xf numFmtId="1" fontId="1" fillId="0" borderId="13" xfId="1" applyNumberFormat="1" applyFont="1" applyBorder="1" applyProtection="1">
      <protection locked="0"/>
    </xf>
    <xf numFmtId="1" fontId="2" fillId="0" borderId="15" xfId="1" applyNumberFormat="1" applyFont="1" applyBorder="1" applyProtection="1">
      <protection locked="0"/>
    </xf>
    <xf numFmtId="1" fontId="1" fillId="0" borderId="3" xfId="1" applyNumberFormat="1" applyFont="1" applyBorder="1" applyProtection="1">
      <protection locked="0"/>
    </xf>
    <xf numFmtId="1" fontId="0" fillId="0" borderId="0" xfId="0" applyNumberFormat="1" applyProtection="1">
      <protection locked="0"/>
    </xf>
    <xf numFmtId="1" fontId="0" fillId="2" borderId="13" xfId="0" applyNumberFormat="1" applyFill="1" applyBorder="1" applyProtection="1">
      <protection locked="0"/>
    </xf>
    <xf numFmtId="1" fontId="0" fillId="0" borderId="3" xfId="0" applyNumberFormat="1" applyBorder="1" applyProtection="1">
      <protection locked="0"/>
    </xf>
    <xf numFmtId="0" fontId="2" fillId="0" borderId="0" xfId="0" applyFont="1" applyAlignment="1">
      <alignment horizont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11" fillId="0" borderId="10" xfId="0" applyFont="1" applyBorder="1" applyAlignment="1">
      <alignment vertical="center" wrapText="1"/>
    </xf>
    <xf numFmtId="0" fontId="11" fillId="0" borderId="2" xfId="0" applyFont="1" applyBorder="1" applyAlignment="1">
      <alignment vertical="center" wrapText="1"/>
    </xf>
    <xf numFmtId="0" fontId="6" fillId="0" borderId="0" xfId="0" applyFont="1" applyAlignment="1">
      <alignment horizontal="justify" vertical="center" wrapText="1"/>
    </xf>
    <xf numFmtId="0" fontId="6" fillId="0" borderId="0" xfId="0" applyFont="1" applyAlignment="1">
      <alignment horizontal="justify" wrapText="1"/>
    </xf>
    <xf numFmtId="0" fontId="12" fillId="0" borderId="0" xfId="0" applyFont="1" applyAlignment="1">
      <alignment horizontal="center" vertical="center" wrapText="1"/>
    </xf>
    <xf numFmtId="0" fontId="8" fillId="0" borderId="0" xfId="0" applyFont="1" applyAlignment="1">
      <alignment horizontal="center" vertical="center"/>
    </xf>
    <xf numFmtId="0" fontId="7" fillId="0" borderId="0" xfId="0" applyFont="1" applyAlignment="1">
      <alignment horizontal="center"/>
    </xf>
    <xf numFmtId="0" fontId="5" fillId="0" borderId="0" xfId="0" applyFont="1" applyFill="1" applyBorder="1" applyAlignment="1">
      <alignment horizontal="left" vertical="center" wrapText="1"/>
    </xf>
    <xf numFmtId="0" fontId="0" fillId="0" borderId="0" xfId="0" applyAlignment="1">
      <alignment horizontal="justify" wrapText="1"/>
    </xf>
    <xf numFmtId="0" fontId="0" fillId="0" borderId="10" xfId="0" applyBorder="1" applyAlignment="1">
      <alignment horizontal="center" wrapText="1"/>
    </xf>
    <xf numFmtId="0" fontId="0" fillId="0" borderId="2" xfId="0" applyBorder="1" applyAlignment="1">
      <alignment horizontal="center" wrapText="1"/>
    </xf>
    <xf numFmtId="15" fontId="0" fillId="0" borderId="10" xfId="0" applyNumberFormat="1" applyBorder="1" applyAlignment="1">
      <alignment horizontal="center"/>
    </xf>
    <xf numFmtId="0" fontId="0" fillId="0" borderId="2" xfId="0" applyBorder="1" applyAlignment="1">
      <alignment horizontal="center"/>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2" xfId="0" applyFont="1" applyBorder="1" applyAlignment="1">
      <alignment vertical="center" wrapText="1"/>
    </xf>
    <xf numFmtId="0" fontId="12" fillId="0" borderId="0" xfId="0" applyFont="1" applyAlignment="1">
      <alignment horizontal="center" vertical="center"/>
    </xf>
    <xf numFmtId="0" fontId="0" fillId="0" borderId="0" xfId="0" applyAlignment="1">
      <alignment horizontal="center"/>
    </xf>
    <xf numFmtId="15" fontId="0" fillId="0" borderId="0" xfId="0" applyNumberFormat="1" applyAlignment="1">
      <alignment horizontal="center" wrapText="1"/>
    </xf>
    <xf numFmtId="0" fontId="0" fillId="0" borderId="0" xfId="0" applyAlignment="1">
      <alignment horizontal="center" wrapText="1"/>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10" fillId="0" borderId="0" xfId="0" applyFont="1" applyAlignment="1">
      <alignment horizont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FS_4\Users\BFS%20Two\Downloads\Monthly%20Money%20Lenders'%20Statistics%20with%20branches%20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Branch_1"/>
      <sheetName val="Branch_2"/>
      <sheetName val="Branch_3"/>
      <sheetName val="Branch_4"/>
      <sheetName val="Branch_5"/>
      <sheetName val="Branch_6"/>
      <sheetName val="Branch_7"/>
      <sheetName val="Branch_8"/>
      <sheetName val="Branch_9"/>
      <sheetName val="Branch_1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view="pageBreakPreview" topLeftCell="A43" zoomScaleSheetLayoutView="100" workbookViewId="0">
      <selection activeCell="D63" sqref="D63"/>
    </sheetView>
  </sheetViews>
  <sheetFormatPr defaultRowHeight="15" x14ac:dyDescent="0.25"/>
  <cols>
    <col min="1" max="1" width="54.85546875" customWidth="1"/>
    <col min="2" max="2" width="25.140625" customWidth="1"/>
    <col min="3" max="3" width="12.42578125" bestFit="1" customWidth="1"/>
    <col min="4" max="4" width="18.42578125" bestFit="1" customWidth="1"/>
  </cols>
  <sheetData>
    <row r="1" spans="1:4" x14ac:dyDescent="0.25">
      <c r="A1" s="135" t="s">
        <v>20</v>
      </c>
      <c r="B1" s="135"/>
    </row>
    <row r="2" spans="1:4" x14ac:dyDescent="0.25">
      <c r="A2" s="135" t="s">
        <v>21</v>
      </c>
      <c r="B2" s="135"/>
    </row>
    <row r="4" spans="1:4" ht="15.75" thickBot="1" x14ac:dyDescent="0.3"/>
    <row r="5" spans="1:4" ht="15.75" thickBot="1" x14ac:dyDescent="0.3">
      <c r="A5" s="49" t="s">
        <v>67</v>
      </c>
      <c r="B5" s="89"/>
    </row>
    <row r="6" spans="1:4" ht="15.75" thickBot="1" x14ac:dyDescent="0.3">
      <c r="A6" s="7"/>
      <c r="B6" s="65"/>
    </row>
    <row r="7" spans="1:4" ht="15.75" thickBot="1" x14ac:dyDescent="0.3">
      <c r="A7" s="49" t="s">
        <v>70</v>
      </c>
      <c r="B7" s="105">
        <v>43830</v>
      </c>
    </row>
    <row r="8" spans="1:4" ht="15.75" thickBot="1" x14ac:dyDescent="0.3">
      <c r="B8" s="65"/>
    </row>
    <row r="9" spans="1:4" ht="15.75" x14ac:dyDescent="0.25">
      <c r="A9" s="34" t="s">
        <v>0</v>
      </c>
      <c r="B9" s="90" t="s">
        <v>1</v>
      </c>
      <c r="C9" s="5"/>
      <c r="D9" s="5"/>
    </row>
    <row r="10" spans="1:4" ht="15.75" x14ac:dyDescent="0.25">
      <c r="A10" s="9" t="s">
        <v>2</v>
      </c>
      <c r="B10" s="91"/>
      <c r="C10" s="6"/>
      <c r="D10" s="6"/>
    </row>
    <row r="11" spans="1:4" ht="15.75" x14ac:dyDescent="0.25">
      <c r="A11" s="30" t="s">
        <v>3</v>
      </c>
      <c r="B11" s="91">
        <v>0</v>
      </c>
      <c r="C11" s="6"/>
      <c r="D11" s="6"/>
    </row>
    <row r="12" spans="1:4" ht="15.75" x14ac:dyDescent="0.25">
      <c r="A12" s="30" t="s">
        <v>4</v>
      </c>
      <c r="B12" s="91">
        <v>0</v>
      </c>
      <c r="C12" s="6"/>
      <c r="D12" s="6"/>
    </row>
    <row r="13" spans="1:4" ht="15.75" x14ac:dyDescent="0.25">
      <c r="A13" s="30" t="s">
        <v>5</v>
      </c>
      <c r="B13" s="91">
        <v>0</v>
      </c>
      <c r="C13" s="6"/>
      <c r="D13" s="6"/>
    </row>
    <row r="14" spans="1:4" ht="15.75" x14ac:dyDescent="0.25">
      <c r="A14" s="30" t="s">
        <v>130</v>
      </c>
      <c r="B14" s="91">
        <v>0</v>
      </c>
      <c r="C14" s="6"/>
      <c r="D14" s="6"/>
    </row>
    <row r="15" spans="1:4" ht="15.75" x14ac:dyDescent="0.25">
      <c r="A15" s="30" t="s">
        <v>131</v>
      </c>
      <c r="B15" s="110">
        <v>0</v>
      </c>
      <c r="C15" s="6"/>
      <c r="D15" s="6"/>
    </row>
    <row r="16" spans="1:4" ht="15.75" x14ac:dyDescent="0.25">
      <c r="A16" s="30" t="s">
        <v>6</v>
      </c>
      <c r="B16" s="91">
        <v>0</v>
      </c>
      <c r="C16" s="6"/>
      <c r="D16" s="6"/>
    </row>
    <row r="17" spans="1:4" ht="15.75" x14ac:dyDescent="0.25">
      <c r="A17" s="30" t="s">
        <v>129</v>
      </c>
      <c r="B17" s="91">
        <v>0</v>
      </c>
      <c r="C17" s="6"/>
      <c r="D17" s="6"/>
    </row>
    <row r="18" spans="1:4" ht="15.75" x14ac:dyDescent="0.25">
      <c r="A18" s="30" t="s">
        <v>7</v>
      </c>
      <c r="B18" s="91">
        <f>B16-B17</f>
        <v>0</v>
      </c>
      <c r="C18" s="6"/>
      <c r="D18" s="6"/>
    </row>
    <row r="19" spans="1:4" ht="15.75" x14ac:dyDescent="0.25">
      <c r="A19" s="30" t="s">
        <v>8</v>
      </c>
      <c r="B19" s="91">
        <v>0</v>
      </c>
      <c r="C19" s="6"/>
      <c r="D19" s="6"/>
    </row>
    <row r="20" spans="1:4" s="7" customFormat="1" ht="16.5" thickBot="1" x14ac:dyDescent="0.3">
      <c r="A20" s="10" t="s">
        <v>9</v>
      </c>
      <c r="B20" s="92">
        <f>B11+B12+B13+B14+B15+B18+B19</f>
        <v>0</v>
      </c>
      <c r="C20" s="5"/>
      <c r="D20" s="5"/>
    </row>
    <row r="21" spans="1:4" ht="16.5" thickBot="1" x14ac:dyDescent="0.3">
      <c r="A21" s="6"/>
      <c r="B21" s="93"/>
      <c r="C21" s="6"/>
      <c r="D21" s="6"/>
    </row>
    <row r="22" spans="1:4" ht="15.75" x14ac:dyDescent="0.25">
      <c r="A22" s="8" t="s">
        <v>10</v>
      </c>
      <c r="B22" s="94"/>
      <c r="C22" s="6"/>
      <c r="D22" s="6"/>
    </row>
    <row r="23" spans="1:4" ht="15.75" x14ac:dyDescent="0.25">
      <c r="A23" s="29" t="s">
        <v>11</v>
      </c>
      <c r="B23" s="91">
        <v>0</v>
      </c>
      <c r="C23" s="6"/>
      <c r="D23" s="6"/>
    </row>
    <row r="24" spans="1:4" ht="15.75" x14ac:dyDescent="0.25">
      <c r="A24" s="29" t="s">
        <v>12</v>
      </c>
      <c r="B24" s="91">
        <v>0</v>
      </c>
      <c r="C24" s="6"/>
      <c r="D24" s="6"/>
    </row>
    <row r="25" spans="1:4" ht="15.75" x14ac:dyDescent="0.25">
      <c r="A25" s="36" t="s">
        <v>132</v>
      </c>
      <c r="B25" s="91">
        <v>0</v>
      </c>
      <c r="C25" s="6"/>
      <c r="D25" s="6"/>
    </row>
    <row r="26" spans="1:4" ht="15.75" x14ac:dyDescent="0.25">
      <c r="A26" s="29" t="s">
        <v>7</v>
      </c>
      <c r="B26" s="91">
        <v>0</v>
      </c>
      <c r="C26" s="6"/>
      <c r="D26" s="6"/>
    </row>
    <row r="27" spans="1:4" ht="15.75" x14ac:dyDescent="0.25">
      <c r="A27" s="29" t="s">
        <v>13</v>
      </c>
      <c r="B27" s="112">
        <v>0</v>
      </c>
      <c r="C27" s="6"/>
      <c r="D27" s="6"/>
    </row>
    <row r="28" spans="1:4" ht="15.75" x14ac:dyDescent="0.25">
      <c r="A28" s="36" t="s">
        <v>146</v>
      </c>
      <c r="B28" s="91">
        <v>0</v>
      </c>
      <c r="C28" s="6"/>
      <c r="D28" s="6"/>
    </row>
    <row r="29" spans="1:4" ht="15.75" x14ac:dyDescent="0.25">
      <c r="A29" s="29" t="s">
        <v>14</v>
      </c>
      <c r="B29" s="91">
        <f>B27-B28</f>
        <v>0</v>
      </c>
      <c r="C29" s="6"/>
      <c r="D29" s="6"/>
    </row>
    <row r="30" spans="1:4" ht="15.75" x14ac:dyDescent="0.25">
      <c r="A30" s="29" t="s">
        <v>15</v>
      </c>
      <c r="B30" s="91">
        <v>0</v>
      </c>
      <c r="C30" s="6"/>
      <c r="D30" s="6"/>
    </row>
    <row r="31" spans="1:4" ht="15.75" x14ac:dyDescent="0.25">
      <c r="A31" s="36" t="s">
        <v>146</v>
      </c>
      <c r="B31" s="91">
        <v>0</v>
      </c>
      <c r="C31" s="6"/>
      <c r="D31" s="6"/>
    </row>
    <row r="32" spans="1:4" ht="15.75" x14ac:dyDescent="0.25">
      <c r="A32" s="29" t="s">
        <v>16</v>
      </c>
      <c r="B32" s="91">
        <v>0</v>
      </c>
      <c r="C32" s="6"/>
      <c r="D32" s="6"/>
    </row>
    <row r="33" spans="1:4" ht="15.75" x14ac:dyDescent="0.25">
      <c r="A33" s="29" t="s">
        <v>148</v>
      </c>
      <c r="B33" s="91">
        <v>0</v>
      </c>
      <c r="C33" s="6"/>
      <c r="D33" s="6"/>
    </row>
    <row r="34" spans="1:4" ht="15.75" x14ac:dyDescent="0.25">
      <c r="A34" s="29" t="s">
        <v>147</v>
      </c>
      <c r="B34" s="91">
        <v>0</v>
      </c>
      <c r="C34" s="6"/>
      <c r="D34" s="6"/>
    </row>
    <row r="35" spans="1:4" ht="16.5" thickBot="1" x14ac:dyDescent="0.3">
      <c r="A35" s="29" t="s">
        <v>17</v>
      </c>
      <c r="B35" s="110">
        <v>0</v>
      </c>
      <c r="C35" s="6"/>
      <c r="D35" s="6"/>
    </row>
    <row r="36" spans="1:4" ht="16.5" thickBot="1" x14ac:dyDescent="0.3">
      <c r="A36" s="33" t="s">
        <v>18</v>
      </c>
      <c r="B36" s="95">
        <f>B23+B26+B29+B32+B33+B34+B35</f>
        <v>0</v>
      </c>
      <c r="C36" s="6"/>
      <c r="D36" s="6"/>
    </row>
    <row r="37" spans="1:4" ht="16.5" thickBot="1" x14ac:dyDescent="0.3">
      <c r="A37" s="5"/>
      <c r="B37" s="93"/>
      <c r="C37" s="6"/>
      <c r="D37" s="6"/>
    </row>
    <row r="38" spans="1:4" s="7" customFormat="1" ht="16.5" thickBot="1" x14ac:dyDescent="0.3">
      <c r="A38" s="33" t="s">
        <v>19</v>
      </c>
      <c r="B38" s="95">
        <f>B20+B36</f>
        <v>0</v>
      </c>
      <c r="C38" s="5"/>
      <c r="D38" s="5"/>
    </row>
    <row r="39" spans="1:4" ht="16.5" thickBot="1" x14ac:dyDescent="0.3">
      <c r="A39" s="6"/>
      <c r="B39" s="93"/>
      <c r="C39" s="6"/>
      <c r="D39" s="6"/>
    </row>
    <row r="40" spans="1:4" ht="15.75" x14ac:dyDescent="0.25">
      <c r="A40" s="8" t="s">
        <v>22</v>
      </c>
      <c r="B40" s="94"/>
      <c r="C40" s="6"/>
      <c r="D40" s="6"/>
    </row>
    <row r="41" spans="1:4" ht="15.75" x14ac:dyDescent="0.25">
      <c r="A41" s="35" t="s">
        <v>23</v>
      </c>
      <c r="B41" s="91"/>
      <c r="C41" s="6"/>
      <c r="D41" s="6"/>
    </row>
    <row r="42" spans="1:4" ht="15.75" x14ac:dyDescent="0.25">
      <c r="A42" s="30" t="s">
        <v>24</v>
      </c>
      <c r="B42" s="110">
        <v>0</v>
      </c>
      <c r="C42" s="6"/>
      <c r="D42" s="6"/>
    </row>
    <row r="43" spans="1:4" ht="15.75" x14ac:dyDescent="0.25">
      <c r="A43" s="30" t="s">
        <v>142</v>
      </c>
      <c r="B43" s="110">
        <v>0</v>
      </c>
      <c r="C43" s="6"/>
      <c r="D43" s="6"/>
    </row>
    <row r="44" spans="1:4" ht="15.75" x14ac:dyDescent="0.25">
      <c r="A44" s="30" t="s">
        <v>143</v>
      </c>
      <c r="B44" s="106">
        <v>0</v>
      </c>
      <c r="C44" s="6"/>
      <c r="D44" s="6"/>
    </row>
    <row r="45" spans="1:4" ht="15.75" x14ac:dyDescent="0.25">
      <c r="A45" s="30" t="s">
        <v>144</v>
      </c>
      <c r="B45" s="106">
        <v>0</v>
      </c>
      <c r="C45" s="6"/>
      <c r="D45" s="6"/>
    </row>
    <row r="46" spans="1:4" ht="16.5" thickBot="1" x14ac:dyDescent="0.3">
      <c r="A46" s="39" t="s">
        <v>25</v>
      </c>
      <c r="B46" s="96">
        <f>SUM(B42:B45)</f>
        <v>0</v>
      </c>
      <c r="C46" s="6"/>
      <c r="D46" s="6"/>
    </row>
    <row r="47" spans="1:4" ht="16.5" thickBot="1" x14ac:dyDescent="0.3">
      <c r="A47" s="38"/>
      <c r="B47" s="97"/>
      <c r="C47" s="6"/>
      <c r="D47" s="6"/>
    </row>
    <row r="48" spans="1:4" ht="15.75" x14ac:dyDescent="0.25">
      <c r="A48" s="40" t="s">
        <v>26</v>
      </c>
      <c r="B48" s="94"/>
      <c r="C48" s="6"/>
      <c r="D48" s="6"/>
    </row>
    <row r="49" spans="1:4" ht="15.75" x14ac:dyDescent="0.25">
      <c r="A49" s="30" t="s">
        <v>27</v>
      </c>
      <c r="B49" s="91">
        <v>0</v>
      </c>
      <c r="C49" s="6"/>
      <c r="D49" s="6"/>
    </row>
    <row r="50" spans="1:4" ht="16.5" thickBot="1" x14ac:dyDescent="0.3">
      <c r="A50" s="39" t="s">
        <v>145</v>
      </c>
      <c r="B50" s="98">
        <f>B49</f>
        <v>0</v>
      </c>
      <c r="C50" s="6"/>
      <c r="D50" s="6"/>
    </row>
    <row r="51" spans="1:4" s="7" customFormat="1" ht="16.5" thickBot="1" x14ac:dyDescent="0.3">
      <c r="A51" s="33" t="s">
        <v>28</v>
      </c>
      <c r="B51" s="95">
        <f>B46+B50</f>
        <v>0</v>
      </c>
      <c r="C51" s="5"/>
      <c r="D51" s="5"/>
    </row>
    <row r="52" spans="1:4" ht="16.5" thickBot="1" x14ac:dyDescent="0.3">
      <c r="A52" s="6"/>
      <c r="B52" s="97"/>
      <c r="C52" s="6"/>
      <c r="D52" s="6"/>
    </row>
    <row r="53" spans="1:4" s="7" customFormat="1" ht="15.75" x14ac:dyDescent="0.25">
      <c r="A53" s="8" t="s">
        <v>126</v>
      </c>
      <c r="B53" s="99"/>
      <c r="C53" s="5"/>
      <c r="D53" s="5"/>
    </row>
    <row r="54" spans="1:4" ht="15.75" x14ac:dyDescent="0.25">
      <c r="A54" s="29" t="s">
        <v>29</v>
      </c>
      <c r="B54" s="106">
        <v>0</v>
      </c>
      <c r="C54" s="6"/>
      <c r="D54" s="6"/>
    </row>
    <row r="55" spans="1:4" ht="15.75" x14ac:dyDescent="0.25">
      <c r="A55" s="29" t="s">
        <v>30</v>
      </c>
      <c r="B55" s="106">
        <v>0</v>
      </c>
      <c r="C55" s="6"/>
      <c r="D55" s="6"/>
    </row>
    <row r="56" spans="1:4" ht="15.75" x14ac:dyDescent="0.25">
      <c r="A56" s="29" t="s">
        <v>31</v>
      </c>
      <c r="B56" s="106">
        <v>0</v>
      </c>
      <c r="C56" s="6"/>
      <c r="D56" s="6"/>
    </row>
    <row r="57" spans="1:4" ht="15.75" x14ac:dyDescent="0.25">
      <c r="A57" s="29" t="s">
        <v>32</v>
      </c>
      <c r="B57" s="121">
        <v>0</v>
      </c>
      <c r="C57" s="6"/>
      <c r="D57" s="6"/>
    </row>
    <row r="58" spans="1:4" ht="15.75" x14ac:dyDescent="0.25">
      <c r="A58" s="29" t="s">
        <v>33</v>
      </c>
      <c r="B58" s="106">
        <v>0</v>
      </c>
      <c r="C58" s="6"/>
      <c r="D58" s="6"/>
    </row>
    <row r="59" spans="1:4" ht="16.5" thickBot="1" x14ac:dyDescent="0.3">
      <c r="A59" s="29" t="s">
        <v>34</v>
      </c>
      <c r="B59" s="110">
        <f>Financial_Position!B29</f>
        <v>0</v>
      </c>
      <c r="C59" s="6"/>
      <c r="D59" s="6"/>
    </row>
    <row r="60" spans="1:4" s="7" customFormat="1" ht="16.5" thickBot="1" x14ac:dyDescent="0.3">
      <c r="A60" s="33" t="s">
        <v>35</v>
      </c>
      <c r="B60" s="120">
        <f>SUM(B54:B59)</f>
        <v>0</v>
      </c>
      <c r="C60" s="5"/>
      <c r="D60" s="5"/>
    </row>
    <row r="61" spans="1:4" ht="15.75" thickBot="1" x14ac:dyDescent="0.3">
      <c r="B61" s="65"/>
    </row>
    <row r="62" spans="1:4" ht="16.5" thickBot="1" x14ac:dyDescent="0.3">
      <c r="A62" s="33" t="s">
        <v>127</v>
      </c>
      <c r="B62" s="100">
        <f>B51+B60</f>
        <v>0</v>
      </c>
    </row>
    <row r="64" spans="1:4" x14ac:dyDescent="0.25">
      <c r="A64" t="s">
        <v>128</v>
      </c>
      <c r="B64" s="87" t="b">
        <f>B62=B38</f>
        <v>1</v>
      </c>
    </row>
    <row r="65" spans="1:2" ht="15.75" thickBot="1" x14ac:dyDescent="0.3"/>
    <row r="66" spans="1:2" ht="15.75" thickBot="1" x14ac:dyDescent="0.3">
      <c r="A66" s="79" t="s">
        <v>195</v>
      </c>
      <c r="B66" s="88">
        <f>B62-B38</f>
        <v>0</v>
      </c>
    </row>
  </sheetData>
  <sheetProtection password="E395" sheet="1" objects="1" scenarios="1" formatCells="0"/>
  <mergeCells count="2">
    <mergeCell ref="A1:B1"/>
    <mergeCell ref="A2:B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view="pageBreakPreview" topLeftCell="A14" zoomScaleSheetLayoutView="100" workbookViewId="0">
      <selection activeCell="B34" sqref="B34"/>
    </sheetView>
  </sheetViews>
  <sheetFormatPr defaultRowHeight="15" x14ac:dyDescent="0.25"/>
  <cols>
    <col min="1" max="1" width="69" customWidth="1"/>
    <col min="2" max="2" width="27.85546875" customWidth="1"/>
  </cols>
  <sheetData>
    <row r="1" spans="1:2" x14ac:dyDescent="0.25">
      <c r="A1" s="136" t="s">
        <v>71</v>
      </c>
      <c r="B1" s="136"/>
    </row>
    <row r="2" spans="1:2" x14ac:dyDescent="0.25">
      <c r="A2" s="136" t="s">
        <v>196</v>
      </c>
      <c r="B2" s="136"/>
    </row>
    <row r="3" spans="1:2" ht="16.5" thickBot="1" x14ac:dyDescent="0.3">
      <c r="A3" s="25"/>
    </row>
    <row r="4" spans="1:2" ht="16.5" thickBot="1" x14ac:dyDescent="0.3">
      <c r="A4" s="78" t="s">
        <v>67</v>
      </c>
      <c r="B4" s="89"/>
    </row>
    <row r="5" spans="1:2" ht="16.5" thickBot="1" x14ac:dyDescent="0.3">
      <c r="A5" s="26"/>
      <c r="B5" s="65"/>
    </row>
    <row r="6" spans="1:2" ht="16.5" thickBot="1" x14ac:dyDescent="0.3">
      <c r="A6" s="78" t="s">
        <v>72</v>
      </c>
      <c r="B6" s="105">
        <v>43830</v>
      </c>
    </row>
    <row r="7" spans="1:2" ht="16.5" thickBot="1" x14ac:dyDescent="0.3">
      <c r="A7" s="26"/>
      <c r="B7" s="65"/>
    </row>
    <row r="8" spans="1:2" ht="16.5" thickBot="1" x14ac:dyDescent="0.3">
      <c r="A8" s="1" t="s">
        <v>73</v>
      </c>
      <c r="B8" s="101"/>
    </row>
    <row r="9" spans="1:2" ht="16.5" thickBot="1" x14ac:dyDescent="0.3">
      <c r="A9" s="31" t="s">
        <v>74</v>
      </c>
      <c r="B9" s="102">
        <v>0</v>
      </c>
    </row>
    <row r="10" spans="1:2" ht="16.5" thickBot="1" x14ac:dyDescent="0.3">
      <c r="A10" s="31" t="s">
        <v>75</v>
      </c>
      <c r="B10" s="102">
        <v>0</v>
      </c>
    </row>
    <row r="11" spans="1:2" ht="16.5" thickBot="1" x14ac:dyDescent="0.3">
      <c r="A11" s="31" t="s">
        <v>76</v>
      </c>
      <c r="B11" s="102">
        <v>0</v>
      </c>
    </row>
    <row r="12" spans="1:2" ht="16.5" thickBot="1" x14ac:dyDescent="0.3">
      <c r="A12" s="31" t="s">
        <v>77</v>
      </c>
      <c r="B12" s="102">
        <v>0</v>
      </c>
    </row>
    <row r="13" spans="1:2" s="7" customFormat="1" ht="16.5" thickBot="1" x14ac:dyDescent="0.3">
      <c r="A13" s="27" t="s">
        <v>78</v>
      </c>
      <c r="B13" s="103">
        <f>SUM(B9:B12)</f>
        <v>0</v>
      </c>
    </row>
    <row r="14" spans="1:2" ht="16.5" thickBot="1" x14ac:dyDescent="0.3">
      <c r="A14" s="3"/>
      <c r="B14" s="102"/>
    </row>
    <row r="15" spans="1:2" ht="16.5" thickBot="1" x14ac:dyDescent="0.3">
      <c r="A15" s="27" t="s">
        <v>79</v>
      </c>
      <c r="B15" s="102"/>
    </row>
    <row r="16" spans="1:2" ht="16.5" thickBot="1" x14ac:dyDescent="0.3">
      <c r="A16" s="31" t="s">
        <v>80</v>
      </c>
      <c r="B16" s="102">
        <v>0</v>
      </c>
    </row>
    <row r="17" spans="1:2" ht="16.5" thickBot="1" x14ac:dyDescent="0.3">
      <c r="A17" s="31" t="s">
        <v>81</v>
      </c>
      <c r="B17" s="102">
        <v>0</v>
      </c>
    </row>
    <row r="18" spans="1:2" ht="16.5" thickBot="1" x14ac:dyDescent="0.3">
      <c r="A18" s="31" t="s">
        <v>82</v>
      </c>
      <c r="B18" s="102">
        <v>0</v>
      </c>
    </row>
    <row r="19" spans="1:2" ht="16.5" thickBot="1" x14ac:dyDescent="0.3">
      <c r="A19" s="31" t="s">
        <v>83</v>
      </c>
      <c r="B19" s="102">
        <v>0</v>
      </c>
    </row>
    <row r="20" spans="1:2" ht="16.5" thickBot="1" x14ac:dyDescent="0.3">
      <c r="A20" s="31" t="s">
        <v>84</v>
      </c>
      <c r="B20" s="102">
        <v>0</v>
      </c>
    </row>
    <row r="21" spans="1:2" ht="16.5" thickBot="1" x14ac:dyDescent="0.3">
      <c r="A21" s="31" t="s">
        <v>85</v>
      </c>
      <c r="B21" s="102">
        <v>0</v>
      </c>
    </row>
    <row r="22" spans="1:2" ht="16.5" thickBot="1" x14ac:dyDescent="0.3">
      <c r="A22" s="31" t="s">
        <v>86</v>
      </c>
      <c r="B22" s="102">
        <v>0</v>
      </c>
    </row>
    <row r="23" spans="1:2" ht="16.5" thickBot="1" x14ac:dyDescent="0.3">
      <c r="A23" s="31" t="s">
        <v>87</v>
      </c>
      <c r="B23" s="102">
        <v>0</v>
      </c>
    </row>
    <row r="24" spans="1:2" ht="16.5" thickBot="1" x14ac:dyDescent="0.3">
      <c r="A24" s="31" t="s">
        <v>88</v>
      </c>
      <c r="B24" s="102">
        <v>0</v>
      </c>
    </row>
    <row r="25" spans="1:2" s="7" customFormat="1" ht="16.5" thickBot="1" x14ac:dyDescent="0.3">
      <c r="A25" s="27" t="s">
        <v>89</v>
      </c>
      <c r="B25" s="103">
        <f>SUM(B16:B24)</f>
        <v>0</v>
      </c>
    </row>
    <row r="26" spans="1:2" s="7" customFormat="1" ht="16.5" thickBot="1" x14ac:dyDescent="0.3">
      <c r="A26" s="27"/>
      <c r="B26" s="103"/>
    </row>
    <row r="27" spans="1:2" s="7" customFormat="1" ht="16.5" thickBot="1" x14ac:dyDescent="0.3">
      <c r="A27" s="27" t="s">
        <v>90</v>
      </c>
      <c r="B27" s="103">
        <f>B13-B25</f>
        <v>0</v>
      </c>
    </row>
    <row r="28" spans="1:2" ht="16.5" thickBot="1" x14ac:dyDescent="0.3">
      <c r="A28" s="31" t="s">
        <v>91</v>
      </c>
      <c r="B28" s="102">
        <v>0</v>
      </c>
    </row>
    <row r="29" spans="1:2" s="7" customFormat="1" ht="16.5" thickBot="1" x14ac:dyDescent="0.3">
      <c r="A29" s="27" t="s">
        <v>92</v>
      </c>
      <c r="B29" s="103">
        <f>B27-B28</f>
        <v>0</v>
      </c>
    </row>
    <row r="30" spans="1:2" s="7" customFormat="1" ht="16.5" thickBot="1" x14ac:dyDescent="0.3">
      <c r="A30" s="27"/>
      <c r="B30" s="103"/>
    </row>
    <row r="31" spans="1:2" ht="16.5" thickBot="1" x14ac:dyDescent="0.3">
      <c r="A31" s="32" t="s">
        <v>93</v>
      </c>
      <c r="B31" s="102">
        <v>0</v>
      </c>
    </row>
    <row r="32" spans="1:2" ht="16.5" thickBot="1" x14ac:dyDescent="0.3">
      <c r="A32" s="3" t="s">
        <v>33</v>
      </c>
      <c r="B32" s="102">
        <v>0</v>
      </c>
    </row>
    <row r="33" spans="1:2" ht="16.5" thickBot="1" x14ac:dyDescent="0.3">
      <c r="A33" s="3" t="s">
        <v>94</v>
      </c>
      <c r="B33" s="102">
        <v>0</v>
      </c>
    </row>
    <row r="34" spans="1:2" ht="16.5" thickBot="1" x14ac:dyDescent="0.3">
      <c r="A34" s="3" t="s">
        <v>95</v>
      </c>
      <c r="B34" s="102">
        <v>0</v>
      </c>
    </row>
    <row r="35" spans="1:2" x14ac:dyDescent="0.25">
      <c r="B35" s="87"/>
    </row>
    <row r="36" spans="1:2" x14ac:dyDescent="0.25">
      <c r="B36" s="87"/>
    </row>
    <row r="37" spans="1:2" ht="15.75" x14ac:dyDescent="0.25">
      <c r="A37" s="41" t="s">
        <v>128</v>
      </c>
      <c r="B37" s="87" t="b">
        <f>B29=(B13-B25-B28)</f>
        <v>1</v>
      </c>
    </row>
  </sheetData>
  <sheetProtection password="E395" sheet="1" objects="1" scenarios="1" formatCells="0"/>
  <mergeCells count="2">
    <mergeCell ref="A1:B1"/>
    <mergeCell ref="A2:B2"/>
  </mergeCells>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view="pageBreakPreview" topLeftCell="A7" zoomScaleSheetLayoutView="100" workbookViewId="0">
      <selection activeCell="E24" sqref="E24"/>
    </sheetView>
  </sheetViews>
  <sheetFormatPr defaultRowHeight="15" x14ac:dyDescent="0.25"/>
  <cols>
    <col min="1" max="1" width="63.42578125" customWidth="1"/>
    <col min="2" max="2" width="18.5703125" customWidth="1"/>
  </cols>
  <sheetData>
    <row r="1" spans="1:2" ht="15" customHeight="1" x14ac:dyDescent="0.25">
      <c r="A1" s="136" t="s">
        <v>71</v>
      </c>
      <c r="B1" s="136"/>
    </row>
    <row r="2" spans="1:2" ht="15" customHeight="1" x14ac:dyDescent="0.25">
      <c r="A2" s="136" t="s">
        <v>202</v>
      </c>
      <c r="B2" s="136"/>
    </row>
    <row r="3" spans="1:2" ht="45" customHeight="1" x14ac:dyDescent="0.25">
      <c r="A3" s="137" t="s">
        <v>197</v>
      </c>
      <c r="B3" s="137"/>
    </row>
    <row r="4" spans="1:2" ht="15" customHeight="1" x14ac:dyDescent="0.25">
      <c r="A4" s="25" t="s">
        <v>67</v>
      </c>
    </row>
    <row r="5" spans="1:2" ht="15.75" x14ac:dyDescent="0.25">
      <c r="A5" s="25"/>
    </row>
    <row r="6" spans="1:2" ht="15.75" x14ac:dyDescent="0.25">
      <c r="A6" s="25" t="s">
        <v>203</v>
      </c>
    </row>
    <row r="7" spans="1:2" ht="16.5" thickBot="1" x14ac:dyDescent="0.3">
      <c r="A7" s="25"/>
    </row>
    <row r="8" spans="1:2" s="7" customFormat="1" ht="16.5" thickBot="1" x14ac:dyDescent="0.3">
      <c r="A8" s="1" t="s">
        <v>97</v>
      </c>
      <c r="B8" s="104" t="s">
        <v>123</v>
      </c>
    </row>
    <row r="9" spans="1:2" ht="16.5" thickBot="1" x14ac:dyDescent="0.3">
      <c r="A9" s="3" t="s">
        <v>98</v>
      </c>
      <c r="B9" s="102"/>
    </row>
    <row r="10" spans="1:2" ht="16.5" thickBot="1" x14ac:dyDescent="0.3">
      <c r="A10" s="3" t="s">
        <v>99</v>
      </c>
      <c r="B10" s="102"/>
    </row>
    <row r="11" spans="1:2" ht="16.5" thickBot="1" x14ac:dyDescent="0.3">
      <c r="A11" s="3" t="s">
        <v>100</v>
      </c>
      <c r="B11" s="102">
        <f>SUM(B12:B15)</f>
        <v>0</v>
      </c>
    </row>
    <row r="12" spans="1:2" ht="16.5" thickBot="1" x14ac:dyDescent="0.3">
      <c r="A12" s="31" t="s">
        <v>133</v>
      </c>
      <c r="B12" s="102">
        <v>0</v>
      </c>
    </row>
    <row r="13" spans="1:2" ht="16.5" thickBot="1" x14ac:dyDescent="0.3">
      <c r="A13" s="37" t="s">
        <v>134</v>
      </c>
      <c r="B13" s="102">
        <v>0</v>
      </c>
    </row>
    <row r="14" spans="1:2" ht="16.5" thickBot="1" x14ac:dyDescent="0.3">
      <c r="A14" s="37" t="s">
        <v>135</v>
      </c>
      <c r="B14" s="102">
        <v>0</v>
      </c>
    </row>
    <row r="15" spans="1:2" ht="16.5" thickBot="1" x14ac:dyDescent="0.3">
      <c r="A15" s="37" t="s">
        <v>136</v>
      </c>
      <c r="B15" s="102">
        <v>0</v>
      </c>
    </row>
    <row r="16" spans="1:2" ht="16.5" thickBot="1" x14ac:dyDescent="0.3">
      <c r="A16" s="3" t="s">
        <v>101</v>
      </c>
      <c r="B16" s="102">
        <f>SUM(B17:B20)</f>
        <v>0</v>
      </c>
    </row>
    <row r="17" spans="1:6" ht="16.5" thickBot="1" x14ac:dyDescent="0.3">
      <c r="A17" s="31" t="s">
        <v>137</v>
      </c>
      <c r="B17" s="102">
        <v>0</v>
      </c>
    </row>
    <row r="18" spans="1:6" ht="16.5" thickBot="1" x14ac:dyDescent="0.3">
      <c r="A18" s="37" t="s">
        <v>138</v>
      </c>
      <c r="B18" s="102">
        <v>0</v>
      </c>
    </row>
    <row r="19" spans="1:6" ht="16.5" thickBot="1" x14ac:dyDescent="0.3">
      <c r="A19" s="37" t="s">
        <v>139</v>
      </c>
      <c r="B19" s="102">
        <v>0</v>
      </c>
    </row>
    <row r="20" spans="1:6" ht="16.5" thickBot="1" x14ac:dyDescent="0.3">
      <c r="A20" s="37" t="s">
        <v>140</v>
      </c>
      <c r="B20" s="102">
        <v>0</v>
      </c>
    </row>
    <row r="21" spans="1:6" ht="16.5" thickBot="1" x14ac:dyDescent="0.3">
      <c r="A21" s="37" t="s">
        <v>141</v>
      </c>
      <c r="B21" s="102"/>
    </row>
    <row r="22" spans="1:6" s="7" customFormat="1" ht="16.5" thickBot="1" x14ac:dyDescent="0.3">
      <c r="A22" s="27" t="s">
        <v>102</v>
      </c>
      <c r="B22" s="103">
        <f>B9+B10+B11+B16</f>
        <v>0</v>
      </c>
    </row>
    <row r="23" spans="1:6" ht="16.5" thickBot="1" x14ac:dyDescent="0.3">
      <c r="A23" s="25"/>
      <c r="B23" s="65"/>
    </row>
    <row r="24" spans="1:6" ht="16.5" thickBot="1" x14ac:dyDescent="0.3">
      <c r="A24" s="26" t="s">
        <v>103</v>
      </c>
      <c r="B24" s="89">
        <v>0</v>
      </c>
    </row>
    <row r="25" spans="1:6" ht="16.5" thickBot="1" x14ac:dyDescent="0.3">
      <c r="A25" s="26" t="s">
        <v>104</v>
      </c>
      <c r="B25" s="89">
        <v>0</v>
      </c>
      <c r="C25" s="26"/>
    </row>
    <row r="26" spans="1:6" ht="16.5" thickBot="1" x14ac:dyDescent="0.3">
      <c r="A26" s="26" t="s">
        <v>105</v>
      </c>
      <c r="B26" s="89">
        <v>0</v>
      </c>
      <c r="F26" s="26"/>
    </row>
    <row r="27" spans="1:6" ht="16.5" thickBot="1" x14ac:dyDescent="0.3">
      <c r="A27" s="26" t="s">
        <v>106</v>
      </c>
      <c r="B27" s="89">
        <v>0</v>
      </c>
      <c r="C27" s="26"/>
    </row>
    <row r="28" spans="1:6" ht="15.75" x14ac:dyDescent="0.25">
      <c r="A28" s="25"/>
    </row>
    <row r="29" spans="1:6" ht="15.75" x14ac:dyDescent="0.25">
      <c r="A29" s="42" t="s">
        <v>128</v>
      </c>
      <c r="B29" t="b">
        <f>B22=B9+B10+B11+B16</f>
        <v>1</v>
      </c>
    </row>
  </sheetData>
  <sheetProtection password="E395" sheet="1" objects="1" scenarios="1"/>
  <mergeCells count="3">
    <mergeCell ref="A1:B1"/>
    <mergeCell ref="A2:B2"/>
    <mergeCell ref="A3:B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0"/>
  <sheetViews>
    <sheetView tabSelected="1" topLeftCell="A2" workbookViewId="0">
      <selection activeCell="B16" sqref="B16"/>
    </sheetView>
  </sheetViews>
  <sheetFormatPr defaultRowHeight="15" x14ac:dyDescent="0.25"/>
  <cols>
    <col min="1" max="1" width="58.140625" customWidth="1"/>
    <col min="2" max="2" width="20.28515625" customWidth="1"/>
    <col min="3" max="3" width="12" customWidth="1"/>
    <col min="4" max="4" width="18.85546875" customWidth="1"/>
    <col min="5" max="5" width="9.5703125" bestFit="1" customWidth="1"/>
  </cols>
  <sheetData>
    <row r="1" spans="1:4" ht="33.75" x14ac:dyDescent="0.25">
      <c r="A1" s="142" t="s">
        <v>71</v>
      </c>
      <c r="B1" s="142"/>
      <c r="C1" s="142"/>
      <c r="D1" s="142"/>
    </row>
    <row r="2" spans="1:4" ht="21" x14ac:dyDescent="0.25">
      <c r="A2" s="143" t="s">
        <v>107</v>
      </c>
      <c r="B2" s="143"/>
      <c r="C2" s="143"/>
      <c r="D2" s="143"/>
    </row>
    <row r="3" spans="1:4" ht="21" x14ac:dyDescent="0.25">
      <c r="A3" s="24"/>
      <c r="B3" s="24"/>
      <c r="C3" s="24"/>
      <c r="D3" s="24"/>
    </row>
    <row r="4" spans="1:4" ht="46.5" customHeight="1" x14ac:dyDescent="0.25">
      <c r="A4" s="140" t="s">
        <v>96</v>
      </c>
      <c r="B4" s="140"/>
      <c r="C4" s="140"/>
      <c r="D4" s="140"/>
    </row>
    <row r="5" spans="1:4" ht="15.75" x14ac:dyDescent="0.25">
      <c r="A5" s="28"/>
      <c r="B5" s="28"/>
      <c r="C5" s="28"/>
      <c r="D5" s="28"/>
    </row>
    <row r="6" spans="1:4" ht="15.75" x14ac:dyDescent="0.25">
      <c r="A6" s="26" t="s">
        <v>67</v>
      </c>
    </row>
    <row r="7" spans="1:4" ht="15.75" x14ac:dyDescent="0.25">
      <c r="A7" s="26"/>
    </row>
    <row r="8" spans="1:4" ht="15.75" x14ac:dyDescent="0.25">
      <c r="A8" s="26" t="s">
        <v>68</v>
      </c>
      <c r="B8" s="109">
        <v>43830</v>
      </c>
    </row>
    <row r="9" spans="1:4" ht="16.5" thickBot="1" x14ac:dyDescent="0.3">
      <c r="A9" s="26"/>
    </row>
    <row r="10" spans="1:4" ht="16.5" thickBot="1" x14ac:dyDescent="0.3">
      <c r="A10" s="138" t="s">
        <v>108</v>
      </c>
      <c r="B10" s="139"/>
    </row>
    <row r="11" spans="1:4" ht="16.5" thickBot="1" x14ac:dyDescent="0.3">
      <c r="A11" s="31" t="s">
        <v>29</v>
      </c>
      <c r="B11" s="43">
        <f>Financial_Position!B54</f>
        <v>0</v>
      </c>
    </row>
    <row r="12" spans="1:4" ht="16.5" thickBot="1" x14ac:dyDescent="0.3">
      <c r="A12" s="31" t="s">
        <v>30</v>
      </c>
      <c r="B12" s="43">
        <v>0</v>
      </c>
    </row>
    <row r="13" spans="1:4" ht="16.5" thickBot="1" x14ac:dyDescent="0.3">
      <c r="A13" s="31" t="s">
        <v>31</v>
      </c>
      <c r="B13" s="43">
        <v>0</v>
      </c>
    </row>
    <row r="14" spans="1:4" ht="16.5" thickBot="1" x14ac:dyDescent="0.3">
      <c r="A14" s="31" t="s">
        <v>32</v>
      </c>
      <c r="B14" s="43">
        <v>0</v>
      </c>
    </row>
    <row r="15" spans="1:4" ht="16.5" thickBot="1" x14ac:dyDescent="0.3">
      <c r="A15" s="31" t="s">
        <v>33</v>
      </c>
      <c r="B15" s="43">
        <v>0</v>
      </c>
    </row>
    <row r="16" spans="1:4" ht="16.5" thickBot="1" x14ac:dyDescent="0.3">
      <c r="A16" s="31" t="s">
        <v>34</v>
      </c>
      <c r="B16" s="43">
        <f>Financial_Position!B59</f>
        <v>0</v>
      </c>
    </row>
    <row r="17" spans="1:5" s="7" customFormat="1" ht="16.5" thickBot="1" x14ac:dyDescent="0.3">
      <c r="A17" s="27" t="s">
        <v>109</v>
      </c>
      <c r="B17" s="44">
        <f>SUM(B11:B16)</f>
        <v>0</v>
      </c>
      <c r="E17" s="111"/>
    </row>
    <row r="18" spans="1:5" ht="16.5" thickBot="1" x14ac:dyDescent="0.3">
      <c r="A18" s="26"/>
    </row>
    <row r="19" spans="1:5" s="7" customFormat="1" ht="30" customHeight="1" thickBot="1" x14ac:dyDescent="0.3">
      <c r="A19" s="1" t="s">
        <v>0</v>
      </c>
      <c r="B19" s="2" t="s">
        <v>120</v>
      </c>
      <c r="C19" s="2" t="s">
        <v>110</v>
      </c>
      <c r="D19" s="2" t="s">
        <v>121</v>
      </c>
    </row>
    <row r="20" spans="1:5" ht="16.5" thickBot="1" x14ac:dyDescent="0.3">
      <c r="A20" s="3" t="s">
        <v>111</v>
      </c>
      <c r="B20" s="43">
        <v>0</v>
      </c>
      <c r="C20" s="13">
        <v>0</v>
      </c>
      <c r="D20" s="43">
        <f>B20*C20</f>
        <v>0</v>
      </c>
    </row>
    <row r="21" spans="1:5" ht="16.5" thickBot="1" x14ac:dyDescent="0.3">
      <c r="A21" s="3" t="s">
        <v>112</v>
      </c>
      <c r="B21" s="43">
        <v>0</v>
      </c>
      <c r="C21" s="13">
        <v>0</v>
      </c>
      <c r="D21" s="43">
        <f t="shared" ref="D21:D27" si="0">B21*C21</f>
        <v>0</v>
      </c>
    </row>
    <row r="22" spans="1:5" ht="16.5" thickBot="1" x14ac:dyDescent="0.3">
      <c r="A22" s="3" t="s">
        <v>113</v>
      </c>
      <c r="B22" s="43">
        <v>9952.2999999999993</v>
      </c>
      <c r="C22" s="13">
        <v>0.2</v>
      </c>
      <c r="D22" s="43">
        <f t="shared" si="0"/>
        <v>1990.46</v>
      </c>
    </row>
    <row r="23" spans="1:5" ht="16.5" thickBot="1" x14ac:dyDescent="0.3">
      <c r="A23" s="3" t="s">
        <v>114</v>
      </c>
      <c r="B23" s="43">
        <v>0</v>
      </c>
      <c r="C23" s="13">
        <v>0.5</v>
      </c>
      <c r="D23" s="43">
        <f t="shared" si="0"/>
        <v>0</v>
      </c>
    </row>
    <row r="24" spans="1:5" ht="16.5" thickBot="1" x14ac:dyDescent="0.3">
      <c r="A24" s="3" t="s">
        <v>115</v>
      </c>
      <c r="B24" s="43">
        <v>0</v>
      </c>
      <c r="C24" s="13">
        <v>1</v>
      </c>
      <c r="D24" s="43">
        <f t="shared" si="0"/>
        <v>0</v>
      </c>
    </row>
    <row r="25" spans="1:5" ht="32.25" thickBot="1" x14ac:dyDescent="0.3">
      <c r="A25" s="3" t="s">
        <v>116</v>
      </c>
      <c r="B25" s="43">
        <v>31851.599999999999</v>
      </c>
      <c r="C25" s="13">
        <v>1</v>
      </c>
      <c r="D25" s="43">
        <f t="shared" si="0"/>
        <v>31851.599999999999</v>
      </c>
    </row>
    <row r="26" spans="1:5" ht="16.5" thickBot="1" x14ac:dyDescent="0.3">
      <c r="A26" s="3" t="s">
        <v>117</v>
      </c>
      <c r="B26" s="43">
        <v>0</v>
      </c>
      <c r="C26" s="13">
        <v>1</v>
      </c>
      <c r="D26" s="43">
        <f t="shared" si="0"/>
        <v>0</v>
      </c>
    </row>
    <row r="27" spans="1:5" ht="16.5" thickBot="1" x14ac:dyDescent="0.3">
      <c r="A27" s="3" t="s">
        <v>118</v>
      </c>
      <c r="B27" s="43">
        <f>B22+B25+Financial_Position!B15</f>
        <v>41803.899999999994</v>
      </c>
      <c r="C27" s="13">
        <v>1</v>
      </c>
      <c r="D27" s="43">
        <f t="shared" si="0"/>
        <v>41803.899999999994</v>
      </c>
    </row>
    <row r="28" spans="1:5" ht="16.5" thickBot="1" x14ac:dyDescent="0.3">
      <c r="A28" s="26"/>
    </row>
    <row r="29" spans="1:5" ht="16.5" thickBot="1" x14ac:dyDescent="0.3">
      <c r="A29" s="26" t="s">
        <v>122</v>
      </c>
      <c r="D29" s="122">
        <f>D27</f>
        <v>41803.899999999994</v>
      </c>
    </row>
    <row r="30" spans="1:5" ht="45" customHeight="1" x14ac:dyDescent="0.25">
      <c r="A30" s="141" t="s">
        <v>119</v>
      </c>
      <c r="B30" s="141"/>
    </row>
  </sheetData>
  <mergeCells count="5">
    <mergeCell ref="A10:B10"/>
    <mergeCell ref="A4:D4"/>
    <mergeCell ref="A30:B30"/>
    <mergeCell ref="A1:D1"/>
    <mergeCell ref="A2:D2"/>
  </mergeCells>
  <pageMargins left="0.7" right="0.7" top="0.75" bottom="0.75" header="0.3" footer="0.3"/>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view="pageBreakPreview" zoomScale="80" zoomScaleSheetLayoutView="80" workbookViewId="0">
      <selection activeCell="D9" sqref="D9:E9"/>
    </sheetView>
  </sheetViews>
  <sheetFormatPr defaultRowHeight="15" x14ac:dyDescent="0.25"/>
  <cols>
    <col min="1" max="1" width="34.42578125" customWidth="1"/>
    <col min="2" max="2" width="12" customWidth="1"/>
    <col min="3" max="3" width="17.5703125" customWidth="1"/>
    <col min="4" max="4" width="13.28515625" customWidth="1"/>
    <col min="5" max="5" width="18.140625" customWidth="1"/>
    <col min="7" max="7" width="10" bestFit="1" customWidth="1"/>
  </cols>
  <sheetData>
    <row r="1" spans="1:5" ht="33.75" customHeight="1" x14ac:dyDescent="0.25">
      <c r="A1" s="142" t="s">
        <v>71</v>
      </c>
      <c r="B1" s="142"/>
      <c r="C1" s="142"/>
      <c r="D1" s="142"/>
      <c r="E1" s="142"/>
    </row>
    <row r="2" spans="1:5" ht="15" customHeight="1" x14ac:dyDescent="0.3">
      <c r="A2" s="144" t="s">
        <v>204</v>
      </c>
      <c r="B2" s="144"/>
      <c r="C2" s="144"/>
      <c r="D2" s="144"/>
      <c r="E2" s="144"/>
    </row>
    <row r="3" spans="1:5" x14ac:dyDescent="0.25">
      <c r="A3" s="146" t="s">
        <v>66</v>
      </c>
      <c r="B3" s="146"/>
      <c r="C3" s="146"/>
      <c r="D3" s="146"/>
      <c r="E3" s="146"/>
    </row>
    <row r="4" spans="1:5" x14ac:dyDescent="0.25">
      <c r="A4" s="146"/>
      <c r="B4" s="146"/>
      <c r="C4" s="146"/>
      <c r="D4" s="146"/>
      <c r="E4" s="146"/>
    </row>
    <row r="5" spans="1:5" x14ac:dyDescent="0.25">
      <c r="A5" s="146"/>
      <c r="B5" s="146"/>
      <c r="C5" s="146"/>
      <c r="D5" s="146"/>
      <c r="E5" s="146"/>
    </row>
    <row r="6" spans="1:5" ht="14.25" customHeight="1" thickBot="1" x14ac:dyDescent="0.3">
      <c r="A6" s="23"/>
      <c r="B6" s="23"/>
      <c r="C6" s="23"/>
      <c r="D6" s="23"/>
      <c r="E6" s="23"/>
    </row>
    <row r="7" spans="1:5" ht="14.25" customHeight="1" thickBot="1" x14ac:dyDescent="0.3">
      <c r="A7" s="14" t="s">
        <v>67</v>
      </c>
      <c r="B7" s="23"/>
      <c r="C7" s="23"/>
      <c r="D7" s="147"/>
      <c r="E7" s="148"/>
    </row>
    <row r="8" spans="1:5" ht="14.25" customHeight="1" thickBot="1" x14ac:dyDescent="0.3">
      <c r="A8" s="23"/>
      <c r="B8" s="23"/>
      <c r="C8" s="23"/>
      <c r="D8" s="23"/>
      <c r="E8" s="23"/>
    </row>
    <row r="9" spans="1:5" ht="13.5" customHeight="1" thickBot="1" x14ac:dyDescent="0.35">
      <c r="A9" s="14" t="s">
        <v>68</v>
      </c>
      <c r="B9" s="22"/>
      <c r="D9" s="149">
        <v>43830</v>
      </c>
      <c r="E9" s="150"/>
    </row>
    <row r="11" spans="1:5" ht="15.75" thickBot="1" x14ac:dyDescent="0.3">
      <c r="A11" s="7" t="s">
        <v>69</v>
      </c>
    </row>
    <row r="12" spans="1:5" ht="26.25" customHeight="1" thickBot="1" x14ac:dyDescent="0.3">
      <c r="A12" s="1" t="s">
        <v>36</v>
      </c>
      <c r="B12" s="2" t="s">
        <v>37</v>
      </c>
      <c r="C12" s="2" t="s">
        <v>38</v>
      </c>
      <c r="D12" s="2" t="s">
        <v>125</v>
      </c>
      <c r="E12" s="2" t="s">
        <v>39</v>
      </c>
    </row>
    <row r="13" spans="1:5" ht="16.5" thickBot="1" x14ac:dyDescent="0.3">
      <c r="A13" s="3" t="s">
        <v>40</v>
      </c>
      <c r="B13" s="4"/>
      <c r="C13" s="46">
        <v>0</v>
      </c>
      <c r="D13" s="13">
        <v>0.1</v>
      </c>
      <c r="E13" s="46">
        <f t="shared" ref="E13:E18" si="0">C13*D13</f>
        <v>0</v>
      </c>
    </row>
    <row r="14" spans="1:5" ht="16.5" thickBot="1" x14ac:dyDescent="0.3">
      <c r="A14" s="3" t="s">
        <v>41</v>
      </c>
      <c r="B14" s="4"/>
      <c r="C14" s="46">
        <v>0</v>
      </c>
      <c r="D14" s="13">
        <v>0.2</v>
      </c>
      <c r="E14" s="46">
        <f t="shared" si="0"/>
        <v>0</v>
      </c>
    </row>
    <row r="15" spans="1:5" ht="16.5" thickBot="1" x14ac:dyDescent="0.3">
      <c r="A15" s="3" t="s">
        <v>42</v>
      </c>
      <c r="B15" s="4"/>
      <c r="C15" s="46">
        <v>1605161.46</v>
      </c>
      <c r="D15" s="13">
        <v>0.4</v>
      </c>
      <c r="E15" s="46">
        <f t="shared" si="0"/>
        <v>642064.58400000003</v>
      </c>
    </row>
    <row r="16" spans="1:5" ht="16.5" thickBot="1" x14ac:dyDescent="0.3">
      <c r="A16" s="3" t="s">
        <v>43</v>
      </c>
      <c r="B16" s="4"/>
      <c r="C16" s="46">
        <v>0</v>
      </c>
      <c r="D16" s="13">
        <v>0.6</v>
      </c>
      <c r="E16" s="46">
        <f t="shared" si="0"/>
        <v>0</v>
      </c>
    </row>
    <row r="17" spans="1:5" ht="16.5" thickBot="1" x14ac:dyDescent="0.3">
      <c r="A17" s="3" t="s">
        <v>44</v>
      </c>
      <c r="B17" s="4"/>
      <c r="C17" s="46">
        <v>0</v>
      </c>
      <c r="D17" s="13">
        <v>0.8</v>
      </c>
      <c r="E17" s="46">
        <f t="shared" si="0"/>
        <v>0</v>
      </c>
    </row>
    <row r="18" spans="1:5" ht="16.5" thickBot="1" x14ac:dyDescent="0.3">
      <c r="A18" s="3" t="s">
        <v>45</v>
      </c>
      <c r="B18" s="4"/>
      <c r="C18" s="46">
        <v>0</v>
      </c>
      <c r="D18" s="13">
        <v>1</v>
      </c>
      <c r="E18" s="46">
        <f t="shared" si="0"/>
        <v>0</v>
      </c>
    </row>
    <row r="19" spans="1:5" ht="16.5" thickBot="1" x14ac:dyDescent="0.3">
      <c r="A19" s="3" t="s">
        <v>46</v>
      </c>
      <c r="B19" s="4"/>
      <c r="C19" s="46">
        <f>SUM(C13:C18)</f>
        <v>1605161.46</v>
      </c>
      <c r="D19" s="4"/>
      <c r="E19" s="46">
        <f>SUM(E13:E18)</f>
        <v>642064.58400000003</v>
      </c>
    </row>
    <row r="21" spans="1:5" ht="15.75" thickBot="1" x14ac:dyDescent="0.3"/>
    <row r="22" spans="1:5" ht="16.5" thickBot="1" x14ac:dyDescent="0.3">
      <c r="A22" s="145" t="s">
        <v>47</v>
      </c>
      <c r="B22" s="145"/>
      <c r="C22" s="145"/>
      <c r="D22" s="145"/>
      <c r="E22" s="45">
        <f>Financial_Position!B15-Financial_Performance!B18</f>
        <v>0</v>
      </c>
    </row>
    <row r="23" spans="1:5" ht="15.75" thickBot="1" x14ac:dyDescent="0.3">
      <c r="E23" s="47"/>
    </row>
    <row r="24" spans="1:5" ht="15.75" thickBot="1" x14ac:dyDescent="0.3">
      <c r="A24" t="s">
        <v>48</v>
      </c>
      <c r="E24" s="45">
        <f>0.01*E22</f>
        <v>0</v>
      </c>
    </row>
    <row r="25" spans="1:5" ht="15.75" thickBot="1" x14ac:dyDescent="0.3">
      <c r="E25" s="48"/>
    </row>
    <row r="26" spans="1:5" ht="15.75" thickBot="1" x14ac:dyDescent="0.3">
      <c r="A26" t="s">
        <v>49</v>
      </c>
      <c r="E26" s="45">
        <f>E19+E24</f>
        <v>642064.58400000003</v>
      </c>
    </row>
    <row r="28" spans="1:5" ht="15.75" thickBot="1" x14ac:dyDescent="0.3">
      <c r="A28" s="7" t="s">
        <v>50</v>
      </c>
    </row>
    <row r="29" spans="1:5" ht="15.75" thickBot="1" x14ac:dyDescent="0.3">
      <c r="A29" s="18" t="s">
        <v>205</v>
      </c>
      <c r="B29" s="19"/>
      <c r="C29" s="19"/>
      <c r="D29" s="19"/>
      <c r="E29" s="45">
        <v>66283.56</v>
      </c>
    </row>
    <row r="30" spans="1:5" ht="15.75" thickBot="1" x14ac:dyDescent="0.3">
      <c r="A30" s="16" t="s">
        <v>51</v>
      </c>
      <c r="B30" s="15"/>
      <c r="C30" s="15"/>
      <c r="D30" s="15"/>
      <c r="E30" s="107">
        <v>0</v>
      </c>
    </row>
    <row r="31" spans="1:5" ht="15.75" thickBot="1" x14ac:dyDescent="0.3">
      <c r="A31" s="18" t="s">
        <v>52</v>
      </c>
      <c r="B31" s="19"/>
      <c r="C31" s="19"/>
      <c r="D31" s="19"/>
      <c r="E31" s="45">
        <v>0</v>
      </c>
    </row>
    <row r="32" spans="1:5" ht="15.75" thickBot="1" x14ac:dyDescent="0.3">
      <c r="A32" s="17" t="s">
        <v>206</v>
      </c>
      <c r="B32" s="12"/>
      <c r="C32" s="12"/>
      <c r="D32" s="12"/>
      <c r="E32" s="108">
        <f>E26</f>
        <v>642064.58400000003</v>
      </c>
    </row>
  </sheetData>
  <mergeCells count="6">
    <mergeCell ref="A2:E2"/>
    <mergeCell ref="A1:E1"/>
    <mergeCell ref="A22:D22"/>
    <mergeCell ref="A3:E5"/>
    <mergeCell ref="D7:E7"/>
    <mergeCell ref="D9:E9"/>
  </mergeCells>
  <pageMargins left="0.7" right="0.7" top="0.75" bottom="0.75" header="0.3" footer="0.3"/>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view="pageBreakPreview" zoomScaleSheetLayoutView="100" workbookViewId="0">
      <selection activeCell="B4" sqref="B4:E4"/>
    </sheetView>
  </sheetViews>
  <sheetFormatPr defaultRowHeight="15" x14ac:dyDescent="0.25"/>
  <cols>
    <col min="1" max="1" width="49" customWidth="1"/>
    <col min="2" max="2" width="13.7109375" customWidth="1"/>
    <col min="3" max="3" width="14.28515625" customWidth="1"/>
    <col min="4" max="4" width="14.140625" customWidth="1"/>
    <col min="5" max="5" width="15" customWidth="1"/>
  </cols>
  <sheetData>
    <row r="1" spans="1:5" ht="33.75" x14ac:dyDescent="0.25">
      <c r="A1" s="154" t="s">
        <v>71</v>
      </c>
      <c r="B1" s="154"/>
      <c r="C1" s="154"/>
      <c r="D1" s="154"/>
      <c r="E1" s="154"/>
    </row>
    <row r="2" spans="1:5" ht="21" x14ac:dyDescent="0.25">
      <c r="A2" s="143" t="s">
        <v>201</v>
      </c>
      <c r="B2" s="143"/>
      <c r="C2" s="143"/>
      <c r="D2" s="143"/>
    </row>
    <row r="3" spans="1:5" ht="47.25" customHeight="1" x14ac:dyDescent="0.25">
      <c r="A3" s="137" t="s">
        <v>198</v>
      </c>
      <c r="B3" s="137"/>
      <c r="C3" s="137"/>
      <c r="D3" s="137"/>
      <c r="E3" s="137"/>
    </row>
    <row r="4" spans="1:5" ht="18" customHeight="1" x14ac:dyDescent="0.25">
      <c r="A4" s="26" t="s">
        <v>67</v>
      </c>
      <c r="B4" s="155"/>
      <c r="C4" s="155"/>
      <c r="D4" s="155"/>
      <c r="E4" s="155"/>
    </row>
    <row r="5" spans="1:5" ht="11.25" customHeight="1" x14ac:dyDescent="0.25">
      <c r="A5" s="26"/>
      <c r="C5" s="81"/>
      <c r="D5" s="81"/>
      <c r="E5" s="81"/>
    </row>
    <row r="6" spans="1:5" ht="15.75" x14ac:dyDescent="0.25">
      <c r="A6" s="26" t="s">
        <v>68</v>
      </c>
      <c r="B6" s="156">
        <v>43830</v>
      </c>
      <c r="C6" s="157"/>
    </row>
    <row r="7" spans="1:5" ht="15.75" x14ac:dyDescent="0.25">
      <c r="A7" s="26"/>
    </row>
    <row r="8" spans="1:5" ht="15.75" thickBot="1" x14ac:dyDescent="0.3">
      <c r="A8" t="s">
        <v>124</v>
      </c>
    </row>
    <row r="9" spans="1:5" ht="31.5" customHeight="1" thickBot="1" x14ac:dyDescent="0.3">
      <c r="A9" s="11"/>
      <c r="B9" s="151" t="s">
        <v>53</v>
      </c>
      <c r="C9" s="153"/>
      <c r="D9" s="151" t="s">
        <v>54</v>
      </c>
      <c r="E9" s="153"/>
    </row>
    <row r="10" spans="1:5" ht="16.5" thickBot="1" x14ac:dyDescent="0.3">
      <c r="A10" s="3"/>
      <c r="B10" s="4" t="s">
        <v>55</v>
      </c>
      <c r="C10" s="4" t="s">
        <v>56</v>
      </c>
      <c r="D10" s="4" t="s">
        <v>55</v>
      </c>
      <c r="E10" s="4" t="s">
        <v>56</v>
      </c>
    </row>
    <row r="11" spans="1:5" ht="19.5" customHeight="1" thickBot="1" x14ac:dyDescent="0.3">
      <c r="A11" s="3" t="s">
        <v>57</v>
      </c>
      <c r="B11" s="43">
        <f>Financial_Performance!B18</f>
        <v>0</v>
      </c>
      <c r="C11" s="43">
        <v>0</v>
      </c>
      <c r="D11" s="43">
        <f>B11</f>
        <v>0</v>
      </c>
      <c r="E11" s="43">
        <v>0</v>
      </c>
    </row>
    <row r="12" spans="1:5" ht="16.5" thickBot="1" x14ac:dyDescent="0.3">
      <c r="A12" s="3" t="s">
        <v>58</v>
      </c>
      <c r="B12" s="43">
        <v>0</v>
      </c>
      <c r="C12" s="43"/>
      <c r="D12" s="43"/>
      <c r="E12" s="43"/>
    </row>
    <row r="13" spans="1:5" ht="16.5" thickBot="1" x14ac:dyDescent="0.3">
      <c r="A13" s="3" t="s">
        <v>59</v>
      </c>
      <c r="B13" s="43">
        <f>B11+B12</f>
        <v>0</v>
      </c>
      <c r="C13" s="43">
        <f>C11+C12</f>
        <v>0</v>
      </c>
      <c r="D13" s="43">
        <f>D11+D12</f>
        <v>0</v>
      </c>
      <c r="E13" s="43">
        <f>E11+E12</f>
        <v>0</v>
      </c>
    </row>
    <row r="14" spans="1:5" ht="16.5" thickBot="1" x14ac:dyDescent="0.3">
      <c r="A14" s="151"/>
      <c r="B14" s="152"/>
      <c r="C14" s="152"/>
      <c r="D14" s="152"/>
      <c r="E14" s="153"/>
    </row>
    <row r="15" spans="1:5" ht="16.5" thickBot="1" x14ac:dyDescent="0.3">
      <c r="A15" s="3" t="s">
        <v>60</v>
      </c>
      <c r="B15" s="43">
        <v>4547.3500000000004</v>
      </c>
      <c r="C15" s="4">
        <v>4</v>
      </c>
      <c r="D15" s="4"/>
      <c r="E15" s="4"/>
    </row>
    <row r="17" spans="1:5" ht="15.75" x14ac:dyDescent="0.25">
      <c r="A17" s="20" t="s">
        <v>62</v>
      </c>
    </row>
    <row r="18" spans="1:5" ht="15.75" x14ac:dyDescent="0.25">
      <c r="A18" s="20"/>
    </row>
    <row r="19" spans="1:5" ht="15.75" customHeight="1" x14ac:dyDescent="0.25">
      <c r="A19" s="21" t="s">
        <v>63</v>
      </c>
    </row>
    <row r="20" spans="1:5" ht="15.75" customHeight="1" x14ac:dyDescent="0.25">
      <c r="A20" s="21" t="s">
        <v>64</v>
      </c>
    </row>
    <row r="21" spans="1:5" ht="15.75" thickBot="1" x14ac:dyDescent="0.3"/>
    <row r="22" spans="1:5" ht="16.5" thickBot="1" x14ac:dyDescent="0.3">
      <c r="A22" s="11"/>
      <c r="B22" s="151" t="s">
        <v>53</v>
      </c>
      <c r="C22" s="153"/>
      <c r="D22" s="151" t="s">
        <v>54</v>
      </c>
      <c r="E22" s="153"/>
    </row>
    <row r="23" spans="1:5" ht="16.5" thickBot="1" x14ac:dyDescent="0.3">
      <c r="A23" s="3"/>
      <c r="B23" s="4" t="s">
        <v>55</v>
      </c>
      <c r="C23" s="4" t="s">
        <v>56</v>
      </c>
      <c r="D23" s="4" t="s">
        <v>55</v>
      </c>
      <c r="E23" s="4" t="s">
        <v>56</v>
      </c>
    </row>
    <row r="24" spans="1:5" ht="16.5" thickBot="1" x14ac:dyDescent="0.3">
      <c r="A24" s="3" t="s">
        <v>61</v>
      </c>
      <c r="B24" s="43">
        <v>0</v>
      </c>
      <c r="C24" s="4"/>
      <c r="D24" s="4"/>
      <c r="E24" s="4"/>
    </row>
    <row r="25" spans="1:5" ht="15.75" thickBot="1" x14ac:dyDescent="0.3"/>
    <row r="26" spans="1:5" ht="15.75" thickBot="1" x14ac:dyDescent="0.3">
      <c r="A26" s="14" t="s">
        <v>65</v>
      </c>
      <c r="B26" s="45">
        <v>0</v>
      </c>
    </row>
  </sheetData>
  <mergeCells count="10">
    <mergeCell ref="A14:E14"/>
    <mergeCell ref="B22:C22"/>
    <mergeCell ref="D22:E22"/>
    <mergeCell ref="A1:E1"/>
    <mergeCell ref="A2:D2"/>
    <mergeCell ref="A3:E3"/>
    <mergeCell ref="B9:C9"/>
    <mergeCell ref="D9:E9"/>
    <mergeCell ref="B4:E4"/>
    <mergeCell ref="B6:C6"/>
  </mergeCells>
  <pageMargins left="0.7" right="0.7" top="0.75" bottom="0.75" header="0.3" footer="0.3"/>
  <pageSetup paperSize="9" scale="8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view="pageBreakPreview" zoomScale="90" zoomScaleSheetLayoutView="90" workbookViewId="0">
      <selection activeCell="D2" sqref="D2:F2"/>
    </sheetView>
  </sheetViews>
  <sheetFormatPr defaultRowHeight="15" x14ac:dyDescent="0.25"/>
  <cols>
    <col min="1" max="1" width="4.28515625" customWidth="1"/>
    <col min="2" max="2" width="27.5703125" customWidth="1"/>
    <col min="3" max="4" width="18.28515625" customWidth="1"/>
    <col min="5" max="6" width="18.42578125" customWidth="1"/>
    <col min="7" max="7" width="18.28515625" customWidth="1"/>
  </cols>
  <sheetData>
    <row r="1" spans="2:7" ht="31.5" x14ac:dyDescent="0.5">
      <c r="B1" s="161" t="s">
        <v>71</v>
      </c>
      <c r="C1" s="161"/>
      <c r="D1" s="161"/>
      <c r="E1" s="161"/>
      <c r="F1" s="161"/>
      <c r="G1" s="161"/>
    </row>
    <row r="2" spans="2:7" ht="31.5" x14ac:dyDescent="0.5">
      <c r="B2" s="26" t="s">
        <v>67</v>
      </c>
      <c r="C2" s="84"/>
      <c r="D2" s="155"/>
      <c r="E2" s="155"/>
      <c r="F2" s="155"/>
      <c r="G2" s="82"/>
    </row>
    <row r="3" spans="2:7" ht="15.75" x14ac:dyDescent="0.25">
      <c r="B3" s="26" t="s">
        <v>68</v>
      </c>
      <c r="C3" s="83"/>
      <c r="D3" s="156">
        <v>43830</v>
      </c>
      <c r="E3" s="157"/>
      <c r="F3" s="157"/>
    </row>
    <row r="4" spans="2:7" ht="15.75" thickBot="1" x14ac:dyDescent="0.3"/>
    <row r="5" spans="2:7" ht="15.75" thickBot="1" x14ac:dyDescent="0.3">
      <c r="B5" s="158" t="s">
        <v>199</v>
      </c>
      <c r="C5" s="159"/>
      <c r="D5" s="159"/>
      <c r="E5" s="159"/>
      <c r="F5" s="159"/>
      <c r="G5" s="160"/>
    </row>
    <row r="6" spans="2:7" ht="16.5" thickTop="1" thickBot="1" x14ac:dyDescent="0.3">
      <c r="B6" s="113" t="s">
        <v>190</v>
      </c>
      <c r="C6" s="114" t="s">
        <v>191</v>
      </c>
      <c r="D6" s="115" t="s">
        <v>192</v>
      </c>
      <c r="E6" s="72" t="s">
        <v>193</v>
      </c>
      <c r="F6" s="72" t="s">
        <v>194</v>
      </c>
      <c r="G6" s="73" t="s">
        <v>38</v>
      </c>
    </row>
    <row r="7" spans="2:7" ht="15.75" thickBot="1" x14ac:dyDescent="0.3">
      <c r="B7" s="117"/>
      <c r="C7" s="118"/>
      <c r="D7" s="119"/>
      <c r="E7" s="74"/>
      <c r="F7" s="74"/>
      <c r="G7" s="75"/>
    </row>
    <row r="8" spans="2:7" ht="15.75" thickBot="1" x14ac:dyDescent="0.3">
      <c r="B8" s="117"/>
      <c r="C8" s="118"/>
      <c r="D8" s="119"/>
      <c r="E8" s="74"/>
      <c r="F8" s="74"/>
      <c r="G8" s="75"/>
    </row>
    <row r="9" spans="2:7" ht="15.75" thickBot="1" x14ac:dyDescent="0.3">
      <c r="B9" s="117"/>
      <c r="C9" s="118"/>
      <c r="D9" s="119"/>
      <c r="E9" s="74"/>
      <c r="F9" s="74"/>
      <c r="G9" s="75"/>
    </row>
    <row r="10" spans="2:7" ht="15.75" thickBot="1" x14ac:dyDescent="0.3">
      <c r="B10" s="117"/>
      <c r="C10" s="118"/>
      <c r="D10" s="119"/>
      <c r="E10" s="74"/>
      <c r="F10" s="74"/>
      <c r="G10" s="75"/>
    </row>
    <row r="11" spans="2:7" ht="15.75" thickBot="1" x14ac:dyDescent="0.3">
      <c r="B11" s="117"/>
      <c r="C11" s="118"/>
      <c r="D11" s="119"/>
      <c r="E11" s="74"/>
      <c r="F11" s="74"/>
      <c r="G11" s="75"/>
    </row>
    <row r="12" spans="2:7" ht="15.75" thickBot="1" x14ac:dyDescent="0.3">
      <c r="B12" s="117"/>
      <c r="C12" s="118"/>
      <c r="D12" s="119"/>
      <c r="E12" s="74"/>
      <c r="F12" s="74"/>
      <c r="G12" s="75"/>
    </row>
    <row r="13" spans="2:7" ht="15.75" thickBot="1" x14ac:dyDescent="0.3">
      <c r="B13" s="117"/>
      <c r="C13" s="118"/>
      <c r="D13" s="119"/>
      <c r="E13" s="74"/>
      <c r="F13" s="74"/>
      <c r="G13" s="75"/>
    </row>
    <row r="14" spans="2:7" ht="15.75" thickBot="1" x14ac:dyDescent="0.3">
      <c r="B14" s="117"/>
      <c r="C14" s="118"/>
      <c r="D14" s="119"/>
      <c r="E14" s="74"/>
      <c r="F14" s="74"/>
      <c r="G14" s="75"/>
    </row>
    <row r="15" spans="2:7" ht="15.75" thickBot="1" x14ac:dyDescent="0.3">
      <c r="B15" s="117"/>
      <c r="C15" s="118"/>
      <c r="D15" s="119"/>
      <c r="E15" s="74"/>
      <c r="F15" s="74"/>
      <c r="G15" s="75"/>
    </row>
    <row r="16" spans="2:7" ht="15.75" thickBot="1" x14ac:dyDescent="0.3">
      <c r="B16" s="117"/>
      <c r="C16" s="118"/>
      <c r="D16" s="119"/>
      <c r="E16" s="74"/>
      <c r="F16" s="74"/>
      <c r="G16" s="75"/>
    </row>
    <row r="17" spans="2:7" ht="15.75" thickBot="1" x14ac:dyDescent="0.3">
      <c r="B17" s="71"/>
      <c r="C17" s="116"/>
      <c r="D17" s="116"/>
      <c r="E17" s="76"/>
      <c r="F17" s="76"/>
      <c r="G17" s="77"/>
    </row>
  </sheetData>
  <mergeCells count="4">
    <mergeCell ref="B5:G5"/>
    <mergeCell ref="B1:G1"/>
    <mergeCell ref="D2:F2"/>
    <mergeCell ref="D3:F3"/>
  </mergeCells>
  <pageMargins left="0.7" right="0.7" top="0.75" bottom="0.75" header="0.3" footer="0.3"/>
  <pageSetup paperSize="9" scale="7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8"/>
  <sheetViews>
    <sheetView view="pageBreakPreview" zoomScaleSheetLayoutView="100" workbookViewId="0">
      <selection activeCell="H13" sqref="H13"/>
    </sheetView>
  </sheetViews>
  <sheetFormatPr defaultRowHeight="15" x14ac:dyDescent="0.25"/>
  <cols>
    <col min="2" max="2" width="54.85546875" customWidth="1"/>
    <col min="3" max="3" width="21.5703125" style="124" customWidth="1"/>
    <col min="4" max="4" width="21.140625" customWidth="1"/>
  </cols>
  <sheetData>
    <row r="1" spans="2:7" ht="31.5" x14ac:dyDescent="0.5">
      <c r="B1" s="161" t="s">
        <v>71</v>
      </c>
      <c r="C1" s="161"/>
      <c r="D1" s="161"/>
      <c r="E1" s="80"/>
      <c r="F1" s="80"/>
      <c r="G1" s="80"/>
    </row>
    <row r="2" spans="2:7" x14ac:dyDescent="0.25">
      <c r="B2" s="157" t="s">
        <v>200</v>
      </c>
      <c r="C2" s="157"/>
      <c r="D2" s="157"/>
    </row>
    <row r="3" spans="2:7" x14ac:dyDescent="0.25">
      <c r="B3" s="83"/>
      <c r="C3" s="123"/>
      <c r="D3" s="83"/>
    </row>
    <row r="4" spans="2:7" x14ac:dyDescent="0.25">
      <c r="B4" s="85" t="s">
        <v>67</v>
      </c>
      <c r="C4" s="157"/>
      <c r="D4" s="157"/>
    </row>
    <row r="5" spans="2:7" x14ac:dyDescent="0.25">
      <c r="B5" s="86"/>
    </row>
    <row r="6" spans="2:7" x14ac:dyDescent="0.25">
      <c r="B6" s="86" t="s">
        <v>68</v>
      </c>
      <c r="C6" s="156">
        <v>43830</v>
      </c>
      <c r="D6" s="157"/>
    </row>
    <row r="7" spans="2:7" ht="15.75" thickBot="1" x14ac:dyDescent="0.3"/>
    <row r="8" spans="2:7" ht="15.75" thickBot="1" x14ac:dyDescent="0.3">
      <c r="B8" s="50" t="s">
        <v>149</v>
      </c>
      <c r="C8" s="125" t="s">
        <v>56</v>
      </c>
      <c r="D8" s="51" t="s">
        <v>150</v>
      </c>
    </row>
    <row r="9" spans="2:7" ht="15.75" thickBot="1" x14ac:dyDescent="0.3">
      <c r="B9" s="52" t="s">
        <v>151</v>
      </c>
      <c r="C9" s="126">
        <v>1</v>
      </c>
      <c r="D9" s="53"/>
    </row>
    <row r="10" spans="2:7" x14ac:dyDescent="0.25">
      <c r="B10" s="54" t="s">
        <v>152</v>
      </c>
      <c r="C10" s="127"/>
      <c r="D10" s="55">
        <f>D11+ D14</f>
        <v>0</v>
      </c>
    </row>
    <row r="11" spans="2:7" x14ac:dyDescent="0.25">
      <c r="B11" s="56" t="s">
        <v>153</v>
      </c>
      <c r="C11" s="128">
        <v>0</v>
      </c>
      <c r="D11" s="57">
        <v>0</v>
      </c>
    </row>
    <row r="12" spans="2:7" x14ac:dyDescent="0.25">
      <c r="B12" s="58" t="s">
        <v>154</v>
      </c>
      <c r="C12" s="129">
        <v>0</v>
      </c>
      <c r="D12" s="59">
        <v>0</v>
      </c>
    </row>
    <row r="13" spans="2:7" x14ac:dyDescent="0.25">
      <c r="B13" s="58" t="s">
        <v>155</v>
      </c>
      <c r="C13" s="129">
        <v>0</v>
      </c>
      <c r="D13" s="59">
        <v>0</v>
      </c>
    </row>
    <row r="14" spans="2:7" x14ac:dyDescent="0.25">
      <c r="B14" s="56" t="s">
        <v>156</v>
      </c>
      <c r="C14" s="128">
        <f>SUM(C15:C18)</f>
        <v>0</v>
      </c>
      <c r="D14" s="57">
        <f>SUM(D15:D18)</f>
        <v>0</v>
      </c>
    </row>
    <row r="15" spans="2:7" x14ac:dyDescent="0.25">
      <c r="B15" s="60" t="s">
        <v>157</v>
      </c>
      <c r="C15" s="129">
        <v>0</v>
      </c>
      <c r="D15" s="59">
        <v>0</v>
      </c>
    </row>
    <row r="16" spans="2:7" x14ac:dyDescent="0.25">
      <c r="B16" s="60" t="s">
        <v>158</v>
      </c>
      <c r="C16" s="129">
        <v>0</v>
      </c>
      <c r="D16" s="59">
        <v>0</v>
      </c>
    </row>
    <row r="17" spans="2:4" x14ac:dyDescent="0.25">
      <c r="B17" s="60" t="s">
        <v>159</v>
      </c>
      <c r="C17" s="129">
        <v>0</v>
      </c>
      <c r="D17" s="59">
        <v>0</v>
      </c>
    </row>
    <row r="18" spans="2:4" ht="15.75" thickBot="1" x14ac:dyDescent="0.3">
      <c r="B18" s="61" t="s">
        <v>160</v>
      </c>
      <c r="C18" s="129">
        <v>0</v>
      </c>
      <c r="D18" s="59">
        <v>0</v>
      </c>
    </row>
    <row r="19" spans="2:4" x14ac:dyDescent="0.25">
      <c r="B19" s="54" t="s">
        <v>161</v>
      </c>
      <c r="C19" s="127">
        <f>SUM(C11+C14)</f>
        <v>0</v>
      </c>
      <c r="D19" s="55">
        <f>SUM(D20:D27)</f>
        <v>0</v>
      </c>
    </row>
    <row r="20" spans="2:4" x14ac:dyDescent="0.25">
      <c r="B20" s="60" t="s">
        <v>162</v>
      </c>
      <c r="C20" s="129"/>
      <c r="D20" s="59"/>
    </row>
    <row r="21" spans="2:4" x14ac:dyDescent="0.25">
      <c r="B21" s="60" t="s">
        <v>163</v>
      </c>
      <c r="C21" s="129"/>
      <c r="D21" s="59"/>
    </row>
    <row r="22" spans="2:4" x14ac:dyDescent="0.25">
      <c r="B22" s="60" t="s">
        <v>164</v>
      </c>
      <c r="C22" s="129"/>
      <c r="D22" s="59"/>
    </row>
    <row r="23" spans="2:4" x14ac:dyDescent="0.25">
      <c r="B23" s="60" t="s">
        <v>165</v>
      </c>
      <c r="C23" s="129"/>
      <c r="D23" s="59"/>
    </row>
    <row r="24" spans="2:4" x14ac:dyDescent="0.25">
      <c r="B24" s="60" t="s">
        <v>166</v>
      </c>
      <c r="C24" s="129"/>
      <c r="D24" s="59"/>
    </row>
    <row r="25" spans="2:4" x14ac:dyDescent="0.25">
      <c r="B25" s="60" t="s">
        <v>167</v>
      </c>
      <c r="C25" s="129"/>
      <c r="D25" s="59"/>
    </row>
    <row r="26" spans="2:4" x14ac:dyDescent="0.25">
      <c r="B26" s="60" t="s">
        <v>168</v>
      </c>
      <c r="C26" s="129"/>
      <c r="D26" s="59"/>
    </row>
    <row r="27" spans="2:4" ht="15.75" thickBot="1" x14ac:dyDescent="0.3">
      <c r="B27" s="61" t="s">
        <v>169</v>
      </c>
      <c r="C27" s="129">
        <v>0</v>
      </c>
      <c r="D27" s="59">
        <v>0</v>
      </c>
    </row>
    <row r="28" spans="2:4" x14ac:dyDescent="0.25">
      <c r="B28" s="54" t="s">
        <v>170</v>
      </c>
      <c r="C28" s="127">
        <v>0</v>
      </c>
      <c r="D28" s="55">
        <v>0</v>
      </c>
    </row>
    <row r="29" spans="2:4" x14ac:dyDescent="0.25">
      <c r="B29" s="56" t="s">
        <v>171</v>
      </c>
      <c r="C29" s="129"/>
      <c r="D29" s="59">
        <v>0</v>
      </c>
    </row>
    <row r="30" spans="2:4" x14ac:dyDescent="0.25">
      <c r="B30" s="56" t="s">
        <v>172</v>
      </c>
      <c r="C30" s="129">
        <v>0</v>
      </c>
      <c r="D30" s="59">
        <v>0</v>
      </c>
    </row>
    <row r="31" spans="2:4" x14ac:dyDescent="0.25">
      <c r="B31" s="56" t="s">
        <v>173</v>
      </c>
      <c r="C31" s="129"/>
      <c r="D31" s="59"/>
    </row>
    <row r="32" spans="2:4" x14ac:dyDescent="0.25">
      <c r="B32" s="56" t="s">
        <v>174</v>
      </c>
      <c r="C32" s="129"/>
      <c r="D32" s="59"/>
    </row>
    <row r="33" spans="2:4" x14ac:dyDescent="0.25">
      <c r="B33" s="56" t="s">
        <v>175</v>
      </c>
      <c r="C33" s="129"/>
      <c r="D33" s="59"/>
    </row>
    <row r="34" spans="2:4" ht="15.75" thickBot="1" x14ac:dyDescent="0.3">
      <c r="B34" s="56" t="s">
        <v>176</v>
      </c>
      <c r="C34" s="129"/>
      <c r="D34" s="59"/>
    </row>
    <row r="35" spans="2:4" x14ac:dyDescent="0.25">
      <c r="B35" s="62" t="s">
        <v>177</v>
      </c>
      <c r="C35" s="130">
        <f>[1]Branch_1!C29+[1]Branch_2!C29+[1]Branch_3!C29+[1]Branch_4!C29+[1]Branch_5!C29+[1]Branch_6!C29+[1]Branch_7!C29+[1]Branch_8!C29+[1]Branch_9!C29+[1]Branch_10!C29</f>
        <v>0</v>
      </c>
      <c r="D35" s="63">
        <f>[1]Branch_1!D29+[1]Branch_2!D29+[1]Branch_3!D29+[1]Branch_4!D29+[1]Branch_5!D29+[1]Branch_6!D29+[1]Branch_7!D29+[1]Branch_8!D29+[1]Branch_9!D29+[1]Branch_10!D29</f>
        <v>0</v>
      </c>
    </row>
    <row r="36" spans="2:4" x14ac:dyDescent="0.25">
      <c r="B36" s="60" t="s">
        <v>178</v>
      </c>
      <c r="C36" s="129"/>
      <c r="D36" s="59">
        <v>0</v>
      </c>
    </row>
    <row r="37" spans="2:4" x14ac:dyDescent="0.25">
      <c r="B37" s="60" t="s">
        <v>179</v>
      </c>
      <c r="C37" s="129">
        <v>0</v>
      </c>
      <c r="D37" s="59">
        <v>0</v>
      </c>
    </row>
    <row r="38" spans="2:4" x14ac:dyDescent="0.25">
      <c r="B38" s="60" t="s">
        <v>180</v>
      </c>
      <c r="C38" s="129"/>
      <c r="D38" s="59">
        <v>0</v>
      </c>
    </row>
    <row r="39" spans="2:4" x14ac:dyDescent="0.25">
      <c r="B39" s="60" t="s">
        <v>181</v>
      </c>
      <c r="C39" s="129"/>
      <c r="D39" s="59">
        <v>0</v>
      </c>
    </row>
    <row r="40" spans="2:4" x14ac:dyDescent="0.25">
      <c r="B40" s="60" t="s">
        <v>182</v>
      </c>
      <c r="C40" s="129"/>
      <c r="D40" s="59">
        <v>0</v>
      </c>
    </row>
    <row r="41" spans="2:4" ht="15.75" thickBot="1" x14ac:dyDescent="0.3">
      <c r="B41" s="61" t="s">
        <v>183</v>
      </c>
      <c r="C41" s="131"/>
      <c r="D41" s="64">
        <v>0</v>
      </c>
    </row>
    <row r="42" spans="2:4" ht="15.75" thickBot="1" x14ac:dyDescent="0.3">
      <c r="B42" s="65"/>
      <c r="C42" s="132"/>
      <c r="D42" s="65"/>
    </row>
    <row r="43" spans="2:4" x14ac:dyDescent="0.25">
      <c r="B43" s="66" t="s">
        <v>184</v>
      </c>
      <c r="C43" s="127"/>
      <c r="D43" s="67"/>
    </row>
    <row r="44" spans="2:4" x14ac:dyDescent="0.25">
      <c r="B44" s="56" t="s">
        <v>185</v>
      </c>
      <c r="C44" s="133"/>
      <c r="D44" s="59">
        <v>0</v>
      </c>
    </row>
    <row r="45" spans="2:4" x14ac:dyDescent="0.25">
      <c r="B45" s="56" t="s">
        <v>186</v>
      </c>
      <c r="C45" s="133"/>
      <c r="D45" s="59">
        <v>0</v>
      </c>
    </row>
    <row r="46" spans="2:4" x14ac:dyDescent="0.25">
      <c r="B46" s="56" t="s">
        <v>187</v>
      </c>
      <c r="C46" s="128">
        <v>0.25</v>
      </c>
      <c r="D46" s="68"/>
    </row>
    <row r="47" spans="2:4" x14ac:dyDescent="0.25">
      <c r="B47" s="56" t="s">
        <v>188</v>
      </c>
      <c r="C47" s="128">
        <v>1</v>
      </c>
      <c r="D47" s="68"/>
    </row>
    <row r="48" spans="2:4" ht="15.75" thickBot="1" x14ac:dyDescent="0.3">
      <c r="B48" s="69" t="s">
        <v>189</v>
      </c>
      <c r="C48" s="134">
        <v>2</v>
      </c>
      <c r="D48" s="70"/>
    </row>
  </sheetData>
  <mergeCells count="4">
    <mergeCell ref="B1:D1"/>
    <mergeCell ref="B2:D2"/>
    <mergeCell ref="C4:D4"/>
    <mergeCell ref="C6:D6"/>
  </mergeCells>
  <pageMargins left="0.7" right="0.7" top="0.75" bottom="0.75" header="0.3" footer="0.3"/>
  <pageSetup paperSize="9" scale="8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Financial_Position</vt:lpstr>
      <vt:lpstr>Financial_Performance</vt:lpstr>
      <vt:lpstr>Liquidity_Return</vt:lpstr>
      <vt:lpstr>Capital_Adequacy</vt:lpstr>
      <vt:lpstr>Credit_Risk</vt:lpstr>
      <vt:lpstr>Bad_Debts</vt:lpstr>
      <vt:lpstr>Top_10_Debtors</vt:lpstr>
      <vt:lpstr>FI_Info</vt:lpstr>
      <vt:lpstr>Bad_Debts!Print_Area</vt:lpstr>
      <vt:lpstr>Capital_Adequacy!Print_Area</vt:lpstr>
      <vt:lpstr>Credit_Risk!Print_Area</vt:lpstr>
      <vt:lpstr>FI_Info!Print_Area</vt:lpstr>
      <vt:lpstr>Financial_Performance!Print_Area</vt:lpstr>
      <vt:lpstr>Financial_Position!Print_Area</vt:lpstr>
      <vt:lpstr>Liquidity_Return!Print_Area</vt:lpstr>
      <vt:lpstr>Top_10_Debtors!Print_Area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nhepera</dc:creator>
  <cp:lastModifiedBy>Serumula B Solutions</cp:lastModifiedBy>
  <cp:lastPrinted>2017-02-23T14:26:00Z</cp:lastPrinted>
  <dcterms:created xsi:type="dcterms:W3CDTF">2014-11-11T17:40:04Z</dcterms:created>
  <dcterms:modified xsi:type="dcterms:W3CDTF">2020-12-15T16:16:20Z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6eec4e-c7b8-491d-b7d8-90a69632743d_Enabled">
    <vt:lpwstr>True</vt:lpwstr>
  </property>
  <property fmtid="{D5CDD505-2E9C-101B-9397-08002B2CF9AE}" pid="3" name="MSIP_Label_216eec4e-c7b8-491d-b7d8-90a69632743d_SiteId">
    <vt:lpwstr>4032514a-830a-4f20-9539-81bbc35b3cd9</vt:lpwstr>
  </property>
  <property fmtid="{D5CDD505-2E9C-101B-9397-08002B2CF9AE}" pid="4" name="MSIP_Label_216eec4e-c7b8-491d-b7d8-90a69632743d_Owner">
    <vt:lpwstr>F5117917@FNB.CO.ZA</vt:lpwstr>
  </property>
  <property fmtid="{D5CDD505-2E9C-101B-9397-08002B2CF9AE}" pid="5" name="MSIP_Label_216eec4e-c7b8-491d-b7d8-90a69632743d_SetDate">
    <vt:lpwstr>2020-11-24T08:45:41.2466273Z</vt:lpwstr>
  </property>
  <property fmtid="{D5CDD505-2E9C-101B-9397-08002B2CF9AE}" pid="6" name="MSIP_Label_216eec4e-c7b8-491d-b7d8-90a69632743d_Name">
    <vt:lpwstr>Confidential</vt:lpwstr>
  </property>
  <property fmtid="{D5CDD505-2E9C-101B-9397-08002B2CF9AE}" pid="7" name="MSIP_Label_216eec4e-c7b8-491d-b7d8-90a69632743d_Application">
    <vt:lpwstr>Microsoft Azure Information Protection</vt:lpwstr>
  </property>
  <property fmtid="{D5CDD505-2E9C-101B-9397-08002B2CF9AE}" pid="8" name="MSIP_Label_216eec4e-c7b8-491d-b7d8-90a69632743d_ActionId">
    <vt:lpwstr>bb983b3a-d1e9-4c78-a9e6-a502af904a30</vt:lpwstr>
  </property>
  <property fmtid="{D5CDD505-2E9C-101B-9397-08002B2CF9AE}" pid="9" name="MSIP_Label_216eec4e-c7b8-491d-b7d8-90a69632743d_Extended_MSFT_Method">
    <vt:lpwstr>Automatic</vt:lpwstr>
  </property>
  <property fmtid="{D5CDD505-2E9C-101B-9397-08002B2CF9AE}" pid="10" name="Sensitivity">
    <vt:lpwstr>Confidential</vt:lpwstr>
  </property>
</Properties>
</file>