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res_TEC\Semestre-5\Algoritmos\P3\FINAL\"/>
    </mc:Choice>
  </mc:AlternateContent>
  <xr:revisionPtr revIDLastSave="0" documentId="13_ncr:1_{360CBE43-774E-4152-B23A-2B834B25CF3B}" xr6:coauthVersionLast="45" xr6:coauthVersionMax="45" xr10:uidLastSave="{00000000-0000-0000-0000-000000000000}"/>
  <bookViews>
    <workbookView xWindow="-120" yWindow="-120" windowWidth="29040" windowHeight="16440" firstSheet="1" activeTab="1" xr2:uid="{E94E5492-8191-4C56-9C19-94FB80F2B130}"/>
  </bookViews>
  <sheets>
    <sheet name="Sheet1" sheetId="1" state="hidden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4" i="2" l="1"/>
  <c r="U42" i="2"/>
  <c r="U70" i="2"/>
  <c r="U69" i="2"/>
  <c r="U68" i="2"/>
  <c r="U67" i="2"/>
  <c r="U66" i="2"/>
  <c r="U64" i="2"/>
  <c r="U63" i="2"/>
  <c r="U62" i="2"/>
  <c r="U61" i="2"/>
  <c r="U60" i="2"/>
  <c r="U58" i="2"/>
  <c r="U57" i="2"/>
  <c r="U56" i="2"/>
  <c r="U55" i="2"/>
  <c r="U54" i="2"/>
  <c r="U52" i="2"/>
  <c r="U51" i="2"/>
  <c r="U50" i="2"/>
  <c r="U49" i="2"/>
  <c r="U48" i="2"/>
  <c r="U46" i="2"/>
  <c r="U45" i="2"/>
  <c r="U43" i="2"/>
  <c r="K57" i="2"/>
  <c r="K56" i="2"/>
  <c r="K42" i="2"/>
  <c r="K70" i="2"/>
  <c r="K69" i="2"/>
  <c r="K68" i="2"/>
  <c r="K67" i="2"/>
  <c r="K66" i="2"/>
  <c r="K64" i="2"/>
  <c r="K63" i="2"/>
  <c r="K62" i="2"/>
  <c r="K61" i="2"/>
  <c r="K60" i="2"/>
  <c r="K58" i="2"/>
  <c r="K55" i="2"/>
  <c r="K54" i="2"/>
  <c r="K52" i="2"/>
  <c r="K51" i="2"/>
  <c r="K50" i="2"/>
  <c r="K49" i="2"/>
  <c r="K48" i="2"/>
  <c r="K46" i="2"/>
  <c r="K45" i="2"/>
  <c r="K44" i="2"/>
  <c r="K43" i="2"/>
  <c r="U39" i="2" l="1"/>
  <c r="U38" i="2"/>
  <c r="U37" i="2"/>
  <c r="U36" i="2"/>
  <c r="U35" i="2"/>
  <c r="U33" i="2"/>
  <c r="U32" i="2"/>
  <c r="U31" i="2"/>
  <c r="U30" i="2"/>
  <c r="U29" i="2"/>
  <c r="U27" i="2"/>
  <c r="U26" i="2"/>
  <c r="U25" i="2"/>
  <c r="U24" i="2"/>
  <c r="U23" i="2"/>
  <c r="U21" i="2"/>
  <c r="U20" i="2"/>
  <c r="U19" i="2"/>
  <c r="U18" i="2"/>
  <c r="U17" i="2"/>
  <c r="U15" i="2"/>
  <c r="U14" i="2"/>
  <c r="U13" i="2"/>
  <c r="U12" i="2"/>
  <c r="U11" i="2"/>
  <c r="K39" i="2"/>
  <c r="K38" i="2"/>
  <c r="K37" i="2"/>
  <c r="K36" i="2"/>
  <c r="K35" i="2"/>
  <c r="K33" i="2"/>
  <c r="K32" i="2"/>
  <c r="K31" i="2"/>
  <c r="K30" i="2"/>
  <c r="K29" i="2"/>
  <c r="K27" i="2"/>
  <c r="K26" i="2"/>
  <c r="K25" i="2"/>
  <c r="K24" i="2"/>
  <c r="K23" i="2"/>
  <c r="K21" i="2"/>
  <c r="K20" i="2"/>
  <c r="K19" i="2"/>
  <c r="K18" i="2"/>
  <c r="K17" i="2"/>
  <c r="K15" i="2"/>
  <c r="K14" i="2"/>
  <c r="K13" i="2"/>
  <c r="K12" i="2"/>
  <c r="K11" i="2"/>
  <c r="I3" i="2"/>
  <c r="I4" i="2"/>
  <c r="I5" i="2"/>
  <c r="I6" i="2"/>
  <c r="I7" i="2"/>
  <c r="J9" i="1" a="1"/>
  <c r="J9" i="1" s="1"/>
  <c r="H10" i="1"/>
  <c r="H11" i="1"/>
  <c r="H12" i="1"/>
  <c r="H9" i="1"/>
  <c r="C9" i="1" a="1"/>
  <c r="C9" i="1" s="1"/>
  <c r="J4" i="1"/>
  <c r="J5" i="1"/>
  <c r="J6" i="1"/>
  <c r="J3" i="1"/>
  <c r="C4" i="1"/>
  <c r="D4" i="1"/>
  <c r="E4" i="1"/>
  <c r="C5" i="1"/>
  <c r="D5" i="1"/>
  <c r="E5" i="1"/>
  <c r="C6" i="1"/>
  <c r="D6" i="1"/>
  <c r="E6" i="1"/>
  <c r="E3" i="1"/>
  <c r="D3" i="1"/>
  <c r="C3" i="1"/>
  <c r="J12" i="1" l="1"/>
  <c r="J11" i="1"/>
  <c r="J10" i="1"/>
  <c r="D10" i="1"/>
  <c r="F12" i="1"/>
  <c r="C12" i="1"/>
  <c r="F9" i="1"/>
  <c r="E11" i="1"/>
  <c r="E9" i="1"/>
  <c r="E10" i="1"/>
  <c r="F11" i="1"/>
  <c r="D11" i="1"/>
  <c r="D9" i="1"/>
  <c r="F10" i="1"/>
  <c r="E12" i="1"/>
  <c r="D12" i="1"/>
  <c r="C10" i="1"/>
  <c r="C11" i="1"/>
</calcChain>
</file>

<file path=xl/sharedStrings.xml><?xml version="1.0" encoding="utf-8"?>
<sst xmlns="http://schemas.openxmlformats.org/spreadsheetml/2006/main" count="73" uniqueCount="36">
  <si>
    <t>=</t>
  </si>
  <si>
    <t>x^3</t>
  </si>
  <si>
    <t>x^2</t>
  </si>
  <si>
    <t>x^1</t>
  </si>
  <si>
    <t>x^0</t>
  </si>
  <si>
    <t>A</t>
  </si>
  <si>
    <t>A^-1</t>
  </si>
  <si>
    <t>d</t>
  </si>
  <si>
    <t>X</t>
  </si>
  <si>
    <t>Puntos</t>
  </si>
  <si>
    <t>Explicación</t>
  </si>
  <si>
    <t>Sebastian Gonzalo Vives Faus</t>
  </si>
  <si>
    <r>
      <t xml:space="preserve">Para resolver el problema propuesto, necesitmos crear una </t>
    </r>
    <r>
      <rPr>
        <i/>
        <sz val="11"/>
        <color theme="1"/>
        <rFont val="Calibri"/>
        <family val="2"/>
        <scheme val="minor"/>
      </rPr>
      <t>ecuación cúbica</t>
    </r>
    <r>
      <rPr>
        <sz val="11"/>
        <color theme="1"/>
        <rFont val="Calibri"/>
        <family val="2"/>
        <scheme val="minor"/>
      </rPr>
      <t>, donde tenemos que especificar cuatro puntos en la gráfica que cumplan con nuestro objetivo de no chocar con los edificios. La ecuación  cúbica se escribe de la siguiente manera: f(x) = a1x^3 + a2x^2 + a3x + a4. Nuestro objetivo es encontrar, en base a los puntos dados, los valores de a1,a2,a3 y a4, para poder generar la ecuación. Como visto en clase, lo resolveremos con matrices, donde la matriz A esta compuesta de los valores en X de los puntos elevados en función a la estrucutura de la ecuación. Una vez obtenida la A, podemos sacar su inversa, y esa podemos multiplicarla por los valores en Y de los puntos, obteniendo los valores que necesitabamos de a1,a2,a3 y a4.</t>
    </r>
  </si>
  <si>
    <t>A01025211</t>
  </si>
  <si>
    <t>Secuencial</t>
  </si>
  <si>
    <t>N</t>
  </si>
  <si>
    <t>t1</t>
  </si>
  <si>
    <t>t2</t>
  </si>
  <si>
    <t>t3</t>
  </si>
  <si>
    <t>t4</t>
  </si>
  <si>
    <t>t5</t>
  </si>
  <si>
    <t>Promedio</t>
  </si>
  <si>
    <t>Soluciones</t>
  </si>
  <si>
    <t>Paralelo</t>
  </si>
  <si>
    <t>Balanceo</t>
  </si>
  <si>
    <t>Auto</t>
  </si>
  <si>
    <t>Threads</t>
  </si>
  <si>
    <t>Static</t>
  </si>
  <si>
    <r>
      <t>schedule</t>
    </r>
    <r>
      <rPr>
        <sz val="11"/>
        <color rgb="FF569CD6"/>
        <rFont val="Consolas"/>
        <family val="3"/>
      </rPr>
      <t>(</t>
    </r>
    <r>
      <rPr>
        <sz val="11"/>
        <color rgb="FF9CDCFE"/>
        <rFont val="Consolas"/>
        <family val="3"/>
      </rPr>
      <t>static</t>
    </r>
    <r>
      <rPr>
        <sz val="11"/>
        <color rgb="FF569CD6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)</t>
    </r>
  </si>
  <si>
    <r>
      <t>schedule</t>
    </r>
    <r>
      <rPr>
        <sz val="11"/>
        <color rgb="FF569CD6"/>
        <rFont val="Consolas"/>
        <family val="3"/>
      </rPr>
      <t>(</t>
    </r>
    <r>
      <rPr>
        <sz val="11"/>
        <color rgb="FF9CDCFE"/>
        <rFont val="Consolas"/>
        <family val="3"/>
      </rPr>
      <t>dynamic</t>
    </r>
    <r>
      <rPr>
        <sz val="11"/>
        <color rgb="FF569CD6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)</t>
    </r>
  </si>
  <si>
    <r>
      <t>schedule</t>
    </r>
    <r>
      <rPr>
        <sz val="11"/>
        <color rgb="FF569CD6"/>
        <rFont val="Consolas"/>
        <family val="3"/>
      </rPr>
      <t>(</t>
    </r>
    <r>
      <rPr>
        <sz val="11"/>
        <color rgb="FF9CDCFE"/>
        <rFont val="Consolas"/>
        <family val="3"/>
      </rPr>
      <t>guided</t>
    </r>
    <r>
      <rPr>
        <sz val="11"/>
        <color rgb="FF569CD6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)</t>
    </r>
  </si>
  <si>
    <t>Dynamic</t>
  </si>
  <si>
    <t>Guided</t>
  </si>
  <si>
    <t>Tablas Comparativas y Resultados</t>
  </si>
  <si>
    <t>Sebastian Gonzalo Vives Faus - A01025211</t>
  </si>
  <si>
    <t>Sergio Hernandez Castillo A01025210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</si>
</sst>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color rgb="FF569CD6"/>
      <name val="Consolas"/>
      <family val="3"/>
    </font>
    <font>
      <sz val="11"/>
      <color rgb="FFB5CEA8"/>
      <name val="Consolas"/>
      <family val="3"/>
    </font>
    <font>
      <b/>
      <sz val="18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Promedio (N = 6)</a:t>
            </a:r>
          </a:p>
        </c:rich>
      </c:tx>
      <c:layout>
        <c:manualLayout>
          <c:xMode val="edge"/>
          <c:yMode val="edge"/>
          <c:x val="0.42745364902031602"/>
          <c:y val="1.76219813142772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190486985836352E-2"/>
          <c:y val="6.1390342160615056E-2"/>
          <c:w val="0.82862824775167654"/>
          <c:h val="0.84485861113837146"/>
        </c:manualLayout>
      </c:layout>
      <c:barChart>
        <c:barDir val="bar"/>
        <c:grouping val="clustered"/>
        <c:varyColors val="0"/>
        <c:ser>
          <c:idx val="0"/>
          <c:order val="0"/>
          <c:tx>
            <c:v>2 Threads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(Sheet2!$I$3,Sheet2!$K$11,Sheet2!$U$11,Sheet2!$K$42,Sheet2!$U$42)</c:f>
              <c:numCache>
                <c:formatCode>General</c:formatCode>
                <c:ptCount val="5"/>
                <c:pt idx="0">
                  <c:v>2.5400000000000001E-5</c:v>
                </c:pt>
                <c:pt idx="1">
                  <c:v>1.4799999999999999E-4</c:v>
                </c:pt>
                <c:pt idx="2">
                  <c:v>2.362E-4</c:v>
                </c:pt>
                <c:pt idx="3">
                  <c:v>1.9940000000000002E-4</c:v>
                </c:pt>
                <c:pt idx="4">
                  <c:v>2.0259999999999999E-4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81-4965-82A8-1A73DE8D2651}"/>
            </c:ext>
          </c:extLst>
        </c:ser>
        <c:ser>
          <c:idx val="1"/>
          <c:order val="1"/>
          <c:tx>
            <c:v>4 Threads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(Sheet2!$I$3,Sheet2!$K$12,Sheet2!$U$12,Sheet2!$K$43,Sheet2!$U$43)</c:f>
              <c:numCache>
                <c:formatCode>General</c:formatCode>
                <c:ptCount val="5"/>
                <c:pt idx="0">
                  <c:v>2.5400000000000001E-5</c:v>
                </c:pt>
                <c:pt idx="1">
                  <c:v>2.9940000000000001E-4</c:v>
                </c:pt>
                <c:pt idx="2">
                  <c:v>3.6480000000000003E-4</c:v>
                </c:pt>
                <c:pt idx="3">
                  <c:v>3.4380000000000001E-4</c:v>
                </c:pt>
                <c:pt idx="4">
                  <c:v>8.7580000000000004E-4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81-4965-82A8-1A73DE8D2651}"/>
            </c:ext>
          </c:extLst>
        </c:ser>
        <c:ser>
          <c:idx val="2"/>
          <c:order val="2"/>
          <c:tx>
            <c:v>8 Threads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(Sheet2!$I$3,Sheet2!$K$13,Sheet2!$U$13,Sheet2!$K$44,Sheet2!$U$44)</c:f>
              <c:numCache>
                <c:formatCode>General</c:formatCode>
                <c:ptCount val="5"/>
                <c:pt idx="0">
                  <c:v>2.5400000000000001E-5</c:v>
                </c:pt>
                <c:pt idx="1">
                  <c:v>2.9351200000000001E-2</c:v>
                </c:pt>
                <c:pt idx="2">
                  <c:v>3.0702200000000002E-2</c:v>
                </c:pt>
                <c:pt idx="3">
                  <c:v>2.3695000000000001E-2</c:v>
                </c:pt>
                <c:pt idx="4">
                  <c:v>2.2115199999999998E-2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81-4965-82A8-1A73DE8D2651}"/>
            </c:ext>
          </c:extLst>
        </c:ser>
        <c:ser>
          <c:idx val="3"/>
          <c:order val="3"/>
          <c:tx>
            <c:v>16 Threads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(Sheet2!$I$3,Sheet2!$K$14,Sheet2!$U$14,Sheet2!$K$45,Sheet2!$U$45)</c:f>
              <c:numCache>
                <c:formatCode>General</c:formatCode>
                <c:ptCount val="5"/>
                <c:pt idx="0">
                  <c:v>2.5400000000000001E-5</c:v>
                </c:pt>
                <c:pt idx="1">
                  <c:v>1.1088000000000001E-3</c:v>
                </c:pt>
                <c:pt idx="2">
                  <c:v>1.1900000000000001E-3</c:v>
                </c:pt>
                <c:pt idx="3">
                  <c:v>1.031E-3</c:v>
                </c:pt>
                <c:pt idx="4">
                  <c:v>1.1514000000000001E-3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81-4965-82A8-1A73DE8D2651}"/>
            </c:ext>
          </c:extLst>
        </c:ser>
        <c:ser>
          <c:idx val="4"/>
          <c:order val="4"/>
          <c:tx>
            <c:v>32 Threads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(Sheet2!$I$3,Sheet2!$K$15,Sheet2!$U$15,Sheet2!$K$46,Sheet2!$U$46)</c:f>
              <c:numCache>
                <c:formatCode>General</c:formatCode>
                <c:ptCount val="5"/>
                <c:pt idx="0">
                  <c:v>2.5400000000000001E-5</c:v>
                </c:pt>
                <c:pt idx="1">
                  <c:v>2.2218000000000003E-3</c:v>
                </c:pt>
                <c:pt idx="2">
                  <c:v>2.0132000000000001E-3</c:v>
                </c:pt>
                <c:pt idx="3">
                  <c:v>1.9222E-3</c:v>
                </c:pt>
                <c:pt idx="4">
                  <c:v>2.049E-3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81-4965-82A8-1A73DE8D26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65948264"/>
        <c:axId val="565949904"/>
      </c:barChart>
      <c:catAx>
        <c:axId val="565948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904"/>
        <c:crosses val="autoZero"/>
        <c:auto val="1"/>
        <c:lblAlgn val="ctr"/>
        <c:lblOffset val="100"/>
        <c:noMultiLvlLbl val="0"/>
      </c:catAx>
      <c:valAx>
        <c:axId val="56594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Ejecucion (segundos)</a:t>
                </a:r>
              </a:p>
            </c:rich>
          </c:tx>
          <c:layout>
            <c:manualLayout>
              <c:xMode val="edge"/>
              <c:yMode val="edge"/>
              <c:x val="0.43018028113158802"/>
              <c:y val="0.946301256744990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Promedio (N = 8)</a:t>
            </a:r>
          </a:p>
        </c:rich>
      </c:tx>
      <c:layout>
        <c:manualLayout>
          <c:xMode val="edge"/>
          <c:yMode val="edge"/>
          <c:x val="0.42745364902031602"/>
          <c:y val="1.76219813142772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190486985836352E-2"/>
          <c:y val="6.1390342160615056E-2"/>
          <c:w val="0.82862824775167654"/>
          <c:h val="0.84485861113837146"/>
        </c:manualLayout>
      </c:layout>
      <c:barChart>
        <c:barDir val="bar"/>
        <c:grouping val="clustered"/>
        <c:varyColors val="0"/>
        <c:ser>
          <c:idx val="0"/>
          <c:order val="0"/>
          <c:tx>
            <c:v>2 Threads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spPr>
                <a:noFill/>
                <a:ln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4AF-4271-BACF-9D6CEAF3292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D4AF-4271-BACF-9D6CEAF329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(Sheet2!$I$4,Sheet2!$K$17,Sheet2!$U$17,Sheet2!$K$48,Sheet2!$U$48)</c:f>
              <c:numCache>
                <c:formatCode>General</c:formatCode>
                <c:ptCount val="5"/>
                <c:pt idx="0">
                  <c:v>3.6379999999999995E-4</c:v>
                </c:pt>
                <c:pt idx="1">
                  <c:v>3.5780000000000002E-4</c:v>
                </c:pt>
                <c:pt idx="2">
                  <c:v>3.9659999999999999E-4</c:v>
                </c:pt>
                <c:pt idx="3">
                  <c:v>3.4980000000000005E-4</c:v>
                </c:pt>
                <c:pt idx="4">
                  <c:v>3.9080000000000001E-4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F-4271-BACF-9D6CEAF32921}"/>
            </c:ext>
          </c:extLst>
        </c:ser>
        <c:ser>
          <c:idx val="1"/>
          <c:order val="1"/>
          <c:tx>
            <c:v>4 Threads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(Sheet2!$I$4,Sheet2!$K$18,Sheet2!$U$18,Sheet2!$K$49,Sheet2!$U$49)</c:f>
              <c:numCache>
                <c:formatCode>General</c:formatCode>
                <c:ptCount val="5"/>
                <c:pt idx="0">
                  <c:v>3.6379999999999995E-4</c:v>
                </c:pt>
                <c:pt idx="1">
                  <c:v>4.4600000000000005E-4</c:v>
                </c:pt>
                <c:pt idx="2">
                  <c:v>3.9859999999999999E-4</c:v>
                </c:pt>
                <c:pt idx="3">
                  <c:v>3.1094E-3</c:v>
                </c:pt>
                <c:pt idx="4">
                  <c:v>3.4999999999999996E-3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AF-4271-BACF-9D6CEAF32921}"/>
            </c:ext>
          </c:extLst>
        </c:ser>
        <c:ser>
          <c:idx val="2"/>
          <c:order val="2"/>
          <c:tx>
            <c:v>8 Threads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(Sheet2!$I$4,Sheet2!$K$19,Sheet2!$U$19,Sheet2!$K$50,Sheet2!$U$50)</c:f>
              <c:numCache>
                <c:formatCode>General</c:formatCode>
                <c:ptCount val="5"/>
                <c:pt idx="0">
                  <c:v>3.6379999999999995E-4</c:v>
                </c:pt>
                <c:pt idx="1">
                  <c:v>3.4067199999999999E-2</c:v>
                </c:pt>
                <c:pt idx="2">
                  <c:v>1.1332799999999999E-2</c:v>
                </c:pt>
                <c:pt idx="3">
                  <c:v>2.9143400000000003E-2</c:v>
                </c:pt>
                <c:pt idx="4">
                  <c:v>2.7563799999999999E-2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AF-4271-BACF-9D6CEAF32921}"/>
            </c:ext>
          </c:extLst>
        </c:ser>
        <c:ser>
          <c:idx val="3"/>
          <c:order val="3"/>
          <c:tx>
            <c:v>16 Threads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(Sheet2!$I$4,Sheet2!$K$20,Sheet2!$U$20,Sheet2!$K$51,Sheet2!$U$51)</c:f>
              <c:numCache>
                <c:formatCode>General</c:formatCode>
                <c:ptCount val="5"/>
                <c:pt idx="0">
                  <c:v>3.6379999999999995E-4</c:v>
                </c:pt>
                <c:pt idx="1">
                  <c:v>1.1747999999999999E-3</c:v>
                </c:pt>
                <c:pt idx="2">
                  <c:v>1.2011999999999999E-3</c:v>
                </c:pt>
                <c:pt idx="3">
                  <c:v>1.1822E-3</c:v>
                </c:pt>
                <c:pt idx="4">
                  <c:v>1.1086E-3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AF-4271-BACF-9D6CEAF32921}"/>
            </c:ext>
          </c:extLst>
        </c:ser>
        <c:ser>
          <c:idx val="4"/>
          <c:order val="4"/>
          <c:tx>
            <c:v>32 Threads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(Sheet2!$I$4,Sheet2!$K$21,Sheet2!$U$21,Sheet2!$K$52,Sheet2!$U$52)</c:f>
              <c:numCache>
                <c:formatCode>General</c:formatCode>
                <c:ptCount val="5"/>
                <c:pt idx="0">
                  <c:v>3.6379999999999995E-4</c:v>
                </c:pt>
                <c:pt idx="1">
                  <c:v>1.9740000000000001E-3</c:v>
                </c:pt>
                <c:pt idx="2">
                  <c:v>2.0869999999999999E-3</c:v>
                </c:pt>
                <c:pt idx="3">
                  <c:v>2.1457999999999998E-3</c:v>
                </c:pt>
                <c:pt idx="4">
                  <c:v>2.147E-3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AF-4271-BACF-9D6CEAF329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65948264"/>
        <c:axId val="565949904"/>
      </c:barChart>
      <c:catAx>
        <c:axId val="565948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904"/>
        <c:crosses val="autoZero"/>
        <c:auto val="1"/>
        <c:lblAlgn val="ctr"/>
        <c:lblOffset val="100"/>
        <c:noMultiLvlLbl val="0"/>
      </c:catAx>
      <c:valAx>
        <c:axId val="56594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Ejecucion (segundos)</a:t>
                </a:r>
              </a:p>
            </c:rich>
          </c:tx>
          <c:layout>
            <c:manualLayout>
              <c:xMode val="edge"/>
              <c:yMode val="edge"/>
              <c:x val="0.43018028113158802"/>
              <c:y val="0.946301256744990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Promedio (N = 10)</a:t>
            </a:r>
          </a:p>
        </c:rich>
      </c:tx>
      <c:layout>
        <c:manualLayout>
          <c:xMode val="edge"/>
          <c:yMode val="edge"/>
          <c:x val="0.42745364902031602"/>
          <c:y val="1.76219813142772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190486985836352E-2"/>
          <c:y val="6.1390342160615056E-2"/>
          <c:w val="0.82862824775167654"/>
          <c:h val="0.84485861113837146"/>
        </c:manualLayout>
      </c:layout>
      <c:barChart>
        <c:barDir val="bar"/>
        <c:grouping val="clustered"/>
        <c:varyColors val="0"/>
        <c:ser>
          <c:idx val="0"/>
          <c:order val="0"/>
          <c:tx>
            <c:v>2 Threads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(Sheet2!$I$5,Sheet2!$K$23,Sheet2!$U$23,Sheet2!$K$54,Sheet2!$U$54)</c:f>
              <c:numCache>
                <c:formatCode>General</c:formatCode>
                <c:ptCount val="5"/>
                <c:pt idx="0">
                  <c:v>8.4419999999999999E-3</c:v>
                </c:pt>
                <c:pt idx="1">
                  <c:v>4.8934000000000009E-3</c:v>
                </c:pt>
                <c:pt idx="2">
                  <c:v>6.6338000000000005E-3</c:v>
                </c:pt>
                <c:pt idx="3">
                  <c:v>4.5032000000000006E-3</c:v>
                </c:pt>
                <c:pt idx="4">
                  <c:v>4.6750000000000003E-3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B7-485C-95BC-E88FA1A016A0}"/>
            </c:ext>
          </c:extLst>
        </c:ser>
        <c:ser>
          <c:idx val="1"/>
          <c:order val="1"/>
          <c:tx>
            <c:v>4 Threads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(Sheet2!$I$5,Sheet2!$K$24,Sheet2!$U$24,Sheet2!$K$55,Sheet2!$U$55)</c:f>
              <c:numCache>
                <c:formatCode>General</c:formatCode>
                <c:ptCount val="5"/>
                <c:pt idx="0">
                  <c:v>8.4419999999999999E-3</c:v>
                </c:pt>
                <c:pt idx="1">
                  <c:v>4.0239999999999998E-3</c:v>
                </c:pt>
                <c:pt idx="2">
                  <c:v>3.2084000000000001E-3</c:v>
                </c:pt>
                <c:pt idx="3">
                  <c:v>3.2906000000000003E-3</c:v>
                </c:pt>
                <c:pt idx="4">
                  <c:v>3.3698000000000001E-3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B7-485C-95BC-E88FA1A016A0}"/>
            </c:ext>
          </c:extLst>
        </c:ser>
        <c:ser>
          <c:idx val="2"/>
          <c:order val="2"/>
          <c:tx>
            <c:v>8 Threads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(Sheet2!$I$5,Sheet2!$K$25,Sheet2!$U$25,Sheet2!$K$56,Sheet2!$U$56)</c:f>
              <c:numCache>
                <c:formatCode>General</c:formatCode>
                <c:ptCount val="5"/>
                <c:pt idx="0">
                  <c:v>8.4419999999999999E-3</c:v>
                </c:pt>
                <c:pt idx="1">
                  <c:v>3.2132599999999997E-2</c:v>
                </c:pt>
                <c:pt idx="2">
                  <c:v>2.7507399999999998E-2</c:v>
                </c:pt>
                <c:pt idx="3">
                  <c:v>1.40348E-2</c:v>
                </c:pt>
                <c:pt idx="4">
                  <c:v>2.9379200000000001E-2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B7-485C-95BC-E88FA1A016A0}"/>
            </c:ext>
          </c:extLst>
        </c:ser>
        <c:ser>
          <c:idx val="3"/>
          <c:order val="3"/>
          <c:tx>
            <c:v>16 Threads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(Sheet2!$I$5,Sheet2!$K$26,Sheet2!$U$26,Sheet2!$K$57,Sheet2!$U$57)</c:f>
              <c:numCache>
                <c:formatCode>General</c:formatCode>
                <c:ptCount val="5"/>
                <c:pt idx="0">
                  <c:v>8.4419999999999999E-3</c:v>
                </c:pt>
                <c:pt idx="1">
                  <c:v>3.6566000000000003E-3</c:v>
                </c:pt>
                <c:pt idx="2">
                  <c:v>4.2992000000000004E-3</c:v>
                </c:pt>
                <c:pt idx="3">
                  <c:v>3.3071999999999997E-3</c:v>
                </c:pt>
                <c:pt idx="4">
                  <c:v>3.1303999999999998E-3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B7-485C-95BC-E88FA1A016A0}"/>
            </c:ext>
          </c:extLst>
        </c:ser>
        <c:ser>
          <c:idx val="4"/>
          <c:order val="4"/>
          <c:tx>
            <c:v>32 Threads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(Sheet2!$I$5,Sheet2!$K$27,Sheet2!$U$27,Sheet2!$K$58,Sheet2!$U$58)</c:f>
              <c:numCache>
                <c:formatCode>General</c:formatCode>
                <c:ptCount val="5"/>
                <c:pt idx="0">
                  <c:v>8.4419999999999999E-3</c:v>
                </c:pt>
                <c:pt idx="1">
                  <c:v>3.7331999999999999E-3</c:v>
                </c:pt>
                <c:pt idx="2">
                  <c:v>3.9942000000000007E-3</c:v>
                </c:pt>
                <c:pt idx="3">
                  <c:v>4.2769999999999996E-3</c:v>
                </c:pt>
                <c:pt idx="4">
                  <c:v>4.6306000000000003E-3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B7-485C-95BC-E88FA1A016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65948264"/>
        <c:axId val="565949904"/>
      </c:barChart>
      <c:catAx>
        <c:axId val="565948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904"/>
        <c:crosses val="autoZero"/>
        <c:auto val="1"/>
        <c:lblAlgn val="ctr"/>
        <c:lblOffset val="100"/>
        <c:noMultiLvlLbl val="0"/>
      </c:catAx>
      <c:valAx>
        <c:axId val="56594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Ejecucion (segundos)</a:t>
                </a:r>
              </a:p>
            </c:rich>
          </c:tx>
          <c:layout>
            <c:manualLayout>
              <c:xMode val="edge"/>
              <c:yMode val="edge"/>
              <c:x val="0.43018028113158802"/>
              <c:y val="0.946301256744990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Promedio (N = 12)</a:t>
            </a:r>
          </a:p>
        </c:rich>
      </c:tx>
      <c:layout>
        <c:manualLayout>
          <c:xMode val="edge"/>
          <c:yMode val="edge"/>
          <c:x val="0.42745364902031602"/>
          <c:y val="1.76219813142772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190486985836352E-2"/>
          <c:y val="6.1390342160615056E-2"/>
          <c:w val="0.82862824775167654"/>
          <c:h val="0.84485861113837146"/>
        </c:manualLayout>
      </c:layout>
      <c:barChart>
        <c:barDir val="bar"/>
        <c:grouping val="clustered"/>
        <c:varyColors val="0"/>
        <c:ser>
          <c:idx val="0"/>
          <c:order val="0"/>
          <c:tx>
            <c:v>2 Threads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(Sheet2!$I$6,Sheet2!$K$29,Sheet2!$U$29,Sheet2!$K$60,Sheet2!$U$60)</c:f>
              <c:numCache>
                <c:formatCode>General</c:formatCode>
                <c:ptCount val="5"/>
                <c:pt idx="0">
                  <c:v>0.23422599999999999</c:v>
                </c:pt>
                <c:pt idx="1">
                  <c:v>0.13007619999999998</c:v>
                </c:pt>
                <c:pt idx="2">
                  <c:v>0.13122639999999999</c:v>
                </c:pt>
                <c:pt idx="3">
                  <c:v>0.13393899999999997</c:v>
                </c:pt>
                <c:pt idx="4">
                  <c:v>0.12989339999999999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5-482F-84CA-1476985EE874}"/>
            </c:ext>
          </c:extLst>
        </c:ser>
        <c:ser>
          <c:idx val="1"/>
          <c:order val="1"/>
          <c:tx>
            <c:v>4 Threads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(Sheet2!$I$6,Sheet2!$K$30,Sheet2!$U$30,Sheet2!$K$61,Sheet2!$U$61)</c:f>
              <c:numCache>
                <c:formatCode>General</c:formatCode>
                <c:ptCount val="5"/>
                <c:pt idx="0">
                  <c:v>0.23422599999999999</c:v>
                </c:pt>
                <c:pt idx="1">
                  <c:v>8.6615799999999993E-2</c:v>
                </c:pt>
                <c:pt idx="2">
                  <c:v>8.906E-2</c:v>
                </c:pt>
                <c:pt idx="3">
                  <c:v>8.8853600000000005E-2</c:v>
                </c:pt>
                <c:pt idx="4">
                  <c:v>8.0130400000000004E-2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85-482F-84CA-1476985EE874}"/>
            </c:ext>
          </c:extLst>
        </c:ser>
        <c:ser>
          <c:idx val="2"/>
          <c:order val="2"/>
          <c:tx>
            <c:v>8 Threads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(Sheet2!$I$6,Sheet2!$K$31,Sheet2!$U$31,Sheet2!$K$62,Sheet2!$U$62)</c:f>
              <c:numCache>
                <c:formatCode>General</c:formatCode>
                <c:ptCount val="5"/>
                <c:pt idx="0">
                  <c:v>0.23422599999999999</c:v>
                </c:pt>
                <c:pt idx="1">
                  <c:v>0.101962</c:v>
                </c:pt>
                <c:pt idx="2">
                  <c:v>9.5967200000000003E-2</c:v>
                </c:pt>
                <c:pt idx="3">
                  <c:v>7.9040199999999991E-2</c:v>
                </c:pt>
                <c:pt idx="4">
                  <c:v>9.1673400000000002E-2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85-482F-84CA-1476985EE874}"/>
            </c:ext>
          </c:extLst>
        </c:ser>
        <c:ser>
          <c:idx val="3"/>
          <c:order val="3"/>
          <c:tx>
            <c:v>16 Threads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(Sheet2!$I$6,Sheet2!$K$32,Sheet2!$U$32,Sheet2!$K$63,Sheet2!$U$63)</c:f>
              <c:numCache>
                <c:formatCode>General</c:formatCode>
                <c:ptCount val="5"/>
                <c:pt idx="0">
                  <c:v>0.23422599999999999</c:v>
                </c:pt>
                <c:pt idx="1">
                  <c:v>6.2374799999999994E-2</c:v>
                </c:pt>
                <c:pt idx="2">
                  <c:v>5.8696199999999997E-2</c:v>
                </c:pt>
                <c:pt idx="3">
                  <c:v>6.2600799999999998E-2</c:v>
                </c:pt>
                <c:pt idx="4">
                  <c:v>5.8767800000000002E-2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85-482F-84CA-1476985EE874}"/>
            </c:ext>
          </c:extLst>
        </c:ser>
        <c:ser>
          <c:idx val="4"/>
          <c:order val="4"/>
          <c:tx>
            <c:v>32 Threads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(Sheet2!$I$6,Sheet2!$K$33,Sheet2!$U$33,Sheet2!$K$64,Sheet2!$U$64)</c:f>
              <c:numCache>
                <c:formatCode>General</c:formatCode>
                <c:ptCount val="5"/>
                <c:pt idx="0">
                  <c:v>0.23422599999999999</c:v>
                </c:pt>
                <c:pt idx="1">
                  <c:v>6.2885800000000006E-2</c:v>
                </c:pt>
                <c:pt idx="2">
                  <c:v>5.9062999999999997E-2</c:v>
                </c:pt>
                <c:pt idx="3">
                  <c:v>6.4092799999999991E-2</c:v>
                </c:pt>
                <c:pt idx="4">
                  <c:v>6.1639199999999991E-2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85-482F-84CA-1476985EE87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65948264"/>
        <c:axId val="565949904"/>
      </c:barChart>
      <c:catAx>
        <c:axId val="565948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904"/>
        <c:crosses val="autoZero"/>
        <c:auto val="1"/>
        <c:lblAlgn val="ctr"/>
        <c:lblOffset val="100"/>
        <c:noMultiLvlLbl val="0"/>
      </c:catAx>
      <c:valAx>
        <c:axId val="56594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Ejecucion (segundos)</a:t>
                </a:r>
              </a:p>
            </c:rich>
          </c:tx>
          <c:layout>
            <c:manualLayout>
              <c:xMode val="edge"/>
              <c:yMode val="edge"/>
              <c:x val="0.43018028113158802"/>
              <c:y val="0.946301256744990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Promedio (N = 14)</a:t>
            </a:r>
          </a:p>
        </c:rich>
      </c:tx>
      <c:layout>
        <c:manualLayout>
          <c:xMode val="edge"/>
          <c:yMode val="edge"/>
          <c:x val="0.42745364902031602"/>
          <c:y val="1.76219813142772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190486985836352E-2"/>
          <c:y val="6.1390342160615056E-2"/>
          <c:w val="0.82862824775167654"/>
          <c:h val="0.84485861113837146"/>
        </c:manualLayout>
      </c:layout>
      <c:barChart>
        <c:barDir val="bar"/>
        <c:grouping val="clustered"/>
        <c:varyColors val="0"/>
        <c:ser>
          <c:idx val="0"/>
          <c:order val="0"/>
          <c:tx>
            <c:v>2 Threads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(Sheet2!$I$7,Sheet2!$K$35,Sheet2!$U$35,Sheet2!$K$66,Sheet2!$U$66)</c:f>
              <c:numCache>
                <c:formatCode>General</c:formatCode>
                <c:ptCount val="5"/>
                <c:pt idx="0">
                  <c:v>9.1787601999999993</c:v>
                </c:pt>
                <c:pt idx="1">
                  <c:v>5.2686176000000007</c:v>
                </c:pt>
                <c:pt idx="2">
                  <c:v>5.301247</c:v>
                </c:pt>
                <c:pt idx="3">
                  <c:v>4.9059681999999993</c:v>
                </c:pt>
                <c:pt idx="4">
                  <c:v>4.6372945999999997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D-40F7-9D90-7F7EF460FE72}"/>
            </c:ext>
          </c:extLst>
        </c:ser>
        <c:ser>
          <c:idx val="1"/>
          <c:order val="1"/>
          <c:tx>
            <c:v>4 Threads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(Sheet2!$I$7,Sheet2!$K$36,Sheet2!$U$36,Sheet2!$K$67,Sheet2!$U$67)</c:f>
              <c:numCache>
                <c:formatCode>General</c:formatCode>
                <c:ptCount val="5"/>
                <c:pt idx="0">
                  <c:v>9.1787601999999993</c:v>
                </c:pt>
                <c:pt idx="1">
                  <c:v>3.8315102000000003</c:v>
                </c:pt>
                <c:pt idx="2">
                  <c:v>3.2758253999999996</c:v>
                </c:pt>
                <c:pt idx="3">
                  <c:v>3.1173586000000002</c:v>
                </c:pt>
                <c:pt idx="4">
                  <c:v>3.0427067999999999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ED-40F7-9D90-7F7EF460FE72}"/>
            </c:ext>
          </c:extLst>
        </c:ser>
        <c:ser>
          <c:idx val="2"/>
          <c:order val="2"/>
          <c:tx>
            <c:v>8 Threads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(Sheet2!$I$7,Sheet2!$K$37,Sheet2!$U$37,Sheet2!$K$68,Sheet2!$U$68)</c:f>
              <c:numCache>
                <c:formatCode>General</c:formatCode>
                <c:ptCount val="5"/>
                <c:pt idx="0">
                  <c:v>9.1787601999999993</c:v>
                </c:pt>
                <c:pt idx="1">
                  <c:v>2.8038952000000004</c:v>
                </c:pt>
                <c:pt idx="2">
                  <c:v>2.1822173999999999</c:v>
                </c:pt>
                <c:pt idx="3">
                  <c:v>2.0709892000000001</c:v>
                </c:pt>
                <c:pt idx="4">
                  <c:v>2.4045473999999998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ED-40F7-9D90-7F7EF460FE72}"/>
            </c:ext>
          </c:extLst>
        </c:ser>
        <c:ser>
          <c:idx val="3"/>
          <c:order val="3"/>
          <c:tx>
            <c:v>16 Threads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(Sheet2!$I$7,Sheet2!$K$38,Sheet2!$U$38,Sheet2!$K$69,Sheet2!$U$69)</c:f>
              <c:numCache>
                <c:formatCode>General</c:formatCode>
                <c:ptCount val="5"/>
                <c:pt idx="0">
                  <c:v>9.1787601999999993</c:v>
                </c:pt>
                <c:pt idx="1">
                  <c:v>2.3190168</c:v>
                </c:pt>
                <c:pt idx="2">
                  <c:v>2.0597436</c:v>
                </c:pt>
                <c:pt idx="3">
                  <c:v>1.9985550000000001</c:v>
                </c:pt>
                <c:pt idx="4">
                  <c:v>1.9654187999999997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ED-40F7-9D90-7F7EF460FE72}"/>
            </c:ext>
          </c:extLst>
        </c:ser>
        <c:ser>
          <c:idx val="4"/>
          <c:order val="4"/>
          <c:tx>
            <c:v>32 Threads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(Sheet2!$B$2,Sheet2!$C$11,Sheet2!$M$11,Sheet2!$C$42,Sheet2!$M$42)</c:f>
              <c:strCache>
                <c:ptCount val="5"/>
                <c:pt idx="0">
                  <c:v>Secuencial</c:v>
                </c:pt>
                <c:pt idx="1">
                  <c:v>Auto</c:v>
                </c:pt>
                <c:pt idx="2">
                  <c:v>Static</c:v>
                </c:pt>
                <c:pt idx="3">
                  <c:v>Dynamic</c:v>
                </c:pt>
                <c:pt idx="4">
                  <c:v>Guided</c:v>
                </c:pt>
              </c:strCache>
            </c:strRef>
          </c:cat>
          <c:val>
            <c:numRef>
              <c:f>(Sheet2!$I$7,Sheet2!$K$39,Sheet2!$U$39,Sheet2!$K$70,Sheet2!$U$70)</c:f>
              <c:numCache>
                <c:formatCode>General</c:formatCode>
                <c:ptCount val="5"/>
                <c:pt idx="0">
                  <c:v>9.1787601999999993</c:v>
                </c:pt>
                <c:pt idx="1">
                  <c:v>2.2550834000000002</c:v>
                </c:pt>
                <c:pt idx="2">
                  <c:v>2.0547885999999997</c:v>
                </c:pt>
                <c:pt idx="3">
                  <c:v>1.9600677999999998</c:v>
                </c:pt>
                <c:pt idx="4">
                  <c:v>1.9284520000000001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ED-40F7-9D90-7F7EF460FE7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65948264"/>
        <c:axId val="565949904"/>
      </c:barChart>
      <c:catAx>
        <c:axId val="565948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904"/>
        <c:crosses val="autoZero"/>
        <c:auto val="1"/>
        <c:lblAlgn val="ctr"/>
        <c:lblOffset val="100"/>
        <c:noMultiLvlLbl val="0"/>
      </c:catAx>
      <c:valAx>
        <c:axId val="56594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Ejecucion (segundos)</a:t>
                </a:r>
              </a:p>
            </c:rich>
          </c:tx>
          <c:layout>
            <c:manualLayout>
              <c:xMode val="edge"/>
              <c:yMode val="edge"/>
              <c:x val="0.43018028113158802"/>
              <c:y val="0.946301256744990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600074</xdr:colOff>
      <xdr:row>7</xdr:row>
      <xdr:rowOff>3082</xdr:rowOff>
    </xdr:from>
    <xdr:to>
      <xdr:col>21</xdr:col>
      <xdr:colOff>9525</xdr:colOff>
      <xdr:row>33</xdr:row>
      <xdr:rowOff>14709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9F786D-6EC0-45BA-9619-C9ECB9665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4" y="1336582"/>
          <a:ext cx="6115051" cy="496462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128143</xdr:colOff>
      <xdr:row>3</xdr:row>
      <xdr:rowOff>68077</xdr:rowOff>
    </xdr:from>
    <xdr:to>
      <xdr:col>37</xdr:col>
      <xdr:colOff>481400</xdr:colOff>
      <xdr:row>35</xdr:row>
      <xdr:rowOff>46908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FA1E33-3345-47CD-B8D1-F9F731A00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143304</xdr:colOff>
      <xdr:row>3</xdr:row>
      <xdr:rowOff>40616</xdr:rowOff>
    </xdr:from>
    <xdr:to>
      <xdr:col>53</xdr:col>
      <xdr:colOff>496560</xdr:colOff>
      <xdr:row>35</xdr:row>
      <xdr:rowOff>19448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402DD1-8475-4C4F-BCF1-9F4AEF415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199365</xdr:colOff>
      <xdr:row>36</xdr:row>
      <xdr:rowOff>90674</xdr:rowOff>
    </xdr:from>
    <xdr:to>
      <xdr:col>37</xdr:col>
      <xdr:colOff>552622</xdr:colOff>
      <xdr:row>68</xdr:row>
      <xdr:rowOff>69506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125843-B755-4688-A4A2-49160BF91C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161326</xdr:colOff>
      <xdr:row>36</xdr:row>
      <xdr:rowOff>70938</xdr:rowOff>
    </xdr:from>
    <xdr:to>
      <xdr:col>53</xdr:col>
      <xdr:colOff>514580</xdr:colOff>
      <xdr:row>68</xdr:row>
      <xdr:rowOff>49770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6415AB-2BCB-4A72-A86B-824CD5672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437635</xdr:colOff>
      <xdr:row>71</xdr:row>
      <xdr:rowOff>7437</xdr:rowOff>
    </xdr:from>
    <xdr:to>
      <xdr:col>45</xdr:col>
      <xdr:colOff>169048</xdr:colOff>
      <xdr:row>102</xdr:row>
      <xdr:rowOff>166471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E3E542D-6567-4672-A21C-CFD23C4387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E458-AB79-4DAC-87FB-9FA5E19D9065}">
  <dimension ref="C2:T25"/>
  <sheetViews>
    <sheetView workbookViewId="0">
      <selection activeCell="Y16" sqref="Y16"/>
    </sheetView>
  </sheetViews>
  <sheetFormatPr defaultRowHeight="15" x14ac:dyDescent="0.25"/>
  <cols>
    <col min="1" max="16384" width="9.140625" style="2"/>
  </cols>
  <sheetData>
    <row r="2" spans="3:20" ht="23.25" x14ac:dyDescent="0.35">
      <c r="C2" s="15" t="s">
        <v>5</v>
      </c>
      <c r="D2" s="15"/>
      <c r="E2" s="15"/>
      <c r="F2" s="15"/>
      <c r="H2" s="7" t="s">
        <v>8</v>
      </c>
      <c r="J2" s="7" t="s">
        <v>7</v>
      </c>
      <c r="M2" s="15" t="s">
        <v>9</v>
      </c>
      <c r="N2" s="15"/>
      <c r="P2" s="17" t="s">
        <v>11</v>
      </c>
      <c r="Q2" s="17"/>
      <c r="R2" s="17"/>
      <c r="S2" s="17"/>
      <c r="T2" s="17"/>
    </row>
    <row r="3" spans="3:20" ht="26.25" x14ac:dyDescent="0.4">
      <c r="C3" s="4">
        <f>M3^3</f>
        <v>0</v>
      </c>
      <c r="D3" s="4">
        <f>M3^2</f>
        <v>0</v>
      </c>
      <c r="E3" s="4">
        <f>M3^1</f>
        <v>0</v>
      </c>
      <c r="F3" s="4">
        <v>1</v>
      </c>
      <c r="H3" s="3" t="s">
        <v>1</v>
      </c>
      <c r="J3" s="3">
        <f>N3</f>
        <v>-3</v>
      </c>
      <c r="M3" s="4">
        <v>0</v>
      </c>
      <c r="N3" s="4">
        <v>-3</v>
      </c>
      <c r="P3" s="18" t="s">
        <v>13</v>
      </c>
      <c r="Q3" s="18"/>
      <c r="R3" s="18"/>
      <c r="S3" s="18"/>
      <c r="T3" s="18"/>
    </row>
    <row r="4" spans="3:20" x14ac:dyDescent="0.25">
      <c r="C4" s="4">
        <f t="shared" ref="C4:C6" si="0">M4^3</f>
        <v>27</v>
      </c>
      <c r="D4" s="4">
        <f t="shared" ref="D4:D6" si="1">M4^2</f>
        <v>9</v>
      </c>
      <c r="E4" s="4">
        <f t="shared" ref="E4:E6" si="2">M4^1</f>
        <v>3</v>
      </c>
      <c r="F4" s="4">
        <v>1</v>
      </c>
      <c r="H4" s="5" t="s">
        <v>2</v>
      </c>
      <c r="J4" s="3">
        <f t="shared" ref="J4:J6" si="3">N4</f>
        <v>1</v>
      </c>
      <c r="M4" s="4">
        <v>3</v>
      </c>
      <c r="N4" s="4">
        <v>1</v>
      </c>
    </row>
    <row r="5" spans="3:20" x14ac:dyDescent="0.25">
      <c r="C5" s="4">
        <f t="shared" si="0"/>
        <v>343</v>
      </c>
      <c r="D5" s="4">
        <f t="shared" si="1"/>
        <v>49</v>
      </c>
      <c r="E5" s="4">
        <f t="shared" si="2"/>
        <v>7</v>
      </c>
      <c r="F5" s="4">
        <v>1</v>
      </c>
      <c r="H5" s="5" t="s">
        <v>3</v>
      </c>
      <c r="I5" s="1" t="s">
        <v>0</v>
      </c>
      <c r="J5" s="3">
        <f t="shared" si="3"/>
        <v>-3</v>
      </c>
      <c r="M5" s="4">
        <v>7</v>
      </c>
      <c r="N5" s="4">
        <v>-3</v>
      </c>
    </row>
    <row r="6" spans="3:20" x14ac:dyDescent="0.25">
      <c r="C6" s="4">
        <f t="shared" si="0"/>
        <v>1728</v>
      </c>
      <c r="D6" s="4">
        <f t="shared" si="1"/>
        <v>144</v>
      </c>
      <c r="E6" s="4">
        <f t="shared" si="2"/>
        <v>12</v>
      </c>
      <c r="F6" s="4">
        <v>1</v>
      </c>
      <c r="H6" s="6" t="s">
        <v>4</v>
      </c>
      <c r="J6" s="4">
        <f t="shared" si="3"/>
        <v>0</v>
      </c>
      <c r="M6" s="4">
        <v>12</v>
      </c>
      <c r="N6" s="4">
        <v>0</v>
      </c>
    </row>
    <row r="8" spans="3:20" x14ac:dyDescent="0.25">
      <c r="C8" s="15" t="s">
        <v>6</v>
      </c>
      <c r="D8" s="15"/>
      <c r="E8" s="15"/>
      <c r="F8" s="15"/>
      <c r="H8" s="7" t="s">
        <v>7</v>
      </c>
      <c r="J8" s="7" t="s">
        <v>8</v>
      </c>
    </row>
    <row r="9" spans="3:20" x14ac:dyDescent="0.25">
      <c r="C9" s="4">
        <f t="array" ref="C9:F12">MINVERSE(C3:F6)</f>
        <v>-3.968253968253968E-3</v>
      </c>
      <c r="D9" s="4">
        <v>9.2592592592592605E-3</v>
      </c>
      <c r="E9" s="4">
        <v>-7.1428571428571444E-3</v>
      </c>
      <c r="F9" s="4">
        <v>1.8518518518518519E-3</v>
      </c>
      <c r="H9" s="3">
        <f>N3</f>
        <v>-3</v>
      </c>
      <c r="J9" s="4">
        <f t="array" ref="J9:J12">MMULT(C9:F12,H9:H12)</f>
        <v>4.2592592592592599E-2</v>
      </c>
    </row>
    <row r="10" spans="3:20" x14ac:dyDescent="0.25">
      <c r="C10" s="4">
        <v>8.7301587301587297E-2</v>
      </c>
      <c r="D10" s="4">
        <v>-0.17592592592592596</v>
      </c>
      <c r="E10" s="4">
        <v>0.10714285714285715</v>
      </c>
      <c r="F10" s="4">
        <v>-1.8518518518518521E-2</v>
      </c>
      <c r="H10" s="3">
        <f t="shared" ref="H10:H12" si="4">N4</f>
        <v>1</v>
      </c>
      <c r="I10" s="2" t="s">
        <v>0</v>
      </c>
      <c r="J10" s="4">
        <v>-0.7592592592592593</v>
      </c>
    </row>
    <row r="11" spans="3:20" x14ac:dyDescent="0.25">
      <c r="C11" s="4">
        <v>-0.55952380952380953</v>
      </c>
      <c r="D11" s="4">
        <v>0.7777777777777779</v>
      </c>
      <c r="E11" s="4">
        <v>-0.25714285714285717</v>
      </c>
      <c r="F11" s="4">
        <v>3.8888888888888896E-2</v>
      </c>
      <c r="H11" s="3">
        <f t="shared" si="4"/>
        <v>-3</v>
      </c>
      <c r="J11" s="4">
        <v>3.2277777777777779</v>
      </c>
    </row>
    <row r="12" spans="3:20" x14ac:dyDescent="0.25">
      <c r="C12" s="4">
        <v>1</v>
      </c>
      <c r="D12" s="4">
        <v>0</v>
      </c>
      <c r="E12" s="4">
        <v>0</v>
      </c>
      <c r="F12" s="4">
        <v>0</v>
      </c>
      <c r="H12" s="4">
        <f t="shared" si="4"/>
        <v>0</v>
      </c>
      <c r="J12" s="4">
        <v>-3</v>
      </c>
    </row>
    <row r="14" spans="3:20" x14ac:dyDescent="0.25">
      <c r="C14" s="15" t="s">
        <v>10</v>
      </c>
      <c r="D14" s="15"/>
      <c r="E14" s="15"/>
      <c r="F14" s="15"/>
      <c r="G14" s="15"/>
      <c r="H14" s="15"/>
      <c r="I14" s="15"/>
      <c r="O14"/>
    </row>
    <row r="15" spans="3:20" ht="15" customHeight="1" x14ac:dyDescent="0.25">
      <c r="C15" s="16" t="s">
        <v>12</v>
      </c>
      <c r="D15" s="16"/>
      <c r="E15" s="16"/>
      <c r="F15" s="16"/>
      <c r="G15" s="16"/>
      <c r="H15" s="16"/>
      <c r="I15" s="16"/>
    </row>
    <row r="16" spans="3:20" x14ac:dyDescent="0.25">
      <c r="C16" s="16"/>
      <c r="D16" s="16"/>
      <c r="E16" s="16"/>
      <c r="F16" s="16"/>
      <c r="G16" s="16"/>
      <c r="H16" s="16"/>
      <c r="I16" s="16"/>
    </row>
    <row r="17" spans="3:9" x14ac:dyDescent="0.25">
      <c r="C17" s="16"/>
      <c r="D17" s="16"/>
      <c r="E17" s="16"/>
      <c r="F17" s="16"/>
      <c r="G17" s="16"/>
      <c r="H17" s="16"/>
      <c r="I17" s="16"/>
    </row>
    <row r="18" spans="3:9" x14ac:dyDescent="0.25">
      <c r="C18" s="16"/>
      <c r="D18" s="16"/>
      <c r="E18" s="16"/>
      <c r="F18" s="16"/>
      <c r="G18" s="16"/>
      <c r="H18" s="16"/>
      <c r="I18" s="16"/>
    </row>
    <row r="19" spans="3:9" x14ac:dyDescent="0.25">
      <c r="C19" s="16"/>
      <c r="D19" s="16"/>
      <c r="E19" s="16"/>
      <c r="F19" s="16"/>
      <c r="G19" s="16"/>
      <c r="H19" s="16"/>
      <c r="I19" s="16"/>
    </row>
    <row r="20" spans="3:9" x14ac:dyDescent="0.25">
      <c r="C20" s="16"/>
      <c r="D20" s="16"/>
      <c r="E20" s="16"/>
      <c r="F20" s="16"/>
      <c r="G20" s="16"/>
      <c r="H20" s="16"/>
      <c r="I20" s="16"/>
    </row>
    <row r="21" spans="3:9" x14ac:dyDescent="0.25">
      <c r="C21" s="16"/>
      <c r="D21" s="16"/>
      <c r="E21" s="16"/>
      <c r="F21" s="16"/>
      <c r="G21" s="16"/>
      <c r="H21" s="16"/>
      <c r="I21" s="16"/>
    </row>
    <row r="22" spans="3:9" x14ac:dyDescent="0.25">
      <c r="C22" s="16"/>
      <c r="D22" s="16"/>
      <c r="E22" s="16"/>
      <c r="F22" s="16"/>
      <c r="G22" s="16"/>
      <c r="H22" s="16"/>
      <c r="I22" s="16"/>
    </row>
    <row r="23" spans="3:9" x14ac:dyDescent="0.25">
      <c r="C23" s="16"/>
      <c r="D23" s="16"/>
      <c r="E23" s="16"/>
      <c r="F23" s="16"/>
      <c r="G23" s="16"/>
      <c r="H23" s="16"/>
      <c r="I23" s="16"/>
    </row>
    <row r="24" spans="3:9" x14ac:dyDescent="0.25">
      <c r="C24" s="16"/>
      <c r="D24" s="16"/>
      <c r="E24" s="16"/>
      <c r="F24" s="16"/>
      <c r="G24" s="16"/>
      <c r="H24" s="16"/>
      <c r="I24" s="16"/>
    </row>
    <row r="25" spans="3:9" x14ac:dyDescent="0.25">
      <c r="C25" s="16"/>
      <c r="D25" s="16"/>
      <c r="E25" s="16"/>
      <c r="F25" s="16"/>
      <c r="G25" s="16"/>
      <c r="H25" s="16"/>
      <c r="I25" s="16"/>
    </row>
  </sheetData>
  <mergeCells count="7">
    <mergeCell ref="C14:I14"/>
    <mergeCell ref="C15:I25"/>
    <mergeCell ref="P2:T2"/>
    <mergeCell ref="P3:T3"/>
    <mergeCell ref="C2:F2"/>
    <mergeCell ref="C8:F8"/>
    <mergeCell ref="M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4E97-0B58-4087-8D3D-7E6688CB33F3}">
  <dimension ref="A1:AA70"/>
  <sheetViews>
    <sheetView tabSelected="1" zoomScale="55" zoomScaleNormal="55" workbookViewId="0">
      <selection activeCell="U4" sqref="U4"/>
    </sheetView>
  </sheetViews>
  <sheetFormatPr defaultRowHeight="15" x14ac:dyDescent="0.25"/>
  <cols>
    <col min="1" max="1" width="9.140625" style="2"/>
    <col min="2" max="2" width="11.5703125" style="2" customWidth="1"/>
    <col min="3" max="6" width="9.140625" style="2"/>
    <col min="7" max="7" width="9.28515625" style="2" customWidth="1"/>
    <col min="8" max="8" width="9.140625" style="2"/>
    <col min="9" max="9" width="10.7109375" style="2" customWidth="1"/>
    <col min="10" max="10" width="11.42578125" style="2" customWidth="1"/>
    <col min="11" max="11" width="13.42578125" style="2" customWidth="1"/>
    <col min="12" max="20" width="9.140625" style="2"/>
    <col min="21" max="21" width="13.42578125" style="2" customWidth="1"/>
    <col min="22" max="16384" width="9.140625" style="2"/>
  </cols>
  <sheetData>
    <row r="1" spans="1:27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9"/>
      <c r="X1" s="9"/>
      <c r="Y1" s="9"/>
      <c r="Z1" s="9"/>
      <c r="AA1" s="9"/>
    </row>
    <row r="2" spans="1:27" ht="23.25" x14ac:dyDescent="0.35">
      <c r="A2" s="8"/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8"/>
      <c r="L2" s="20" t="s">
        <v>33</v>
      </c>
      <c r="M2" s="20"/>
      <c r="N2" s="20"/>
      <c r="O2" s="20"/>
      <c r="P2" s="20"/>
      <c r="Q2" s="20"/>
      <c r="R2" s="20"/>
      <c r="S2" s="20"/>
      <c r="T2" s="8"/>
      <c r="U2" s="8"/>
      <c r="V2" s="8"/>
      <c r="W2" s="9"/>
      <c r="X2" s="9"/>
      <c r="Y2" s="9"/>
      <c r="Z2" s="9"/>
      <c r="AA2" s="9"/>
    </row>
    <row r="3" spans="1:27" x14ac:dyDescent="0.25">
      <c r="A3" s="8"/>
      <c r="C3" s="11">
        <v>6</v>
      </c>
      <c r="D3" s="10">
        <v>2.5000000000000001E-5</v>
      </c>
      <c r="E3" s="10">
        <v>2.3E-5</v>
      </c>
      <c r="F3" s="10">
        <v>2.6999999999999999E-5</v>
      </c>
      <c r="G3" s="10">
        <v>2.5999999999999998E-5</v>
      </c>
      <c r="H3" s="10">
        <v>2.5999999999999998E-5</v>
      </c>
      <c r="I3" s="11">
        <f t="shared" ref="I3:I7" si="0">AVERAGE(D3:H3)</f>
        <v>2.5400000000000001E-5</v>
      </c>
      <c r="J3" s="11">
        <v>4</v>
      </c>
      <c r="K3" s="8"/>
      <c r="L3" s="21" t="s">
        <v>34</v>
      </c>
      <c r="M3" s="21"/>
      <c r="N3" s="21"/>
      <c r="O3" s="21"/>
      <c r="P3" s="21"/>
      <c r="Q3" s="21"/>
      <c r="R3" s="21"/>
      <c r="S3" s="21"/>
      <c r="T3" s="8"/>
      <c r="U3" s="8"/>
      <c r="V3" s="8"/>
      <c r="W3" s="9"/>
      <c r="X3" s="9"/>
      <c r="Y3" s="9"/>
      <c r="Z3" s="9"/>
      <c r="AA3" s="9"/>
    </row>
    <row r="4" spans="1:27" x14ac:dyDescent="0.25">
      <c r="A4" s="8"/>
      <c r="B4" s="8"/>
      <c r="C4" s="11">
        <v>8</v>
      </c>
      <c r="D4" s="10">
        <v>4.2999999999999999E-4</v>
      </c>
      <c r="E4" s="10">
        <v>3.9599999999999998E-4</v>
      </c>
      <c r="F4" s="10">
        <v>3.59E-4</v>
      </c>
      <c r="G4" s="10">
        <v>3.0899999999999998E-4</v>
      </c>
      <c r="H4" s="10">
        <v>3.2499999999999999E-4</v>
      </c>
      <c r="I4" s="11">
        <f t="shared" si="0"/>
        <v>3.6379999999999995E-4</v>
      </c>
      <c r="J4" s="11">
        <v>92</v>
      </c>
      <c r="K4" s="8"/>
      <c r="L4" s="22" t="s">
        <v>35</v>
      </c>
      <c r="M4" s="22"/>
      <c r="N4" s="22"/>
      <c r="O4" s="22"/>
      <c r="P4" s="22"/>
      <c r="Q4" s="22"/>
      <c r="R4" s="22"/>
      <c r="S4" s="22"/>
      <c r="T4" s="8"/>
      <c r="U4" s="8"/>
      <c r="V4" s="8"/>
      <c r="W4" s="9"/>
      <c r="X4" s="9"/>
      <c r="Y4" s="9"/>
      <c r="Z4" s="9"/>
      <c r="AA4" s="9"/>
    </row>
    <row r="5" spans="1:27" x14ac:dyDescent="0.25">
      <c r="A5" s="8"/>
      <c r="B5" s="8"/>
      <c r="C5" s="11">
        <v>10</v>
      </c>
      <c r="D5" s="10">
        <v>7.3289999999999996E-3</v>
      </c>
      <c r="E5" s="10">
        <v>8.659E-3</v>
      </c>
      <c r="F5" s="10">
        <v>9.6760000000000006E-3</v>
      </c>
      <c r="G5" s="10">
        <v>7.6090000000000003E-3</v>
      </c>
      <c r="H5" s="10">
        <v>8.9370000000000005E-3</v>
      </c>
      <c r="I5" s="11">
        <f t="shared" si="0"/>
        <v>8.4419999999999999E-3</v>
      </c>
      <c r="J5" s="11">
        <v>724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  <c r="X5" s="9"/>
      <c r="Y5" s="9"/>
      <c r="Z5" s="9"/>
      <c r="AA5" s="9"/>
    </row>
    <row r="6" spans="1:27" x14ac:dyDescent="0.25">
      <c r="A6" s="8"/>
      <c r="B6" s="8"/>
      <c r="C6" s="11">
        <v>12</v>
      </c>
      <c r="D6" s="10">
        <v>0.231572</v>
      </c>
      <c r="E6" s="10">
        <v>0.222884</v>
      </c>
      <c r="F6" s="10">
        <v>0.227662</v>
      </c>
      <c r="G6" s="10">
        <v>0.25876399999999999</v>
      </c>
      <c r="H6" s="10">
        <v>0.23024800000000001</v>
      </c>
      <c r="I6" s="11">
        <f t="shared" si="0"/>
        <v>0.23422599999999999</v>
      </c>
      <c r="J6" s="12">
        <v>14200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  <c r="X6" s="9"/>
      <c r="Y6" s="9"/>
      <c r="Z6" s="9"/>
      <c r="AA6" s="9"/>
    </row>
    <row r="7" spans="1:27" x14ac:dyDescent="0.25">
      <c r="A7" s="8"/>
      <c r="B7" s="8"/>
      <c r="C7" s="11">
        <v>14</v>
      </c>
      <c r="D7" s="10">
        <v>8.7800860000000007</v>
      </c>
      <c r="E7" s="10">
        <v>9.1653420000000008</v>
      </c>
      <c r="F7" s="10">
        <v>9.2220659999999999</v>
      </c>
      <c r="G7" s="10">
        <v>9.2336310000000008</v>
      </c>
      <c r="H7" s="10">
        <v>9.4926759999999994</v>
      </c>
      <c r="I7" s="11">
        <f t="shared" si="0"/>
        <v>9.1787601999999993</v>
      </c>
      <c r="J7" s="12">
        <v>365596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  <c r="X7" s="9"/>
      <c r="Y7" s="9"/>
      <c r="Z7" s="9"/>
      <c r="AA7" s="9"/>
    </row>
    <row r="8" spans="1:27" x14ac:dyDescent="0.25">
      <c r="A8" s="8"/>
      <c r="B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  <c r="X8" s="9"/>
      <c r="Y8" s="9"/>
      <c r="Z8" s="9"/>
      <c r="AA8" s="9"/>
    </row>
    <row r="9" spans="1:27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14" t="s">
        <v>28</v>
      </c>
      <c r="N9" s="8"/>
      <c r="O9" s="8"/>
      <c r="P9" s="8"/>
      <c r="Q9" s="8"/>
      <c r="R9" s="8"/>
      <c r="S9" s="8"/>
      <c r="T9" s="8"/>
      <c r="U9" s="8"/>
      <c r="V9" s="8"/>
      <c r="W9" s="9"/>
      <c r="X9" s="14" t="s">
        <v>29</v>
      </c>
      <c r="Y9" s="9"/>
      <c r="Z9" s="9"/>
      <c r="AA9" s="9"/>
    </row>
    <row r="10" spans="1:27" x14ac:dyDescent="0.25">
      <c r="A10" s="8"/>
      <c r="B10" s="11" t="s">
        <v>23</v>
      </c>
      <c r="C10" s="11" t="s">
        <v>24</v>
      </c>
      <c r="D10" s="11" t="s">
        <v>15</v>
      </c>
      <c r="E10" s="11" t="s">
        <v>26</v>
      </c>
      <c r="F10" s="11" t="s">
        <v>16</v>
      </c>
      <c r="G10" s="11" t="s">
        <v>17</v>
      </c>
      <c r="H10" s="11" t="s">
        <v>18</v>
      </c>
      <c r="I10" s="11" t="s">
        <v>19</v>
      </c>
      <c r="J10" s="11" t="s">
        <v>20</v>
      </c>
      <c r="K10" s="11" t="s">
        <v>21</v>
      </c>
      <c r="L10" s="8"/>
      <c r="M10" s="11" t="s">
        <v>24</v>
      </c>
      <c r="N10" s="11" t="s">
        <v>15</v>
      </c>
      <c r="O10" s="11" t="s">
        <v>26</v>
      </c>
      <c r="P10" s="11" t="s">
        <v>16</v>
      </c>
      <c r="Q10" s="11" t="s">
        <v>17</v>
      </c>
      <c r="R10" s="11" t="s">
        <v>18</v>
      </c>
      <c r="S10" s="11" t="s">
        <v>19</v>
      </c>
      <c r="T10" s="11" t="s">
        <v>20</v>
      </c>
      <c r="U10" s="11" t="s">
        <v>21</v>
      </c>
      <c r="V10" s="8"/>
      <c r="W10" s="9"/>
      <c r="X10" s="9"/>
      <c r="Y10" s="9"/>
      <c r="Z10" s="9"/>
      <c r="AA10" s="9"/>
    </row>
    <row r="11" spans="1:27" x14ac:dyDescent="0.25">
      <c r="A11" s="8"/>
      <c r="B11" s="8"/>
      <c r="C11" s="13" t="s">
        <v>25</v>
      </c>
      <c r="D11" s="11">
        <v>6</v>
      </c>
      <c r="E11" s="11">
        <v>2</v>
      </c>
      <c r="F11" s="10">
        <v>1.2300000000000001E-4</v>
      </c>
      <c r="G11" s="10">
        <v>1.44E-4</v>
      </c>
      <c r="H11" s="10">
        <v>1.46E-4</v>
      </c>
      <c r="I11" s="10">
        <v>1.7899999999999999E-4</v>
      </c>
      <c r="J11" s="10">
        <v>1.4799999999999999E-4</v>
      </c>
      <c r="K11" s="19">
        <f>AVERAGE(F11:J11)</f>
        <v>1.4799999999999999E-4</v>
      </c>
      <c r="L11" s="8"/>
      <c r="M11" s="13" t="s">
        <v>27</v>
      </c>
      <c r="N11" s="11">
        <v>6</v>
      </c>
      <c r="O11" s="11">
        <v>2</v>
      </c>
      <c r="P11" s="10">
        <v>2.13E-4</v>
      </c>
      <c r="Q11" s="10">
        <v>1.9599999999999999E-4</v>
      </c>
      <c r="R11" s="10">
        <v>2.6400000000000002E-4</v>
      </c>
      <c r="S11" s="10">
        <v>1.8000000000000001E-4</v>
      </c>
      <c r="T11" s="10">
        <v>3.28E-4</v>
      </c>
      <c r="U11" s="11">
        <f>AVERAGE(P11:T11)</f>
        <v>2.362E-4</v>
      </c>
      <c r="V11" s="8"/>
      <c r="W11" s="9"/>
      <c r="X11" s="14" t="s">
        <v>30</v>
      </c>
      <c r="Y11" s="9"/>
      <c r="Z11" s="9"/>
      <c r="AA11" s="9"/>
    </row>
    <row r="12" spans="1:27" x14ac:dyDescent="0.25">
      <c r="A12" s="8"/>
      <c r="B12" s="8"/>
      <c r="C12" s="8"/>
      <c r="D12" s="8"/>
      <c r="E12" s="11">
        <v>4</v>
      </c>
      <c r="F12" s="10">
        <v>3.3599999999999998E-4</v>
      </c>
      <c r="G12" s="10">
        <v>2.8200000000000002E-4</v>
      </c>
      <c r="H12" s="10">
        <v>3.0400000000000002E-4</v>
      </c>
      <c r="I12" s="10">
        <v>3.2899999999999997E-4</v>
      </c>
      <c r="J12" s="10">
        <v>2.4600000000000002E-4</v>
      </c>
      <c r="K12" s="11">
        <f t="shared" ref="K12:K15" si="1">AVERAGE(F12:J12)</f>
        <v>2.9940000000000001E-4</v>
      </c>
      <c r="L12" s="8"/>
      <c r="M12" s="8"/>
      <c r="N12" s="8"/>
      <c r="O12" s="11">
        <v>4</v>
      </c>
      <c r="P12" s="10">
        <v>2.5099999999999998E-4</v>
      </c>
      <c r="Q12" s="10">
        <v>2.6600000000000001E-4</v>
      </c>
      <c r="R12" s="10">
        <v>6.8099999999999996E-4</v>
      </c>
      <c r="S12" s="10">
        <v>3.3100000000000002E-4</v>
      </c>
      <c r="T12" s="10">
        <v>2.9500000000000001E-4</v>
      </c>
      <c r="U12" s="11">
        <f t="shared" ref="U12:U15" si="2">AVERAGE(P12:T12)</f>
        <v>3.6480000000000003E-4</v>
      </c>
      <c r="V12" s="8"/>
      <c r="W12" s="9"/>
      <c r="X12" s="9"/>
      <c r="Y12" s="9"/>
      <c r="Z12" s="9"/>
      <c r="AA12" s="9"/>
    </row>
    <row r="13" spans="1:27" x14ac:dyDescent="0.25">
      <c r="A13" s="8"/>
      <c r="B13" s="8"/>
      <c r="C13" s="8"/>
      <c r="D13" s="8"/>
      <c r="E13" s="11">
        <v>8</v>
      </c>
      <c r="F13" s="10">
        <v>3.2862000000000002E-2</v>
      </c>
      <c r="G13" s="10">
        <v>2.6719E-2</v>
      </c>
      <c r="H13" s="10">
        <v>2.7081000000000001E-2</v>
      </c>
      <c r="I13" s="10">
        <v>3.3133000000000003E-2</v>
      </c>
      <c r="J13" s="10">
        <v>2.6960999999999999E-2</v>
      </c>
      <c r="K13" s="11">
        <f t="shared" si="1"/>
        <v>2.9351200000000001E-2</v>
      </c>
      <c r="L13" s="8"/>
      <c r="M13" s="8"/>
      <c r="N13" s="8"/>
      <c r="O13" s="11">
        <v>8</v>
      </c>
      <c r="P13" s="10">
        <v>3.6811000000000003E-2</v>
      </c>
      <c r="Q13" s="10">
        <v>2.6870000000000002E-2</v>
      </c>
      <c r="R13" s="10">
        <v>2.7966999999999999E-2</v>
      </c>
      <c r="S13" s="10">
        <v>2.9232999999999999E-2</v>
      </c>
      <c r="T13" s="10">
        <v>3.2629999999999999E-2</v>
      </c>
      <c r="U13" s="11">
        <f t="shared" si="2"/>
        <v>3.0702200000000002E-2</v>
      </c>
      <c r="V13" s="8"/>
      <c r="W13" s="9"/>
      <c r="X13" s="14"/>
      <c r="Y13" s="9"/>
      <c r="Z13" s="9"/>
      <c r="AA13" s="9"/>
    </row>
    <row r="14" spans="1:27" x14ac:dyDescent="0.25">
      <c r="A14" s="8"/>
      <c r="B14" s="8"/>
      <c r="C14" s="8"/>
      <c r="D14" s="8"/>
      <c r="E14" s="11">
        <v>16</v>
      </c>
      <c r="F14" s="10">
        <v>1.139E-3</v>
      </c>
      <c r="G14" s="10">
        <v>1.103E-3</v>
      </c>
      <c r="H14" s="10">
        <v>1.294E-3</v>
      </c>
      <c r="I14" s="10">
        <v>1.078E-3</v>
      </c>
      <c r="J14" s="10">
        <v>9.3000000000000005E-4</v>
      </c>
      <c r="K14" s="11">
        <f t="shared" si="1"/>
        <v>1.1088000000000001E-3</v>
      </c>
      <c r="L14" s="8"/>
      <c r="M14" s="8"/>
      <c r="N14" s="8"/>
      <c r="O14" s="11">
        <v>16</v>
      </c>
      <c r="P14" s="10">
        <v>1.2849999999999999E-3</v>
      </c>
      <c r="Q14" s="10">
        <v>1.2359999999999999E-3</v>
      </c>
      <c r="R14" s="10">
        <v>1.165E-3</v>
      </c>
      <c r="S14" s="10">
        <v>1.268E-3</v>
      </c>
      <c r="T14" s="10">
        <v>9.9599999999999992E-4</v>
      </c>
      <c r="U14" s="11">
        <f t="shared" si="2"/>
        <v>1.1900000000000001E-3</v>
      </c>
      <c r="V14" s="8"/>
      <c r="W14" s="9"/>
      <c r="X14" s="9"/>
      <c r="Y14" s="9"/>
      <c r="Z14" s="9"/>
      <c r="AA14" s="9"/>
    </row>
    <row r="15" spans="1:27" x14ac:dyDescent="0.25">
      <c r="A15" s="8"/>
      <c r="B15" s="8"/>
      <c r="C15" s="8"/>
      <c r="D15" s="8"/>
      <c r="E15" s="11">
        <v>32</v>
      </c>
      <c r="F15" s="10">
        <v>1.9870000000000001E-3</v>
      </c>
      <c r="G15" s="10">
        <v>2.3549999999999999E-3</v>
      </c>
      <c r="H15" s="10">
        <v>2.1189999999999998E-3</v>
      </c>
      <c r="I15" s="10">
        <v>1.8060000000000001E-3</v>
      </c>
      <c r="J15" s="10">
        <v>2.8419999999999999E-3</v>
      </c>
      <c r="K15" s="11">
        <f t="shared" si="1"/>
        <v>2.2218000000000003E-3</v>
      </c>
      <c r="L15" s="8"/>
      <c r="M15" s="8"/>
      <c r="N15" s="8"/>
      <c r="O15" s="11">
        <v>32</v>
      </c>
      <c r="P15" s="10">
        <v>1.9610000000000001E-3</v>
      </c>
      <c r="Q15" s="10">
        <v>1.89E-3</v>
      </c>
      <c r="R15" s="10">
        <v>2.078E-3</v>
      </c>
      <c r="S15" s="10">
        <v>2.3540000000000002E-3</v>
      </c>
      <c r="T15" s="10">
        <v>1.7830000000000001E-3</v>
      </c>
      <c r="U15" s="11">
        <f t="shared" si="2"/>
        <v>2.0132000000000001E-3</v>
      </c>
      <c r="V15" s="8"/>
      <c r="W15" s="9"/>
      <c r="X15" s="9"/>
      <c r="Y15" s="9"/>
      <c r="Z15" s="9"/>
      <c r="AA15" s="9"/>
    </row>
    <row r="16" spans="1:27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  <c r="X16" s="9"/>
      <c r="Y16" s="9"/>
      <c r="Z16" s="9"/>
      <c r="AA16" s="9"/>
    </row>
    <row r="17" spans="1:27" x14ac:dyDescent="0.25">
      <c r="A17" s="8"/>
      <c r="B17" s="8"/>
      <c r="C17" s="8"/>
      <c r="D17" s="11">
        <v>8</v>
      </c>
      <c r="E17" s="11">
        <v>2</v>
      </c>
      <c r="F17" s="10">
        <v>4.8099999999999998E-4</v>
      </c>
      <c r="G17" s="10">
        <v>3.1199999999999999E-4</v>
      </c>
      <c r="H17" s="10">
        <v>3.0200000000000002E-4</v>
      </c>
      <c r="I17" s="10">
        <v>3.5799999999999997E-4</v>
      </c>
      <c r="J17" s="10">
        <v>3.3599999999999998E-4</v>
      </c>
      <c r="K17" s="11">
        <f>AVERAGE(F17:J17)</f>
        <v>3.5780000000000002E-4</v>
      </c>
      <c r="L17" s="8"/>
      <c r="M17" s="8"/>
      <c r="N17" s="11">
        <v>8</v>
      </c>
      <c r="O17" s="11">
        <v>2</v>
      </c>
      <c r="P17" s="10">
        <v>3.7399999999999998E-4</v>
      </c>
      <c r="Q17" s="10">
        <v>3.2400000000000001E-4</v>
      </c>
      <c r="R17" s="10">
        <v>3.6600000000000001E-4</v>
      </c>
      <c r="S17" s="10">
        <v>4.7399999999999997E-4</v>
      </c>
      <c r="T17" s="10">
        <v>4.4499999999999997E-4</v>
      </c>
      <c r="U17" s="11">
        <f>AVERAGE(P17:T17)</f>
        <v>3.9659999999999999E-4</v>
      </c>
      <c r="V17" s="8"/>
      <c r="W17" s="9"/>
      <c r="X17" s="9"/>
      <c r="Y17" s="9"/>
      <c r="Z17" s="9"/>
      <c r="AA17" s="9"/>
    </row>
    <row r="18" spans="1:27" x14ac:dyDescent="0.25">
      <c r="A18" s="8"/>
      <c r="B18" s="8"/>
      <c r="C18" s="8"/>
      <c r="D18" s="8"/>
      <c r="E18" s="11">
        <v>4</v>
      </c>
      <c r="F18" s="10">
        <v>4.28E-4</v>
      </c>
      <c r="G18" s="10">
        <v>3.4600000000000001E-4</v>
      </c>
      <c r="H18" s="10">
        <v>3.8900000000000002E-4</v>
      </c>
      <c r="I18" s="10">
        <v>4.7199999999999998E-4</v>
      </c>
      <c r="J18" s="10">
        <v>5.9500000000000004E-4</v>
      </c>
      <c r="K18" s="11">
        <f t="shared" ref="K18:K21" si="3">AVERAGE(F18:J18)</f>
        <v>4.4600000000000005E-4</v>
      </c>
      <c r="L18" s="9"/>
      <c r="M18" s="8"/>
      <c r="N18" s="8"/>
      <c r="O18" s="11">
        <v>4</v>
      </c>
      <c r="P18" s="10">
        <v>3.9399999999999998E-4</v>
      </c>
      <c r="Q18" s="10">
        <v>3.7800000000000003E-4</v>
      </c>
      <c r="R18" s="10">
        <v>3.8699999999999997E-4</v>
      </c>
      <c r="S18" s="10">
        <v>4.06E-4</v>
      </c>
      <c r="T18" s="10">
        <v>4.28E-4</v>
      </c>
      <c r="U18" s="11">
        <f t="shared" ref="U18:U21" si="4">AVERAGE(P18:T18)</f>
        <v>3.9859999999999999E-4</v>
      </c>
      <c r="V18" s="8"/>
      <c r="W18" s="9"/>
      <c r="X18" s="9"/>
      <c r="Y18" s="9"/>
      <c r="Z18" s="9"/>
      <c r="AA18" s="9"/>
    </row>
    <row r="19" spans="1:27" x14ac:dyDescent="0.25">
      <c r="A19" s="8"/>
      <c r="B19" s="8"/>
      <c r="C19" s="8"/>
      <c r="D19" s="8"/>
      <c r="E19" s="11">
        <v>8</v>
      </c>
      <c r="F19" s="10">
        <v>3.0575999999999999E-2</v>
      </c>
      <c r="G19" s="10">
        <v>3.9802999999999998E-2</v>
      </c>
      <c r="H19" s="10">
        <v>2.6842999999999999E-2</v>
      </c>
      <c r="I19" s="10">
        <v>3.2599999999999997E-2</v>
      </c>
      <c r="J19" s="10">
        <v>4.0514000000000001E-2</v>
      </c>
      <c r="K19" s="11">
        <f t="shared" si="3"/>
        <v>3.4067199999999999E-2</v>
      </c>
      <c r="L19" s="9"/>
      <c r="M19" s="8"/>
      <c r="N19" s="8"/>
      <c r="O19" s="11">
        <v>8</v>
      </c>
      <c r="P19" s="10">
        <v>6.1899999999999998E-4</v>
      </c>
      <c r="Q19" s="10">
        <v>4.9899999999999999E-4</v>
      </c>
      <c r="R19" s="10">
        <v>7.2870000000000001E-3</v>
      </c>
      <c r="S19" s="10">
        <v>3.3026E-2</v>
      </c>
      <c r="T19" s="10">
        <v>1.5233E-2</v>
      </c>
      <c r="U19" s="11">
        <f t="shared" si="4"/>
        <v>1.1332799999999999E-2</v>
      </c>
      <c r="V19" s="8"/>
      <c r="W19" s="9"/>
      <c r="X19" s="9"/>
      <c r="Y19" s="9"/>
      <c r="Z19" s="9"/>
      <c r="AA19" s="9"/>
    </row>
    <row r="20" spans="1:27" x14ac:dyDescent="0.25">
      <c r="A20" s="8"/>
      <c r="B20" s="8"/>
      <c r="C20" s="8"/>
      <c r="D20" s="8"/>
      <c r="E20" s="11">
        <v>16</v>
      </c>
      <c r="F20" s="10">
        <v>1.1509999999999999E-3</v>
      </c>
      <c r="G20" s="10">
        <v>1.186E-3</v>
      </c>
      <c r="H20" s="10">
        <v>1.1739999999999999E-3</v>
      </c>
      <c r="I20" s="10">
        <v>1.304E-3</v>
      </c>
      <c r="J20" s="10">
        <v>1.059E-3</v>
      </c>
      <c r="K20" s="11">
        <f t="shared" si="3"/>
        <v>1.1747999999999999E-3</v>
      </c>
      <c r="L20" s="9"/>
      <c r="M20" s="8"/>
      <c r="N20" s="8"/>
      <c r="O20" s="11">
        <v>16</v>
      </c>
      <c r="P20" s="10">
        <v>1.5250000000000001E-3</v>
      </c>
      <c r="Q20" s="10">
        <v>1.2999999999999999E-3</v>
      </c>
      <c r="R20" s="10">
        <v>1.173E-3</v>
      </c>
      <c r="S20" s="10">
        <v>1.121E-3</v>
      </c>
      <c r="T20" s="10">
        <v>8.8699999999999998E-4</v>
      </c>
      <c r="U20" s="11">
        <f t="shared" si="4"/>
        <v>1.2011999999999999E-3</v>
      </c>
      <c r="V20" s="8"/>
      <c r="W20" s="9"/>
      <c r="X20" s="9"/>
      <c r="Y20" s="9"/>
      <c r="Z20" s="9"/>
      <c r="AA20" s="9"/>
    </row>
    <row r="21" spans="1:27" x14ac:dyDescent="0.25">
      <c r="A21" s="8"/>
      <c r="B21" s="8"/>
      <c r="C21" s="8"/>
      <c r="D21" s="8"/>
      <c r="E21" s="11">
        <v>32</v>
      </c>
      <c r="F21" s="10">
        <v>1.781E-3</v>
      </c>
      <c r="G21" s="10">
        <v>1.8469999999999999E-3</v>
      </c>
      <c r="H21" s="10">
        <v>2.418E-3</v>
      </c>
      <c r="I21" s="10">
        <v>2.0370000000000002E-3</v>
      </c>
      <c r="J21" s="10">
        <v>1.787E-3</v>
      </c>
      <c r="K21" s="11">
        <f t="shared" si="3"/>
        <v>1.9740000000000001E-3</v>
      </c>
      <c r="L21" s="9"/>
      <c r="M21" s="8"/>
      <c r="N21" s="8"/>
      <c r="O21" s="11">
        <v>32</v>
      </c>
      <c r="P21" s="10">
        <v>1.874E-3</v>
      </c>
      <c r="Q21" s="10">
        <v>2.0950000000000001E-3</v>
      </c>
      <c r="R21" s="10">
        <v>1.9650000000000002E-3</v>
      </c>
      <c r="S21" s="10">
        <v>2.5609999999999999E-3</v>
      </c>
      <c r="T21" s="10">
        <v>1.9400000000000001E-3</v>
      </c>
      <c r="U21" s="11">
        <f t="shared" si="4"/>
        <v>2.0869999999999999E-3</v>
      </c>
      <c r="V21" s="8"/>
      <c r="W21" s="9"/>
      <c r="X21" s="9"/>
      <c r="Y21" s="9"/>
      <c r="Z21" s="9"/>
      <c r="AA21" s="9"/>
    </row>
    <row r="22" spans="1:27" x14ac:dyDescent="0.25">
      <c r="A22" s="8"/>
      <c r="B22" s="8"/>
      <c r="C22" s="8"/>
      <c r="D22" s="9"/>
      <c r="E22" s="9"/>
      <c r="F22" s="9"/>
      <c r="G22" s="9"/>
      <c r="H22" s="9"/>
      <c r="I22" s="9"/>
      <c r="J22" s="9"/>
      <c r="K22" s="9"/>
      <c r="L22" s="9"/>
      <c r="M22" s="8"/>
      <c r="N22" s="9"/>
      <c r="O22" s="9"/>
      <c r="P22" s="9"/>
      <c r="Q22" s="9"/>
      <c r="R22" s="9"/>
      <c r="S22" s="9"/>
      <c r="T22" s="9"/>
      <c r="U22" s="9"/>
      <c r="V22" s="8"/>
      <c r="W22" s="9"/>
      <c r="X22" s="9"/>
      <c r="Y22" s="9"/>
      <c r="Z22" s="9"/>
      <c r="AA22" s="9"/>
    </row>
    <row r="23" spans="1:27" x14ac:dyDescent="0.25">
      <c r="A23" s="8"/>
      <c r="B23" s="8"/>
      <c r="C23" s="8"/>
      <c r="D23" s="11">
        <v>10</v>
      </c>
      <c r="E23" s="11">
        <v>2</v>
      </c>
      <c r="F23" s="10">
        <v>4.0959999999999998E-3</v>
      </c>
      <c r="G23" s="10">
        <v>4.1780000000000003E-3</v>
      </c>
      <c r="H23" s="10">
        <v>5.3480000000000003E-3</v>
      </c>
      <c r="I23" s="10">
        <v>6.0070000000000002E-3</v>
      </c>
      <c r="J23" s="10">
        <v>4.8380000000000003E-3</v>
      </c>
      <c r="K23" s="11">
        <f>AVERAGE(F23:J23)</f>
        <v>4.8934000000000009E-3</v>
      </c>
      <c r="L23" s="9"/>
      <c r="M23" s="8"/>
      <c r="N23" s="11">
        <v>10</v>
      </c>
      <c r="O23" s="11">
        <v>2</v>
      </c>
      <c r="P23" s="10">
        <v>4.4359999999999998E-3</v>
      </c>
      <c r="Q23" s="10">
        <v>4.6369999999999996E-3</v>
      </c>
      <c r="R23" s="10">
        <v>5.5300000000000002E-3</v>
      </c>
      <c r="S23" s="10">
        <v>1.0813E-2</v>
      </c>
      <c r="T23" s="10">
        <v>7.7530000000000003E-3</v>
      </c>
      <c r="U23" s="11">
        <f>AVERAGE(P23:T23)</f>
        <v>6.6338000000000005E-3</v>
      </c>
      <c r="V23" s="8"/>
      <c r="W23" s="9"/>
      <c r="X23" s="9"/>
      <c r="Y23" s="9"/>
      <c r="Z23" s="9"/>
      <c r="AA23" s="9"/>
    </row>
    <row r="24" spans="1:27" x14ac:dyDescent="0.25">
      <c r="A24" s="9"/>
      <c r="B24" s="9"/>
      <c r="C24" s="9"/>
      <c r="D24" s="8"/>
      <c r="E24" s="11">
        <v>4</v>
      </c>
      <c r="F24" s="10">
        <v>4.084E-3</v>
      </c>
      <c r="G24" s="10">
        <v>5.2950000000000002E-3</v>
      </c>
      <c r="H24" s="10">
        <v>3.4030000000000002E-3</v>
      </c>
      <c r="I24" s="10">
        <v>4.169E-3</v>
      </c>
      <c r="J24" s="10">
        <v>3.1689999999999999E-3</v>
      </c>
      <c r="K24" s="11">
        <f t="shared" ref="K24:K27" si="5">AVERAGE(F24:J24)</f>
        <v>4.0239999999999998E-3</v>
      </c>
      <c r="L24" s="9"/>
      <c r="M24" s="9"/>
      <c r="N24" s="8"/>
      <c r="O24" s="11">
        <v>4</v>
      </c>
      <c r="P24" s="10">
        <v>3.0850000000000001E-3</v>
      </c>
      <c r="Q24" s="10">
        <v>4.0130000000000001E-3</v>
      </c>
      <c r="R24" s="10">
        <v>2.98E-3</v>
      </c>
      <c r="S24" s="10">
        <v>2.663E-3</v>
      </c>
      <c r="T24" s="10">
        <v>3.3010000000000001E-3</v>
      </c>
      <c r="U24" s="11">
        <f t="shared" ref="U24:U27" si="6">AVERAGE(P24:T24)</f>
        <v>3.2084000000000001E-3</v>
      </c>
      <c r="V24" s="9"/>
      <c r="W24" s="9"/>
      <c r="X24" s="9"/>
      <c r="Y24" s="9"/>
      <c r="Z24" s="9"/>
      <c r="AA24" s="9"/>
    </row>
    <row r="25" spans="1:27" x14ac:dyDescent="0.25">
      <c r="A25" s="9"/>
      <c r="B25" s="9"/>
      <c r="C25" s="9"/>
      <c r="D25" s="8"/>
      <c r="E25" s="11">
        <v>8</v>
      </c>
      <c r="F25" s="10">
        <v>3.1927999999999998E-2</v>
      </c>
      <c r="G25" s="10">
        <v>3.0868E-2</v>
      </c>
      <c r="H25" s="10">
        <v>3.4960999999999999E-2</v>
      </c>
      <c r="I25" s="10">
        <v>3.3821999999999998E-2</v>
      </c>
      <c r="J25" s="10">
        <v>2.9083999999999999E-2</v>
      </c>
      <c r="K25" s="11">
        <f t="shared" si="5"/>
        <v>3.2132599999999997E-2</v>
      </c>
      <c r="L25" s="9"/>
      <c r="M25" s="9"/>
      <c r="N25" s="8"/>
      <c r="O25" s="11">
        <v>8</v>
      </c>
      <c r="P25" s="10">
        <v>2.9347000000000002E-2</v>
      </c>
      <c r="Q25" s="10">
        <v>2.9387E-2</v>
      </c>
      <c r="R25" s="10">
        <v>3.2245999999999997E-2</v>
      </c>
      <c r="S25" s="10">
        <v>3.0691E-2</v>
      </c>
      <c r="T25" s="10">
        <v>1.5866000000000002E-2</v>
      </c>
      <c r="U25" s="11">
        <f t="shared" si="6"/>
        <v>2.7507399999999998E-2</v>
      </c>
      <c r="V25" s="9"/>
      <c r="W25" s="9"/>
      <c r="X25" s="9"/>
      <c r="Y25" s="9"/>
      <c r="Z25" s="9"/>
      <c r="AA25" s="9"/>
    </row>
    <row r="26" spans="1:27" x14ac:dyDescent="0.25">
      <c r="A26" s="9"/>
      <c r="B26" s="9"/>
      <c r="C26" s="9"/>
      <c r="D26" s="8"/>
      <c r="E26" s="11">
        <v>16</v>
      </c>
      <c r="F26" s="10">
        <v>3.0040000000000002E-3</v>
      </c>
      <c r="G26" s="10">
        <v>5.4169999999999999E-3</v>
      </c>
      <c r="H26" s="10">
        <v>3.3059999999999999E-3</v>
      </c>
      <c r="I26" s="10">
        <v>3.5820000000000001E-3</v>
      </c>
      <c r="J26" s="10">
        <v>2.9740000000000001E-3</v>
      </c>
      <c r="K26" s="11">
        <f t="shared" si="5"/>
        <v>3.6566000000000003E-3</v>
      </c>
      <c r="L26" s="9"/>
      <c r="M26" s="9"/>
      <c r="N26" s="8"/>
      <c r="O26" s="11">
        <v>16</v>
      </c>
      <c r="P26" s="10">
        <v>3.5130000000000001E-3</v>
      </c>
      <c r="Q26" s="10">
        <v>2.9910000000000002E-3</v>
      </c>
      <c r="R26" s="10">
        <v>2.9499999999999999E-3</v>
      </c>
      <c r="S26" s="10">
        <v>8.4950000000000008E-3</v>
      </c>
      <c r="T26" s="10">
        <v>3.5469999999999998E-3</v>
      </c>
      <c r="U26" s="11">
        <f t="shared" si="6"/>
        <v>4.2992000000000004E-3</v>
      </c>
      <c r="V26" s="9"/>
      <c r="W26" s="9"/>
      <c r="X26" s="9"/>
      <c r="Y26" s="9"/>
      <c r="Z26" s="9"/>
      <c r="AA26" s="9"/>
    </row>
    <row r="27" spans="1:27" x14ac:dyDescent="0.25">
      <c r="A27" s="9"/>
      <c r="B27" s="9"/>
      <c r="C27" s="9"/>
      <c r="D27" s="8"/>
      <c r="E27" s="11">
        <v>32</v>
      </c>
      <c r="F27" s="10">
        <v>3.6189999999999998E-3</v>
      </c>
      <c r="G27" s="10">
        <v>3.65E-3</v>
      </c>
      <c r="H27" s="10">
        <v>3.4099999999999998E-3</v>
      </c>
      <c r="I27" s="10">
        <v>3.5379999999999999E-3</v>
      </c>
      <c r="J27" s="10">
        <v>4.4489999999999998E-3</v>
      </c>
      <c r="K27" s="11">
        <f t="shared" si="5"/>
        <v>3.7331999999999999E-3</v>
      </c>
      <c r="L27" s="9"/>
      <c r="M27" s="9"/>
      <c r="N27" s="8"/>
      <c r="O27" s="11">
        <v>32</v>
      </c>
      <c r="P27" s="10">
        <v>4.0200000000000001E-3</v>
      </c>
      <c r="Q27" s="10">
        <v>3.8739999999999998E-3</v>
      </c>
      <c r="R27" s="10">
        <v>3.5590000000000001E-3</v>
      </c>
      <c r="S27" s="10">
        <v>4.4089999999999997E-3</v>
      </c>
      <c r="T27" s="10">
        <v>4.1089999999999998E-3</v>
      </c>
      <c r="U27" s="11">
        <f t="shared" si="6"/>
        <v>3.9942000000000007E-3</v>
      </c>
      <c r="V27" s="9"/>
      <c r="W27" s="9"/>
      <c r="X27" s="9"/>
      <c r="Y27" s="9"/>
      <c r="Z27" s="9"/>
      <c r="AA27" s="9"/>
    </row>
    <row r="28" spans="1:27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25">
      <c r="A29" s="9"/>
      <c r="B29" s="9"/>
      <c r="C29" s="9"/>
      <c r="D29" s="11">
        <v>12</v>
      </c>
      <c r="E29" s="11">
        <v>2</v>
      </c>
      <c r="F29" s="10">
        <v>0.14014399999999999</v>
      </c>
      <c r="G29" s="10">
        <v>0.126889</v>
      </c>
      <c r="H29" s="10">
        <v>0.12080200000000001</v>
      </c>
      <c r="I29" s="10">
        <v>0.12532399999999999</v>
      </c>
      <c r="J29" s="10">
        <v>0.13722200000000001</v>
      </c>
      <c r="K29" s="11">
        <f>AVERAGE(F29:J29)</f>
        <v>0.13007619999999998</v>
      </c>
      <c r="L29" s="9"/>
      <c r="M29" s="9"/>
      <c r="N29" s="11">
        <v>12</v>
      </c>
      <c r="O29" s="11">
        <v>2</v>
      </c>
      <c r="P29" s="10">
        <v>0.131938</v>
      </c>
      <c r="Q29" s="10">
        <v>0.13664299999999999</v>
      </c>
      <c r="R29" s="10">
        <v>0.13122</v>
      </c>
      <c r="S29" s="10">
        <v>0.13031300000000001</v>
      </c>
      <c r="T29" s="10">
        <v>0.12601799999999999</v>
      </c>
      <c r="U29" s="11">
        <f>AVERAGE(P29:T29)</f>
        <v>0.13122639999999999</v>
      </c>
      <c r="V29" s="9"/>
      <c r="W29" s="9"/>
      <c r="X29" s="9"/>
      <c r="Y29" s="9"/>
      <c r="Z29" s="9"/>
      <c r="AA29" s="9"/>
    </row>
    <row r="30" spans="1:27" x14ac:dyDescent="0.25">
      <c r="A30" s="9"/>
      <c r="B30" s="9"/>
      <c r="C30" s="9"/>
      <c r="D30" s="8"/>
      <c r="E30" s="11">
        <v>4</v>
      </c>
      <c r="F30" s="10">
        <v>8.1446000000000005E-2</v>
      </c>
      <c r="G30" s="10">
        <v>8.1597000000000003E-2</v>
      </c>
      <c r="H30" s="10">
        <v>8.4673999999999999E-2</v>
      </c>
      <c r="I30" s="10">
        <v>8.1365000000000007E-2</v>
      </c>
      <c r="J30" s="10">
        <v>0.10399700000000001</v>
      </c>
      <c r="K30" s="11">
        <f t="shared" ref="K30:K33" si="7">AVERAGE(F30:J30)</f>
        <v>8.6615799999999993E-2</v>
      </c>
      <c r="L30" s="9"/>
      <c r="M30" s="9"/>
      <c r="N30" s="8"/>
      <c r="O30" s="11">
        <v>4</v>
      </c>
      <c r="P30" s="10">
        <v>8.5184999999999997E-2</v>
      </c>
      <c r="Q30" s="10">
        <v>0.112736</v>
      </c>
      <c r="R30" s="10">
        <v>7.9032000000000005E-2</v>
      </c>
      <c r="S30" s="10">
        <v>9.2068999999999998E-2</v>
      </c>
      <c r="T30" s="10">
        <v>7.6277999999999999E-2</v>
      </c>
      <c r="U30" s="11">
        <f t="shared" ref="U30:U33" si="8">AVERAGE(P30:T30)</f>
        <v>8.906E-2</v>
      </c>
      <c r="V30" s="9"/>
      <c r="W30" s="9"/>
      <c r="X30" s="9"/>
      <c r="Y30" s="9"/>
      <c r="Z30" s="9"/>
      <c r="AA30" s="9"/>
    </row>
    <row r="31" spans="1:27" x14ac:dyDescent="0.25">
      <c r="A31" s="9"/>
      <c r="B31" s="9"/>
      <c r="C31" s="9"/>
      <c r="D31" s="8"/>
      <c r="E31" s="11">
        <v>8</v>
      </c>
      <c r="F31" s="10">
        <v>0.111854</v>
      </c>
      <c r="G31" s="10">
        <v>0.109073</v>
      </c>
      <c r="H31" s="10">
        <v>9.9751999999999993E-2</v>
      </c>
      <c r="I31" s="10">
        <v>9.3719999999999998E-2</v>
      </c>
      <c r="J31" s="10">
        <v>9.5410999999999996E-2</v>
      </c>
      <c r="K31" s="11">
        <f t="shared" si="7"/>
        <v>0.101962</v>
      </c>
      <c r="M31" s="9"/>
      <c r="N31" s="8"/>
      <c r="O31" s="11">
        <v>8</v>
      </c>
      <c r="P31" s="10">
        <v>8.9538000000000006E-2</v>
      </c>
      <c r="Q31" s="10">
        <v>0.10021099999999999</v>
      </c>
      <c r="R31" s="10">
        <v>9.3316999999999997E-2</v>
      </c>
      <c r="S31" s="10">
        <v>8.9478000000000002E-2</v>
      </c>
      <c r="T31" s="10">
        <v>0.107292</v>
      </c>
      <c r="U31" s="11">
        <f t="shared" si="8"/>
        <v>9.5967200000000003E-2</v>
      </c>
      <c r="V31" s="9"/>
      <c r="W31" s="9"/>
      <c r="X31" s="9"/>
      <c r="Y31" s="9"/>
      <c r="Z31" s="9"/>
      <c r="AA31" s="9"/>
    </row>
    <row r="32" spans="1:27" x14ac:dyDescent="0.25">
      <c r="A32" s="9"/>
      <c r="B32" s="9"/>
      <c r="C32" s="9"/>
      <c r="D32" s="8"/>
      <c r="E32" s="11">
        <v>16</v>
      </c>
      <c r="F32" s="10">
        <v>6.6836000000000007E-2</v>
      </c>
      <c r="G32" s="10">
        <v>6.3041E-2</v>
      </c>
      <c r="H32" s="10">
        <v>5.9409999999999998E-2</v>
      </c>
      <c r="I32" s="10">
        <v>6.1131999999999999E-2</v>
      </c>
      <c r="J32" s="10">
        <v>6.1455000000000003E-2</v>
      </c>
      <c r="K32" s="11">
        <f t="shared" si="7"/>
        <v>6.2374799999999994E-2</v>
      </c>
      <c r="M32" s="9"/>
      <c r="N32" s="8"/>
      <c r="O32" s="11">
        <v>16</v>
      </c>
      <c r="P32" s="10">
        <v>5.9256000000000003E-2</v>
      </c>
      <c r="Q32" s="10">
        <v>6.0025000000000002E-2</v>
      </c>
      <c r="R32" s="10">
        <v>5.8153000000000003E-2</v>
      </c>
      <c r="S32" s="10">
        <v>5.9784999999999998E-2</v>
      </c>
      <c r="T32" s="10">
        <v>5.6262E-2</v>
      </c>
      <c r="U32" s="11">
        <f t="shared" si="8"/>
        <v>5.8696199999999997E-2</v>
      </c>
      <c r="V32" s="9"/>
      <c r="W32" s="9"/>
      <c r="X32" s="9"/>
      <c r="Y32" s="9"/>
      <c r="Z32" s="9"/>
      <c r="AA32" s="9"/>
    </row>
    <row r="33" spans="1:27" x14ac:dyDescent="0.25">
      <c r="A33" s="9"/>
      <c r="B33" s="9"/>
      <c r="C33" s="9"/>
      <c r="D33" s="8"/>
      <c r="E33" s="11">
        <v>32</v>
      </c>
      <c r="F33" s="10">
        <v>6.6095000000000001E-2</v>
      </c>
      <c r="G33" s="10">
        <v>6.9471000000000005E-2</v>
      </c>
      <c r="H33" s="10">
        <v>6.1913999999999997E-2</v>
      </c>
      <c r="I33" s="10">
        <v>5.7674999999999997E-2</v>
      </c>
      <c r="J33" s="10">
        <v>5.9274E-2</v>
      </c>
      <c r="K33" s="11">
        <f t="shared" si="7"/>
        <v>6.2885800000000006E-2</v>
      </c>
      <c r="M33" s="9"/>
      <c r="N33" s="8"/>
      <c r="O33" s="11">
        <v>32</v>
      </c>
      <c r="P33" s="10">
        <v>6.1723E-2</v>
      </c>
      <c r="Q33" s="10">
        <v>6.0907999999999997E-2</v>
      </c>
      <c r="R33" s="10">
        <v>5.6173000000000001E-2</v>
      </c>
      <c r="S33" s="10">
        <v>5.8479000000000003E-2</v>
      </c>
      <c r="T33" s="10">
        <v>5.8032E-2</v>
      </c>
      <c r="U33" s="11">
        <f t="shared" si="8"/>
        <v>5.9062999999999997E-2</v>
      </c>
      <c r="V33" s="9"/>
      <c r="W33" s="9"/>
      <c r="X33" s="9"/>
      <c r="Y33"/>
      <c r="Z33" s="9"/>
      <c r="AA33" s="9"/>
    </row>
    <row r="34" spans="1:27" x14ac:dyDescent="0.25">
      <c r="A34" s="9"/>
      <c r="B34" s="9"/>
      <c r="C34" s="9"/>
      <c r="M34" s="9"/>
      <c r="V34" s="9"/>
      <c r="W34" s="9"/>
      <c r="X34" s="9"/>
      <c r="Y34" s="9"/>
      <c r="Z34" s="9"/>
      <c r="AA34" s="9"/>
    </row>
    <row r="35" spans="1:27" x14ac:dyDescent="0.25">
      <c r="A35" s="9"/>
      <c r="B35" s="9"/>
      <c r="C35" s="9"/>
      <c r="D35" s="11">
        <v>14</v>
      </c>
      <c r="E35" s="11">
        <v>2</v>
      </c>
      <c r="F35" s="10">
        <v>5.1396699999999997</v>
      </c>
      <c r="G35" s="10">
        <v>5.2372690000000004</v>
      </c>
      <c r="H35" s="10">
        <v>5.5299310000000004</v>
      </c>
      <c r="I35" s="10">
        <v>5.0610530000000002</v>
      </c>
      <c r="J35" s="10">
        <v>5.375165</v>
      </c>
      <c r="K35" s="11">
        <f>AVERAGE(F35:J35)</f>
        <v>5.2686176000000007</v>
      </c>
      <c r="M35" s="9"/>
      <c r="N35" s="11">
        <v>14</v>
      </c>
      <c r="O35" s="11">
        <v>2</v>
      </c>
      <c r="P35" s="10">
        <v>4.9366310000000002</v>
      </c>
      <c r="Q35" s="10">
        <v>5.8065660000000001</v>
      </c>
      <c r="R35" s="10">
        <v>5.0164179999999998</v>
      </c>
      <c r="S35" s="10">
        <v>4.95085</v>
      </c>
      <c r="T35" s="10">
        <v>5.7957700000000001</v>
      </c>
      <c r="U35" s="11">
        <f>AVERAGE(P35:T35)</f>
        <v>5.301247</v>
      </c>
      <c r="V35" s="9"/>
      <c r="W35" s="9"/>
      <c r="X35" s="9"/>
      <c r="Y35" s="9"/>
      <c r="Z35" s="9"/>
      <c r="AA35" s="9"/>
    </row>
    <row r="36" spans="1:27" x14ac:dyDescent="0.25">
      <c r="A36" s="9"/>
      <c r="B36" s="9"/>
      <c r="C36" s="9"/>
      <c r="D36" s="8"/>
      <c r="E36" s="11">
        <v>4</v>
      </c>
      <c r="F36" s="10">
        <v>3.8441390000000002</v>
      </c>
      <c r="G36" s="10">
        <v>3.6802030000000001</v>
      </c>
      <c r="H36" s="10">
        <v>4.0056349999999998</v>
      </c>
      <c r="I36" s="10">
        <v>3.9194900000000001</v>
      </c>
      <c r="J36" s="10">
        <v>3.7080839999999999</v>
      </c>
      <c r="K36" s="11">
        <f t="shared" ref="K36:K39" si="9">AVERAGE(F36:J36)</f>
        <v>3.8315102000000003</v>
      </c>
      <c r="M36" s="9"/>
      <c r="N36" s="8"/>
      <c r="O36" s="11">
        <v>4</v>
      </c>
      <c r="P36" s="10">
        <v>3.3531170000000001</v>
      </c>
      <c r="Q36" s="10">
        <v>3.0515599999999998</v>
      </c>
      <c r="R36" s="10">
        <v>3.2539600000000002</v>
      </c>
      <c r="S36" s="10">
        <v>3.224933</v>
      </c>
      <c r="T36" s="10">
        <v>3.4955569999999998</v>
      </c>
      <c r="U36" s="11">
        <f t="shared" ref="U36:U39" si="10">AVERAGE(P36:T36)</f>
        <v>3.2758253999999996</v>
      </c>
      <c r="V36" s="9"/>
      <c r="W36" s="9"/>
      <c r="X36" s="9"/>
      <c r="Y36" s="9"/>
      <c r="Z36" s="9"/>
      <c r="AA36" s="9"/>
    </row>
    <row r="37" spans="1:27" x14ac:dyDescent="0.25">
      <c r="D37" s="8"/>
      <c r="E37" s="11">
        <v>8</v>
      </c>
      <c r="F37" s="10">
        <v>2.1401910000000002</v>
      </c>
      <c r="G37" s="10">
        <v>3.024467</v>
      </c>
      <c r="H37" s="10">
        <v>2.9049640000000001</v>
      </c>
      <c r="I37" s="10">
        <v>2.9432830000000001</v>
      </c>
      <c r="J37" s="10">
        <v>3.0065710000000001</v>
      </c>
      <c r="K37" s="11">
        <f t="shared" si="9"/>
        <v>2.8038952000000004</v>
      </c>
      <c r="N37" s="8"/>
      <c r="O37" s="11">
        <v>8</v>
      </c>
      <c r="P37" s="10">
        <v>2.2037909999999998</v>
      </c>
      <c r="Q37" s="10">
        <v>2.2452930000000002</v>
      </c>
      <c r="R37" s="10">
        <v>2.218251</v>
      </c>
      <c r="S37" s="10">
        <v>2.1629610000000001</v>
      </c>
      <c r="T37" s="10">
        <v>2.0807910000000001</v>
      </c>
      <c r="U37" s="11">
        <f t="shared" si="10"/>
        <v>2.1822173999999999</v>
      </c>
    </row>
    <row r="38" spans="1:27" x14ac:dyDescent="0.25">
      <c r="D38" s="8"/>
      <c r="E38" s="11">
        <v>16</v>
      </c>
      <c r="F38" s="10">
        <v>2.0458270000000001</v>
      </c>
      <c r="G38" s="10">
        <v>2.121146</v>
      </c>
      <c r="H38" s="10">
        <v>2.3934160000000002</v>
      </c>
      <c r="I38" s="10">
        <v>2.5807380000000002</v>
      </c>
      <c r="J38" s="10">
        <v>2.4539569999999999</v>
      </c>
      <c r="K38" s="11">
        <f t="shared" si="9"/>
        <v>2.3190168</v>
      </c>
      <c r="N38" s="8"/>
      <c r="O38" s="11">
        <v>16</v>
      </c>
      <c r="P38" s="10">
        <v>1.887975</v>
      </c>
      <c r="Q38" s="10">
        <v>2.0685530000000001</v>
      </c>
      <c r="R38" s="10">
        <v>2.3827419999999999</v>
      </c>
      <c r="S38" s="10">
        <v>1.9661109999999999</v>
      </c>
      <c r="T38" s="10">
        <v>1.9933369999999999</v>
      </c>
      <c r="U38" s="11">
        <f t="shared" si="10"/>
        <v>2.0597436</v>
      </c>
    </row>
    <row r="39" spans="1:27" x14ac:dyDescent="0.25">
      <c r="D39" s="8"/>
      <c r="E39" s="11">
        <v>32</v>
      </c>
      <c r="F39" s="10">
        <v>2.0964809999999998</v>
      </c>
      <c r="G39" s="10">
        <v>2.1545299999999998</v>
      </c>
      <c r="H39" s="10">
        <v>2.3961999999999999</v>
      </c>
      <c r="I39" s="10">
        <v>2.201403</v>
      </c>
      <c r="J39" s="10">
        <v>2.426803</v>
      </c>
      <c r="K39" s="11">
        <f t="shared" si="9"/>
        <v>2.2550834000000002</v>
      </c>
      <c r="N39" s="8"/>
      <c r="O39" s="11">
        <v>32</v>
      </c>
      <c r="P39" s="10">
        <v>2.0756860000000001</v>
      </c>
      <c r="Q39" s="10">
        <v>2.0065430000000002</v>
      </c>
      <c r="R39" s="10">
        <v>1.958037</v>
      </c>
      <c r="S39" s="10">
        <v>2.1260759999999999</v>
      </c>
      <c r="T39" s="10">
        <v>2.1076009999999998</v>
      </c>
      <c r="U39" s="11">
        <f t="shared" si="10"/>
        <v>2.0547885999999997</v>
      </c>
    </row>
    <row r="41" spans="1:27" x14ac:dyDescent="0.25">
      <c r="C41" s="11" t="s">
        <v>24</v>
      </c>
      <c r="D41" s="11" t="s">
        <v>15</v>
      </c>
      <c r="E41" s="11" t="s">
        <v>26</v>
      </c>
      <c r="F41" s="11" t="s">
        <v>16</v>
      </c>
      <c r="G41" s="11" t="s">
        <v>17</v>
      </c>
      <c r="H41" s="11" t="s">
        <v>18</v>
      </c>
      <c r="I41" s="11" t="s">
        <v>19</v>
      </c>
      <c r="J41" s="11" t="s">
        <v>20</v>
      </c>
      <c r="K41" s="11" t="s">
        <v>21</v>
      </c>
      <c r="M41" s="11" t="s">
        <v>24</v>
      </c>
      <c r="N41" s="11" t="s">
        <v>15</v>
      </c>
      <c r="O41" s="11" t="s">
        <v>26</v>
      </c>
      <c r="P41" s="11" t="s">
        <v>16</v>
      </c>
      <c r="Q41" s="11" t="s">
        <v>17</v>
      </c>
      <c r="R41" s="11" t="s">
        <v>18</v>
      </c>
      <c r="S41" s="11" t="s">
        <v>19</v>
      </c>
      <c r="T41" s="11" t="s">
        <v>20</v>
      </c>
      <c r="U41" s="11" t="s">
        <v>21</v>
      </c>
    </row>
    <row r="42" spans="1:27" x14ac:dyDescent="0.25">
      <c r="C42" s="13" t="s">
        <v>31</v>
      </c>
      <c r="D42" s="11">
        <v>6</v>
      </c>
      <c r="E42" s="11">
        <v>2</v>
      </c>
      <c r="F42" s="10">
        <v>1.6000000000000001E-4</v>
      </c>
      <c r="G42" s="10">
        <v>1.84E-4</v>
      </c>
      <c r="H42" s="10">
        <v>2.61E-4</v>
      </c>
      <c r="I42" s="10">
        <v>2.2100000000000001E-4</v>
      </c>
      <c r="J42" s="10">
        <v>1.7100000000000001E-4</v>
      </c>
      <c r="K42" s="11">
        <f>AVERAGE(F42:J42)</f>
        <v>1.9940000000000002E-4</v>
      </c>
      <c r="M42" s="13" t="s">
        <v>32</v>
      </c>
      <c r="N42" s="11">
        <v>6</v>
      </c>
      <c r="O42" s="11">
        <v>2</v>
      </c>
      <c r="P42" s="10">
        <v>1.93E-4</v>
      </c>
      <c r="Q42" s="10">
        <v>1.9900000000000001E-4</v>
      </c>
      <c r="R42" s="10">
        <v>2.4499999999999999E-4</v>
      </c>
      <c r="S42" s="10">
        <v>2.2800000000000001E-4</v>
      </c>
      <c r="T42" s="10">
        <v>1.4799999999999999E-4</v>
      </c>
      <c r="U42" s="11">
        <f>AVERAGE(P42:T42)</f>
        <v>2.0259999999999999E-4</v>
      </c>
    </row>
    <row r="43" spans="1:27" x14ac:dyDescent="0.25">
      <c r="C43" s="8"/>
      <c r="D43" s="8"/>
      <c r="E43" s="11">
        <v>4</v>
      </c>
      <c r="F43" s="10">
        <v>2.5099999999999998E-4</v>
      </c>
      <c r="G43" s="10">
        <v>3.4400000000000001E-4</v>
      </c>
      <c r="H43" s="10">
        <v>4.44E-4</v>
      </c>
      <c r="I43" s="10">
        <v>3.6699999999999998E-4</v>
      </c>
      <c r="J43" s="10">
        <v>3.1300000000000002E-4</v>
      </c>
      <c r="K43" s="11">
        <f t="shared" ref="K43:K46" si="11">AVERAGE(F43:J43)</f>
        <v>3.4380000000000001E-4</v>
      </c>
      <c r="M43" s="8"/>
      <c r="N43" s="8"/>
      <c r="O43" s="11">
        <v>4</v>
      </c>
      <c r="P43" s="10">
        <v>3.284E-3</v>
      </c>
      <c r="Q43" s="10">
        <v>2.63E-4</v>
      </c>
      <c r="R43" s="10">
        <v>2.9399999999999999E-4</v>
      </c>
      <c r="S43" s="10">
        <v>2.9E-4</v>
      </c>
      <c r="T43" s="10">
        <v>2.4800000000000001E-4</v>
      </c>
      <c r="U43" s="11">
        <f t="shared" ref="U43:U46" si="12">AVERAGE(P43:T43)</f>
        <v>8.7580000000000004E-4</v>
      </c>
    </row>
    <row r="44" spans="1:27" x14ac:dyDescent="0.25">
      <c r="C44" s="8"/>
      <c r="D44" s="8"/>
      <c r="E44" s="11">
        <v>8</v>
      </c>
      <c r="F44" s="10">
        <v>5.4299999999999997E-4</v>
      </c>
      <c r="G44" s="10">
        <v>2.8386999999999999E-2</v>
      </c>
      <c r="H44" s="10">
        <v>2.7302E-2</v>
      </c>
      <c r="I44" s="10">
        <v>2.9564E-2</v>
      </c>
      <c r="J44" s="10">
        <v>3.2679E-2</v>
      </c>
      <c r="K44" s="11">
        <f t="shared" si="11"/>
        <v>2.3695000000000001E-2</v>
      </c>
      <c r="M44" s="8"/>
      <c r="N44" s="8"/>
      <c r="O44" s="11">
        <v>8</v>
      </c>
      <c r="P44" s="10">
        <v>6.8450000000000004E-3</v>
      </c>
      <c r="Q44" s="10">
        <v>1.3632E-2</v>
      </c>
      <c r="R44" s="2">
        <v>2.6398000000000001E-2</v>
      </c>
      <c r="S44" s="10">
        <v>3.3463E-2</v>
      </c>
      <c r="T44" s="10">
        <v>3.0238000000000001E-2</v>
      </c>
      <c r="U44" s="11">
        <f>AVERAGE(P44:T44)</f>
        <v>2.2115199999999998E-2</v>
      </c>
    </row>
    <row r="45" spans="1:27" x14ac:dyDescent="0.25">
      <c r="C45" s="8"/>
      <c r="D45" s="8"/>
      <c r="E45" s="11">
        <v>16</v>
      </c>
      <c r="F45" s="10">
        <v>8.52E-4</v>
      </c>
      <c r="G45" s="10">
        <v>9.59E-4</v>
      </c>
      <c r="H45" s="10">
        <v>9.7499999999999996E-4</v>
      </c>
      <c r="I45" s="10">
        <v>9.7000000000000005E-4</v>
      </c>
      <c r="J45" s="10">
        <v>1.3990000000000001E-3</v>
      </c>
      <c r="K45" s="11">
        <f t="shared" si="11"/>
        <v>1.031E-3</v>
      </c>
      <c r="M45" s="8"/>
      <c r="N45" s="8"/>
      <c r="O45" s="11">
        <v>16</v>
      </c>
      <c r="P45" s="10">
        <v>1.4319999999999999E-3</v>
      </c>
      <c r="Q45" s="10">
        <v>9.8799999999999995E-4</v>
      </c>
      <c r="R45" s="10">
        <v>1.1479999999999999E-3</v>
      </c>
      <c r="S45" s="10">
        <v>1.3240000000000001E-3</v>
      </c>
      <c r="T45" s="10">
        <v>8.6499999999999999E-4</v>
      </c>
      <c r="U45" s="11">
        <f t="shared" si="12"/>
        <v>1.1514000000000001E-3</v>
      </c>
    </row>
    <row r="46" spans="1:27" x14ac:dyDescent="0.25">
      <c r="C46" s="8"/>
      <c r="D46" s="8"/>
      <c r="E46" s="11">
        <v>32</v>
      </c>
      <c r="F46" s="10">
        <v>2.1280000000000001E-3</v>
      </c>
      <c r="G46" s="10">
        <v>1.9530000000000001E-3</v>
      </c>
      <c r="H46" s="10">
        <v>1.8979999999999999E-3</v>
      </c>
      <c r="I46" s="10">
        <v>1.9580000000000001E-3</v>
      </c>
      <c r="J46" s="10">
        <v>1.6739999999999999E-3</v>
      </c>
      <c r="K46" s="11">
        <f t="shared" si="11"/>
        <v>1.9222E-3</v>
      </c>
      <c r="M46" s="8"/>
      <c r="N46" s="8"/>
      <c r="O46" s="11">
        <v>32</v>
      </c>
      <c r="P46" s="10">
        <v>2.323E-3</v>
      </c>
      <c r="Q46" s="10">
        <v>1.848E-3</v>
      </c>
      <c r="R46" s="10">
        <v>1.573E-3</v>
      </c>
      <c r="S46" s="10">
        <v>2.1900000000000001E-3</v>
      </c>
      <c r="T46" s="10">
        <v>2.3110000000000001E-3</v>
      </c>
      <c r="U46" s="11">
        <f t="shared" si="12"/>
        <v>2.049E-3</v>
      </c>
    </row>
    <row r="47" spans="1:27" x14ac:dyDescent="0.25">
      <c r="C47" s="8"/>
      <c r="D47" s="8"/>
      <c r="E47" s="8"/>
      <c r="F47" s="8"/>
      <c r="G47" s="8"/>
      <c r="H47" s="8"/>
      <c r="I47" s="8"/>
      <c r="J47" s="8"/>
      <c r="K47" s="8"/>
      <c r="M47" s="8"/>
      <c r="N47" s="8"/>
      <c r="O47" s="8"/>
      <c r="P47" s="8"/>
      <c r="Q47" s="8"/>
      <c r="R47" s="8"/>
      <c r="S47" s="8"/>
      <c r="T47" s="8"/>
      <c r="U47" s="8"/>
    </row>
    <row r="48" spans="1:27" x14ac:dyDescent="0.25">
      <c r="C48" s="8"/>
      <c r="D48" s="11">
        <v>8</v>
      </c>
      <c r="E48" s="11">
        <v>2</v>
      </c>
      <c r="F48" s="10">
        <v>3.1799999999999998E-4</v>
      </c>
      <c r="G48" s="10">
        <v>3.6999999999999999E-4</v>
      </c>
      <c r="H48" s="10">
        <v>4.0400000000000001E-4</v>
      </c>
      <c r="I48" s="10">
        <v>3.3700000000000001E-4</v>
      </c>
      <c r="J48" s="10">
        <v>3.2000000000000003E-4</v>
      </c>
      <c r="K48" s="11">
        <f>AVERAGE(F48:J48)</f>
        <v>3.4980000000000005E-4</v>
      </c>
      <c r="M48" s="8"/>
      <c r="N48" s="11">
        <v>8</v>
      </c>
      <c r="O48" s="11">
        <v>2</v>
      </c>
      <c r="P48" s="10">
        <v>3.5500000000000001E-4</v>
      </c>
      <c r="Q48" s="10">
        <v>4.4200000000000001E-4</v>
      </c>
      <c r="R48" s="10">
        <v>3.68E-4</v>
      </c>
      <c r="S48" s="10">
        <v>4.5899999999999999E-4</v>
      </c>
      <c r="T48" s="10">
        <v>3.3E-4</v>
      </c>
      <c r="U48" s="11">
        <f>AVERAGE(P48:T48)</f>
        <v>3.9080000000000001E-4</v>
      </c>
    </row>
    <row r="49" spans="3:21" x14ac:dyDescent="0.25">
      <c r="C49" s="8"/>
      <c r="D49" s="8"/>
      <c r="E49" s="11">
        <v>4</v>
      </c>
      <c r="F49" s="10">
        <v>4.08E-4</v>
      </c>
      <c r="G49" s="10">
        <v>4.5399999999999998E-4</v>
      </c>
      <c r="H49" s="10">
        <v>1.3844E-2</v>
      </c>
      <c r="I49" s="10">
        <v>3.8299999999999999E-4</v>
      </c>
      <c r="J49" s="10">
        <v>4.5800000000000002E-4</v>
      </c>
      <c r="K49" s="11">
        <f t="shared" ref="K49:K52" si="13">AVERAGE(F49:J49)</f>
        <v>3.1094E-3</v>
      </c>
      <c r="M49" s="8"/>
      <c r="N49" s="8"/>
      <c r="O49" s="11">
        <v>4</v>
      </c>
      <c r="P49" s="10">
        <v>4.9600000000000002E-4</v>
      </c>
      <c r="Q49" s="10">
        <v>1.5304999999999999E-2</v>
      </c>
      <c r="R49" s="10">
        <v>8.3600000000000005E-4</v>
      </c>
      <c r="S49" s="10">
        <v>3.9199999999999999E-4</v>
      </c>
      <c r="T49" s="10">
        <v>4.7100000000000001E-4</v>
      </c>
      <c r="U49" s="11">
        <f t="shared" ref="U49:U52" si="14">AVERAGE(P49:T49)</f>
        <v>3.4999999999999996E-3</v>
      </c>
    </row>
    <row r="50" spans="3:21" x14ac:dyDescent="0.25">
      <c r="C50" s="8"/>
      <c r="D50" s="8"/>
      <c r="E50" s="11">
        <v>8</v>
      </c>
      <c r="F50" s="10">
        <v>3.3371999999999999E-2</v>
      </c>
      <c r="G50" s="10">
        <v>2.9477E-2</v>
      </c>
      <c r="H50" s="10">
        <v>2.7830000000000001E-2</v>
      </c>
      <c r="I50" s="10">
        <v>2.7931999999999998E-2</v>
      </c>
      <c r="J50" s="10">
        <v>2.7106000000000002E-2</v>
      </c>
      <c r="K50" s="11">
        <f t="shared" si="13"/>
        <v>2.9143400000000003E-2</v>
      </c>
      <c r="M50" s="8"/>
      <c r="N50" s="8"/>
      <c r="O50" s="11">
        <v>8</v>
      </c>
      <c r="P50" s="10">
        <v>2.6488999999999999E-2</v>
      </c>
      <c r="Q50" s="10">
        <v>2.7681000000000001E-2</v>
      </c>
      <c r="R50" s="10">
        <v>2.8420000000000001E-2</v>
      </c>
      <c r="S50" s="10">
        <v>2.7019000000000001E-2</v>
      </c>
      <c r="T50" s="10">
        <v>2.8209999999999999E-2</v>
      </c>
      <c r="U50" s="11">
        <f t="shared" si="14"/>
        <v>2.7563799999999999E-2</v>
      </c>
    </row>
    <row r="51" spans="3:21" x14ac:dyDescent="0.25">
      <c r="C51" s="8"/>
      <c r="D51" s="8"/>
      <c r="E51" s="11">
        <v>16</v>
      </c>
      <c r="F51" s="10">
        <v>1.4580000000000001E-3</v>
      </c>
      <c r="G51" s="10">
        <v>1.168E-3</v>
      </c>
      <c r="H51" s="10">
        <v>9.19E-4</v>
      </c>
      <c r="I51" s="10">
        <v>1.2979999999999999E-3</v>
      </c>
      <c r="J51" s="10">
        <v>1.0679999999999999E-3</v>
      </c>
      <c r="K51" s="11">
        <f t="shared" si="13"/>
        <v>1.1822E-3</v>
      </c>
      <c r="M51" s="8"/>
      <c r="N51" s="8"/>
      <c r="O51" s="11">
        <v>16</v>
      </c>
      <c r="P51" s="10">
        <v>1.096E-3</v>
      </c>
      <c r="Q51" s="10">
        <v>1.0859999999999999E-3</v>
      </c>
      <c r="R51" s="10">
        <v>1.2080000000000001E-3</v>
      </c>
      <c r="S51" s="10">
        <v>1.1329999999999999E-3</v>
      </c>
      <c r="T51" s="10">
        <v>1.0200000000000001E-3</v>
      </c>
      <c r="U51" s="11">
        <f t="shared" si="14"/>
        <v>1.1086E-3</v>
      </c>
    </row>
    <row r="52" spans="3:21" x14ac:dyDescent="0.25">
      <c r="C52" s="8"/>
      <c r="D52" s="8"/>
      <c r="E52" s="11">
        <v>32</v>
      </c>
      <c r="F52" s="10">
        <v>1.892E-3</v>
      </c>
      <c r="G52" s="10">
        <v>2.016E-3</v>
      </c>
      <c r="H52" s="10">
        <v>2.5000000000000001E-3</v>
      </c>
      <c r="I52" s="10">
        <v>2.2039999999999998E-3</v>
      </c>
      <c r="J52" s="10">
        <v>2.117E-3</v>
      </c>
      <c r="K52" s="11">
        <f t="shared" si="13"/>
        <v>2.1457999999999998E-3</v>
      </c>
      <c r="M52" s="8"/>
      <c r="N52" s="8"/>
      <c r="O52" s="11">
        <v>32</v>
      </c>
      <c r="P52" s="10">
        <v>2.1849999999999999E-3</v>
      </c>
      <c r="Q52" s="10">
        <v>2.0669999999999998E-3</v>
      </c>
      <c r="R52" s="10">
        <v>1.9740000000000001E-3</v>
      </c>
      <c r="S52" s="10">
        <v>2.3080000000000002E-3</v>
      </c>
      <c r="T52" s="10">
        <v>2.2009999999999998E-3</v>
      </c>
      <c r="U52" s="11">
        <f t="shared" si="14"/>
        <v>2.147E-3</v>
      </c>
    </row>
    <row r="53" spans="3:21" x14ac:dyDescent="0.25">
      <c r="C53" s="8"/>
      <c r="D53" s="9"/>
      <c r="E53" s="9"/>
      <c r="F53" s="9"/>
      <c r="G53" s="9"/>
      <c r="H53" s="9"/>
      <c r="I53" s="9"/>
      <c r="J53" s="9"/>
      <c r="K53" s="9"/>
      <c r="M53" s="8"/>
      <c r="N53" s="9"/>
      <c r="O53" s="9"/>
      <c r="P53" s="9"/>
      <c r="Q53" s="9"/>
      <c r="R53" s="9"/>
      <c r="S53" s="9"/>
      <c r="T53" s="9"/>
      <c r="U53" s="9"/>
    </row>
    <row r="54" spans="3:21" x14ac:dyDescent="0.25">
      <c r="C54" s="8"/>
      <c r="D54" s="11">
        <v>10</v>
      </c>
      <c r="E54" s="11">
        <v>2</v>
      </c>
      <c r="F54" s="10">
        <v>3.9630000000000004E-3</v>
      </c>
      <c r="G54" s="10">
        <v>4.4910000000000002E-3</v>
      </c>
      <c r="H54" s="10">
        <v>4.7910000000000001E-3</v>
      </c>
      <c r="I54" s="10">
        <v>4.6020000000000002E-3</v>
      </c>
      <c r="J54" s="10">
        <v>4.6690000000000004E-3</v>
      </c>
      <c r="K54" s="11">
        <f>AVERAGE(F54:J54)</f>
        <v>4.5032000000000006E-3</v>
      </c>
      <c r="M54" s="8"/>
      <c r="N54" s="11">
        <v>10</v>
      </c>
      <c r="O54" s="11">
        <v>2</v>
      </c>
      <c r="P54" s="10">
        <v>5.4419999999999998E-3</v>
      </c>
      <c r="Q54" s="10">
        <v>4.7470000000000004E-3</v>
      </c>
      <c r="R54" s="10">
        <v>4.2589999999999998E-3</v>
      </c>
      <c r="S54" s="10">
        <v>4.1310000000000001E-3</v>
      </c>
      <c r="T54" s="10">
        <v>4.7959999999999999E-3</v>
      </c>
      <c r="U54" s="11">
        <f>AVERAGE(P54:T54)</f>
        <v>4.6750000000000003E-3</v>
      </c>
    </row>
    <row r="55" spans="3:21" x14ac:dyDescent="0.25">
      <c r="C55" s="9"/>
      <c r="D55" s="8"/>
      <c r="E55" s="11">
        <v>4</v>
      </c>
      <c r="F55" s="10">
        <v>3.1440000000000001E-3</v>
      </c>
      <c r="G55" s="10">
        <v>3.153E-3</v>
      </c>
      <c r="H55" s="10">
        <v>3.045E-3</v>
      </c>
      <c r="I55" s="10">
        <v>2.7100000000000002E-3</v>
      </c>
      <c r="J55" s="10">
        <v>4.4010000000000004E-3</v>
      </c>
      <c r="K55" s="11">
        <f t="shared" ref="K55:K58" si="15">AVERAGE(F55:J55)</f>
        <v>3.2906000000000003E-3</v>
      </c>
      <c r="M55" s="9"/>
      <c r="N55" s="8"/>
      <c r="O55" s="11">
        <v>4</v>
      </c>
      <c r="P55" s="10">
        <v>3.5279999999999999E-3</v>
      </c>
      <c r="Q55" s="10">
        <v>2.5409999999999999E-3</v>
      </c>
      <c r="R55" s="10">
        <v>3.127E-3</v>
      </c>
      <c r="S55" s="10">
        <v>4.1840000000000002E-3</v>
      </c>
      <c r="T55" s="10">
        <v>3.4689999999999999E-3</v>
      </c>
      <c r="U55" s="11">
        <f t="shared" ref="U55" si="16">AVERAGE(P55:T55)</f>
        <v>3.3698000000000001E-3</v>
      </c>
    </row>
    <row r="56" spans="3:21" x14ac:dyDescent="0.25">
      <c r="C56" s="9"/>
      <c r="D56" s="8"/>
      <c r="E56" s="11">
        <v>8</v>
      </c>
      <c r="F56" s="10">
        <v>1.5798E-2</v>
      </c>
      <c r="G56" s="10">
        <v>2.9533E-2</v>
      </c>
      <c r="H56" s="10">
        <v>1.9401000000000002E-2</v>
      </c>
      <c r="I56" s="10">
        <v>3.166E-3</v>
      </c>
      <c r="J56" s="10">
        <v>2.2759999999999998E-3</v>
      </c>
      <c r="K56" s="11">
        <f>AVERAGE(F56:J56)</f>
        <v>1.40348E-2</v>
      </c>
      <c r="M56" s="9"/>
      <c r="N56" s="8"/>
      <c r="O56" s="11">
        <v>8</v>
      </c>
      <c r="P56" s="10">
        <v>2.8726000000000002E-2</v>
      </c>
      <c r="Q56" s="10">
        <v>2.7602999999999999E-2</v>
      </c>
      <c r="R56" s="10">
        <v>2.9388000000000001E-2</v>
      </c>
      <c r="S56" s="10">
        <v>2.8832E-2</v>
      </c>
      <c r="T56" s="10">
        <v>3.2347000000000001E-2</v>
      </c>
      <c r="U56" s="11">
        <f>AVERAGE(P56:T56)</f>
        <v>2.9379200000000001E-2</v>
      </c>
    </row>
    <row r="57" spans="3:21" x14ac:dyDescent="0.25">
      <c r="C57" s="9"/>
      <c r="D57" s="8"/>
      <c r="E57" s="11">
        <v>16</v>
      </c>
      <c r="F57" s="10">
        <v>3.349E-3</v>
      </c>
      <c r="G57" s="10">
        <v>2.7759999999999998E-3</v>
      </c>
      <c r="H57" s="10">
        <v>3.0890000000000002E-3</v>
      </c>
      <c r="I57" s="10">
        <v>3.46E-3</v>
      </c>
      <c r="J57" s="10">
        <v>3.862E-3</v>
      </c>
      <c r="K57" s="11">
        <f>AVERAGE(F57:J57)</f>
        <v>3.3071999999999997E-3</v>
      </c>
      <c r="M57" s="9"/>
      <c r="N57" s="8"/>
      <c r="O57" s="11">
        <v>16</v>
      </c>
      <c r="P57" s="10">
        <v>3.3050000000000002E-3</v>
      </c>
      <c r="Q57" s="10">
        <v>3.3110000000000001E-3</v>
      </c>
      <c r="R57" s="10">
        <v>3.3739999999999998E-3</v>
      </c>
      <c r="S57" s="10">
        <v>2.7929999999999999E-3</v>
      </c>
      <c r="T57" s="10">
        <v>2.869E-3</v>
      </c>
      <c r="U57" s="11">
        <f>AVERAGE(P57:T57)</f>
        <v>3.1303999999999998E-3</v>
      </c>
    </row>
    <row r="58" spans="3:21" x14ac:dyDescent="0.25">
      <c r="C58" s="9"/>
      <c r="D58" s="8"/>
      <c r="E58" s="11">
        <v>32</v>
      </c>
      <c r="F58" s="10">
        <v>4.5149999999999999E-3</v>
      </c>
      <c r="G58" s="10">
        <v>3.8140000000000001E-3</v>
      </c>
      <c r="H58" s="10">
        <v>4.3090000000000003E-3</v>
      </c>
      <c r="I58" s="10">
        <v>4.5599999999999998E-3</v>
      </c>
      <c r="J58" s="10">
        <v>4.1869999999999997E-3</v>
      </c>
      <c r="K58" s="11">
        <f t="shared" si="15"/>
        <v>4.2769999999999996E-3</v>
      </c>
      <c r="M58" s="9"/>
      <c r="N58" s="8"/>
      <c r="O58" s="11">
        <v>32</v>
      </c>
      <c r="P58" s="10">
        <v>3.8140000000000001E-3</v>
      </c>
      <c r="Q58" s="10">
        <v>4.2700000000000004E-3</v>
      </c>
      <c r="R58" s="10">
        <v>3.9300000000000003E-3</v>
      </c>
      <c r="S58" s="10">
        <v>6.3639999999999999E-3</v>
      </c>
      <c r="T58" s="10">
        <v>4.7749999999999997E-3</v>
      </c>
      <c r="U58" s="11">
        <f t="shared" ref="U58" si="17">AVERAGE(P58:T58)</f>
        <v>4.6306000000000003E-3</v>
      </c>
    </row>
    <row r="59" spans="3:21" x14ac:dyDescent="0.25">
      <c r="C59" s="9"/>
      <c r="D59" s="9"/>
      <c r="E59" s="9"/>
      <c r="F59" s="9"/>
      <c r="G59" s="9"/>
      <c r="H59" s="9"/>
      <c r="I59" s="9"/>
      <c r="J59" s="9"/>
      <c r="K59" s="9"/>
      <c r="M59" s="9"/>
      <c r="N59" s="9"/>
      <c r="O59" s="9"/>
      <c r="P59" s="9"/>
      <c r="Q59" s="9"/>
      <c r="R59" s="9"/>
      <c r="S59" s="9"/>
      <c r="T59" s="9"/>
      <c r="U59" s="9"/>
    </row>
    <row r="60" spans="3:21" x14ac:dyDescent="0.25">
      <c r="C60" s="9"/>
      <c r="D60" s="11">
        <v>12</v>
      </c>
      <c r="E60" s="11">
        <v>2</v>
      </c>
      <c r="F60" s="10">
        <v>0.120461</v>
      </c>
      <c r="G60" s="10">
        <v>0.13331799999999999</v>
      </c>
      <c r="H60" s="10">
        <v>0.14907200000000001</v>
      </c>
      <c r="I60" s="10">
        <v>0.135267</v>
      </c>
      <c r="J60" s="10">
        <v>0.131577</v>
      </c>
      <c r="K60" s="11">
        <f>AVERAGE(F60:J60)</f>
        <v>0.13393899999999997</v>
      </c>
      <c r="M60" s="9"/>
      <c r="N60" s="11">
        <v>12</v>
      </c>
      <c r="O60" s="11">
        <v>2</v>
      </c>
      <c r="P60" s="10">
        <v>0.13170000000000001</v>
      </c>
      <c r="Q60" s="10">
        <v>0.12548699999999999</v>
      </c>
      <c r="R60" s="10">
        <v>0.117801</v>
      </c>
      <c r="S60" s="10">
        <v>0.135542</v>
      </c>
      <c r="T60" s="10">
        <v>0.138937</v>
      </c>
      <c r="U60" s="11">
        <f>AVERAGE(P60:T60)</f>
        <v>0.12989339999999999</v>
      </c>
    </row>
    <row r="61" spans="3:21" x14ac:dyDescent="0.25">
      <c r="C61" s="9"/>
      <c r="D61" s="8"/>
      <c r="E61" s="11">
        <v>4</v>
      </c>
      <c r="F61" s="10">
        <v>8.4031999999999996E-2</v>
      </c>
      <c r="G61" s="10">
        <v>9.2083999999999999E-2</v>
      </c>
      <c r="H61" s="10">
        <v>8.0068E-2</v>
      </c>
      <c r="I61" s="10">
        <v>9.9639000000000005E-2</v>
      </c>
      <c r="J61" s="10">
        <v>8.8444999999999996E-2</v>
      </c>
      <c r="K61" s="11">
        <f t="shared" ref="K61:K64" si="18">AVERAGE(F61:J61)</f>
        <v>8.8853600000000005E-2</v>
      </c>
      <c r="M61" s="9"/>
      <c r="N61" s="8"/>
      <c r="O61" s="11">
        <v>4</v>
      </c>
      <c r="P61" s="10">
        <v>7.7636999999999998E-2</v>
      </c>
      <c r="Q61" s="10">
        <v>9.7804000000000002E-2</v>
      </c>
      <c r="R61" s="10">
        <v>7.7554999999999999E-2</v>
      </c>
      <c r="S61" s="10">
        <v>7.8378000000000003E-2</v>
      </c>
      <c r="T61" s="10">
        <v>6.9278000000000006E-2</v>
      </c>
      <c r="U61" s="11">
        <f t="shared" ref="U61:U64" si="19">AVERAGE(P61:T61)</f>
        <v>8.0130400000000004E-2</v>
      </c>
    </row>
    <row r="62" spans="3:21" x14ac:dyDescent="0.25">
      <c r="C62" s="9"/>
      <c r="D62" s="8"/>
      <c r="E62" s="11">
        <v>8</v>
      </c>
      <c r="F62" s="10">
        <v>8.4862999999999994E-2</v>
      </c>
      <c r="G62" s="10">
        <v>0.106195</v>
      </c>
      <c r="H62" s="10">
        <v>7.7173000000000005E-2</v>
      </c>
      <c r="I62" s="10">
        <v>6.6701999999999997E-2</v>
      </c>
      <c r="J62" s="10">
        <v>6.0268000000000002E-2</v>
      </c>
      <c r="K62" s="11">
        <f t="shared" si="18"/>
        <v>7.9040199999999991E-2</v>
      </c>
      <c r="M62" s="9"/>
      <c r="N62" s="8"/>
      <c r="O62" s="11">
        <v>8</v>
      </c>
      <c r="P62" s="10">
        <v>0.116217</v>
      </c>
      <c r="Q62" s="10">
        <v>8.0664E-2</v>
      </c>
      <c r="R62" s="10">
        <v>8.8671E-2</v>
      </c>
      <c r="S62" s="10">
        <v>8.2482E-2</v>
      </c>
      <c r="T62" s="10">
        <v>9.0332999999999997E-2</v>
      </c>
      <c r="U62" s="11">
        <f t="shared" si="19"/>
        <v>9.1673400000000002E-2</v>
      </c>
    </row>
    <row r="63" spans="3:21" x14ac:dyDescent="0.25">
      <c r="C63" s="9"/>
      <c r="D63" s="8"/>
      <c r="E63" s="11">
        <v>16</v>
      </c>
      <c r="F63" s="10">
        <v>7.3196999999999998E-2</v>
      </c>
      <c r="G63" s="10">
        <v>5.8598999999999998E-2</v>
      </c>
      <c r="H63" s="10">
        <v>5.8011E-2</v>
      </c>
      <c r="I63" s="10">
        <v>6.0240000000000002E-2</v>
      </c>
      <c r="J63" s="10">
        <v>6.2956999999999999E-2</v>
      </c>
      <c r="K63" s="11">
        <f t="shared" si="18"/>
        <v>6.2600799999999998E-2</v>
      </c>
      <c r="M63" s="9"/>
      <c r="N63" s="8"/>
      <c r="O63" s="11">
        <v>16</v>
      </c>
      <c r="P63" s="10">
        <v>5.8590000000000003E-2</v>
      </c>
      <c r="Q63" s="10">
        <v>5.7714000000000001E-2</v>
      </c>
      <c r="R63" s="10">
        <v>6.4937999999999996E-2</v>
      </c>
      <c r="S63" s="10">
        <v>5.6030000000000003E-2</v>
      </c>
      <c r="T63" s="10">
        <v>5.6566999999999999E-2</v>
      </c>
      <c r="U63" s="11">
        <f t="shared" si="19"/>
        <v>5.8767800000000002E-2</v>
      </c>
    </row>
    <row r="64" spans="3:21" x14ac:dyDescent="0.25">
      <c r="C64" s="9"/>
      <c r="D64" s="8"/>
      <c r="E64" s="11">
        <v>32</v>
      </c>
      <c r="F64" s="10">
        <v>7.3709999999999998E-2</v>
      </c>
      <c r="G64" s="10">
        <v>5.8872000000000001E-2</v>
      </c>
      <c r="H64" s="10">
        <v>6.3263E-2</v>
      </c>
      <c r="I64" s="10">
        <v>5.9790000000000003E-2</v>
      </c>
      <c r="J64" s="10">
        <v>6.4828999999999998E-2</v>
      </c>
      <c r="K64" s="11">
        <f t="shared" si="18"/>
        <v>6.4092799999999991E-2</v>
      </c>
      <c r="M64" s="9"/>
      <c r="N64" s="8"/>
      <c r="O64" s="11">
        <v>32</v>
      </c>
      <c r="P64" s="10">
        <v>6.1615000000000003E-2</v>
      </c>
      <c r="Q64" s="10">
        <v>5.8591999999999998E-2</v>
      </c>
      <c r="R64" s="10">
        <v>6.5859000000000001E-2</v>
      </c>
      <c r="S64" s="10">
        <v>6.2149999999999997E-2</v>
      </c>
      <c r="T64" s="10">
        <v>5.9979999999999999E-2</v>
      </c>
      <c r="U64" s="11">
        <f t="shared" si="19"/>
        <v>6.1639199999999991E-2</v>
      </c>
    </row>
    <row r="65" spans="3:21" x14ac:dyDescent="0.25">
      <c r="C65" s="9"/>
      <c r="M65" s="9"/>
    </row>
    <row r="66" spans="3:21" x14ac:dyDescent="0.25">
      <c r="C66" s="9"/>
      <c r="D66" s="11">
        <v>14</v>
      </c>
      <c r="E66" s="11">
        <v>2</v>
      </c>
      <c r="F66" s="10">
        <v>4.611745</v>
      </c>
      <c r="G66" s="10">
        <v>5.0111610000000004</v>
      </c>
      <c r="H66" s="10">
        <v>4.75143</v>
      </c>
      <c r="I66" s="10">
        <v>4.9175329999999997</v>
      </c>
      <c r="J66" s="10">
        <v>5.2379720000000001</v>
      </c>
      <c r="K66" s="11">
        <f>AVERAGE(F66:J66)</f>
        <v>4.9059681999999993</v>
      </c>
      <c r="M66" s="9"/>
      <c r="N66" s="11">
        <v>14</v>
      </c>
      <c r="O66" s="11">
        <v>2</v>
      </c>
      <c r="P66" s="10">
        <v>4.3889639999999996</v>
      </c>
      <c r="Q66" s="10">
        <v>4.5469220000000004</v>
      </c>
      <c r="R66" s="10">
        <v>4.6762740000000003</v>
      </c>
      <c r="S66" s="10">
        <v>4.5340920000000002</v>
      </c>
      <c r="T66" s="10">
        <v>5.0402209999999998</v>
      </c>
      <c r="U66" s="11">
        <f>AVERAGE(P66:T66)</f>
        <v>4.6372945999999997</v>
      </c>
    </row>
    <row r="67" spans="3:21" x14ac:dyDescent="0.25">
      <c r="C67" s="9"/>
      <c r="D67" s="8"/>
      <c r="E67" s="11">
        <v>4</v>
      </c>
      <c r="F67" s="10">
        <v>3.2457539999999998</v>
      </c>
      <c r="G67" s="10">
        <v>3.0007990000000002</v>
      </c>
      <c r="H67" s="10">
        <v>2.9531420000000002</v>
      </c>
      <c r="I67" s="10">
        <v>3.2179720000000001</v>
      </c>
      <c r="J67" s="10">
        <v>3.1691259999999999</v>
      </c>
      <c r="K67" s="11">
        <f t="shared" ref="K67:K70" si="20">AVERAGE(F67:J67)</f>
        <v>3.1173586000000002</v>
      </c>
      <c r="M67" s="9"/>
      <c r="N67" s="8"/>
      <c r="O67" s="11">
        <v>4</v>
      </c>
      <c r="P67" s="10">
        <v>2.778467</v>
      </c>
      <c r="Q67" s="10">
        <v>2.9109639999999999</v>
      </c>
      <c r="R67" s="10">
        <v>3.2043680000000001</v>
      </c>
      <c r="S67" s="10">
        <v>3.1188579999999999</v>
      </c>
      <c r="T67" s="10">
        <v>3.2008770000000002</v>
      </c>
      <c r="U67" s="11">
        <f t="shared" ref="U67:U70" si="21">AVERAGE(P67:T67)</f>
        <v>3.0427067999999999</v>
      </c>
    </row>
    <row r="68" spans="3:21" x14ac:dyDescent="0.25">
      <c r="D68" s="8"/>
      <c r="E68" s="11">
        <v>8</v>
      </c>
      <c r="F68" s="10">
        <v>2.0914730000000001</v>
      </c>
      <c r="G68" s="10">
        <v>2.0229119999999998</v>
      </c>
      <c r="H68" s="10">
        <v>2.0833750000000002</v>
      </c>
      <c r="I68" s="10">
        <v>1.997871</v>
      </c>
      <c r="J68" s="10">
        <v>2.1593149999999999</v>
      </c>
      <c r="K68" s="11">
        <f t="shared" si="20"/>
        <v>2.0709892000000001</v>
      </c>
      <c r="N68" s="8"/>
      <c r="O68" s="11">
        <v>8</v>
      </c>
      <c r="P68" s="10">
        <v>2.271649</v>
      </c>
      <c r="Q68" s="10">
        <v>2.3250479999999998</v>
      </c>
      <c r="R68" s="10">
        <v>2.058341</v>
      </c>
      <c r="S68" s="10">
        <v>2.1668219999999998</v>
      </c>
      <c r="T68" s="10">
        <v>3.2008770000000002</v>
      </c>
      <c r="U68" s="11">
        <f t="shared" si="21"/>
        <v>2.4045473999999998</v>
      </c>
    </row>
    <row r="69" spans="3:21" x14ac:dyDescent="0.25">
      <c r="D69" s="8"/>
      <c r="E69" s="11">
        <v>16</v>
      </c>
      <c r="F69" s="10">
        <v>2.1641780000000002</v>
      </c>
      <c r="G69" s="10">
        <v>2.0124719999999998</v>
      </c>
      <c r="H69" s="10">
        <v>1.9382619999999999</v>
      </c>
      <c r="I69" s="10">
        <v>1.849682</v>
      </c>
      <c r="J69" s="10">
        <v>2.028181</v>
      </c>
      <c r="K69" s="11">
        <f t="shared" si="20"/>
        <v>1.9985550000000001</v>
      </c>
      <c r="N69" s="8"/>
      <c r="O69" s="11">
        <v>16</v>
      </c>
      <c r="P69" s="10">
        <v>2.0032369999999999</v>
      </c>
      <c r="Q69" s="10">
        <v>2.1382099999999999</v>
      </c>
      <c r="R69" s="10">
        <v>1.865046</v>
      </c>
      <c r="S69" s="10">
        <v>1.910002</v>
      </c>
      <c r="T69" s="10">
        <v>1.9105989999999999</v>
      </c>
      <c r="U69" s="11">
        <f t="shared" si="21"/>
        <v>1.9654187999999997</v>
      </c>
    </row>
    <row r="70" spans="3:21" x14ac:dyDescent="0.25">
      <c r="D70" s="8"/>
      <c r="E70" s="11">
        <v>32</v>
      </c>
      <c r="F70" s="10">
        <v>1.846921</v>
      </c>
      <c r="G70" s="10">
        <v>1.9134150000000001</v>
      </c>
      <c r="H70" s="10">
        <v>1.9914620000000001</v>
      </c>
      <c r="I70" s="10">
        <v>2.038332</v>
      </c>
      <c r="J70" s="10">
        <v>2.0102090000000001</v>
      </c>
      <c r="K70" s="11">
        <f t="shared" si="20"/>
        <v>1.9600677999999998</v>
      </c>
      <c r="N70" s="8"/>
      <c r="O70" s="11">
        <v>32</v>
      </c>
      <c r="P70" s="10">
        <v>1.80854</v>
      </c>
      <c r="Q70" s="10">
        <v>1.9589589999999999</v>
      </c>
      <c r="R70" s="10">
        <v>1.9454499999999999</v>
      </c>
      <c r="S70" s="10">
        <v>1.9890680000000001</v>
      </c>
      <c r="T70" s="10">
        <v>1.9402429999999999</v>
      </c>
      <c r="U70" s="11">
        <f t="shared" si="21"/>
        <v>1.9284520000000001</v>
      </c>
    </row>
  </sheetData>
  <mergeCells count="3">
    <mergeCell ref="L2:S2"/>
    <mergeCell ref="L3:S3"/>
    <mergeCell ref="L4:S4"/>
  </mergeCells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 n_n</dc:creator>
  <cp:lastModifiedBy>Sebas n_n</cp:lastModifiedBy>
  <cp:lastPrinted>2019-11-22T22:02:30Z</cp:lastPrinted>
  <dcterms:created xsi:type="dcterms:W3CDTF">2019-11-22T13:32:16Z</dcterms:created>
  <dcterms:modified xsi:type="dcterms:W3CDTF">2019-11-26T04:44:32Z</dcterms:modified>
</cp:coreProperties>
</file>