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Events" sheetId="2" r:id="rId5"/>
    <sheet state="visible" name="Tracker Data" sheetId="3" r:id="rId6"/>
  </sheets>
  <definedNames>
    <definedName name="Slicer_Event_Name">#REF!</definedName>
    <definedName hidden="1" localSheetId="1" name="_xlnm._FilterDatabase">Events!$B$1:$AN$15</definedName>
    <definedName hidden="1" localSheetId="1" name="Z_AB4AF99C_AA42_49A9_ABF8_B6B33E50DD73_.wvu.FilterData">Events!$B$1:$AN$15</definedName>
    <definedName hidden="1" localSheetId="1" name="Z_0A3BF4C7_A8D8_4ED3_9A39_2A6D15079920_.wvu.FilterData">Events!$B$1:$AN$15</definedName>
    <definedName hidden="1" localSheetId="1" name="Z_0AE65FDC_D3B6_420F_9AAA_DB481DC60CB6_.wvu.FilterData">Events!$B$1:$AN$15</definedName>
    <definedName hidden="1" localSheetId="1" name="Z_5BC6B728_449F_4DA0_8547_F6314E922EBE_.wvu.FilterData">Events!$B$1:$AN$15</definedName>
    <definedName hidden="1" localSheetId="2" name="Z_545D4AE9_A492_4B35_B55F_730D28E6A13C_.wvu.FilterData">'Tracker Data'!$A$1:$AE$20</definedName>
    <definedName hidden="1" localSheetId="1" name="Z_5C48A574_0829_4FD0_ACC9_E2AF934546CA_.wvu.FilterData">Events!$B$1:$AN$15</definedName>
    <definedName hidden="1" localSheetId="1" name="Z_B1D88542_349A_4409_879E_C58E8524D3DC_.wvu.FilterData">Events!$B$1:$AN$15</definedName>
    <definedName hidden="1" localSheetId="2" name="Z_806CE1B5_FE12_4E73_9DB5_51B1C4942515_.wvu.FilterData">'Tracker Data'!$A$1:$N$20</definedName>
  </definedNames>
  <calcPr/>
  <customWorkbookViews>
    <customWorkbookView activeSheetId="0" maximized="1" tabRatio="600" windowHeight="0" windowWidth="0" guid="{AB4AF99C-AA42-49A9-ABF8-B6B33E50DD73}" name="[ALL] In-Process"/>
    <customWorkbookView activeSheetId="0" maximized="1" tabRatio="600" windowHeight="0" windowWidth="0" guid="{5BC6B728-449F-4DA0-8547-F6314E922EBE}" name="[KELLI] In-Process"/>
    <customWorkbookView activeSheetId="0" maximized="1" tabRatio="600" windowHeight="0" windowWidth="0" guid="{806CE1B5-FE12-4E73-9DB5-51B1C4942515}" name="Mark"/>
    <customWorkbookView activeSheetId="0" maximized="1" tabRatio="600" windowHeight="0" windowWidth="0" guid="{B1D88542-349A-4409-879E-C58E8524D3DC}" name="[MARK] In-Process"/>
    <customWorkbookView activeSheetId="0" maximized="1" tabRatio="600" windowHeight="0" windowWidth="0" guid="{0A3BF4C7-A8D8-4ED3-9A39-2A6D15079920}" name="[ALL] Complete"/>
    <customWorkbookView activeSheetId="0" maximized="1" tabRatio="600" windowHeight="0" windowWidth="0" guid="{5C48A574-0829-4FD0-ACC9-E2AF934546CA}" name="[KELLI] Complete"/>
    <customWorkbookView activeSheetId="0" maximized="1" tabRatio="600" windowHeight="0" windowWidth="0" guid="{0AE65FDC-D3B6-420F-9AAA-DB481DC60CB6}" name="[MARK] Complete"/>
    <customWorkbookView activeSheetId="0" maximized="1" tabRatio="600" windowHeight="0" windowWidth="0" guid="{545D4AE9-A492-4B35-B55F-730D28E6A13C}" name="Kelli"/>
  </customWorkbookViews>
</workbook>
</file>

<file path=xl/sharedStrings.xml><?xml version="1.0" encoding="utf-8"?>
<sst xmlns="http://schemas.openxmlformats.org/spreadsheetml/2006/main" count="519" uniqueCount="193">
  <si>
    <t>PPPM Program Managers</t>
  </si>
  <si>
    <t>In-Process Events</t>
  </si>
  <si>
    <t>Completed Events</t>
  </si>
  <si>
    <t>Events</t>
  </si>
  <si>
    <t>Total No. of Parts</t>
  </si>
  <si>
    <t>% Reqs</t>
  </si>
  <si>
    <t>% PO</t>
  </si>
  <si>
    <t>% Rec'd</t>
  </si>
  <si>
    <t>% RFQ Pending</t>
  </si>
  <si>
    <t># RFQ Sent</t>
  </si>
  <si>
    <t># REQ Submitted</t>
  </si>
  <si>
    <t># PO Issued</t>
  </si>
  <si>
    <t># Parts Received</t>
  </si>
  <si>
    <t>Cost</t>
  </si>
  <si>
    <t>% On Time</t>
  </si>
  <si>
    <t># Parts On Time</t>
  </si>
  <si>
    <t># Parts on Exception</t>
  </si>
  <si>
    <t># Parts Late</t>
  </si>
  <si>
    <t>Timing Status Not Defined</t>
  </si>
  <si>
    <t>Kelli Rodenbo</t>
  </si>
  <si>
    <t>Mark Ballo</t>
  </si>
  <si>
    <t>UNASSIGNED</t>
  </si>
  <si>
    <t>Total</t>
  </si>
  <si>
    <t>PPPM Engineers</t>
  </si>
  <si>
    <t>Brandi Wingate</t>
  </si>
  <si>
    <t>Diana Stroebe</t>
  </si>
  <si>
    <t>Eric Gierc</t>
  </si>
  <si>
    <t>Jim Crile</t>
  </si>
  <si>
    <t>Terry Costyk</t>
  </si>
  <si>
    <t>Umair Tahir</t>
  </si>
  <si>
    <t>Anurag Bansal</t>
  </si>
  <si>
    <t>Ashritha Chandupatla</t>
  </si>
  <si>
    <t>Rajatha Ramesh</t>
  </si>
  <si>
    <t>Event Types</t>
  </si>
  <si>
    <t>PWB</t>
  </si>
  <si>
    <t>QAF</t>
  </si>
  <si>
    <t>DVPR</t>
  </si>
  <si>
    <t>MEDIA</t>
  </si>
  <si>
    <t>TTO</t>
  </si>
  <si>
    <t>Safety</t>
  </si>
  <si>
    <t>Dyno</t>
  </si>
  <si>
    <t>Other</t>
  </si>
  <si>
    <t>Event Status</t>
  </si>
  <si>
    <t>In-Process</t>
  </si>
  <si>
    <t>Complete</t>
  </si>
  <si>
    <t>On Hold</t>
  </si>
  <si>
    <t>Cancelled</t>
  </si>
  <si>
    <t>VF</t>
  </si>
  <si>
    <t>MY</t>
  </si>
  <si>
    <t>Event Name</t>
  </si>
  <si>
    <t>Event Type</t>
  </si>
  <si>
    <t>Event Title</t>
  </si>
  <si>
    <t>Earliest MRD</t>
  </si>
  <si>
    <t>Program Manager</t>
  </si>
  <si>
    <t>Requestor</t>
  </si>
  <si>
    <t>WBS Code</t>
  </si>
  <si>
    <t>Location of Event</t>
  </si>
  <si>
    <t>Ship-to Code</t>
  </si>
  <si>
    <t>Ship-to Address</t>
  </si>
  <si>
    <t>Attention-to</t>
  </si>
  <si>
    <t>Notes</t>
  </si>
  <si>
    <t>Total # of Parts</t>
  </si>
  <si>
    <t>% REQ</t>
  </si>
  <si>
    <t>% Received</t>
  </si>
  <si>
    <t>% Cancelled</t>
  </si>
  <si>
    <t># Cancelled</t>
  </si>
  <si>
    <t># On Time</t>
  </si>
  <si>
    <t># Exception</t>
  </si>
  <si>
    <t># Late</t>
  </si>
  <si>
    <t># Not Defined</t>
  </si>
  <si>
    <t>% Exception</t>
  </si>
  <si>
    <t>% Late</t>
  </si>
  <si>
    <t>% Not Defined</t>
  </si>
  <si>
    <t>#in RFQ Pending</t>
  </si>
  <si>
    <t>#in REQ</t>
  </si>
  <si>
    <t>#in PO</t>
  </si>
  <si>
    <t>#in Rec'd</t>
  </si>
  <si>
    <t>Date Added</t>
  </si>
  <si>
    <t>Initial Part #s</t>
  </si>
  <si>
    <t>Tracker URL</t>
  </si>
  <si>
    <t>DT</t>
  </si>
  <si>
    <t>2022 DT PWB</t>
  </si>
  <si>
    <t>VD00432_ELEC_ELPO</t>
  </si>
  <si>
    <t>https://docs.google.com/spreadsheets/d/1mJEmsecYF978TepwXuKD9_BtXBgc2iLyby0UZE946RE/</t>
  </si>
  <si>
    <t>WS</t>
  </si>
  <si>
    <t>PS EXT</t>
  </si>
  <si>
    <t>2022 WS PS EXT QAF</t>
  </si>
  <si>
    <t>Joe Fazzari</t>
  </si>
  <si>
    <t>VD00228_MGNM_VPVH</t>
  </si>
  <si>
    <t>WTAP Metlab</t>
  </si>
  <si>
    <t>22318 Mound Rd)</t>
  </si>
  <si>
    <t>Mike O'Neill</t>
  </si>
  <si>
    <t>https://docs.google.com/spreadsheets/d/1OaReSWtzHvppJ8KAgYXlh6aPBDPkpbqUMXen3g4Uiwg/</t>
  </si>
  <si>
    <t>PS INT QAF</t>
  </si>
  <si>
    <t>2022 WS PS INT QAF</t>
  </si>
  <si>
    <t>Kathleen Todd</t>
  </si>
  <si>
    <t>22318 Mound Rd</t>
  </si>
  <si>
    <t>Dan Campbell</t>
  </si>
  <si>
    <t>https://docs.google.com/spreadsheets/d/1eWTncCmisvzk1CD72R-2Hq5XH-UeCXQ20NmnkpbPCMc/</t>
  </si>
  <si>
    <t>WD</t>
  </si>
  <si>
    <t>Pursuit PS QAF</t>
  </si>
  <si>
    <t>2021 WD Pursuit PS QAF</t>
  </si>
  <si>
    <t>Archived</t>
  </si>
  <si>
    <t>Elizabeth Amato</t>
  </si>
  <si>
    <t>JNAP</t>
  </si>
  <si>
    <t>https://docs.google.com/spreadsheets/d/1dxDuCg0xuAoWITy76afUlnV1gz_Hfa0-mmCdX0TgysA/</t>
  </si>
  <si>
    <t>Media Spare Parts</t>
  </si>
  <si>
    <t>2021 WD Media Spare Parts</t>
  </si>
  <si>
    <t>Matt Ramey</t>
  </si>
  <si>
    <t>FREC</t>
  </si>
  <si>
    <t>https://docs.google.com/spreadsheets/d/1XxeGfodHYGHNJ3-ndqtU-TDRvERjq1qPxhZ3xLIpCKE/</t>
  </si>
  <si>
    <t>WL74</t>
  </si>
  <si>
    <t>PHEV VPA QAF</t>
  </si>
  <si>
    <t>John Mark Tarbunas, Nick Antovski, Chantal Saade</t>
  </si>
  <si>
    <t>VD00194</t>
  </si>
  <si>
    <t>FCA Detroit Assy Complex MACK</t>
  </si>
  <si>
    <t>11570 E Warren Ave, Detroit, MI 48214</t>
  </si>
  <si>
    <t>John Mark Tarbunas</t>
  </si>
  <si>
    <t>https://docs.google.com/spreadsheets/d/1iZEpr0VcUlI-mkTiFQznHK3zrWMj9dCiPruXDfL_sYM/</t>
  </si>
  <si>
    <t>WL75</t>
  </si>
  <si>
    <t>Sled Series</t>
  </si>
  <si>
    <t>2021 WL75 Sled Series</t>
  </si>
  <si>
    <t>Sikyeon Kim</t>
  </si>
  <si>
    <t>VD00192</t>
  </si>
  <si>
    <t>CPG</t>
  </si>
  <si>
    <t>3700 SOUTH M 52, CHELSEA, MI 48118</t>
  </si>
  <si>
    <t>Migrated from SharePoint Series 6 and beyond</t>
  </si>
  <si>
    <t>https://docs.google.com/spreadsheets/d/1IBcdi-kQUDixYTQOvk_VmZ1W6PyG-1S5DBOmYnhtSdU/</t>
  </si>
  <si>
    <t>5.7L DYNO</t>
  </si>
  <si>
    <t>2024 DT 5.7L DYNO</t>
  </si>
  <si>
    <t>Troy Largo</t>
  </si>
  <si>
    <t>VD00589</t>
  </si>
  <si>
    <t>CTC 1C Stockroom</t>
  </si>
  <si>
    <t>Jeff Forsman</t>
  </si>
  <si>
    <t>https://docs.google.com/spreadsheets/d/18-YOwjBTErTwPGF7Tyht_VqxQV9RWbs1-f7Nj7EO6-M/</t>
  </si>
  <si>
    <t>3.6L DYNO</t>
  </si>
  <si>
    <t>2024 DT 3.6L DYNO</t>
  </si>
  <si>
    <t>VD00586</t>
  </si>
  <si>
    <t>https://docs.google.com/spreadsheets/d/1_aNs7BQzRQQPLYvdhcwQM7AWqiNG7tdA33P4c7UVZ78/</t>
  </si>
  <si>
    <t>RU</t>
  </si>
  <si>
    <t>IP DV Test</t>
  </si>
  <si>
    <t>2022  RU  IP DV Test</t>
  </si>
  <si>
    <t>Mangesh Atre  John Jezuit</t>
  </si>
  <si>
    <t>VD00483</t>
  </si>
  <si>
    <t>Dakkota Systems</t>
  </si>
  <si>
    <t>490 Richard Rushton Dr.,  Tecumseh ONT N8N 0A9</t>
  </si>
  <si>
    <t>Vlada Jovanovic</t>
  </si>
  <si>
    <t>https://docs.google.com/spreadsheets/d/1LkO_bKKItbruJzXW3Evit61dtavxqnYRQgTaiXtjVe0/</t>
  </si>
  <si>
    <t>XX</t>
  </si>
  <si>
    <t>Sample Event</t>
  </si>
  <si>
    <t>2025 XX Sample Event</t>
  </si>
  <si>
    <t>John Doe</t>
  </si>
  <si>
    <t>12501 Chrysler Dr.</t>
  </si>
  <si>
    <t>Jane Dao</t>
  </si>
  <si>
    <t>Random Comments</t>
  </si>
  <si>
    <t>https://docs.google.com/spreadsheets/d/14WIsmqz9cAjpAl_qlvghLPhHARFvJjtfF1JJIodAI7k/</t>
  </si>
  <si>
    <t>GMET6 SO Beta DYNO</t>
  </si>
  <si>
    <t>2024 DT GMET6 SO Beta DYNO</t>
  </si>
  <si>
    <t>https://docs.google.com/spreadsheets/d/1-Qtl9RcTpJNKnYm0PAI8Pe7Ea8zEnQWLv2UOm9MpPXI/</t>
  </si>
  <si>
    <t>GMET6 HO Beta DYNO</t>
  </si>
  <si>
    <t>2024 DT GMET6 HO Beta DYNO</t>
  </si>
  <si>
    <t>Matt Sanborn</t>
  </si>
  <si>
    <t>https://docs.google.com/spreadsheets/d/1OZCiuyxd6LJoEoLIQzKz2rgDY-DHbgAnjtIfNchzfO4/</t>
  </si>
  <si>
    <t>XY</t>
  </si>
  <si>
    <t>2025 XY Sample Event</t>
  </si>
  <si>
    <t>Mike Moulton</t>
  </si>
  <si>
    <t>https://docs.google.com/spreadsheets/d/1LFuT3ZTXJ4zmFexLrE3DtarmPDNPSArGpkm-Mb_vsRs/</t>
  </si>
  <si>
    <t>Tab</t>
  </si>
  <si>
    <t>Event Title - Tab</t>
  </si>
  <si>
    <t>PPPM Engineer</t>
  </si>
  <si>
    <t>MRD</t>
  </si>
  <si>
    <t>Days until MRD</t>
  </si>
  <si>
    <t>Chassis</t>
  </si>
  <si>
    <t>Active</t>
  </si>
  <si>
    <t>Sample Sheet</t>
  </si>
  <si>
    <t>Beta TRACKER</t>
  </si>
  <si>
    <t>Upcoming</t>
  </si>
  <si>
    <t>Beta Tracker</t>
  </si>
  <si>
    <t>RU IP DV TEST PARTS</t>
  </si>
  <si>
    <t>&lt;PPPM ENGINEER&gt;</t>
  </si>
  <si>
    <t>PPPM Tracker</t>
  </si>
  <si>
    <t>Series 6</t>
  </si>
  <si>
    <t>Series 7</t>
  </si>
  <si>
    <t>Series 8</t>
  </si>
  <si>
    <t>2022 WL74 PHEV VPA QAF</t>
  </si>
  <si>
    <t>PPPM</t>
  </si>
  <si>
    <t>SpareParts</t>
  </si>
  <si>
    <t>INTERIOR</t>
  </si>
  <si>
    <t>IP/ Hard Trim</t>
  </si>
  <si>
    <t>Console/ Door Mods &amp; Trim/ Wiring</t>
  </si>
  <si>
    <t>Seats/ Headliner/ Misc</t>
  </si>
  <si>
    <t>Tracker</t>
  </si>
  <si>
    <t>ELECTRICAL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</si>
</sst>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mm&quot;-&quot;dd&quot;-&quot;yy"/>
    <numFmt numFmtId="166" formatCode="mm/dd/yyyy"/>
    <numFmt numFmtId="167" formatCode="&quot;$&quot;#,##0"/>
    <numFmt numFmtId="168" formatCode="m/d/yyyy"/>
    <numFmt numFmtId="169" formatCode="&quot;$&quot;#,##0.00"/>
  </numFmts>
  <fonts count="21">
    <font>
      <sz val="11.0"/>
      <color theme="1"/>
      <name val="Arial"/>
    </font>
    <font>
      <b/>
      <sz val="10.0"/>
      <color rgb="FFFFFFFF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b/>
      <sz val="10.0"/>
      <color rgb="FFFF0000"/>
      <name val="Calibri"/>
    </font>
    <font>
      <sz val="10.0"/>
      <color rgb="FFFF0000"/>
      <name val="Calibri"/>
    </font>
    <font>
      <b/>
      <sz val="10.0"/>
      <color theme="1"/>
      <name val="Calibri"/>
    </font>
    <font>
      <sz val="10.0"/>
      <color rgb="FF000000"/>
      <name val="Calibri"/>
    </font>
    <font>
      <color theme="1"/>
      <name val="Cambria"/>
    </font>
    <font>
      <color rgb="FF000000"/>
      <name val="Cambria"/>
    </font>
    <font>
      <b/>
      <color theme="1"/>
      <name val="Cambria"/>
    </font>
    <font>
      <sz val="11.0"/>
      <color theme="1"/>
      <name val="Calibri"/>
    </font>
    <font>
      <u/>
      <color theme="1"/>
      <name val="Cambria"/>
    </font>
    <font>
      <u/>
      <color rgb="FF000000"/>
      <name val="Cambria"/>
    </font>
    <font>
      <u/>
      <color rgb="FF000000"/>
      <name val="Cambria"/>
    </font>
    <font>
      <u/>
      <color theme="1"/>
      <name val="Cambria"/>
    </font>
    <font>
      <color theme="1"/>
      <name val="Calibri"/>
    </font>
    <font>
      <color rgb="FF000000"/>
      <name val="Calibri"/>
    </font>
    <font>
      <u/>
      <sz val="10.0"/>
      <color rgb="FF0000FF"/>
    </font>
    <font>
      <color rgb="FFFFFFFF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7C3"/>
        <bgColor rgb="FFF4C7C3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 readingOrder="0" shrinkToFit="0" vertical="center" wrapText="1"/>
    </xf>
    <xf borderId="0" fillId="0" fontId="3" numFmtId="0" xfId="0" applyFont="1"/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6" fillId="5" fontId="4" numFmtId="0" xfId="0" applyAlignment="1" applyBorder="1" applyFill="1" applyFont="1">
      <alignment horizontal="right" readingOrder="0" shrinkToFit="0" vertical="bottom" wrapText="0"/>
    </xf>
    <xf borderId="6" fillId="0" fontId="3" numFmtId="3" xfId="0" applyAlignment="1" applyBorder="1" applyFont="1" applyNumberFormat="1">
      <alignment horizontal="center" vertical="center"/>
    </xf>
    <xf borderId="6" fillId="0" fontId="3" numFmtId="164" xfId="0" applyAlignment="1" applyBorder="1" applyFont="1" applyNumberFormat="1">
      <alignment horizontal="center" vertical="center"/>
    </xf>
    <xf borderId="6" fillId="6" fontId="3" numFmtId="3" xfId="0" applyAlignment="1" applyBorder="1" applyFill="1" applyFont="1" applyNumberFormat="1">
      <alignment horizontal="center" readingOrder="0" vertical="center"/>
    </xf>
    <xf borderId="6" fillId="6" fontId="3" numFmtId="164" xfId="0" applyAlignment="1" applyBorder="1" applyFont="1" applyNumberFormat="1">
      <alignment horizontal="center" readingOrder="0" vertical="center"/>
    </xf>
    <xf borderId="6" fillId="5" fontId="5" numFmtId="0" xfId="0" applyAlignment="1" applyBorder="1" applyFont="1">
      <alignment horizontal="right" readingOrder="0" shrinkToFit="0" vertical="bottom" wrapText="0"/>
    </xf>
    <xf borderId="6" fillId="0" fontId="6" numFmtId="3" xfId="0" applyAlignment="1" applyBorder="1" applyFont="1" applyNumberForma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6" fillId="6" fontId="6" numFmtId="3" xfId="0" applyAlignment="1" applyBorder="1" applyFont="1" applyNumberFormat="1">
      <alignment horizontal="center" readingOrder="0" vertical="center"/>
    </xf>
    <xf borderId="6" fillId="6" fontId="6" numFmtId="164" xfId="0" applyAlignment="1" applyBorder="1" applyFont="1" applyNumberFormat="1">
      <alignment horizontal="center" readingOrder="0" vertical="center"/>
    </xf>
    <xf borderId="6" fillId="5" fontId="7" numFmtId="0" xfId="0" applyAlignment="1" applyBorder="1" applyFont="1">
      <alignment horizontal="right" readingOrder="0"/>
    </xf>
    <xf borderId="6" fillId="0" fontId="7" numFmtId="3" xfId="0" applyAlignment="1" applyBorder="1" applyFont="1" applyNumberFormat="1">
      <alignment horizontal="center" vertical="center"/>
    </xf>
    <xf borderId="6" fillId="0" fontId="7" numFmtId="164" xfId="0" applyAlignment="1" applyBorder="1" applyFont="1" applyNumberFormat="1">
      <alignment horizontal="center" vertical="center"/>
    </xf>
    <xf borderId="6" fillId="6" fontId="7" numFmtId="3" xfId="0" applyAlignment="1" applyBorder="1" applyFont="1" applyNumberFormat="1">
      <alignment horizontal="center" readingOrder="0" vertical="center"/>
    </xf>
    <xf borderId="6" fillId="6" fontId="7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6" fillId="0" fontId="8" numFmtId="3" xfId="0" applyAlignment="1" applyBorder="1" applyFont="1" applyNumberFormat="1">
      <alignment horizontal="center" vertical="center"/>
    </xf>
    <xf borderId="6" fillId="0" fontId="8" numFmtId="164" xfId="0" applyAlignment="1" applyBorder="1" applyFont="1" applyNumberFormat="1">
      <alignment horizontal="center" vertical="center"/>
    </xf>
    <xf borderId="6" fillId="6" fontId="8" numFmtId="3" xfId="0" applyAlignment="1" applyBorder="1" applyFont="1" applyNumberFormat="1">
      <alignment horizontal="center" readingOrder="0" vertical="center"/>
    </xf>
    <xf borderId="6" fillId="6" fontId="3" numFmtId="3" xfId="0" applyAlignment="1" applyBorder="1" applyFont="1" applyNumberFormat="1">
      <alignment horizontal="center" vertical="center"/>
    </xf>
    <xf borderId="6" fillId="6" fontId="7" numFmtId="3" xfId="0" applyAlignment="1" applyBorder="1" applyFont="1" applyNumberFormat="1">
      <alignment horizontal="center" vertical="center"/>
    </xf>
    <xf borderId="6" fillId="6" fontId="7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right"/>
    </xf>
    <xf borderId="6" fillId="5" fontId="7" numFmtId="0" xfId="0" applyAlignment="1" applyBorder="1" applyFont="1">
      <alignment horizontal="right"/>
    </xf>
    <xf borderId="6" fillId="6" fontId="3" numFmtId="164" xfId="0" applyAlignment="1" applyBorder="1" applyFont="1" applyNumberFormat="1">
      <alignment horizontal="center" vertical="center"/>
    </xf>
    <xf borderId="6" fillId="5" fontId="7" numFmtId="0" xfId="0" applyAlignment="1" applyBorder="1" applyFont="1">
      <alignment horizontal="right"/>
    </xf>
    <xf borderId="6" fillId="5" fontId="7" numFmtId="0" xfId="0" applyAlignment="1" applyBorder="1" applyFont="1">
      <alignment horizontal="right" readingOrder="0" shrinkToFit="0" vertical="center" wrapText="1"/>
    </xf>
    <xf borderId="6" fillId="0" fontId="3" numFmtId="3" xfId="0" applyAlignment="1" applyBorder="1" applyFont="1" applyNumberFormat="1">
      <alignment horizontal="center" shrinkToFit="0" vertical="center" wrapText="1"/>
    </xf>
    <xf borderId="6" fillId="5" fontId="7" numFmtId="0" xfId="0" applyAlignment="1" applyBorder="1" applyFont="1">
      <alignment horizontal="right" shrinkToFit="0" vertical="center" wrapText="1"/>
    </xf>
    <xf borderId="6" fillId="7" fontId="1" numFmtId="0" xfId="0" applyAlignment="1" applyBorder="1" applyFill="1" applyFont="1">
      <alignment horizontal="center" readingOrder="0" shrinkToFit="0" vertical="center" wrapText="1"/>
    </xf>
    <xf borderId="6" fillId="8" fontId="7" numFmtId="0" xfId="0" applyAlignment="1" applyBorder="1" applyFill="1" applyFont="1">
      <alignment horizontal="center" shrinkToFit="0" vertical="center" wrapText="1"/>
    </xf>
    <xf borderId="6" fillId="8" fontId="4" numFmtId="0" xfId="0" applyAlignment="1" applyBorder="1" applyFont="1">
      <alignment horizontal="center" readingOrder="0" shrinkToFit="0" vertical="center" wrapText="1"/>
    </xf>
    <xf borderId="6" fillId="8" fontId="7" numFmtId="165" xfId="0" applyAlignment="1" applyBorder="1" applyFont="1" applyNumberFormat="1">
      <alignment horizontal="center" shrinkToFit="0" vertical="center" wrapText="1"/>
    </xf>
    <xf borderId="6" fillId="7" fontId="1" numFmtId="165" xfId="0" applyAlignment="1" applyBorder="1" applyFont="1" applyNumberFormat="1">
      <alignment horizontal="center" shrinkToFit="0" vertical="center" wrapText="1"/>
    </xf>
    <xf borderId="6" fillId="7" fontId="1" numFmtId="0" xfId="0" applyAlignment="1" applyBorder="1" applyFont="1">
      <alignment horizontal="center" readingOrder="0" shrinkToFit="0" vertical="center" wrapText="0"/>
    </xf>
    <xf borderId="0" fillId="7" fontId="1" numFmtId="0" xfId="0" applyAlignment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6" fillId="10" fontId="9" numFmtId="166" xfId="0" applyAlignment="1" applyBorder="1" applyFill="1" applyFont="1" applyNumberFormat="1">
      <alignment horizontal="center" readingOrder="0"/>
    </xf>
    <xf borderId="6" fillId="0" fontId="10" numFmtId="0" xfId="0" applyBorder="1" applyFont="1"/>
    <xf borderId="6" fillId="0" fontId="10" numFmtId="0" xfId="0" applyAlignment="1" applyBorder="1" applyFont="1">
      <alignment readingOrder="0"/>
    </xf>
    <xf borderId="6" fillId="0" fontId="12" numFmtId="0" xfId="0" applyBorder="1" applyFont="1"/>
    <xf borderId="6" fillId="11" fontId="9" numFmtId="9" xfId="0" applyAlignment="1" applyBorder="1" applyFill="1" applyFont="1" applyNumberFormat="1">
      <alignment horizontal="center" readingOrder="0"/>
    </xf>
    <xf borderId="6" fillId="0" fontId="9" numFmtId="167" xfId="0" applyAlignment="1" applyBorder="1" applyFont="1" applyNumberFormat="1">
      <alignment horizontal="center" readingOrder="0"/>
    </xf>
    <xf borderId="6" fillId="0" fontId="9" numFmtId="9" xfId="0" applyAlignment="1" applyBorder="1" applyFont="1" applyNumberFormat="1">
      <alignment horizontal="center" readingOrder="0"/>
    </xf>
    <xf borderId="6" fillId="12" fontId="9" numFmtId="165" xfId="0" applyAlignment="1" applyBorder="1" applyFill="1" applyFont="1" applyNumberFormat="1">
      <alignment horizontal="center" readingOrder="0"/>
    </xf>
    <xf borderId="6" fillId="12" fontId="13" numFmtId="0" xfId="0" applyAlignment="1" applyBorder="1" applyFont="1">
      <alignment horizontal="center" readingOrder="0"/>
    </xf>
    <xf borderId="6" fillId="0" fontId="14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 vertical="center"/>
    </xf>
    <xf borderId="0" fillId="13" fontId="9" numFmtId="0" xfId="0" applyAlignment="1" applyFill="1" applyFont="1">
      <alignment horizontal="center"/>
    </xf>
    <xf borderId="0" fillId="13" fontId="9" numFmtId="0" xfId="0" applyAlignment="1" applyFont="1">
      <alignment horizontal="center"/>
    </xf>
    <xf borderId="0" fillId="13" fontId="10" numFmtId="165" xfId="0" applyAlignment="1" applyFont="1" applyNumberFormat="1">
      <alignment horizontal="center"/>
    </xf>
    <xf borderId="0" fillId="13" fontId="11" numFmtId="0" xfId="0" applyAlignment="1" applyFont="1">
      <alignment horizontal="center"/>
    </xf>
    <xf borderId="0" fillId="10" fontId="9" numFmtId="166" xfId="0" applyAlignment="1" applyFont="1" applyNumberFormat="1">
      <alignment horizontal="center"/>
    </xf>
    <xf borderId="0" fillId="13" fontId="10" numFmtId="0" xfId="0" applyAlignment="1" applyFont="1">
      <alignment horizontal="center"/>
    </xf>
    <xf borderId="0" fillId="13" fontId="10" numFmtId="0" xfId="0" applyFont="1"/>
    <xf borderId="0" fillId="13" fontId="12" numFmtId="0" xfId="0" applyFont="1"/>
    <xf borderId="0" fillId="11" fontId="9" numFmtId="9" xfId="0" applyAlignment="1" applyFont="1" applyNumberFormat="1">
      <alignment horizontal="center"/>
    </xf>
    <xf borderId="0" fillId="13" fontId="9" numFmtId="167" xfId="0" applyAlignment="1" applyFont="1" applyNumberFormat="1">
      <alignment horizontal="center"/>
    </xf>
    <xf borderId="0" fillId="13" fontId="9" numFmtId="9" xfId="0" applyAlignment="1" applyFont="1" applyNumberFormat="1">
      <alignment horizontal="center"/>
    </xf>
    <xf borderId="0" fillId="13" fontId="9" numFmtId="165" xfId="0" applyAlignment="1" applyFont="1" applyNumberFormat="1">
      <alignment horizontal="center"/>
    </xf>
    <xf borderId="0" fillId="13" fontId="15" numFmtId="0" xfId="0" applyFont="1"/>
    <xf borderId="0" fillId="0" fontId="3" numFmtId="0" xfId="0" applyAlignment="1" applyFont="1">
      <alignment horizontal="center" readingOrder="0" vertical="center"/>
    </xf>
    <xf borderId="7" fillId="13" fontId="10" numFmtId="0" xfId="0" applyAlignment="1" applyBorder="1" applyFont="1">
      <alignment shrinkToFit="0" wrapText="0"/>
    </xf>
    <xf borderId="6" fillId="0" fontId="12" numFmtId="0" xfId="0" applyAlignment="1" applyBorder="1" applyFont="1">
      <alignment readingOrder="0"/>
    </xf>
    <xf borderId="6" fillId="12" fontId="16" numFmtId="0" xfId="0" applyAlignment="1" applyBorder="1" applyFont="1">
      <alignment horizontal="center"/>
    </xf>
    <xf borderId="6" fillId="14" fontId="4" numFmtId="0" xfId="0" applyAlignment="1" applyBorder="1" applyFill="1" applyFont="1">
      <alignment horizontal="center" readingOrder="0" shrinkToFit="0" vertical="center" wrapText="1"/>
    </xf>
    <xf borderId="6" fillId="14" fontId="4" numFmtId="9" xfId="0" applyAlignment="1" applyBorder="1" applyFont="1" applyNumberFormat="1">
      <alignment horizontal="center" readingOrder="0" shrinkToFit="0" vertical="center" wrapText="1"/>
    </xf>
    <xf borderId="6" fillId="14" fontId="4" numFmtId="167" xfId="0" applyAlignment="1" applyBorder="1" applyFont="1" applyNumberFormat="1">
      <alignment horizontal="center" readingOrder="0" shrinkToFit="0" vertical="center" wrapText="1"/>
    </xf>
    <xf borderId="0" fillId="14" fontId="4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readingOrder="0"/>
    </xf>
    <xf borderId="0" fillId="0" fontId="17" numFmtId="0" xfId="0" applyFont="1"/>
    <xf borderId="0" fillId="15" fontId="18" numFmtId="168" xfId="0" applyAlignment="1" applyFill="1" applyFont="1" applyNumberFormat="1">
      <alignment readingOrder="0"/>
    </xf>
    <xf borderId="0" fillId="15" fontId="18" numFmtId="0" xfId="0" applyAlignment="1" applyFont="1">
      <alignment readingOrder="0"/>
    </xf>
    <xf borderId="0" fillId="0" fontId="17" numFmtId="10" xfId="0" applyAlignment="1" applyFont="1" applyNumberFormat="1">
      <alignment readingOrder="0"/>
    </xf>
    <xf borderId="0" fillId="0" fontId="17" numFmtId="169" xfId="0" applyAlignment="1" applyFont="1" applyNumberFormat="1">
      <alignment readingOrder="0"/>
    </xf>
    <xf borderId="0" fillId="0" fontId="19" numFmtId="0" xfId="0" applyAlignment="1" applyFont="1">
      <alignment horizontal="left" readingOrder="0" shrinkToFit="0" vertical="center" wrapText="0"/>
    </xf>
    <xf borderId="0" fillId="16" fontId="20" numFmtId="168" xfId="0" applyAlignment="1" applyFill="1" applyFont="1" applyNumberFormat="1">
      <alignment readingOrder="0"/>
    </xf>
    <xf borderId="0" fillId="16" fontId="20" numFmtId="0" xfId="0" applyAlignment="1" applyFont="1">
      <alignment readingOrder="0"/>
    </xf>
    <xf borderId="0" fillId="0" fontId="17" numFmtId="168" xfId="0" applyAlignment="1" applyFont="1" applyNumberFormat="1">
      <alignment readingOrder="0"/>
    </xf>
    <xf borderId="0" fillId="0" fontId="3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4WIsmqz9cAjpAl_qlvghLPhHARFvJjtfF1JJIodAI7k/" TargetMode="External"/><Relationship Id="rId10" Type="http://schemas.openxmlformats.org/officeDocument/2006/relationships/hyperlink" Target="https://docs.google.com/spreadsheets/d/1LkO_bKKItbruJzXW3Evit61dtavxqnYRQgTaiXtjVe0/" TargetMode="External"/><Relationship Id="rId13" Type="http://schemas.openxmlformats.org/officeDocument/2006/relationships/hyperlink" Target="https://docs.google.com/spreadsheets/d/1OZCiuyxd6LJoEoLIQzKz2rgDY-DHbgAnjtIfNchzfO4/" TargetMode="External"/><Relationship Id="rId12" Type="http://schemas.openxmlformats.org/officeDocument/2006/relationships/hyperlink" Target="https://docs.google.com/spreadsheets/d/1-Qtl9RcTpJNKnYm0PAI8Pe7Ea8zEnQWLv2UOm9MpPXI/" TargetMode="External"/><Relationship Id="rId1" Type="http://schemas.openxmlformats.org/officeDocument/2006/relationships/hyperlink" Target="https://docs.google.com/spreadsheets/d/1mJEmsecYF978TepwXuKD9_BtXBgc2iLyby0UZE946RE/" TargetMode="External"/><Relationship Id="rId2" Type="http://schemas.openxmlformats.org/officeDocument/2006/relationships/hyperlink" Target="https://docs.google.com/spreadsheets/d/1OaReSWtzHvppJ8KAgYXlh6aPBDPkpbqUMXen3g4Uiwg/" TargetMode="External"/><Relationship Id="rId3" Type="http://schemas.openxmlformats.org/officeDocument/2006/relationships/hyperlink" Target="https://docs.google.com/spreadsheets/d/1eWTncCmisvzk1CD72R-2Hq5XH-UeCXQ20NmnkpbPCMc/" TargetMode="External"/><Relationship Id="rId4" Type="http://schemas.openxmlformats.org/officeDocument/2006/relationships/hyperlink" Target="https://docs.google.com/spreadsheets/d/1dxDuCg0xuAoWITy76afUlnV1gz_Hfa0-mmCdX0TgysA/" TargetMode="External"/><Relationship Id="rId9" Type="http://schemas.openxmlformats.org/officeDocument/2006/relationships/hyperlink" Target="https://docs.google.com/spreadsheets/d/1_aNs7BQzRQQPLYvdhcwQM7AWqiNG7tdA33P4c7UVZ78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docs.google.com/spreadsheets/d/1LFuT3ZTXJ4zmFexLrE3DtarmPDNPSArGpkm-Mb_vsRs/" TargetMode="External"/><Relationship Id="rId5" Type="http://schemas.openxmlformats.org/officeDocument/2006/relationships/hyperlink" Target="https://docs.google.com/spreadsheets/d/1XxeGfodHYGHNJ3-ndqtU-TDRvERjq1qPxhZ3xLIpCKE/" TargetMode="External"/><Relationship Id="rId6" Type="http://schemas.openxmlformats.org/officeDocument/2006/relationships/hyperlink" Target="https://docs.google.com/spreadsheets/d/1iZEpr0VcUlI-mkTiFQznHK3zrWMj9dCiPruXDfL_sYM/" TargetMode="External"/><Relationship Id="rId7" Type="http://schemas.openxmlformats.org/officeDocument/2006/relationships/hyperlink" Target="https://docs.google.com/spreadsheets/d/1IBcdi-kQUDixYTQOvk_VmZ1W6PyG-1S5DBOmYnhtSdU/" TargetMode="External"/><Relationship Id="rId8" Type="http://schemas.openxmlformats.org/officeDocument/2006/relationships/hyperlink" Target="https://docs.google.com/spreadsheets/d/18-YOwjBTErTwPGF7Tyht_VqxQV9RWbs1-f7Nj7EO6-M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d/1iZEpr0VcUlI-mkTiFQznHK3zrWMj9dCiPruXDfL_sYM/" TargetMode="External"/><Relationship Id="rId10" Type="http://schemas.openxmlformats.org/officeDocument/2006/relationships/hyperlink" Target="https://docs.google.com/spreadsheets/d/1IBcdi-kQUDixYTQOvk_VmZ1W6PyG-1S5DBOmYnhtSdU/" TargetMode="External"/><Relationship Id="rId13" Type="http://schemas.openxmlformats.org/officeDocument/2006/relationships/hyperlink" Target="https://docs.google.com/spreadsheets/d/1dxDuCg0xuAoWITy76afUlnV1gz_Hfa0-mmCdX0TgysA/" TargetMode="External"/><Relationship Id="rId12" Type="http://schemas.openxmlformats.org/officeDocument/2006/relationships/hyperlink" Target="https://docs.google.com/spreadsheets/d/1XxeGfodHYGHNJ3-ndqtU-TDRvERjq1qPxhZ3xLIpCKE/" TargetMode="External"/><Relationship Id="rId1" Type="http://schemas.openxmlformats.org/officeDocument/2006/relationships/hyperlink" Target="https://docs.google.com/spreadsheets/d/1LFuT3ZTXJ4zmFexLrE3DtarmPDNPSArGpkm-Mb_vsRs/" TargetMode="External"/><Relationship Id="rId2" Type="http://schemas.openxmlformats.org/officeDocument/2006/relationships/hyperlink" Target="https://docs.google.com/spreadsheets/d/14WIsmqz9cAjpAl_qlvghLPhHARFvJjtfF1JJIodAI7k/" TargetMode="External"/><Relationship Id="rId3" Type="http://schemas.openxmlformats.org/officeDocument/2006/relationships/hyperlink" Target="https://docs.google.com/spreadsheets/d/1OZCiuyxd6LJoEoLIQzKz2rgDY-DHbgAnjtIfNchzfO4/" TargetMode="External"/><Relationship Id="rId4" Type="http://schemas.openxmlformats.org/officeDocument/2006/relationships/hyperlink" Target="https://docs.google.com/spreadsheets/d/1-Qtl9RcTpJNKnYm0PAI8Pe7Ea8zEnQWLv2UOm9MpPXI/" TargetMode="External"/><Relationship Id="rId9" Type="http://schemas.openxmlformats.org/officeDocument/2006/relationships/hyperlink" Target="https://docs.google.com/spreadsheets/d/1IBcdi-kQUDixYTQOvk_VmZ1W6PyG-1S5DBOmYnhtSdU/" TargetMode="External"/><Relationship Id="rId15" Type="http://schemas.openxmlformats.org/officeDocument/2006/relationships/hyperlink" Target="https://docs.google.com/spreadsheets/d/1eWTncCmisvzk1CD72R-2Hq5XH-UeCXQ20NmnkpbPCMc/" TargetMode="External"/><Relationship Id="rId14" Type="http://schemas.openxmlformats.org/officeDocument/2006/relationships/hyperlink" Target="https://docs.google.com/spreadsheets/d/1eWTncCmisvzk1CD72R-2Hq5XH-UeCXQ20NmnkpbPCMc/" TargetMode="External"/><Relationship Id="rId17" Type="http://schemas.openxmlformats.org/officeDocument/2006/relationships/hyperlink" Target="https://docs.google.com/spreadsheets/d/1OaReSWtzHvppJ8KAgYXlh6aPBDPkpbqUMXen3g4Uiwg/" TargetMode="External"/><Relationship Id="rId16" Type="http://schemas.openxmlformats.org/officeDocument/2006/relationships/hyperlink" Target="https://docs.google.com/spreadsheets/d/1eWTncCmisvzk1CD72R-2Hq5XH-UeCXQ20NmnkpbPCMc/" TargetMode="External"/><Relationship Id="rId5" Type="http://schemas.openxmlformats.org/officeDocument/2006/relationships/hyperlink" Target="https://docs.google.com/spreadsheets/d/1LkO_bKKItbruJzXW3Evit61dtavxqnYRQgTaiXtjVe0/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https://docs.google.com/spreadsheets/d/1_aNs7BQzRQQPLYvdhcwQM7AWqiNG7tdA33P4c7UVZ78/" TargetMode="External"/><Relationship Id="rId18" Type="http://schemas.openxmlformats.org/officeDocument/2006/relationships/hyperlink" Target="https://docs.google.com/spreadsheets/d/1mJEmsecYF978TepwXuKD9_BtXBgc2iLyby0UZE946RE/" TargetMode="External"/><Relationship Id="rId7" Type="http://schemas.openxmlformats.org/officeDocument/2006/relationships/hyperlink" Target="https://docs.google.com/spreadsheets/d/18-YOwjBTErTwPGF7Tyht_VqxQV9RWbs1-f7Nj7EO6-M/" TargetMode="External"/><Relationship Id="rId8" Type="http://schemas.openxmlformats.org/officeDocument/2006/relationships/hyperlink" Target="https://docs.google.com/spreadsheets/d/1IBcdi-kQUDixYTQOvk_VmZ1W6PyG-1S5DBOmYnhtS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33" width="8.13"/>
    <col customWidth="1" min="34" max="51" width="7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 t="s">
        <v>2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6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>
      <c r="A2" s="8"/>
      <c r="B2" s="9" t="s">
        <v>3</v>
      </c>
      <c r="C2" s="10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1" t="s">
        <v>3</v>
      </c>
      <c r="S2" s="12" t="s">
        <v>4</v>
      </c>
      <c r="T2" s="11" t="s">
        <v>5</v>
      </c>
      <c r="U2" s="11" t="s">
        <v>6</v>
      </c>
      <c r="V2" s="11" t="s">
        <v>7</v>
      </c>
      <c r="W2" s="11" t="s">
        <v>8</v>
      </c>
      <c r="X2" s="11" t="s">
        <v>9</v>
      </c>
      <c r="Y2" s="11" t="s">
        <v>10</v>
      </c>
      <c r="Z2" s="11" t="s">
        <v>11</v>
      </c>
      <c r="AA2" s="11" t="s">
        <v>12</v>
      </c>
      <c r="AB2" s="12" t="s">
        <v>13</v>
      </c>
      <c r="AC2" s="12" t="s">
        <v>14</v>
      </c>
      <c r="AD2" s="12" t="s">
        <v>15</v>
      </c>
      <c r="AE2" s="12" t="s">
        <v>16</v>
      </c>
      <c r="AF2" s="12" t="s">
        <v>17</v>
      </c>
      <c r="AG2" s="12" t="s">
        <v>18</v>
      </c>
      <c r="AH2" s="6"/>
      <c r="AI2" s="6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>
      <c r="A3" s="13" t="s">
        <v>19</v>
      </c>
      <c r="B3" s="14"/>
      <c r="C3" s="14"/>
      <c r="D3" s="15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6"/>
      <c r="S3" s="16"/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6"/>
      <c r="AG3" s="1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>
      <c r="A4" s="13" t="s">
        <v>20</v>
      </c>
      <c r="B4" s="14"/>
      <c r="C4" s="14"/>
      <c r="D4" s="15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6"/>
      <c r="S4" s="16"/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6"/>
      <c r="AG4" s="1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>
      <c r="A5" s="18" t="s">
        <v>21</v>
      </c>
      <c r="B5" s="19"/>
      <c r="C5" s="19"/>
      <c r="D5" s="2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1"/>
      <c r="S5" s="21"/>
      <c r="T5" s="21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1"/>
      <c r="AG5" s="21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>
      <c r="A6" s="13"/>
      <c r="B6" s="14"/>
      <c r="C6" s="14"/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>
      <c r="A7" s="23"/>
      <c r="B7" s="24"/>
      <c r="C7" s="24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6"/>
      <c r="S7" s="26"/>
      <c r="T7" s="26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6"/>
      <c r="AG7" s="2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>
      <c r="A8" s="23"/>
      <c r="B8" s="24"/>
      <c r="C8" s="24"/>
      <c r="D8" s="2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6"/>
      <c r="S8" s="26"/>
      <c r="T8" s="26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6"/>
      <c r="AG8" s="2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>
      <c r="A9" s="23" t="s">
        <v>22</v>
      </c>
      <c r="B9" s="24"/>
      <c r="C9" s="24"/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6"/>
      <c r="S9" s="26"/>
      <c r="T9" s="26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6"/>
      <c r="AG9" s="2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6"/>
      <c r="AI10" s="6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>
      <c r="A11" s="1" t="s">
        <v>23</v>
      </c>
      <c r="B11" s="2" t="s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5" t="s">
        <v>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6"/>
      <c r="AI11" s="6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>
      <c r="A12" s="8"/>
      <c r="B12" s="9" t="s">
        <v>3</v>
      </c>
      <c r="C12" s="10" t="s">
        <v>4</v>
      </c>
      <c r="D12" s="9" t="s">
        <v>5</v>
      </c>
      <c r="E12" s="9" t="s">
        <v>6</v>
      </c>
      <c r="F12" s="9" t="s">
        <v>7</v>
      </c>
      <c r="G12" s="9" t="s">
        <v>8</v>
      </c>
      <c r="H12" s="9" t="s">
        <v>9</v>
      </c>
      <c r="I12" s="9" t="s">
        <v>10</v>
      </c>
      <c r="J12" s="9" t="s">
        <v>11</v>
      </c>
      <c r="K12" s="9" t="s">
        <v>12</v>
      </c>
      <c r="L12" s="10" t="s">
        <v>13</v>
      </c>
      <c r="M12" s="10" t="s">
        <v>14</v>
      </c>
      <c r="N12" s="10" t="s">
        <v>15</v>
      </c>
      <c r="O12" s="10" t="s">
        <v>16</v>
      </c>
      <c r="P12" s="10" t="s">
        <v>17</v>
      </c>
      <c r="Q12" s="10" t="s">
        <v>18</v>
      </c>
      <c r="R12" s="11" t="s">
        <v>3</v>
      </c>
      <c r="S12" s="12" t="s">
        <v>4</v>
      </c>
      <c r="T12" s="11" t="s">
        <v>5</v>
      </c>
      <c r="U12" s="11" t="s">
        <v>6</v>
      </c>
      <c r="V12" s="11" t="s">
        <v>7</v>
      </c>
      <c r="W12" s="11" t="s">
        <v>8</v>
      </c>
      <c r="X12" s="11" t="s">
        <v>9</v>
      </c>
      <c r="Y12" s="11" t="s">
        <v>10</v>
      </c>
      <c r="Z12" s="11" t="s">
        <v>11</v>
      </c>
      <c r="AA12" s="11" t="s">
        <v>12</v>
      </c>
      <c r="AB12" s="12" t="s">
        <v>13</v>
      </c>
      <c r="AC12" s="12" t="s">
        <v>14</v>
      </c>
      <c r="AD12" s="12" t="s">
        <v>15</v>
      </c>
      <c r="AE12" s="12" t="s">
        <v>16</v>
      </c>
      <c r="AF12" s="12" t="s">
        <v>17</v>
      </c>
      <c r="AG12" s="12" t="s">
        <v>18</v>
      </c>
      <c r="AH12" s="6"/>
      <c r="AI12" s="6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>
      <c r="A13" s="13" t="s">
        <v>24</v>
      </c>
      <c r="B13" s="14"/>
      <c r="C13" s="14"/>
      <c r="D13" s="1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6"/>
      <c r="S13" s="16"/>
      <c r="T13" s="16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6"/>
      <c r="AG13" s="16"/>
      <c r="AH13" s="30"/>
      <c r="AI13" s="30"/>
      <c r="AJ13" s="30"/>
      <c r="AK13" s="30"/>
      <c r="AL13" s="30"/>
      <c r="AM13" s="30"/>
      <c r="AN13" s="30"/>
      <c r="AO13" s="30"/>
      <c r="AP13" s="30"/>
      <c r="AQ13" s="31"/>
      <c r="AR13" s="30"/>
      <c r="AS13" s="31"/>
      <c r="AT13" s="6"/>
      <c r="AU13" s="6"/>
      <c r="AV13" s="6"/>
      <c r="AW13" s="6"/>
      <c r="AX13" s="6"/>
      <c r="AY13" s="6"/>
    </row>
    <row r="14">
      <c r="A14" s="13" t="s">
        <v>25</v>
      </c>
      <c r="B14" s="14"/>
      <c r="C14" s="14"/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6"/>
      <c r="S14" s="16"/>
      <c r="T14" s="16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6"/>
      <c r="AG14" s="1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>
      <c r="A15" s="13" t="s">
        <v>26</v>
      </c>
      <c r="B15" s="14"/>
      <c r="C15" s="14"/>
      <c r="D15" s="1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6"/>
      <c r="S15" s="16"/>
      <c r="T15" s="16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6"/>
      <c r="AG15" s="1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>
      <c r="A16" s="13" t="s">
        <v>27</v>
      </c>
      <c r="B16" s="32"/>
      <c r="C16" s="32"/>
      <c r="D16" s="33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4"/>
      <c r="S16" s="34"/>
      <c r="T16" s="34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34"/>
      <c r="AG16" s="34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>
      <c r="A17" s="13" t="s">
        <v>28</v>
      </c>
      <c r="B17" s="14"/>
      <c r="C17" s="14"/>
      <c r="D17" s="15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6"/>
      <c r="S17" s="16"/>
      <c r="T17" s="16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6"/>
      <c r="AG17" s="1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>
      <c r="A18" s="13" t="s">
        <v>29</v>
      </c>
      <c r="B18" s="14"/>
      <c r="C18" s="14"/>
      <c r="D18" s="1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6"/>
      <c r="S18" s="16"/>
      <c r="T18" s="16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6"/>
      <c r="AG18" s="1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>
      <c r="A19" s="13" t="s">
        <v>30</v>
      </c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6"/>
      <c r="S19" s="16"/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6"/>
      <c r="AG19" s="1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>
      <c r="A20" s="13" t="s">
        <v>31</v>
      </c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6"/>
      <c r="S20" s="16"/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6"/>
      <c r="AG20" s="1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1">
      <c r="A21" s="13" t="s">
        <v>32</v>
      </c>
      <c r="B21" s="14"/>
      <c r="C21" s="14"/>
      <c r="D21" s="1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6"/>
      <c r="S21" s="16"/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6"/>
      <c r="AG21" s="1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</row>
    <row r="22">
      <c r="A22" s="18" t="s">
        <v>21</v>
      </c>
      <c r="B22" s="19"/>
      <c r="C22" s="19"/>
      <c r="D22" s="20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1"/>
      <c r="S22" s="21"/>
      <c r="T22" s="21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1"/>
      <c r="AG22" s="21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</row>
    <row r="23">
      <c r="A23" s="13"/>
      <c r="B23" s="14"/>
      <c r="C23" s="14"/>
      <c r="D23" s="1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</row>
    <row r="24">
      <c r="A24" s="13"/>
      <c r="B24" s="14"/>
      <c r="C24" s="14"/>
      <c r="D24" s="1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</row>
    <row r="25">
      <c r="A25" s="13"/>
      <c r="B25" s="14"/>
      <c r="C25" s="14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</row>
    <row r="26">
      <c r="A26" s="13"/>
      <c r="B26" s="14"/>
      <c r="C26" s="14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</row>
    <row r="27">
      <c r="A27" s="13"/>
      <c r="B27" s="14"/>
      <c r="C27" s="14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</row>
    <row r="28">
      <c r="A28" s="23" t="s">
        <v>22</v>
      </c>
      <c r="B28" s="24"/>
      <c r="C28" s="24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36"/>
      <c r="S28" s="36"/>
      <c r="T28" s="3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6"/>
      <c r="AG28" s="3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  <row r="29">
      <c r="A29" s="3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0">
      <c r="A30" s="1" t="s">
        <v>33</v>
      </c>
      <c r="B30" s="2" t="s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5" t="s">
        <v>2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>
      <c r="A31" s="8"/>
      <c r="B31" s="9" t="s">
        <v>3</v>
      </c>
      <c r="C31" s="10" t="s">
        <v>4</v>
      </c>
      <c r="D31" s="9" t="s">
        <v>5</v>
      </c>
      <c r="E31" s="9" t="s">
        <v>6</v>
      </c>
      <c r="F31" s="9" t="s">
        <v>7</v>
      </c>
      <c r="G31" s="9" t="s">
        <v>8</v>
      </c>
      <c r="H31" s="9" t="s">
        <v>9</v>
      </c>
      <c r="I31" s="9" t="s">
        <v>10</v>
      </c>
      <c r="J31" s="9" t="s">
        <v>11</v>
      </c>
      <c r="K31" s="9" t="s">
        <v>12</v>
      </c>
      <c r="L31" s="10" t="s">
        <v>13</v>
      </c>
      <c r="M31" s="10" t="s">
        <v>14</v>
      </c>
      <c r="N31" s="10" t="s">
        <v>15</v>
      </c>
      <c r="O31" s="10" t="s">
        <v>16</v>
      </c>
      <c r="P31" s="10" t="s">
        <v>17</v>
      </c>
      <c r="Q31" s="10" t="s">
        <v>18</v>
      </c>
      <c r="R31" s="11" t="s">
        <v>3</v>
      </c>
      <c r="S31" s="12" t="s">
        <v>4</v>
      </c>
      <c r="T31" s="11" t="s">
        <v>5</v>
      </c>
      <c r="U31" s="11" t="s">
        <v>6</v>
      </c>
      <c r="V31" s="11" t="s">
        <v>7</v>
      </c>
      <c r="W31" s="11" t="s">
        <v>8</v>
      </c>
      <c r="X31" s="11" t="s">
        <v>9</v>
      </c>
      <c r="Y31" s="11" t="s">
        <v>10</v>
      </c>
      <c r="Z31" s="11" t="s">
        <v>11</v>
      </c>
      <c r="AA31" s="11" t="s">
        <v>12</v>
      </c>
      <c r="AB31" s="12" t="s">
        <v>13</v>
      </c>
      <c r="AC31" s="12" t="s">
        <v>14</v>
      </c>
      <c r="AD31" s="12" t="s">
        <v>15</v>
      </c>
      <c r="AE31" s="12" t="s">
        <v>16</v>
      </c>
      <c r="AF31" s="12" t="s">
        <v>17</v>
      </c>
      <c r="AG31" s="12" t="s">
        <v>18</v>
      </c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>
      <c r="A32" s="39" t="s">
        <v>34</v>
      </c>
      <c r="B32" s="14"/>
      <c r="C32" s="14"/>
      <c r="D32" s="1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35"/>
      <c r="S32" s="35"/>
      <c r="T32" s="35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35"/>
      <c r="AG32" s="35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>
      <c r="A33" s="39" t="s">
        <v>35</v>
      </c>
      <c r="B33" s="14"/>
      <c r="C33" s="14"/>
      <c r="D33" s="1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35"/>
      <c r="S33" s="35"/>
      <c r="T33" s="35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35"/>
      <c r="AG33" s="35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</row>
    <row r="34">
      <c r="A34" s="41" t="s">
        <v>36</v>
      </c>
      <c r="B34" s="14"/>
      <c r="C34" s="14"/>
      <c r="D34" s="1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35"/>
      <c r="S34" s="35"/>
      <c r="T34" s="35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35"/>
      <c r="AG34" s="35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>
      <c r="A35" s="41" t="s">
        <v>37</v>
      </c>
      <c r="B35" s="14"/>
      <c r="C35" s="14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35"/>
      <c r="S35" s="35"/>
      <c r="T35" s="35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35"/>
      <c r="AG35" s="35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</row>
    <row r="36">
      <c r="A36" s="42" t="s">
        <v>38</v>
      </c>
      <c r="B36" s="14"/>
      <c r="C36" s="14"/>
      <c r="D36" s="1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35"/>
      <c r="S36" s="35"/>
      <c r="T36" s="35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35"/>
      <c r="AG36" s="35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>
      <c r="A37" s="42" t="s">
        <v>39</v>
      </c>
      <c r="B37" s="14"/>
      <c r="C37" s="14"/>
      <c r="D37" s="1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35"/>
      <c r="S37" s="35"/>
      <c r="T37" s="35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35"/>
      <c r="AG37" s="35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>
      <c r="A38" s="42" t="s">
        <v>40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>
      <c r="A39" s="23" t="s">
        <v>41</v>
      </c>
      <c r="B39" s="24"/>
      <c r="C39" s="24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36"/>
      <c r="S39" s="36"/>
      <c r="T39" s="36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6"/>
      <c r="AG39" s="3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>
      <c r="A40" s="23"/>
      <c r="B40" s="24"/>
      <c r="C40" s="24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6"/>
      <c r="S40" s="36"/>
      <c r="T40" s="36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6"/>
      <c r="AG40" s="3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>
      <c r="A41" s="23"/>
      <c r="B41" s="24"/>
      <c r="C41" s="24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6"/>
      <c r="S41" s="36"/>
      <c r="T41" s="36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6"/>
      <c r="AG41" s="3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>
      <c r="A42" s="23"/>
      <c r="B42" s="24"/>
      <c r="C42" s="24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6"/>
      <c r="S42" s="36"/>
      <c r="T42" s="36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6"/>
      <c r="AG42" s="3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>
      <c r="A43" s="23"/>
      <c r="B43" s="24"/>
      <c r="C43" s="24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6"/>
      <c r="S43" s="36"/>
      <c r="T43" s="36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6"/>
      <c r="AG43" s="3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>
      <c r="A44" s="23" t="s">
        <v>22</v>
      </c>
      <c r="B44" s="24"/>
      <c r="C44" s="24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6"/>
      <c r="S44" s="36"/>
      <c r="T44" s="36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6"/>
      <c r="AG44" s="3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>
      <c r="A45" s="38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>
      <c r="A46" s="1" t="s">
        <v>42</v>
      </c>
      <c r="B46" s="2" t="s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5" t="s">
        <v>2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4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>
      <c r="A47" s="8"/>
      <c r="B47" s="9" t="s">
        <v>3</v>
      </c>
      <c r="C47" s="10" t="s">
        <v>4</v>
      </c>
      <c r="D47" s="9" t="s">
        <v>5</v>
      </c>
      <c r="E47" s="9" t="s">
        <v>6</v>
      </c>
      <c r="F47" s="9" t="s">
        <v>7</v>
      </c>
      <c r="G47" s="9" t="s">
        <v>8</v>
      </c>
      <c r="H47" s="9" t="s">
        <v>9</v>
      </c>
      <c r="I47" s="9" t="s">
        <v>10</v>
      </c>
      <c r="J47" s="9" t="s">
        <v>11</v>
      </c>
      <c r="K47" s="9" t="s">
        <v>12</v>
      </c>
      <c r="L47" s="10" t="s">
        <v>13</v>
      </c>
      <c r="M47" s="10" t="s">
        <v>14</v>
      </c>
      <c r="N47" s="10" t="s">
        <v>15</v>
      </c>
      <c r="O47" s="10" t="s">
        <v>16</v>
      </c>
      <c r="P47" s="10" t="s">
        <v>17</v>
      </c>
      <c r="Q47" s="10" t="s">
        <v>18</v>
      </c>
      <c r="R47" s="11" t="s">
        <v>3</v>
      </c>
      <c r="S47" s="12" t="s">
        <v>4</v>
      </c>
      <c r="T47" s="11" t="s">
        <v>5</v>
      </c>
      <c r="U47" s="11" t="s">
        <v>6</v>
      </c>
      <c r="V47" s="11" t="s">
        <v>7</v>
      </c>
      <c r="W47" s="11" t="s">
        <v>8</v>
      </c>
      <c r="X47" s="11" t="s">
        <v>9</v>
      </c>
      <c r="Y47" s="11" t="s">
        <v>10</v>
      </c>
      <c r="Z47" s="11" t="s">
        <v>11</v>
      </c>
      <c r="AA47" s="11" t="s">
        <v>12</v>
      </c>
      <c r="AB47" s="12" t="s">
        <v>13</v>
      </c>
      <c r="AC47" s="12" t="s">
        <v>14</v>
      </c>
      <c r="AD47" s="12" t="s">
        <v>15</v>
      </c>
      <c r="AE47" s="12" t="s">
        <v>16</v>
      </c>
      <c r="AF47" s="12" t="s">
        <v>17</v>
      </c>
      <c r="AG47" s="12" t="s">
        <v>18</v>
      </c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>
      <c r="A48" s="23" t="s">
        <v>43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35"/>
      <c r="S48" s="35"/>
      <c r="T48" s="35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35"/>
      <c r="AG48" s="35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>
      <c r="A49" s="23" t="s">
        <v>44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35"/>
      <c r="S49" s="35"/>
      <c r="T49" s="35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35"/>
      <c r="AG49" s="35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>
      <c r="A50" s="23" t="s">
        <v>45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35"/>
      <c r="S50" s="35"/>
      <c r="T50" s="35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35"/>
      <c r="AG50" s="35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>
      <c r="A51" s="23" t="s">
        <v>46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35"/>
      <c r="S51" s="35"/>
      <c r="T51" s="35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35"/>
      <c r="AG51" s="35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>
      <c r="A52" s="44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35"/>
      <c r="S52" s="35"/>
      <c r="T52" s="35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35"/>
      <c r="AG52" s="35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>
      <c r="A53" s="44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35"/>
      <c r="S53" s="35"/>
      <c r="T53" s="35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35"/>
      <c r="AG53" s="35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>
      <c r="A54" s="44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35"/>
      <c r="S54" s="35"/>
      <c r="T54" s="35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35"/>
      <c r="AG54" s="35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>
      <c r="A55" s="23" t="s">
        <v>22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35"/>
      <c r="S55" s="35"/>
      <c r="T55" s="35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35"/>
      <c r="AG55" s="35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>
      <c r="A56" s="3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>
      <c r="A57" s="38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>
      <c r="A58" s="3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>
      <c r="A59" s="3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>
      <c r="A60" s="3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>
      <c r="A61" s="3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>
      <c r="A62" s="3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>
      <c r="A63" s="3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>
      <c r="A64" s="3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>
      <c r="A65" s="3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</row>
    <row r="66">
      <c r="A66" s="3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</row>
    <row r="67">
      <c r="A67" s="3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</row>
    <row r="68">
      <c r="A68" s="3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>
      <c r="A69" s="3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>
      <c r="A70" s="3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>
      <c r="A71" s="3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>
      <c r="A72" s="3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>
      <c r="A73" s="3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</row>
    <row r="74">
      <c r="A74" s="3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</row>
    <row r="75">
      <c r="A75" s="3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</row>
    <row r="76">
      <c r="A76" s="3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</row>
    <row r="77">
      <c r="A77" s="3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>
      <c r="A78" s="3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>
      <c r="A79" s="3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</row>
    <row r="80">
      <c r="A80" s="3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</row>
    <row r="81">
      <c r="A81" s="3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</row>
    <row r="82">
      <c r="A82" s="3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</row>
    <row r="83">
      <c r="A83" s="3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>
      <c r="A84" s="3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>
      <c r="A85" s="3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</row>
    <row r="86">
      <c r="A86" s="3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</row>
    <row r="87">
      <c r="A87" s="3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>
      <c r="A88" s="3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>
      <c r="A89" s="3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>
      <c r="A90" s="3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>
      <c r="A91" s="3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</row>
    <row r="92">
      <c r="A92" s="3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>
      <c r="A93" s="3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</row>
    <row r="94">
      <c r="A94" s="3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>
      <c r="A95" s="3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>
      <c r="A96" s="3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>
      <c r="A97" s="3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>
      <c r="A98" s="3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</row>
    <row r="99">
      <c r="A99" s="3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</row>
    <row r="100">
      <c r="A100" s="3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  <row r="101">
      <c r="A101" s="3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>
      <c r="A102" s="3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</row>
    <row r="103">
      <c r="A103" s="3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</row>
    <row r="104">
      <c r="A104" s="3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</row>
    <row r="105">
      <c r="A105" s="3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</row>
    <row r="106">
      <c r="A106" s="3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</row>
    <row r="107">
      <c r="A107" s="3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</row>
    <row r="108">
      <c r="A108" s="3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</row>
    <row r="109">
      <c r="A109" s="3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</row>
    <row r="110">
      <c r="A110" s="3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</row>
    <row r="111">
      <c r="A111" s="3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</row>
    <row r="112">
      <c r="A112" s="3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</row>
    <row r="113">
      <c r="A113" s="3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</row>
    <row r="114">
      <c r="A114" s="3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</row>
    <row r="115">
      <c r="A115" s="3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</row>
    <row r="116">
      <c r="A116" s="3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</row>
    <row r="117">
      <c r="A117" s="3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</row>
    <row r="118">
      <c r="A118" s="3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</row>
    <row r="119">
      <c r="A119" s="3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</row>
    <row r="120">
      <c r="A120" s="3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</row>
    <row r="121">
      <c r="A121" s="3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</row>
    <row r="122">
      <c r="A122" s="3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>
      <c r="A123" s="38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>
      <c r="A125" s="3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>
      <c r="A126" s="3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</row>
    <row r="127">
      <c r="A127" s="38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>
      <c r="A128" s="3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</row>
    <row r="129">
      <c r="A129" s="38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</row>
    <row r="130">
      <c r="A130" s="3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</row>
    <row r="131">
      <c r="A131" s="38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</row>
    <row r="132">
      <c r="A132" s="3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</row>
    <row r="133">
      <c r="A133" s="38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</row>
    <row r="134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</row>
    <row r="135">
      <c r="A135" s="38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</row>
    <row r="136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</row>
    <row r="137">
      <c r="A137" s="38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</row>
    <row r="138">
      <c r="A138" s="3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</row>
    <row r="139">
      <c r="A139" s="38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</row>
    <row r="140">
      <c r="A140" s="3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</row>
    <row r="141">
      <c r="A141" s="3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>
      <c r="A142" s="3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>
      <c r="A143" s="3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>
      <c r="A144" s="3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>
      <c r="A146" s="3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>
      <c r="A147" s="38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>
      <c r="A148" s="3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</row>
    <row r="149">
      <c r="A149" s="38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</row>
    <row r="150">
      <c r="A150" s="3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</row>
    <row r="151">
      <c r="A151" s="38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</row>
    <row r="152">
      <c r="A152" s="3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</row>
    <row r="153">
      <c r="A153" s="38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>
      <c r="A154" s="3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>
      <c r="A155" s="38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</row>
    <row r="156">
      <c r="A156" s="3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</row>
    <row r="157">
      <c r="A157" s="38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</row>
    <row r="158">
      <c r="A158" s="3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</row>
    <row r="159">
      <c r="A159" s="38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</row>
    <row r="160">
      <c r="A160" s="3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</row>
    <row r="161">
      <c r="A161" s="38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</row>
    <row r="162">
      <c r="A162" s="3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</row>
    <row r="163">
      <c r="A163" s="38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>
      <c r="A164" s="3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>
      <c r="A165" s="38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</row>
    <row r="167">
      <c r="A167" s="3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</row>
    <row r="168">
      <c r="A168" s="3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</row>
    <row r="169">
      <c r="A169" s="38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</row>
    <row r="170">
      <c r="A170" s="3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</row>
    <row r="171">
      <c r="A171" s="38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>
      <c r="A172" s="3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</row>
    <row r="17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</row>
    <row r="174">
      <c r="A174" s="3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</row>
    <row r="175">
      <c r="A175" s="3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</row>
    <row r="176">
      <c r="A176" s="3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</row>
    <row r="177">
      <c r="A177" s="3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</row>
    <row r="178">
      <c r="A178" s="3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>
      <c r="A179" s="38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>
      <c r="A180" s="3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</row>
    <row r="181">
      <c r="A181" s="38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</row>
    <row r="182">
      <c r="A182" s="3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</row>
    <row r="183">
      <c r="A183" s="38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</row>
    <row r="184">
      <c r="A184" s="3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</row>
    <row r="185">
      <c r="A185" s="38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</row>
    <row r="186">
      <c r="A186" s="3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</row>
    <row r="187">
      <c r="A187" s="38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</row>
    <row r="188">
      <c r="A188" s="3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</row>
    <row r="189">
      <c r="A189" s="38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</row>
    <row r="190">
      <c r="A190" s="3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</row>
    <row r="191">
      <c r="A191" s="38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</row>
    <row r="192">
      <c r="A192" s="3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</row>
    <row r="193">
      <c r="A193" s="38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</row>
    <row r="194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</row>
    <row r="195">
      <c r="A195" s="38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</row>
    <row r="196">
      <c r="A196" s="3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</row>
    <row r="197">
      <c r="A197" s="3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</row>
    <row r="198">
      <c r="A198" s="3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>
      <c r="A199" s="38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</row>
    <row r="200">
      <c r="A200" s="3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</row>
    <row r="201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</row>
    <row r="202">
      <c r="A202" s="3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</row>
    <row r="203">
      <c r="A203" s="38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</row>
    <row r="204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</row>
    <row r="205">
      <c r="A205" s="38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</row>
    <row r="206">
      <c r="A206" s="3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</row>
    <row r="207">
      <c r="A207" s="3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</row>
    <row r="208">
      <c r="A208" s="3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</row>
    <row r="209">
      <c r="A209" s="38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</row>
    <row r="210">
      <c r="A210" s="3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>
      <c r="A211" s="38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>
      <c r="A212" s="3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>
      <c r="A213" s="38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>
      <c r="A214" s="3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>
      <c r="A215" s="3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>
      <c r="A217" s="3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>
      <c r="A218" s="3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>
      <c r="A219" s="38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>
      <c r="A220" s="3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>
      <c r="A221" s="38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>
      <c r="A222" s="3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>
      <c r="A223" s="38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>
      <c r="A224" s="3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</row>
    <row r="225">
      <c r="A225" s="38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</row>
    <row r="226">
      <c r="A226" s="3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</row>
    <row r="227">
      <c r="A227" s="38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</row>
    <row r="228">
      <c r="A228" s="3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</row>
    <row r="229">
      <c r="A229" s="38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</row>
    <row r="230">
      <c r="A230" s="3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</row>
    <row r="231">
      <c r="A231" s="38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</row>
    <row r="232">
      <c r="A232" s="3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</row>
    <row r="233">
      <c r="A233" s="38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</row>
    <row r="234">
      <c r="A234" s="3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</row>
    <row r="235">
      <c r="A235" s="38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</row>
    <row r="236">
      <c r="A236" s="3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</row>
    <row r="237">
      <c r="A237" s="3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</row>
    <row r="238">
      <c r="A238" s="3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</row>
    <row r="239">
      <c r="A239" s="38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</row>
    <row r="240">
      <c r="A240" s="3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</row>
    <row r="241">
      <c r="A241" s="38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</row>
    <row r="242">
      <c r="A242" s="3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</row>
    <row r="243">
      <c r="A243" s="38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</row>
    <row r="244">
      <c r="A244" s="3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</row>
    <row r="245">
      <c r="A245" s="38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</row>
    <row r="246">
      <c r="A246" s="38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</row>
    <row r="247">
      <c r="A247" s="38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</row>
    <row r="248">
      <c r="A248" s="3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</row>
    <row r="249">
      <c r="A249" s="38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</row>
    <row r="250">
      <c r="A250" s="38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</row>
    <row r="251">
      <c r="A251" s="38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</row>
    <row r="252">
      <c r="A252" s="38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</row>
    <row r="253">
      <c r="A253" s="38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</row>
    <row r="254">
      <c r="A254" s="38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</row>
    <row r="255">
      <c r="A255" s="38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</row>
    <row r="256">
      <c r="A256" s="38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</row>
    <row r="257">
      <c r="A257" s="38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</row>
    <row r="258">
      <c r="A258" s="3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</row>
    <row r="259">
      <c r="A259" s="38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</row>
    <row r="260">
      <c r="A260" s="38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</row>
    <row r="261">
      <c r="A261" s="38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>
      <c r="A262" s="38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</row>
    <row r="263">
      <c r="A263" s="38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</row>
    <row r="264">
      <c r="A264" s="38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</row>
    <row r="265">
      <c r="A265" s="38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</row>
    <row r="266">
      <c r="A266" s="38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</row>
    <row r="267">
      <c r="A267" s="38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</row>
    <row r="268">
      <c r="A268" s="3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</row>
    <row r="269">
      <c r="A269" s="38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</row>
    <row r="270">
      <c r="A270" s="3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</row>
    <row r="271">
      <c r="A271" s="38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</row>
    <row r="272">
      <c r="A272" s="38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</row>
    <row r="273">
      <c r="A273" s="38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</row>
    <row r="274">
      <c r="A274" s="38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</row>
    <row r="275">
      <c r="A275" s="38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</row>
    <row r="276">
      <c r="A276" s="38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</row>
    <row r="277">
      <c r="A277" s="38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</row>
    <row r="278">
      <c r="A278" s="3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</row>
    <row r="279">
      <c r="A279" s="38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</row>
    <row r="280">
      <c r="A280" s="38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</row>
    <row r="281">
      <c r="A281" s="38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</row>
    <row r="282">
      <c r="A282" s="38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</row>
    <row r="283">
      <c r="A283" s="38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</row>
    <row r="284">
      <c r="A284" s="38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</row>
    <row r="285">
      <c r="A285" s="38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</row>
    <row r="286">
      <c r="A286" s="38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</row>
    <row r="287">
      <c r="A287" s="38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</row>
    <row r="288">
      <c r="A288" s="38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</row>
    <row r="289">
      <c r="A289" s="38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</row>
    <row r="290">
      <c r="A290" s="38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</row>
    <row r="291">
      <c r="A291" s="38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</row>
    <row r="292">
      <c r="A292" s="38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</row>
    <row r="293">
      <c r="A293" s="38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</row>
    <row r="294">
      <c r="A294" s="38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</row>
    <row r="295">
      <c r="A295" s="38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</row>
    <row r="296">
      <c r="A296" s="38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</row>
    <row r="297">
      <c r="A297" s="38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</row>
    <row r="298">
      <c r="A298" s="38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</row>
    <row r="299">
      <c r="A299" s="38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</row>
    <row r="300">
      <c r="A300" s="38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</row>
    <row r="301">
      <c r="A301" s="38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</row>
    <row r="302">
      <c r="A302" s="38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</row>
    <row r="303">
      <c r="A303" s="38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</row>
    <row r="304">
      <c r="A304" s="3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</row>
    <row r="305">
      <c r="A305" s="38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</row>
    <row r="306">
      <c r="A306" s="3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</row>
    <row r="307">
      <c r="A307" s="3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</row>
    <row r="308">
      <c r="A308" s="38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</row>
    <row r="309">
      <c r="A309" s="38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</row>
    <row r="310">
      <c r="A310" s="38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</row>
    <row r="311">
      <c r="A311" s="38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</row>
    <row r="312">
      <c r="A312" s="38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</row>
    <row r="313">
      <c r="A313" s="38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</row>
    <row r="314">
      <c r="A314" s="38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</row>
    <row r="315">
      <c r="A315" s="38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</row>
    <row r="316">
      <c r="A316" s="38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</row>
    <row r="317">
      <c r="A317" s="38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</row>
    <row r="318">
      <c r="A318" s="38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</row>
    <row r="319">
      <c r="A319" s="38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</row>
    <row r="320">
      <c r="A320" s="38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</row>
    <row r="321">
      <c r="A321" s="38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</row>
    <row r="322">
      <c r="A322" s="38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</row>
    <row r="323">
      <c r="A323" s="38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</row>
    <row r="324">
      <c r="A324" s="38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</row>
    <row r="325">
      <c r="A325" s="38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</row>
    <row r="326">
      <c r="A326" s="38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</row>
    <row r="327">
      <c r="A327" s="38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</row>
    <row r="328">
      <c r="A328" s="38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</row>
    <row r="329">
      <c r="A329" s="38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</row>
    <row r="330">
      <c r="A330" s="38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</row>
    <row r="331">
      <c r="A331" s="38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</row>
    <row r="332">
      <c r="A332" s="38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</row>
    <row r="333">
      <c r="A333" s="38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</row>
    <row r="334">
      <c r="A334" s="38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</row>
    <row r="335">
      <c r="A335" s="38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</row>
    <row r="336">
      <c r="A336" s="38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</row>
    <row r="337">
      <c r="A337" s="38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</row>
    <row r="338">
      <c r="A338" s="38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</row>
    <row r="339">
      <c r="A339" s="38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</row>
    <row r="340">
      <c r="A340" s="38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</row>
    <row r="341">
      <c r="A341" s="38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</row>
    <row r="342">
      <c r="A342" s="3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</row>
    <row r="343">
      <c r="A343" s="38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</row>
    <row r="344">
      <c r="A344" s="38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</row>
    <row r="345">
      <c r="A345" s="38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</row>
    <row r="346">
      <c r="A346" s="3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</row>
    <row r="347">
      <c r="A347" s="38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</row>
    <row r="348">
      <c r="A348" s="38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</row>
    <row r="349">
      <c r="A349" s="38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</row>
    <row r="350">
      <c r="A350" s="38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</row>
    <row r="351">
      <c r="A351" s="38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</row>
    <row r="352">
      <c r="A352" s="38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</row>
    <row r="353">
      <c r="A353" s="38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</row>
    <row r="354">
      <c r="A354" s="38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</row>
    <row r="355">
      <c r="A355" s="38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</row>
    <row r="356">
      <c r="A356" s="38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</row>
    <row r="357">
      <c r="A357" s="38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</row>
    <row r="358">
      <c r="A358" s="38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</row>
    <row r="359">
      <c r="A359" s="38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</row>
    <row r="360">
      <c r="A360" s="38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</row>
    <row r="361">
      <c r="A361" s="38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</row>
    <row r="362">
      <c r="A362" s="38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</row>
    <row r="363">
      <c r="A363" s="38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</row>
    <row r="364">
      <c r="A364" s="38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</row>
    <row r="365">
      <c r="A365" s="38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</row>
    <row r="366">
      <c r="A366" s="38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</row>
    <row r="367">
      <c r="A367" s="38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</row>
    <row r="368">
      <c r="A368" s="38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</row>
    <row r="369">
      <c r="A369" s="38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</row>
    <row r="370">
      <c r="A370" s="38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</row>
    <row r="371">
      <c r="A371" s="38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</row>
    <row r="372">
      <c r="A372" s="38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</row>
    <row r="373">
      <c r="A373" s="38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</row>
    <row r="374">
      <c r="A374" s="38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</row>
    <row r="375">
      <c r="A375" s="38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</row>
    <row r="376">
      <c r="A376" s="38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</row>
    <row r="377">
      <c r="A377" s="38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</row>
    <row r="378">
      <c r="A378" s="38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</row>
    <row r="379">
      <c r="A379" s="38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</row>
    <row r="380">
      <c r="A380" s="38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</row>
    <row r="381">
      <c r="A381" s="38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</row>
    <row r="382">
      <c r="A382" s="38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</row>
    <row r="383">
      <c r="A383" s="38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</row>
    <row r="384">
      <c r="A384" s="38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</row>
    <row r="385">
      <c r="A385" s="38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</row>
    <row r="386">
      <c r="A386" s="38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</row>
    <row r="387">
      <c r="A387" s="38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</row>
    <row r="388">
      <c r="A388" s="38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</row>
    <row r="389">
      <c r="A389" s="38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</row>
    <row r="390">
      <c r="A390" s="38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</row>
    <row r="391">
      <c r="A391" s="38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</row>
    <row r="392">
      <c r="A392" s="38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</row>
    <row r="393">
      <c r="A393" s="38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</row>
    <row r="394">
      <c r="A394" s="38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</row>
    <row r="395">
      <c r="A395" s="38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</row>
    <row r="396">
      <c r="A396" s="38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</row>
    <row r="397">
      <c r="A397" s="38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</row>
    <row r="398">
      <c r="A398" s="3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</row>
    <row r="399">
      <c r="A399" s="38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</row>
    <row r="400">
      <c r="A400" s="3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</row>
    <row r="401">
      <c r="A401" s="38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</row>
    <row r="402">
      <c r="A402" s="3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</row>
    <row r="403">
      <c r="A403" s="3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</row>
    <row r="404">
      <c r="A404" s="3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</row>
    <row r="405">
      <c r="A405" s="3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</row>
    <row r="406">
      <c r="A406" s="3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</row>
    <row r="407">
      <c r="A407" s="3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</row>
    <row r="408">
      <c r="A408" s="3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</row>
    <row r="409">
      <c r="A409" s="3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</row>
    <row r="410">
      <c r="A410" s="3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</row>
    <row r="411">
      <c r="A411" s="3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</row>
    <row r="412">
      <c r="A412" s="3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</row>
    <row r="413">
      <c r="A413" s="3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</row>
    <row r="414">
      <c r="A414" s="3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</row>
    <row r="415">
      <c r="A415" s="3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</row>
    <row r="416">
      <c r="A416" s="3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</row>
    <row r="417">
      <c r="A417" s="3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</row>
    <row r="418">
      <c r="A418" s="3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</row>
    <row r="419">
      <c r="A419" s="3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</row>
    <row r="420">
      <c r="A420" s="3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</row>
    <row r="421">
      <c r="A421" s="3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</row>
    <row r="422">
      <c r="A422" s="3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</row>
    <row r="423">
      <c r="A423" s="3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</row>
    <row r="424">
      <c r="A424" s="3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</row>
    <row r="425">
      <c r="A425" s="3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</row>
    <row r="426">
      <c r="A426" s="3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</row>
    <row r="427">
      <c r="A427" s="3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</row>
    <row r="428">
      <c r="A428" s="3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</row>
    <row r="429">
      <c r="A429" s="3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</row>
    <row r="430">
      <c r="A430" s="3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</row>
    <row r="431">
      <c r="A431" s="3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</row>
    <row r="432">
      <c r="A432" s="3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</row>
    <row r="433">
      <c r="A433" s="3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</row>
    <row r="434">
      <c r="A434" s="3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</row>
    <row r="435">
      <c r="A435" s="3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</row>
    <row r="436">
      <c r="A436" s="3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</row>
    <row r="437">
      <c r="A437" s="3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</row>
    <row r="438">
      <c r="A438" s="3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</row>
    <row r="439">
      <c r="A439" s="3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</row>
    <row r="440">
      <c r="A440" s="3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</row>
    <row r="441">
      <c r="A441" s="3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</row>
    <row r="442">
      <c r="A442" s="3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</row>
    <row r="443">
      <c r="A443" s="3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</row>
    <row r="444">
      <c r="A444" s="3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</row>
    <row r="445">
      <c r="A445" s="3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</row>
    <row r="446">
      <c r="A446" s="3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</row>
    <row r="447">
      <c r="A447" s="3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</row>
    <row r="448">
      <c r="A448" s="3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</row>
    <row r="449">
      <c r="A449" s="3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</row>
    <row r="450">
      <c r="A450" s="3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</row>
    <row r="451">
      <c r="A451" s="3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</row>
    <row r="452">
      <c r="A452" s="3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</row>
    <row r="453">
      <c r="A453" s="3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</row>
    <row r="454">
      <c r="A454" s="3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</row>
    <row r="455">
      <c r="A455" s="3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</row>
    <row r="456">
      <c r="A456" s="3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</row>
    <row r="457">
      <c r="A457" s="3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</row>
    <row r="458">
      <c r="A458" s="3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</row>
    <row r="459">
      <c r="A459" s="3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</row>
    <row r="460">
      <c r="A460" s="3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</row>
    <row r="461">
      <c r="A461" s="3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</row>
    <row r="462">
      <c r="A462" s="3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</row>
    <row r="463">
      <c r="A463" s="3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</row>
    <row r="464">
      <c r="A464" s="3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</row>
    <row r="465">
      <c r="A465" s="3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</row>
    <row r="466">
      <c r="A466" s="3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</row>
    <row r="467">
      <c r="A467" s="3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</row>
    <row r="468">
      <c r="A468" s="3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</row>
    <row r="469">
      <c r="A469" s="3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>
      <c r="A470" s="3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>
      <c r="A471" s="3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>
      <c r="A472" s="3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>
      <c r="A473" s="3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>
      <c r="A474" s="3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>
      <c r="A475" s="3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>
      <c r="A476" s="3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>
      <c r="A477" s="3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</row>
    <row r="478">
      <c r="A478" s="3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</row>
    <row r="479">
      <c r="A479" s="3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>
      <c r="A480" s="3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>
      <c r="A481" s="3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>
      <c r="A482" s="3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>
      <c r="A483" s="3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>
      <c r="A484" s="3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>
      <c r="A485" s="3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>
      <c r="A486" s="3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</row>
    <row r="487">
      <c r="A487" s="3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</row>
    <row r="488">
      <c r="A488" s="3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</row>
    <row r="489">
      <c r="A489" s="3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</row>
    <row r="490">
      <c r="A490" s="3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</row>
    <row r="491">
      <c r="A491" s="3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</row>
    <row r="492">
      <c r="A492" s="3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</row>
    <row r="493">
      <c r="A493" s="3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</row>
    <row r="494">
      <c r="A494" s="3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</row>
    <row r="495">
      <c r="A495" s="3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</row>
    <row r="496">
      <c r="A496" s="3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</row>
    <row r="497">
      <c r="A497" s="3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</row>
    <row r="498">
      <c r="A498" s="3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</row>
    <row r="499">
      <c r="A499" s="3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</row>
    <row r="500">
      <c r="A500" s="3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</row>
    <row r="501">
      <c r="A501" s="3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</row>
    <row r="502">
      <c r="A502" s="3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</row>
    <row r="503">
      <c r="A503" s="3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</row>
    <row r="504">
      <c r="A504" s="3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</row>
    <row r="505">
      <c r="A505" s="3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</row>
    <row r="506">
      <c r="A506" s="3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</row>
    <row r="507">
      <c r="A507" s="3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</row>
    <row r="508">
      <c r="A508" s="3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</row>
    <row r="509">
      <c r="A509" s="3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</row>
    <row r="510">
      <c r="A510" s="3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</row>
    <row r="511">
      <c r="A511" s="3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</row>
    <row r="512">
      <c r="A512" s="3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</row>
    <row r="513">
      <c r="A513" s="3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</row>
    <row r="514">
      <c r="A514" s="3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</row>
    <row r="515">
      <c r="A515" s="3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</row>
    <row r="516">
      <c r="A516" s="3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</row>
    <row r="517">
      <c r="A517" s="3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</row>
    <row r="518">
      <c r="A518" s="3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</row>
    <row r="519">
      <c r="A519" s="3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</row>
    <row r="520">
      <c r="A520" s="3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</row>
    <row r="521">
      <c r="A521" s="3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</row>
    <row r="522">
      <c r="A522" s="3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</row>
    <row r="523">
      <c r="A523" s="3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</row>
    <row r="524">
      <c r="A524" s="3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</row>
    <row r="525">
      <c r="A525" s="3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</row>
    <row r="526">
      <c r="A526" s="3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</row>
    <row r="527">
      <c r="A527" s="3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</row>
    <row r="528">
      <c r="A528" s="3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</row>
    <row r="529">
      <c r="A529" s="3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</row>
    <row r="530">
      <c r="A530" s="3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</row>
    <row r="531">
      <c r="A531" s="3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</row>
    <row r="532">
      <c r="A532" s="3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</row>
    <row r="533">
      <c r="A533" s="3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</row>
    <row r="534">
      <c r="A534" s="3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</row>
    <row r="535">
      <c r="A535" s="3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</row>
    <row r="536">
      <c r="A536" s="38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</row>
    <row r="537">
      <c r="A537" s="38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</row>
    <row r="538">
      <c r="A538" s="38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</row>
    <row r="539">
      <c r="A539" s="38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</row>
    <row r="540">
      <c r="A540" s="38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</row>
    <row r="541">
      <c r="A541" s="38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</row>
    <row r="542">
      <c r="A542" s="38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</row>
    <row r="543">
      <c r="A543" s="38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</row>
    <row r="544">
      <c r="A544" s="38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</row>
    <row r="545">
      <c r="A545" s="38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</row>
    <row r="546">
      <c r="A546" s="38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</row>
    <row r="547">
      <c r="A547" s="38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</row>
    <row r="548">
      <c r="A548" s="38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</row>
    <row r="549">
      <c r="A549" s="38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</row>
    <row r="550">
      <c r="A550" s="38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</row>
    <row r="551">
      <c r="A551" s="38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</row>
    <row r="552">
      <c r="A552" s="3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</row>
    <row r="553">
      <c r="A553" s="38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</row>
    <row r="554">
      <c r="A554" s="38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</row>
    <row r="555">
      <c r="A555" s="38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</row>
    <row r="556">
      <c r="A556" s="3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</row>
    <row r="557">
      <c r="A557" s="38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</row>
    <row r="558">
      <c r="A558" s="38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</row>
    <row r="559">
      <c r="A559" s="38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</row>
    <row r="560">
      <c r="A560" s="38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</row>
    <row r="561">
      <c r="A561" s="38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</row>
    <row r="562">
      <c r="A562" s="38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</row>
    <row r="563">
      <c r="A563" s="38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</row>
    <row r="564">
      <c r="A564" s="38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</row>
    <row r="565">
      <c r="A565" s="38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</row>
    <row r="566">
      <c r="A566" s="38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</row>
    <row r="567">
      <c r="A567" s="38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</row>
    <row r="568">
      <c r="A568" s="38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</row>
    <row r="569">
      <c r="A569" s="38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</row>
    <row r="570">
      <c r="A570" s="38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</row>
    <row r="571">
      <c r="A571" s="38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</row>
    <row r="572">
      <c r="A572" s="38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</row>
    <row r="573">
      <c r="A573" s="38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</row>
    <row r="574">
      <c r="A574" s="38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</row>
    <row r="575">
      <c r="A575" s="38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</row>
    <row r="576">
      <c r="A576" s="38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</row>
    <row r="577">
      <c r="A577" s="38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</row>
    <row r="578">
      <c r="A578" s="38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</row>
    <row r="579">
      <c r="A579" s="38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</row>
    <row r="580">
      <c r="A580" s="38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</row>
    <row r="581">
      <c r="A581" s="38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</row>
    <row r="582">
      <c r="A582" s="38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</row>
    <row r="583">
      <c r="A583" s="38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</row>
    <row r="584">
      <c r="A584" s="38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</row>
    <row r="585">
      <c r="A585" s="38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</row>
    <row r="586">
      <c r="A586" s="38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</row>
    <row r="587">
      <c r="A587" s="38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</row>
    <row r="588">
      <c r="A588" s="38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</row>
    <row r="589">
      <c r="A589" s="38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</row>
    <row r="590">
      <c r="A590" s="38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</row>
    <row r="591">
      <c r="A591" s="38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</row>
    <row r="592">
      <c r="A592" s="38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</row>
    <row r="593">
      <c r="A593" s="38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</row>
    <row r="594">
      <c r="A594" s="38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</row>
    <row r="595">
      <c r="A595" s="38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</row>
    <row r="596">
      <c r="A596" s="38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</row>
    <row r="597">
      <c r="A597" s="38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</row>
    <row r="598">
      <c r="A598" s="38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</row>
    <row r="599">
      <c r="A599" s="38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</row>
    <row r="600">
      <c r="A600" s="38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</row>
    <row r="601">
      <c r="A601" s="38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</row>
    <row r="602">
      <c r="A602" s="38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</row>
    <row r="603">
      <c r="A603" s="38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</row>
    <row r="604">
      <c r="A604" s="38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</row>
    <row r="605">
      <c r="A605" s="38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</row>
    <row r="606">
      <c r="A606" s="38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</row>
    <row r="607">
      <c r="A607" s="38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</row>
    <row r="608">
      <c r="A608" s="38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</row>
    <row r="609">
      <c r="A609" s="38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</row>
    <row r="610">
      <c r="A610" s="38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</row>
    <row r="611">
      <c r="A611" s="38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</row>
    <row r="612">
      <c r="A612" s="38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</row>
    <row r="613">
      <c r="A613" s="38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</row>
    <row r="614">
      <c r="A614" s="38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</row>
    <row r="615">
      <c r="A615" s="38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</row>
    <row r="616">
      <c r="A616" s="38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</row>
    <row r="617">
      <c r="A617" s="38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</row>
    <row r="618">
      <c r="A618" s="38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</row>
    <row r="619">
      <c r="A619" s="38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</row>
    <row r="620">
      <c r="A620" s="38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</row>
    <row r="621">
      <c r="A621" s="38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</row>
    <row r="622">
      <c r="A622" s="38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</row>
    <row r="623">
      <c r="A623" s="38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</row>
    <row r="624">
      <c r="A624" s="3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</row>
    <row r="625">
      <c r="A625" s="3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</row>
    <row r="626">
      <c r="A626" s="38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</row>
    <row r="627">
      <c r="A627" s="38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</row>
    <row r="628">
      <c r="A628" s="38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</row>
    <row r="629">
      <c r="A629" s="38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</row>
    <row r="630">
      <c r="A630" s="38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</row>
    <row r="631">
      <c r="A631" s="38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</row>
    <row r="632">
      <c r="A632" s="38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</row>
    <row r="633">
      <c r="A633" s="3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</row>
    <row r="634">
      <c r="A634" s="38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</row>
    <row r="635">
      <c r="A635" s="38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</row>
    <row r="636">
      <c r="A636" s="38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</row>
    <row r="637">
      <c r="A637" s="38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</row>
    <row r="638">
      <c r="A638" s="38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</row>
    <row r="639">
      <c r="A639" s="38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</row>
    <row r="640">
      <c r="A640" s="38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</row>
    <row r="641">
      <c r="A641" s="38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</row>
    <row r="642">
      <c r="A642" s="38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</row>
    <row r="643">
      <c r="A643" s="38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</row>
    <row r="644">
      <c r="A644" s="38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</row>
    <row r="645">
      <c r="A645" s="38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</row>
    <row r="646">
      <c r="A646" s="38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</row>
    <row r="647">
      <c r="A647" s="3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</row>
    <row r="648">
      <c r="A648" s="38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</row>
    <row r="649">
      <c r="A649" s="38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</row>
    <row r="650">
      <c r="A650" s="38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</row>
    <row r="651">
      <c r="A651" s="38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</row>
    <row r="652">
      <c r="A652" s="38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</row>
    <row r="653">
      <c r="A653" s="38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</row>
    <row r="654">
      <c r="A654" s="38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</row>
    <row r="655">
      <c r="A655" s="38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</row>
    <row r="656">
      <c r="A656" s="38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</row>
    <row r="657">
      <c r="A657" s="38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</row>
    <row r="658">
      <c r="A658" s="38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</row>
    <row r="659">
      <c r="A659" s="38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</row>
    <row r="660">
      <c r="A660" s="38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</row>
    <row r="661">
      <c r="A661" s="38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</row>
    <row r="662">
      <c r="A662" s="38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</row>
    <row r="663">
      <c r="A663" s="38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</row>
    <row r="664">
      <c r="A664" s="38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</row>
    <row r="665">
      <c r="A665" s="38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</row>
    <row r="666">
      <c r="A666" s="38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</row>
    <row r="667">
      <c r="A667" s="38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</row>
    <row r="668">
      <c r="A668" s="38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</row>
    <row r="669">
      <c r="A669" s="38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</row>
    <row r="670">
      <c r="A670" s="38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</row>
    <row r="671">
      <c r="A671" s="38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</row>
    <row r="672">
      <c r="A672" s="38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</row>
    <row r="673">
      <c r="A673" s="38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</row>
    <row r="674">
      <c r="A674" s="38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</row>
    <row r="675">
      <c r="A675" s="38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</row>
    <row r="676">
      <c r="A676" s="38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</row>
    <row r="677">
      <c r="A677" s="38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</row>
    <row r="678">
      <c r="A678" s="38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</row>
    <row r="679">
      <c r="A679" s="38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</row>
    <row r="680">
      <c r="A680" s="38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</row>
    <row r="681">
      <c r="A681" s="38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</row>
    <row r="682">
      <c r="A682" s="38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</row>
    <row r="683">
      <c r="A683" s="38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</row>
    <row r="684">
      <c r="A684" s="38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</row>
    <row r="685">
      <c r="A685" s="38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</row>
    <row r="686">
      <c r="A686" s="38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</row>
    <row r="687">
      <c r="A687" s="38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</row>
    <row r="688">
      <c r="A688" s="38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</row>
    <row r="689">
      <c r="A689" s="38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</row>
    <row r="690">
      <c r="A690" s="38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</row>
    <row r="691">
      <c r="A691" s="38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</row>
    <row r="692">
      <c r="A692" s="38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</row>
    <row r="693">
      <c r="A693" s="38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</row>
    <row r="694">
      <c r="A694" s="3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</row>
    <row r="695">
      <c r="A695" s="38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</row>
    <row r="696">
      <c r="A696" s="38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</row>
    <row r="697">
      <c r="A697" s="38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</row>
    <row r="698">
      <c r="A698" s="38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</row>
    <row r="699">
      <c r="A699" s="3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</row>
    <row r="700">
      <c r="A700" s="38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</row>
    <row r="701">
      <c r="A701" s="38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</row>
    <row r="702">
      <c r="A702" s="38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</row>
    <row r="703">
      <c r="A703" s="38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</row>
    <row r="704">
      <c r="A704" s="38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</row>
    <row r="705">
      <c r="A705" s="38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</row>
    <row r="706">
      <c r="A706" s="38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</row>
    <row r="707">
      <c r="A707" s="38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</row>
    <row r="708">
      <c r="A708" s="38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</row>
    <row r="709">
      <c r="A709" s="38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</row>
    <row r="710">
      <c r="A710" s="38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</row>
    <row r="711">
      <c r="A711" s="38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</row>
    <row r="712">
      <c r="A712" s="38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</row>
    <row r="713">
      <c r="A713" s="38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</row>
    <row r="714">
      <c r="A714" s="38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</row>
    <row r="715">
      <c r="A715" s="38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</row>
    <row r="716">
      <c r="A716" s="38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</row>
    <row r="717">
      <c r="A717" s="38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</row>
    <row r="718">
      <c r="A718" s="38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</row>
    <row r="719">
      <c r="A719" s="38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</row>
    <row r="720">
      <c r="A720" s="38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</row>
    <row r="721">
      <c r="A721" s="38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</row>
    <row r="722">
      <c r="A722" s="38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</row>
    <row r="723">
      <c r="A723" s="38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</row>
    <row r="724">
      <c r="A724" s="38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</row>
    <row r="725">
      <c r="A725" s="38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</row>
    <row r="726">
      <c r="A726" s="38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</row>
    <row r="727">
      <c r="A727" s="38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</row>
    <row r="728">
      <c r="A728" s="38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</row>
    <row r="729">
      <c r="A729" s="38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</row>
    <row r="730">
      <c r="A730" s="38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</row>
    <row r="731">
      <c r="A731" s="38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</row>
    <row r="732">
      <c r="A732" s="38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</row>
    <row r="733">
      <c r="A733" s="38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</row>
    <row r="734">
      <c r="A734" s="38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</row>
    <row r="735">
      <c r="A735" s="38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</row>
    <row r="736">
      <c r="A736" s="38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</row>
    <row r="737">
      <c r="A737" s="38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</row>
    <row r="738">
      <c r="A738" s="38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</row>
    <row r="739">
      <c r="A739" s="38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</row>
    <row r="740">
      <c r="A740" s="38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</row>
    <row r="741">
      <c r="A741" s="38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</row>
    <row r="742">
      <c r="A742" s="38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</row>
    <row r="743">
      <c r="A743" s="38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</row>
    <row r="744">
      <c r="A744" s="38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</row>
    <row r="745">
      <c r="A745" s="38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</row>
    <row r="746">
      <c r="A746" s="38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</row>
    <row r="747">
      <c r="A747" s="38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</row>
    <row r="748">
      <c r="A748" s="38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</row>
    <row r="749">
      <c r="A749" s="38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</row>
    <row r="750">
      <c r="A750" s="38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</row>
    <row r="751">
      <c r="A751" s="38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</row>
    <row r="752">
      <c r="A752" s="38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</row>
    <row r="753">
      <c r="A753" s="38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</row>
    <row r="754">
      <c r="A754" s="38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</row>
    <row r="755">
      <c r="A755" s="38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</row>
    <row r="756">
      <c r="A756" s="38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</row>
    <row r="757">
      <c r="A757" s="38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</row>
    <row r="758">
      <c r="A758" s="38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</row>
    <row r="759">
      <c r="A759" s="38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</row>
    <row r="760">
      <c r="A760" s="38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</row>
    <row r="761">
      <c r="A761" s="38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</row>
    <row r="762">
      <c r="A762" s="38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</row>
    <row r="763">
      <c r="A763" s="38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</row>
    <row r="764">
      <c r="A764" s="38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</row>
    <row r="765">
      <c r="A765" s="38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</row>
    <row r="766">
      <c r="A766" s="38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</row>
    <row r="767">
      <c r="A767" s="38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</row>
    <row r="768">
      <c r="A768" s="38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</row>
    <row r="769">
      <c r="A769" s="38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</row>
    <row r="770">
      <c r="A770" s="38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</row>
    <row r="771">
      <c r="A771" s="38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</row>
    <row r="772">
      <c r="A772" s="38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</row>
    <row r="773">
      <c r="A773" s="38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</row>
    <row r="774">
      <c r="A774" s="38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</row>
    <row r="775">
      <c r="A775" s="38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</row>
    <row r="776">
      <c r="A776" s="38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</row>
    <row r="777">
      <c r="A777" s="38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</row>
    <row r="778">
      <c r="A778" s="38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</row>
    <row r="779">
      <c r="A779" s="38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</row>
    <row r="780">
      <c r="A780" s="38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</row>
    <row r="781">
      <c r="A781" s="38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</row>
    <row r="782">
      <c r="A782" s="38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</row>
    <row r="783">
      <c r="A783" s="38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</row>
    <row r="784">
      <c r="A784" s="38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</row>
    <row r="785">
      <c r="A785" s="38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</row>
    <row r="786">
      <c r="A786" s="38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</row>
    <row r="787">
      <c r="A787" s="38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</row>
    <row r="788">
      <c r="A788" s="38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</row>
    <row r="789">
      <c r="A789" s="38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</row>
    <row r="790">
      <c r="A790" s="38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</row>
    <row r="791">
      <c r="A791" s="38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</row>
    <row r="792">
      <c r="A792" s="38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</row>
    <row r="793">
      <c r="A793" s="38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</row>
    <row r="794">
      <c r="A794" s="38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</row>
    <row r="795">
      <c r="A795" s="38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</row>
    <row r="796">
      <c r="A796" s="38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</row>
    <row r="797">
      <c r="A797" s="38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</row>
    <row r="798">
      <c r="A798" s="38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</row>
    <row r="799">
      <c r="A799" s="38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</row>
    <row r="800">
      <c r="A800" s="38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</row>
    <row r="801">
      <c r="A801" s="38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</row>
    <row r="802">
      <c r="A802" s="38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</row>
    <row r="803">
      <c r="A803" s="38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</row>
    <row r="804">
      <c r="A804" s="38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</row>
    <row r="805">
      <c r="A805" s="38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</row>
    <row r="806">
      <c r="A806" s="38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</row>
    <row r="807">
      <c r="A807" s="38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</row>
    <row r="808">
      <c r="A808" s="38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</row>
    <row r="809">
      <c r="A809" s="38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</row>
    <row r="810">
      <c r="A810" s="38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</row>
    <row r="811">
      <c r="A811" s="38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</row>
    <row r="812">
      <c r="A812" s="38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</row>
    <row r="813">
      <c r="A813" s="38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</row>
    <row r="814">
      <c r="A814" s="38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</row>
    <row r="815">
      <c r="A815" s="38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</row>
    <row r="816">
      <c r="A816" s="38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</row>
    <row r="817">
      <c r="A817" s="38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</row>
    <row r="818">
      <c r="A818" s="38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</row>
    <row r="819">
      <c r="A819" s="38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</row>
    <row r="820">
      <c r="A820" s="38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</row>
    <row r="821">
      <c r="A821" s="38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</row>
    <row r="822">
      <c r="A822" s="38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</row>
    <row r="823">
      <c r="A823" s="38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</row>
    <row r="824">
      <c r="A824" s="38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</row>
    <row r="825">
      <c r="A825" s="38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</row>
    <row r="826">
      <c r="A826" s="38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</row>
    <row r="827">
      <c r="A827" s="38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</row>
    <row r="828">
      <c r="A828" s="38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</row>
    <row r="829">
      <c r="A829" s="38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</row>
    <row r="830">
      <c r="A830" s="38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</row>
    <row r="831">
      <c r="A831" s="38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</row>
    <row r="832">
      <c r="A832" s="38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</row>
    <row r="833">
      <c r="A833" s="38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</row>
    <row r="834">
      <c r="A834" s="38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</row>
    <row r="835">
      <c r="A835" s="38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</row>
    <row r="836">
      <c r="A836" s="38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</row>
    <row r="837">
      <c r="A837" s="38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</row>
    <row r="838">
      <c r="A838" s="38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</row>
    <row r="839">
      <c r="A839" s="38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</row>
    <row r="840">
      <c r="A840" s="38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</row>
    <row r="841">
      <c r="A841" s="38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</row>
    <row r="842">
      <c r="A842" s="38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</row>
    <row r="843">
      <c r="A843" s="38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</row>
    <row r="844">
      <c r="A844" s="38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</row>
    <row r="845">
      <c r="A845" s="38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</row>
    <row r="846">
      <c r="A846" s="38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</row>
    <row r="847">
      <c r="A847" s="38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</row>
    <row r="848">
      <c r="A848" s="38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</row>
    <row r="849">
      <c r="A849" s="38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</row>
    <row r="850">
      <c r="A850" s="38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</row>
    <row r="851">
      <c r="A851" s="38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</row>
    <row r="852">
      <c r="A852" s="38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</row>
    <row r="853">
      <c r="A853" s="38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</row>
    <row r="854">
      <c r="A854" s="38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</row>
    <row r="855">
      <c r="A855" s="38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</row>
    <row r="856">
      <c r="A856" s="38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</row>
    <row r="857">
      <c r="A857" s="38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</row>
    <row r="858">
      <c r="A858" s="38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</row>
    <row r="859">
      <c r="A859" s="38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</row>
    <row r="860">
      <c r="A860" s="38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</row>
    <row r="861">
      <c r="A861" s="38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</row>
    <row r="862">
      <c r="A862" s="38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</row>
    <row r="863">
      <c r="A863" s="38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</row>
    <row r="864">
      <c r="A864" s="38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</row>
    <row r="865">
      <c r="A865" s="38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</row>
    <row r="866">
      <c r="A866" s="38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</row>
    <row r="867">
      <c r="A867" s="38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</row>
    <row r="868">
      <c r="A868" s="38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</row>
    <row r="869">
      <c r="A869" s="38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</row>
    <row r="870">
      <c r="A870" s="38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</row>
    <row r="871">
      <c r="A871" s="38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</row>
    <row r="872">
      <c r="A872" s="38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</row>
    <row r="873">
      <c r="A873" s="38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</row>
    <row r="874">
      <c r="A874" s="38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</row>
    <row r="875">
      <c r="A875" s="38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</row>
    <row r="876">
      <c r="A876" s="38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</row>
    <row r="877">
      <c r="A877" s="38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</row>
    <row r="878">
      <c r="A878" s="38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</row>
    <row r="879">
      <c r="A879" s="38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</row>
    <row r="880">
      <c r="A880" s="38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</row>
    <row r="881">
      <c r="A881" s="38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</row>
    <row r="882">
      <c r="A882" s="38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</row>
    <row r="883">
      <c r="A883" s="38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</row>
    <row r="884">
      <c r="A884" s="38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</row>
    <row r="885">
      <c r="A885" s="38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</row>
    <row r="886">
      <c r="A886" s="38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</row>
    <row r="887">
      <c r="A887" s="38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</row>
    <row r="888">
      <c r="A888" s="38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</row>
    <row r="889">
      <c r="A889" s="38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</row>
    <row r="890">
      <c r="A890" s="38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</row>
    <row r="891">
      <c r="A891" s="38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</row>
    <row r="892">
      <c r="A892" s="38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</row>
    <row r="893">
      <c r="A893" s="38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</row>
    <row r="894">
      <c r="A894" s="38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</row>
    <row r="895">
      <c r="A895" s="38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</row>
    <row r="896">
      <c r="A896" s="38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</row>
    <row r="897">
      <c r="A897" s="38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</row>
    <row r="898">
      <c r="A898" s="38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</row>
    <row r="899">
      <c r="A899" s="38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</row>
    <row r="900">
      <c r="A900" s="38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</row>
    <row r="901">
      <c r="A901" s="38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</row>
    <row r="902">
      <c r="A902" s="38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</row>
    <row r="903">
      <c r="A903" s="38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</row>
    <row r="904">
      <c r="A904" s="38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</row>
    <row r="905">
      <c r="A905" s="38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</row>
    <row r="906">
      <c r="A906" s="38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</row>
    <row r="907">
      <c r="A907" s="38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</row>
    <row r="908">
      <c r="A908" s="38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</row>
    <row r="909">
      <c r="A909" s="38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</row>
    <row r="910">
      <c r="A910" s="38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</row>
    <row r="911">
      <c r="A911" s="38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</row>
    <row r="912">
      <c r="A912" s="38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</row>
    <row r="913">
      <c r="A913" s="38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</row>
    <row r="914">
      <c r="A914" s="38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</row>
    <row r="915">
      <c r="A915" s="38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</row>
    <row r="916">
      <c r="A916" s="38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</row>
    <row r="917">
      <c r="A917" s="38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</row>
    <row r="918">
      <c r="A918" s="38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</row>
    <row r="919">
      <c r="A919" s="38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</row>
    <row r="920">
      <c r="A920" s="38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</row>
    <row r="921">
      <c r="A921" s="38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</row>
    <row r="922">
      <c r="A922" s="38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</row>
    <row r="923">
      <c r="A923" s="38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</row>
    <row r="924">
      <c r="A924" s="38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</row>
    <row r="925">
      <c r="A925" s="38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</row>
    <row r="926">
      <c r="A926" s="38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</row>
    <row r="927">
      <c r="A927" s="38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</row>
    <row r="928">
      <c r="A928" s="38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</row>
    <row r="929">
      <c r="A929" s="38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</row>
    <row r="930">
      <c r="A930" s="38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</row>
    <row r="931">
      <c r="A931" s="38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</row>
    <row r="932">
      <c r="A932" s="38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</row>
    <row r="933">
      <c r="A933" s="38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</row>
    <row r="934">
      <c r="A934" s="38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</row>
    <row r="935">
      <c r="A935" s="38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</row>
    <row r="936">
      <c r="A936" s="38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</row>
    <row r="937">
      <c r="A937" s="38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</row>
    <row r="938">
      <c r="A938" s="38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</row>
    <row r="939">
      <c r="A939" s="38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</row>
    <row r="940">
      <c r="A940" s="38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</row>
    <row r="941">
      <c r="A941" s="38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</row>
    <row r="942">
      <c r="A942" s="38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</row>
    <row r="943">
      <c r="A943" s="38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</row>
    <row r="944">
      <c r="A944" s="38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</row>
    <row r="945">
      <c r="A945" s="38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</row>
    <row r="946">
      <c r="A946" s="38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</row>
    <row r="947">
      <c r="A947" s="38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</row>
    <row r="948">
      <c r="A948" s="38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</row>
    <row r="949">
      <c r="A949" s="38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</row>
    <row r="950">
      <c r="A950" s="38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</row>
    <row r="951">
      <c r="A951" s="38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</row>
    <row r="952">
      <c r="A952" s="38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</row>
    <row r="953">
      <c r="A953" s="38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</row>
    <row r="954">
      <c r="A954" s="38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</row>
    <row r="955">
      <c r="A955" s="38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</row>
    <row r="956">
      <c r="A956" s="38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</row>
    <row r="957">
      <c r="A957" s="38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</row>
    <row r="958">
      <c r="A958" s="38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</row>
    <row r="959">
      <c r="A959" s="38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</row>
    <row r="960">
      <c r="A960" s="38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</row>
    <row r="961">
      <c r="A961" s="38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</row>
    <row r="962">
      <c r="A962" s="38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</row>
    <row r="963">
      <c r="A963" s="38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</row>
    <row r="964">
      <c r="A964" s="38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</row>
    <row r="965">
      <c r="A965" s="38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</row>
    <row r="966">
      <c r="A966" s="38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</row>
    <row r="967">
      <c r="A967" s="38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</row>
    <row r="968">
      <c r="A968" s="38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</row>
    <row r="969">
      <c r="A969" s="38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</row>
    <row r="970">
      <c r="A970" s="38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</row>
    <row r="971">
      <c r="A971" s="38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</row>
    <row r="972">
      <c r="A972" s="38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</row>
    <row r="973">
      <c r="A973" s="38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</row>
    <row r="974">
      <c r="A974" s="38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</row>
    <row r="975">
      <c r="A975" s="38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</row>
    <row r="976">
      <c r="A976" s="38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</row>
    <row r="977">
      <c r="A977" s="38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</row>
    <row r="978">
      <c r="A978" s="38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</row>
    <row r="979">
      <c r="A979" s="38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</row>
    <row r="980">
      <c r="A980" s="38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</row>
    <row r="981">
      <c r="A981" s="38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</row>
    <row r="982">
      <c r="A982" s="38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</row>
    <row r="983">
      <c r="A983" s="38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</row>
    <row r="984">
      <c r="A984" s="38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</row>
    <row r="985">
      <c r="A985" s="38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</row>
    <row r="986">
      <c r="A986" s="38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</row>
    <row r="987">
      <c r="A987" s="38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</row>
    <row r="988">
      <c r="A988" s="38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</row>
    <row r="989">
      <c r="A989" s="38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</row>
    <row r="990">
      <c r="A990" s="38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</row>
    <row r="991">
      <c r="A991" s="38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</row>
    <row r="992">
      <c r="A992" s="38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</row>
    <row r="993">
      <c r="A993" s="38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</row>
    <row r="994">
      <c r="A994" s="38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</row>
    <row r="995">
      <c r="A995" s="38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</row>
    <row r="996">
      <c r="A996" s="38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</row>
    <row r="997">
      <c r="A997" s="38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</row>
    <row r="998">
      <c r="A998" s="38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</row>
    <row r="999">
      <c r="A999" s="38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</row>
    <row r="1000">
      <c r="A1000" s="38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</row>
    <row r="1001">
      <c r="A1001" s="38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</row>
    <row r="1002">
      <c r="A1002" s="38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</row>
    <row r="1003">
      <c r="A1003" s="38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</row>
    <row r="1004">
      <c r="A1004" s="38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</row>
    <row r="1005">
      <c r="A1005" s="38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</row>
    <row r="1006">
      <c r="A1006" s="38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</row>
    <row r="1007">
      <c r="A1007" s="38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</row>
    <row r="1008">
      <c r="A1008" s="38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</row>
    <row r="1009">
      <c r="A1009" s="38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</row>
    <row r="1010">
      <c r="A1010" s="38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</row>
    <row r="1011">
      <c r="A1011" s="38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</row>
    <row r="1012">
      <c r="A1012" s="38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</row>
    <row r="1013">
      <c r="A1013" s="38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</row>
    <row r="1014">
      <c r="A1014" s="38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</row>
    <row r="1015">
      <c r="A1015" s="38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</row>
  </sheetData>
  <mergeCells count="12">
    <mergeCell ref="B30:Q30"/>
    <mergeCell ref="R30:AG30"/>
    <mergeCell ref="A46:A47"/>
    <mergeCell ref="B46:Q46"/>
    <mergeCell ref="R46:AG46"/>
    <mergeCell ref="A1:A2"/>
    <mergeCell ref="B1:Q1"/>
    <mergeCell ref="R1:AG1"/>
    <mergeCell ref="A11:A12"/>
    <mergeCell ref="B11:Q11"/>
    <mergeCell ref="R11:AG11"/>
    <mergeCell ref="A30:A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/>
  <cols>
    <col customWidth="1" min="1" max="1" width="7.38"/>
    <col customWidth="1" min="2" max="2" width="6.0" outlineLevel="1"/>
    <col customWidth="1" min="3" max="3" width="21.88" outlineLevel="1"/>
    <col customWidth="1" min="4" max="4" width="8.0" outlineLevel="1"/>
    <col customWidth="1" min="5" max="5" width="35.25"/>
    <col customWidth="1" min="6" max="6" width="10.88"/>
    <col customWidth="1" min="7" max="7" width="11.13"/>
    <col customWidth="1" min="8" max="8" width="13.75"/>
    <col customWidth="1" min="9" max="9" width="34.88" outlineLevel="1"/>
    <col customWidth="1" min="10" max="10" width="15.5" outlineLevel="1"/>
    <col customWidth="1" min="11" max="11" width="22.88" outlineLevel="1"/>
    <col customWidth="1" min="12" max="12" width="12.38" outlineLevel="1"/>
    <col customWidth="1" min="13" max="13" width="27.5" outlineLevel="1"/>
    <col customWidth="1" min="14" max="14" width="18.38" outlineLevel="1"/>
    <col customWidth="1" min="15" max="15" width="24.0"/>
    <col customWidth="1" min="16" max="16" width="12.88"/>
    <col customWidth="1" min="17" max="20" width="10.75"/>
    <col customWidth="1" min="21" max="37" width="10.75" outlineLevel="1"/>
    <col customWidth="1" min="38" max="38" width="6.88" outlineLevel="1"/>
    <col customWidth="1" min="39" max="39" width="8.63" outlineLevel="1"/>
    <col customWidth="1" min="40" max="40" width="78.0"/>
    <col customWidth="1" min="41" max="55" width="67.88"/>
  </cols>
  <sheetData>
    <row r="1" ht="60.75" customHeight="1">
      <c r="A1" s="45" t="s">
        <v>47</v>
      </c>
      <c r="B1" s="46" t="s">
        <v>48</v>
      </c>
      <c r="C1" s="47" t="s">
        <v>49</v>
      </c>
      <c r="D1" s="48" t="s">
        <v>50</v>
      </c>
      <c r="E1" s="45" t="s">
        <v>51</v>
      </c>
      <c r="F1" s="45" t="s">
        <v>52</v>
      </c>
      <c r="G1" s="49" t="s">
        <v>42</v>
      </c>
      <c r="H1" s="45" t="s">
        <v>53</v>
      </c>
      <c r="I1" s="47" t="s">
        <v>54</v>
      </c>
      <c r="J1" s="47" t="s">
        <v>55</v>
      </c>
      <c r="K1" s="47" t="s">
        <v>56</v>
      </c>
      <c r="L1" s="47" t="s">
        <v>57</v>
      </c>
      <c r="M1" s="47" t="s">
        <v>58</v>
      </c>
      <c r="N1" s="47" t="s">
        <v>59</v>
      </c>
      <c r="O1" s="45" t="s">
        <v>60</v>
      </c>
      <c r="P1" s="45" t="s">
        <v>61</v>
      </c>
      <c r="Q1" s="45" t="s">
        <v>62</v>
      </c>
      <c r="R1" s="45" t="s">
        <v>6</v>
      </c>
      <c r="S1" s="45" t="s">
        <v>63</v>
      </c>
      <c r="T1" s="45" t="s">
        <v>13</v>
      </c>
      <c r="U1" s="47" t="s">
        <v>64</v>
      </c>
      <c r="V1" s="47" t="s">
        <v>10</v>
      </c>
      <c r="W1" s="47" t="s">
        <v>11</v>
      </c>
      <c r="X1" s="47" t="s">
        <v>12</v>
      </c>
      <c r="Y1" s="47" t="s">
        <v>65</v>
      </c>
      <c r="Z1" s="47" t="s">
        <v>66</v>
      </c>
      <c r="AA1" s="47" t="s">
        <v>67</v>
      </c>
      <c r="AB1" s="47" t="s">
        <v>68</v>
      </c>
      <c r="AC1" s="47" t="s">
        <v>69</v>
      </c>
      <c r="AD1" s="47" t="s">
        <v>14</v>
      </c>
      <c r="AE1" s="47" t="s">
        <v>70</v>
      </c>
      <c r="AF1" s="47" t="s">
        <v>71</v>
      </c>
      <c r="AG1" s="47" t="s">
        <v>72</v>
      </c>
      <c r="AH1" s="47" t="s">
        <v>73</v>
      </c>
      <c r="AI1" s="47" t="s">
        <v>74</v>
      </c>
      <c r="AJ1" s="47" t="s">
        <v>75</v>
      </c>
      <c r="AK1" s="47" t="s">
        <v>76</v>
      </c>
      <c r="AL1" s="47" t="s">
        <v>77</v>
      </c>
      <c r="AM1" s="47" t="s">
        <v>78</v>
      </c>
      <c r="AN1" s="50" t="s">
        <v>79</v>
      </c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</row>
    <row r="2" ht="14.25" customHeight="1">
      <c r="A2" s="52" t="s">
        <v>80</v>
      </c>
      <c r="B2" s="52">
        <v>2022.0</v>
      </c>
      <c r="C2" s="52" t="s">
        <v>34</v>
      </c>
      <c r="D2" s="53" t="s">
        <v>34</v>
      </c>
      <c r="E2" s="54" t="s">
        <v>81</v>
      </c>
      <c r="F2" s="55">
        <v>44081.0</v>
      </c>
      <c r="G2" s="53" t="s">
        <v>43</v>
      </c>
      <c r="H2" s="53" t="s">
        <v>19</v>
      </c>
      <c r="I2" s="56"/>
      <c r="J2" s="57" t="s">
        <v>82</v>
      </c>
      <c r="K2" s="56"/>
      <c r="L2" s="56"/>
      <c r="M2" s="56"/>
      <c r="N2" s="56"/>
      <c r="O2" s="58"/>
      <c r="P2" s="52">
        <v>65.0</v>
      </c>
      <c r="Q2" s="59">
        <v>1.0</v>
      </c>
      <c r="R2" s="59">
        <v>1.0</v>
      </c>
      <c r="S2" s="59">
        <v>0.85</v>
      </c>
      <c r="T2" s="60">
        <v>15106.0</v>
      </c>
      <c r="U2" s="61">
        <v>0.0</v>
      </c>
      <c r="V2" s="52">
        <v>65.0</v>
      </c>
      <c r="W2" s="52">
        <v>65.0</v>
      </c>
      <c r="X2" s="52">
        <v>55.0</v>
      </c>
      <c r="Y2" s="52">
        <v>0.0</v>
      </c>
      <c r="Z2" s="52">
        <v>0.0</v>
      </c>
      <c r="AA2" s="52">
        <v>0.0</v>
      </c>
      <c r="AB2" s="52">
        <v>0.0</v>
      </c>
      <c r="AC2" s="52">
        <v>65.0</v>
      </c>
      <c r="AD2" s="61">
        <v>0.0</v>
      </c>
      <c r="AE2" s="61">
        <v>0.0</v>
      </c>
      <c r="AF2" s="61">
        <v>0.0</v>
      </c>
      <c r="AG2" s="61">
        <v>1.0</v>
      </c>
      <c r="AH2" s="52">
        <v>0.0</v>
      </c>
      <c r="AI2" s="52">
        <v>0.0</v>
      </c>
      <c r="AJ2" s="52">
        <v>10.0</v>
      </c>
      <c r="AK2" s="52">
        <v>55.0</v>
      </c>
      <c r="AL2" s="62">
        <v>44146.0</v>
      </c>
      <c r="AM2" s="63">
        <v>65.0</v>
      </c>
      <c r="AN2" s="64" t="s">
        <v>83</v>
      </c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</row>
    <row r="3" ht="14.25" customHeight="1">
      <c r="A3" s="52" t="s">
        <v>84</v>
      </c>
      <c r="B3" s="52">
        <v>2022.0</v>
      </c>
      <c r="C3" s="52" t="s">
        <v>85</v>
      </c>
      <c r="D3" s="53" t="s">
        <v>35</v>
      </c>
      <c r="E3" s="54" t="s">
        <v>86</v>
      </c>
      <c r="F3" s="55">
        <v>44225.0</v>
      </c>
      <c r="G3" s="53" t="s">
        <v>43</v>
      </c>
      <c r="H3" s="53" t="s">
        <v>19</v>
      </c>
      <c r="I3" s="57" t="s">
        <v>87</v>
      </c>
      <c r="J3" s="57" t="s">
        <v>88</v>
      </c>
      <c r="K3" s="57" t="s">
        <v>89</v>
      </c>
      <c r="L3" s="56"/>
      <c r="M3" s="57" t="s">
        <v>90</v>
      </c>
      <c r="N3" s="57" t="s">
        <v>91</v>
      </c>
      <c r="O3" s="58"/>
      <c r="P3" s="52">
        <v>89.0</v>
      </c>
      <c r="Q3" s="59">
        <v>1.0</v>
      </c>
      <c r="R3" s="59">
        <v>0.01</v>
      </c>
      <c r="S3" s="59">
        <v>0.0</v>
      </c>
      <c r="T3" s="60">
        <v>0.0</v>
      </c>
      <c r="U3" s="61">
        <v>0.0</v>
      </c>
      <c r="V3" s="52">
        <v>89.0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89.0</v>
      </c>
      <c r="AD3" s="61">
        <v>0.0</v>
      </c>
      <c r="AE3" s="61">
        <v>0.0</v>
      </c>
      <c r="AF3" s="61">
        <v>0.0</v>
      </c>
      <c r="AG3" s="61">
        <v>1.0</v>
      </c>
      <c r="AH3" s="52">
        <v>0.0</v>
      </c>
      <c r="AI3" s="52">
        <v>88.0</v>
      </c>
      <c r="AJ3" s="52">
        <v>1.0</v>
      </c>
      <c r="AK3" s="52">
        <v>0.0</v>
      </c>
      <c r="AL3" s="62">
        <v>44148.0</v>
      </c>
      <c r="AM3" s="63">
        <v>102.0</v>
      </c>
      <c r="AN3" s="64" t="s">
        <v>92</v>
      </c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</row>
    <row r="4" ht="14.25" customHeight="1">
      <c r="A4" s="52" t="s">
        <v>84</v>
      </c>
      <c r="B4" s="52">
        <v>2022.0</v>
      </c>
      <c r="C4" s="52" t="s">
        <v>93</v>
      </c>
      <c r="D4" s="53" t="s">
        <v>35</v>
      </c>
      <c r="E4" s="54" t="s">
        <v>94</v>
      </c>
      <c r="F4" s="55">
        <v>44225.0</v>
      </c>
      <c r="G4" s="53" t="s">
        <v>43</v>
      </c>
      <c r="H4" s="53" t="s">
        <v>19</v>
      </c>
      <c r="I4" s="57" t="s">
        <v>95</v>
      </c>
      <c r="J4" s="57" t="s">
        <v>88</v>
      </c>
      <c r="K4" s="57" t="s">
        <v>89</v>
      </c>
      <c r="L4" s="56"/>
      <c r="M4" s="57" t="s">
        <v>96</v>
      </c>
      <c r="N4" s="57" t="s">
        <v>97</v>
      </c>
      <c r="O4" s="58"/>
      <c r="P4" s="52">
        <v>348.0</v>
      </c>
      <c r="Q4" s="59">
        <v>0.26</v>
      </c>
      <c r="R4" s="59">
        <v>0.09</v>
      </c>
      <c r="S4" s="59">
        <v>0.0</v>
      </c>
      <c r="T4" s="60">
        <v>621.0</v>
      </c>
      <c r="U4" s="61">
        <v>0.0</v>
      </c>
      <c r="V4" s="52">
        <v>91.0</v>
      </c>
      <c r="W4" s="52">
        <v>33.0</v>
      </c>
      <c r="X4" s="52">
        <v>0.0</v>
      </c>
      <c r="Y4" s="52">
        <v>0.0</v>
      </c>
      <c r="Z4" s="52">
        <v>0.0</v>
      </c>
      <c r="AA4" s="52">
        <v>0.0</v>
      </c>
      <c r="AB4" s="52">
        <v>0.0</v>
      </c>
      <c r="AC4" s="52">
        <v>348.0</v>
      </c>
      <c r="AD4" s="61">
        <v>0.0</v>
      </c>
      <c r="AE4" s="61">
        <v>0.0</v>
      </c>
      <c r="AF4" s="61">
        <v>0.0</v>
      </c>
      <c r="AG4" s="61">
        <v>1.0</v>
      </c>
      <c r="AH4" s="52">
        <v>257.0</v>
      </c>
      <c r="AI4" s="52">
        <v>58.0</v>
      </c>
      <c r="AJ4" s="52">
        <v>33.0</v>
      </c>
      <c r="AK4" s="52">
        <v>0.0</v>
      </c>
      <c r="AL4" s="62">
        <v>44148.0</v>
      </c>
      <c r="AM4" s="63">
        <v>357.0</v>
      </c>
      <c r="AN4" s="64" t="s">
        <v>98</v>
      </c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</row>
    <row r="5" ht="14.25" hidden="1" customHeight="1">
      <c r="A5" s="66" t="s">
        <v>99</v>
      </c>
      <c r="B5" s="67">
        <v>2021.0</v>
      </c>
      <c r="C5" s="66" t="s">
        <v>100</v>
      </c>
      <c r="D5" s="68" t="s">
        <v>35</v>
      </c>
      <c r="E5" s="69" t="s">
        <v>101</v>
      </c>
      <c r="F5" s="70">
        <v>44123.0</v>
      </c>
      <c r="G5" s="68" t="s">
        <v>102</v>
      </c>
      <c r="H5" s="71" t="s">
        <v>19</v>
      </c>
      <c r="I5" s="72" t="s">
        <v>103</v>
      </c>
      <c r="J5" s="72"/>
      <c r="K5" s="72" t="s">
        <v>104</v>
      </c>
      <c r="L5" s="72"/>
      <c r="M5" s="72"/>
      <c r="N5" s="72"/>
      <c r="O5" s="73"/>
      <c r="P5" s="66">
        <f>sumif('Tracker Data'!$B:$B,$E5,'Tracker Data'!J:J)</f>
        <v>117</v>
      </c>
      <c r="Q5" s="74">
        <f t="shared" ref="Q5:S5" si="1">IFERROR(V5/$P5,0)</f>
        <v>1</v>
      </c>
      <c r="R5" s="74">
        <f t="shared" si="1"/>
        <v>1</v>
      </c>
      <c r="S5" s="74">
        <f t="shared" si="1"/>
        <v>1</v>
      </c>
      <c r="T5" s="75">
        <f>sumif('Tracker Data'!$B:$B,$E5,'Tracker Data'!N:N)</f>
        <v>0</v>
      </c>
      <c r="U5" s="76">
        <f t="shared" ref="U5:U7" si="4">IFERROR(Y5/(P5+Y5),0)</f>
        <v>0</v>
      </c>
      <c r="V5" s="66">
        <f>sumif('Tracker Data'!$B:$B,$E5,'Tracker Data'!P:P)</f>
        <v>117</v>
      </c>
      <c r="W5" s="66">
        <f>sumif('Tracker Data'!$B:$B,$E5,'Tracker Data'!Q:Q)</f>
        <v>117</v>
      </c>
      <c r="X5" s="66">
        <f>sumif('Tracker Data'!$B:$B,$E5,'Tracker Data'!R:R)</f>
        <v>117</v>
      </c>
      <c r="Y5" s="66">
        <f>sumif('Tracker Data'!$B:$B,$E5,'Tracker Data'!S:S)</f>
        <v>0</v>
      </c>
      <c r="Z5" s="66">
        <f>sumif('Tracker Data'!$B:$B,$E5,'Tracker Data'!T:T)</f>
        <v>114</v>
      </c>
      <c r="AA5" s="66">
        <f>sumif('Tracker Data'!$B:$B,$E5,'Tracker Data'!U:U)</f>
        <v>3</v>
      </c>
      <c r="AB5" s="66">
        <f>sumif('Tracker Data'!$B:$B,$E5,'Tracker Data'!V:V)</f>
        <v>0</v>
      </c>
      <c r="AC5" s="66">
        <f>sumif('Tracker Data'!$B:$B,$E5,'Tracker Data'!W:W)</f>
        <v>0</v>
      </c>
      <c r="AD5" s="76">
        <f t="shared" ref="AD5:AG5" si="2">IFERROR(Z5/$P5,0)</f>
        <v>0.9743589744</v>
      </c>
      <c r="AE5" s="76">
        <f t="shared" si="2"/>
        <v>0.02564102564</v>
      </c>
      <c r="AF5" s="76">
        <f t="shared" si="2"/>
        <v>0</v>
      </c>
      <c r="AG5" s="76">
        <f t="shared" si="2"/>
        <v>0</v>
      </c>
      <c r="AH5" s="66">
        <f>sumif('Tracker Data'!$B:$B,$E5,'Tracker Data'!AB:AB)</f>
        <v>0</v>
      </c>
      <c r="AI5" s="66">
        <f>sumif('Tracker Data'!$B:$B,$E5,'Tracker Data'!AC:AC)</f>
        <v>0</v>
      </c>
      <c r="AJ5" s="66">
        <f>sumif('Tracker Data'!$B:$B,$E5,'Tracker Data'!AD:AD)</f>
        <v>0</v>
      </c>
      <c r="AK5" s="66">
        <f>sumif('Tracker Data'!$B:$B,$E5,'Tracker Data'!AE:AE)</f>
        <v>117</v>
      </c>
      <c r="AL5" s="77">
        <v>44113.32642011574</v>
      </c>
      <c r="AM5" s="73"/>
      <c r="AN5" s="78" t="s">
        <v>105</v>
      </c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</row>
    <row r="6" ht="14.25" hidden="1" customHeight="1">
      <c r="A6" s="66" t="s">
        <v>99</v>
      </c>
      <c r="B6" s="67">
        <v>2021.0</v>
      </c>
      <c r="C6" s="66" t="s">
        <v>106</v>
      </c>
      <c r="D6" s="68" t="s">
        <v>37</v>
      </c>
      <c r="E6" s="69" t="s">
        <v>107</v>
      </c>
      <c r="F6" s="70">
        <v>44130.0</v>
      </c>
      <c r="G6" s="68" t="s">
        <v>102</v>
      </c>
      <c r="H6" s="71" t="s">
        <v>19</v>
      </c>
      <c r="I6" s="72" t="s">
        <v>108</v>
      </c>
      <c r="J6" s="72"/>
      <c r="K6" s="72" t="s">
        <v>109</v>
      </c>
      <c r="L6" s="72"/>
      <c r="M6" s="72"/>
      <c r="N6" s="72"/>
      <c r="O6" s="73"/>
      <c r="P6" s="66">
        <f>sumif('Tracker Data'!$B:$B,$E6,'Tracker Data'!J:J)</f>
        <v>30</v>
      </c>
      <c r="Q6" s="74">
        <f t="shared" ref="Q6:S6" si="3">IFERROR(V6/$P6,0)</f>
        <v>1</v>
      </c>
      <c r="R6" s="74">
        <f t="shared" si="3"/>
        <v>1</v>
      </c>
      <c r="S6" s="74">
        <f t="shared" si="3"/>
        <v>1</v>
      </c>
      <c r="T6" s="75">
        <f>sumif('Tracker Data'!$B:$B,$E6,'Tracker Data'!N:N)</f>
        <v>0</v>
      </c>
      <c r="U6" s="76">
        <f t="shared" si="4"/>
        <v>0</v>
      </c>
      <c r="V6" s="66">
        <f>sumif('Tracker Data'!$B:$B,$E6,'Tracker Data'!P:P)</f>
        <v>30</v>
      </c>
      <c r="W6" s="66">
        <f>sumif('Tracker Data'!$B:$B,$E6,'Tracker Data'!Q:Q)</f>
        <v>30</v>
      </c>
      <c r="X6" s="66">
        <f>sumif('Tracker Data'!$B:$B,$E6,'Tracker Data'!R:R)</f>
        <v>30</v>
      </c>
      <c r="Y6" s="66">
        <f>sumif('Tracker Data'!$B:$B,$E6,'Tracker Data'!S:S)</f>
        <v>0</v>
      </c>
      <c r="Z6" s="66">
        <f>sumif('Tracker Data'!$B:$B,$E6,'Tracker Data'!T:T)</f>
        <v>30</v>
      </c>
      <c r="AA6" s="66">
        <f>sumif('Tracker Data'!$B:$B,$E6,'Tracker Data'!U:U)</f>
        <v>0</v>
      </c>
      <c r="AB6" s="66">
        <f>sumif('Tracker Data'!$B:$B,$E6,'Tracker Data'!V:V)</f>
        <v>0</v>
      </c>
      <c r="AC6" s="66">
        <f>sumif('Tracker Data'!$B:$B,$E6,'Tracker Data'!W:W)</f>
        <v>0</v>
      </c>
      <c r="AD6" s="76">
        <f t="shared" ref="AD6:AG6" si="5">IFERROR(Z6/$P6,0)</f>
        <v>1</v>
      </c>
      <c r="AE6" s="76">
        <f t="shared" si="5"/>
        <v>0</v>
      </c>
      <c r="AF6" s="76">
        <f t="shared" si="5"/>
        <v>0</v>
      </c>
      <c r="AG6" s="76">
        <f t="shared" si="5"/>
        <v>0</v>
      </c>
      <c r="AH6" s="66">
        <f>sumif('Tracker Data'!$B:$B,$E6,'Tracker Data'!AB:AB)</f>
        <v>0</v>
      </c>
      <c r="AI6" s="66">
        <f>sumif('Tracker Data'!$B:$B,$E6,'Tracker Data'!AC:AC)</f>
        <v>0</v>
      </c>
      <c r="AJ6" s="66">
        <f>sumif('Tracker Data'!$B:$B,$E6,'Tracker Data'!AD:AD)</f>
        <v>0</v>
      </c>
      <c r="AK6" s="66">
        <f>sumif('Tracker Data'!$B:$B,$E6,'Tracker Data'!AE:AE)</f>
        <v>30</v>
      </c>
      <c r="AL6" s="77">
        <v>44113.38054943287</v>
      </c>
      <c r="AM6" s="73">
        <v>35.0</v>
      </c>
      <c r="AN6" s="78" t="s">
        <v>110</v>
      </c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</row>
    <row r="7" ht="14.25" hidden="1" customHeight="1">
      <c r="A7" s="66" t="s">
        <v>111</v>
      </c>
      <c r="B7" s="67">
        <v>2022.0</v>
      </c>
      <c r="C7" s="66" t="s">
        <v>112</v>
      </c>
      <c r="D7" s="68" t="s">
        <v>35</v>
      </c>
      <c r="E7" s="69" t="str">
        <f>CONCATENATE(B7," ", A7," ",C7)</f>
        <v>2022 WL74 PHEV VPA QAF</v>
      </c>
      <c r="F7" s="70">
        <v>44144.0</v>
      </c>
      <c r="G7" s="68" t="s">
        <v>102</v>
      </c>
      <c r="H7" s="71" t="s">
        <v>20</v>
      </c>
      <c r="I7" s="72" t="s">
        <v>113</v>
      </c>
      <c r="J7" s="72" t="s">
        <v>114</v>
      </c>
      <c r="K7" s="80" t="s">
        <v>115</v>
      </c>
      <c r="L7" s="72"/>
      <c r="M7" s="72" t="s">
        <v>116</v>
      </c>
      <c r="N7" s="72" t="s">
        <v>117</v>
      </c>
      <c r="O7" s="73"/>
      <c r="P7" s="66">
        <f>sumif('Tracker Data'!$B:$B,$E7,'Tracker Data'!J:J)</f>
        <v>5</v>
      </c>
      <c r="Q7" s="74">
        <f t="shared" ref="Q7:S7" si="6">IFERROR(V7/$P7,0)</f>
        <v>1</v>
      </c>
      <c r="R7" s="74">
        <f t="shared" si="6"/>
        <v>1</v>
      </c>
      <c r="S7" s="74">
        <f t="shared" si="6"/>
        <v>1</v>
      </c>
      <c r="T7" s="75">
        <f>sumif('Tracker Data'!$B:$B,$E7,'Tracker Data'!N:N)</f>
        <v>1436.37</v>
      </c>
      <c r="U7" s="76">
        <f t="shared" si="4"/>
        <v>0.2857142857</v>
      </c>
      <c r="V7" s="66">
        <f>sumif('Tracker Data'!$B:$B,$E7,'Tracker Data'!P:P)</f>
        <v>5</v>
      </c>
      <c r="W7" s="66">
        <f>sumif('Tracker Data'!$B:$B,$E7,'Tracker Data'!Q:Q)</f>
        <v>5</v>
      </c>
      <c r="X7" s="66">
        <f>sumif('Tracker Data'!$B:$B,$E7,'Tracker Data'!R:R)</f>
        <v>5</v>
      </c>
      <c r="Y7" s="66">
        <f>sumif('Tracker Data'!$B:$B,$E7,'Tracker Data'!S:S)</f>
        <v>2</v>
      </c>
      <c r="Z7" s="66">
        <f>sumif('Tracker Data'!$B:$B,$E7,'Tracker Data'!T:T)</f>
        <v>5</v>
      </c>
      <c r="AA7" s="66">
        <f>sumif('Tracker Data'!$B:$B,$E7,'Tracker Data'!U:U)</f>
        <v>0</v>
      </c>
      <c r="AB7" s="66">
        <f>sumif('Tracker Data'!$B:$B,$E7,'Tracker Data'!V:V)</f>
        <v>0</v>
      </c>
      <c r="AC7" s="66">
        <f>sumif('Tracker Data'!$B:$B,$E7,'Tracker Data'!W:W)</f>
        <v>0</v>
      </c>
      <c r="AD7" s="76">
        <f t="shared" ref="AD7:AG7" si="7">IFERROR(Z7/$P7,0)</f>
        <v>1</v>
      </c>
      <c r="AE7" s="76">
        <f t="shared" si="7"/>
        <v>0</v>
      </c>
      <c r="AF7" s="76">
        <f t="shared" si="7"/>
        <v>0</v>
      </c>
      <c r="AG7" s="76">
        <f t="shared" si="7"/>
        <v>0</v>
      </c>
      <c r="AH7" s="66">
        <f>sumif('Tracker Data'!$B:$B,$E7,'Tracker Data'!AB:AB)</f>
        <v>0</v>
      </c>
      <c r="AI7" s="66">
        <f>sumif('Tracker Data'!$B:$B,$E7,'Tracker Data'!AC:AC)</f>
        <v>0</v>
      </c>
      <c r="AJ7" s="66">
        <f>sumif('Tracker Data'!$B:$B,$E7,'Tracker Data'!AD:AD)</f>
        <v>0</v>
      </c>
      <c r="AK7" s="66">
        <f>sumif('Tracker Data'!$B:$B,$E7,'Tracker Data'!AE:AE)</f>
        <v>5</v>
      </c>
      <c r="AL7" s="77">
        <v>44096.0</v>
      </c>
      <c r="AM7" s="73">
        <v>6.0</v>
      </c>
      <c r="AN7" s="78" t="s">
        <v>118</v>
      </c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</row>
    <row r="8" ht="14.25" customHeight="1">
      <c r="A8" s="52" t="s">
        <v>119</v>
      </c>
      <c r="B8" s="52">
        <v>2021.0</v>
      </c>
      <c r="C8" s="52" t="s">
        <v>120</v>
      </c>
      <c r="D8" s="53" t="s">
        <v>39</v>
      </c>
      <c r="E8" s="54" t="s">
        <v>121</v>
      </c>
      <c r="F8" s="55">
        <v>44180.0</v>
      </c>
      <c r="G8" s="53" t="s">
        <v>43</v>
      </c>
      <c r="H8" s="53" t="s">
        <v>20</v>
      </c>
      <c r="I8" s="57" t="s">
        <v>122</v>
      </c>
      <c r="J8" s="57" t="s">
        <v>123</v>
      </c>
      <c r="K8" s="57" t="s">
        <v>124</v>
      </c>
      <c r="L8" s="57">
        <v>1252.0</v>
      </c>
      <c r="M8" s="57" t="s">
        <v>125</v>
      </c>
      <c r="N8" s="57" t="s">
        <v>122</v>
      </c>
      <c r="O8" s="81" t="s">
        <v>126</v>
      </c>
      <c r="P8" s="52">
        <v>191.0</v>
      </c>
      <c r="Q8" s="59">
        <v>1.0</v>
      </c>
      <c r="R8" s="59">
        <v>1.0</v>
      </c>
      <c r="S8" s="59">
        <v>0.26</v>
      </c>
      <c r="T8" s="60">
        <v>54973.0</v>
      </c>
      <c r="U8" s="61">
        <v>0.0</v>
      </c>
      <c r="V8" s="52">
        <v>191.0</v>
      </c>
      <c r="W8" s="52">
        <v>191.0</v>
      </c>
      <c r="X8" s="52">
        <v>49.0</v>
      </c>
      <c r="Y8" s="52">
        <v>0.0</v>
      </c>
      <c r="Z8" s="52">
        <v>51.0</v>
      </c>
      <c r="AA8" s="52">
        <v>0.0</v>
      </c>
      <c r="AB8" s="52">
        <v>0.0</v>
      </c>
      <c r="AC8" s="52">
        <v>140.0</v>
      </c>
      <c r="AD8" s="61">
        <v>0.27</v>
      </c>
      <c r="AE8" s="61">
        <v>0.0</v>
      </c>
      <c r="AF8" s="61">
        <v>0.0</v>
      </c>
      <c r="AG8" s="61">
        <v>0.73</v>
      </c>
      <c r="AH8" s="52">
        <v>0.0</v>
      </c>
      <c r="AI8" s="52">
        <v>0.0</v>
      </c>
      <c r="AJ8" s="52">
        <v>142.0</v>
      </c>
      <c r="AK8" s="52">
        <v>49.0</v>
      </c>
      <c r="AL8" s="62">
        <v>44159.0</v>
      </c>
      <c r="AM8" s="63">
        <v>94.0</v>
      </c>
      <c r="AN8" s="64" t="s">
        <v>127</v>
      </c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</row>
    <row r="9" ht="14.25" customHeight="1">
      <c r="A9" s="52" t="s">
        <v>80</v>
      </c>
      <c r="B9" s="52">
        <v>2024.0</v>
      </c>
      <c r="C9" s="52" t="s">
        <v>128</v>
      </c>
      <c r="D9" s="53" t="s">
        <v>40</v>
      </c>
      <c r="E9" s="54" t="s">
        <v>129</v>
      </c>
      <c r="F9" s="55">
        <v>44207.0</v>
      </c>
      <c r="G9" s="53" t="s">
        <v>43</v>
      </c>
      <c r="H9" s="53" t="s">
        <v>19</v>
      </c>
      <c r="I9" s="57" t="s">
        <v>130</v>
      </c>
      <c r="J9" s="57" t="s">
        <v>131</v>
      </c>
      <c r="K9" s="57" t="s">
        <v>132</v>
      </c>
      <c r="L9" s="57">
        <v>1250.0</v>
      </c>
      <c r="M9" s="56"/>
      <c r="N9" s="57" t="s">
        <v>133</v>
      </c>
      <c r="O9" s="58"/>
      <c r="P9" s="52">
        <v>29.0</v>
      </c>
      <c r="Q9" s="59">
        <v>0.41</v>
      </c>
      <c r="R9" s="59">
        <v>0.24</v>
      </c>
      <c r="S9" s="59">
        <v>0.0</v>
      </c>
      <c r="T9" s="60">
        <v>702.0</v>
      </c>
      <c r="U9" s="61">
        <v>0.0</v>
      </c>
      <c r="V9" s="52">
        <v>12.0</v>
      </c>
      <c r="W9" s="52">
        <v>7.0</v>
      </c>
      <c r="X9" s="52">
        <v>0.0</v>
      </c>
      <c r="Y9" s="52">
        <v>0.0</v>
      </c>
      <c r="Z9" s="52">
        <v>12.0</v>
      </c>
      <c r="AA9" s="52">
        <v>0.0</v>
      </c>
      <c r="AB9" s="52">
        <v>0.0</v>
      </c>
      <c r="AC9" s="52">
        <v>17.0</v>
      </c>
      <c r="AD9" s="61">
        <v>0.41</v>
      </c>
      <c r="AE9" s="61">
        <v>0.0</v>
      </c>
      <c r="AF9" s="61">
        <v>0.0</v>
      </c>
      <c r="AG9" s="61">
        <v>0.59</v>
      </c>
      <c r="AH9" s="52">
        <v>17.0</v>
      </c>
      <c r="AI9" s="52">
        <v>5.0</v>
      </c>
      <c r="AJ9" s="52">
        <v>7.0</v>
      </c>
      <c r="AK9" s="52">
        <v>0.0</v>
      </c>
      <c r="AL9" s="62">
        <v>44159.0</v>
      </c>
      <c r="AM9" s="82"/>
      <c r="AN9" s="64" t="s">
        <v>134</v>
      </c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</row>
    <row r="10" ht="14.25" customHeight="1">
      <c r="A10" s="52" t="s">
        <v>80</v>
      </c>
      <c r="B10" s="52">
        <v>2024.0</v>
      </c>
      <c r="C10" s="52" t="s">
        <v>135</v>
      </c>
      <c r="D10" s="53" t="s">
        <v>40</v>
      </c>
      <c r="E10" s="54" t="s">
        <v>136</v>
      </c>
      <c r="F10" s="55">
        <v>44207.0</v>
      </c>
      <c r="G10" s="53" t="s">
        <v>43</v>
      </c>
      <c r="H10" s="53" t="s">
        <v>19</v>
      </c>
      <c r="I10" s="56" t="s">
        <v>130</v>
      </c>
      <c r="J10" s="57" t="s">
        <v>137</v>
      </c>
      <c r="K10" s="56" t="s">
        <v>132</v>
      </c>
      <c r="L10" s="56">
        <v>1250.0</v>
      </c>
      <c r="M10" s="56"/>
      <c r="N10" s="56" t="s">
        <v>133</v>
      </c>
      <c r="O10" s="58"/>
      <c r="P10" s="52">
        <v>60.0</v>
      </c>
      <c r="Q10" s="59">
        <v>0.0</v>
      </c>
      <c r="R10" s="59">
        <v>0.0</v>
      </c>
      <c r="S10" s="59">
        <v>0.0</v>
      </c>
      <c r="T10" s="60">
        <v>0.0</v>
      </c>
      <c r="U10" s="61">
        <v>0.0</v>
      </c>
      <c r="V10" s="52">
        <v>0.0</v>
      </c>
      <c r="W10" s="52">
        <v>0.0</v>
      </c>
      <c r="X10" s="52">
        <v>0.0</v>
      </c>
      <c r="Y10" s="52">
        <v>0.0</v>
      </c>
      <c r="Z10" s="52">
        <v>0.0</v>
      </c>
      <c r="AA10" s="52">
        <v>0.0</v>
      </c>
      <c r="AB10" s="52">
        <v>0.0</v>
      </c>
      <c r="AC10" s="52">
        <v>60.0</v>
      </c>
      <c r="AD10" s="61">
        <v>0.0</v>
      </c>
      <c r="AE10" s="61">
        <v>0.0</v>
      </c>
      <c r="AF10" s="61">
        <v>0.0</v>
      </c>
      <c r="AG10" s="61">
        <v>1.0</v>
      </c>
      <c r="AH10" s="52">
        <v>60.0</v>
      </c>
      <c r="AI10" s="52">
        <v>0.0</v>
      </c>
      <c r="AJ10" s="52">
        <v>0.0</v>
      </c>
      <c r="AK10" s="52">
        <v>0.0</v>
      </c>
      <c r="AL10" s="62">
        <v>44159.0</v>
      </c>
      <c r="AM10" s="63"/>
      <c r="AN10" s="64" t="s">
        <v>138</v>
      </c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</row>
    <row r="11" ht="14.25" customHeight="1">
      <c r="A11" s="52" t="s">
        <v>139</v>
      </c>
      <c r="B11" s="52">
        <v>2022.0</v>
      </c>
      <c r="C11" s="52" t="s">
        <v>140</v>
      </c>
      <c r="D11" s="53" t="s">
        <v>36</v>
      </c>
      <c r="E11" s="54" t="s">
        <v>141</v>
      </c>
      <c r="F11" s="55">
        <v>44211.0</v>
      </c>
      <c r="G11" s="53" t="s">
        <v>43</v>
      </c>
      <c r="H11" s="53" t="s">
        <v>20</v>
      </c>
      <c r="I11" s="56" t="s">
        <v>142</v>
      </c>
      <c r="J11" s="57" t="s">
        <v>143</v>
      </c>
      <c r="K11" s="56" t="s">
        <v>144</v>
      </c>
      <c r="L11" s="56">
        <v>59967.0</v>
      </c>
      <c r="M11" s="56" t="s">
        <v>145</v>
      </c>
      <c r="N11" s="56" t="s">
        <v>146</v>
      </c>
      <c r="O11" s="58"/>
      <c r="P11" s="52">
        <v>59.0</v>
      </c>
      <c r="Q11" s="59">
        <v>0.0</v>
      </c>
      <c r="R11" s="59">
        <v>0.0</v>
      </c>
      <c r="S11" s="59">
        <v>0.0</v>
      </c>
      <c r="T11" s="60">
        <v>0.0</v>
      </c>
      <c r="U11" s="61">
        <v>0.0</v>
      </c>
      <c r="V11" s="52">
        <v>0.0</v>
      </c>
      <c r="W11" s="52">
        <v>0.0</v>
      </c>
      <c r="X11" s="52">
        <v>0.0</v>
      </c>
      <c r="Y11" s="52">
        <v>0.0</v>
      </c>
      <c r="Z11" s="52">
        <v>0.0</v>
      </c>
      <c r="AA11" s="52">
        <v>0.0</v>
      </c>
      <c r="AB11" s="52">
        <v>0.0</v>
      </c>
      <c r="AC11" s="52">
        <v>56.0</v>
      </c>
      <c r="AD11" s="61">
        <v>0.0</v>
      </c>
      <c r="AE11" s="61">
        <v>0.0</v>
      </c>
      <c r="AF11" s="61">
        <v>0.0</v>
      </c>
      <c r="AG11" s="61">
        <v>0.95</v>
      </c>
      <c r="AH11" s="52">
        <v>59.0</v>
      </c>
      <c r="AI11" s="52">
        <v>0.0</v>
      </c>
      <c r="AJ11" s="52">
        <v>0.0</v>
      </c>
      <c r="AK11" s="52">
        <v>0.0</v>
      </c>
      <c r="AL11" s="62">
        <v>44168.0</v>
      </c>
      <c r="AM11" s="63">
        <v>59.0</v>
      </c>
      <c r="AN11" s="64" t="s">
        <v>147</v>
      </c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</row>
    <row r="12" ht="14.25" customHeight="1">
      <c r="A12" s="52" t="s">
        <v>148</v>
      </c>
      <c r="B12" s="52">
        <v>2025.0</v>
      </c>
      <c r="C12" s="52" t="s">
        <v>149</v>
      </c>
      <c r="D12" s="53" t="s">
        <v>38</v>
      </c>
      <c r="E12" s="54" t="s">
        <v>150</v>
      </c>
      <c r="F12" s="55">
        <v>45762.0</v>
      </c>
      <c r="G12" s="53" t="s">
        <v>43</v>
      </c>
      <c r="H12" s="53" t="s">
        <v>19</v>
      </c>
      <c r="I12" s="56" t="s">
        <v>151</v>
      </c>
      <c r="J12" s="57" t="s">
        <v>114</v>
      </c>
      <c r="K12" s="56" t="s">
        <v>124</v>
      </c>
      <c r="L12" s="56">
        <v>1250.0</v>
      </c>
      <c r="M12" s="56" t="s">
        <v>152</v>
      </c>
      <c r="N12" s="56" t="s">
        <v>153</v>
      </c>
      <c r="O12" s="58" t="s">
        <v>154</v>
      </c>
      <c r="P12" s="52">
        <v>95.0</v>
      </c>
      <c r="Q12" s="59">
        <v>0.0</v>
      </c>
      <c r="R12" s="59">
        <v>0.0</v>
      </c>
      <c r="S12" s="59">
        <v>0.0</v>
      </c>
      <c r="T12" s="60">
        <v>0.0</v>
      </c>
      <c r="U12" s="61">
        <v>0.0</v>
      </c>
      <c r="V12" s="52">
        <v>0.0</v>
      </c>
      <c r="W12" s="52">
        <v>0.0</v>
      </c>
      <c r="X12" s="52">
        <v>0.0</v>
      </c>
      <c r="Y12" s="52">
        <v>0.0</v>
      </c>
      <c r="Z12" s="52">
        <v>55.0</v>
      </c>
      <c r="AA12" s="52">
        <v>23.0</v>
      </c>
      <c r="AB12" s="52">
        <v>17.0</v>
      </c>
      <c r="AC12" s="52">
        <v>0.0</v>
      </c>
      <c r="AD12" s="61">
        <v>0.58</v>
      </c>
      <c r="AE12" s="61">
        <v>0.24</v>
      </c>
      <c r="AF12" s="61">
        <v>0.18</v>
      </c>
      <c r="AG12" s="61">
        <v>0.0</v>
      </c>
      <c r="AH12" s="52">
        <v>95.0</v>
      </c>
      <c r="AI12" s="52">
        <v>0.0</v>
      </c>
      <c r="AJ12" s="52">
        <v>0.0</v>
      </c>
      <c r="AK12" s="52">
        <v>0.0</v>
      </c>
      <c r="AL12" s="62">
        <v>44168.0</v>
      </c>
      <c r="AM12" s="63">
        <v>562.0</v>
      </c>
      <c r="AN12" s="64" t="s">
        <v>155</v>
      </c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</row>
    <row r="13" ht="14.25" customHeight="1">
      <c r="A13" s="52" t="s">
        <v>80</v>
      </c>
      <c r="B13" s="52">
        <v>2024.0</v>
      </c>
      <c r="C13" s="52" t="s">
        <v>156</v>
      </c>
      <c r="D13" s="53" t="s">
        <v>40</v>
      </c>
      <c r="E13" s="54" t="s">
        <v>157</v>
      </c>
      <c r="F13" s="55">
        <v>44239.0</v>
      </c>
      <c r="G13" s="53" t="s">
        <v>43</v>
      </c>
      <c r="H13" s="53" t="s">
        <v>19</v>
      </c>
      <c r="I13" s="56" t="s">
        <v>130</v>
      </c>
      <c r="J13" s="57" t="s">
        <v>131</v>
      </c>
      <c r="K13" s="56" t="s">
        <v>132</v>
      </c>
      <c r="L13" s="56">
        <v>1250.0</v>
      </c>
      <c r="M13" s="56"/>
      <c r="N13" s="56" t="s">
        <v>133</v>
      </c>
      <c r="O13" s="58"/>
      <c r="P13" s="52">
        <v>0.0</v>
      </c>
      <c r="Q13" s="59">
        <v>0.0</v>
      </c>
      <c r="R13" s="59">
        <v>0.0</v>
      </c>
      <c r="S13" s="59">
        <v>0.0</v>
      </c>
      <c r="T13" s="60">
        <v>0.0</v>
      </c>
      <c r="U13" s="61">
        <v>0.0</v>
      </c>
      <c r="V13" s="52">
        <v>0.0</v>
      </c>
      <c r="W13" s="52">
        <v>0.0</v>
      </c>
      <c r="X13" s="52">
        <v>0.0</v>
      </c>
      <c r="Y13" s="52">
        <v>0.0</v>
      </c>
      <c r="Z13" s="52">
        <v>0.0</v>
      </c>
      <c r="AA13" s="52">
        <v>0.0</v>
      </c>
      <c r="AB13" s="52">
        <v>0.0</v>
      </c>
      <c r="AC13" s="52">
        <v>0.0</v>
      </c>
      <c r="AD13" s="61">
        <v>0.0</v>
      </c>
      <c r="AE13" s="61">
        <v>0.0</v>
      </c>
      <c r="AF13" s="61">
        <v>0.0</v>
      </c>
      <c r="AG13" s="61">
        <v>0.0</v>
      </c>
      <c r="AH13" s="52">
        <v>0.0</v>
      </c>
      <c r="AI13" s="52">
        <v>0.0</v>
      </c>
      <c r="AJ13" s="52">
        <v>0.0</v>
      </c>
      <c r="AK13" s="52">
        <v>0.0</v>
      </c>
      <c r="AL13" s="62">
        <v>44174.0</v>
      </c>
      <c r="AM13" s="63">
        <v>75.0</v>
      </c>
      <c r="AN13" s="64" t="s">
        <v>158</v>
      </c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</row>
    <row r="14" ht="14.25" customHeight="1">
      <c r="A14" s="52" t="s">
        <v>80</v>
      </c>
      <c r="B14" s="52">
        <v>2024.0</v>
      </c>
      <c r="C14" s="52" t="s">
        <v>159</v>
      </c>
      <c r="D14" s="53" t="s">
        <v>40</v>
      </c>
      <c r="E14" s="54" t="s">
        <v>160</v>
      </c>
      <c r="F14" s="55">
        <v>44291.0</v>
      </c>
      <c r="G14" s="53" t="s">
        <v>43</v>
      </c>
      <c r="H14" s="53" t="s">
        <v>19</v>
      </c>
      <c r="I14" s="56" t="s">
        <v>130</v>
      </c>
      <c r="J14" s="57" t="s">
        <v>131</v>
      </c>
      <c r="K14" s="56" t="s">
        <v>132</v>
      </c>
      <c r="L14" s="56">
        <v>1250.0</v>
      </c>
      <c r="M14" s="56"/>
      <c r="N14" s="56" t="s">
        <v>161</v>
      </c>
      <c r="O14" s="58"/>
      <c r="P14" s="52">
        <v>0.0</v>
      </c>
      <c r="Q14" s="59">
        <v>0.0</v>
      </c>
      <c r="R14" s="59">
        <v>0.0</v>
      </c>
      <c r="S14" s="59">
        <v>0.0</v>
      </c>
      <c r="T14" s="60">
        <v>0.0</v>
      </c>
      <c r="U14" s="61">
        <v>0.0</v>
      </c>
      <c r="V14" s="52">
        <v>0.0</v>
      </c>
      <c r="W14" s="52">
        <v>0.0</v>
      </c>
      <c r="X14" s="52">
        <v>0.0</v>
      </c>
      <c r="Y14" s="52">
        <v>0.0</v>
      </c>
      <c r="Z14" s="52">
        <v>0.0</v>
      </c>
      <c r="AA14" s="52">
        <v>0.0</v>
      </c>
      <c r="AB14" s="52">
        <v>0.0</v>
      </c>
      <c r="AC14" s="52">
        <v>0.0</v>
      </c>
      <c r="AD14" s="61">
        <v>0.0</v>
      </c>
      <c r="AE14" s="61">
        <v>0.0</v>
      </c>
      <c r="AF14" s="61">
        <v>0.0</v>
      </c>
      <c r="AG14" s="61">
        <v>0.0</v>
      </c>
      <c r="AH14" s="52">
        <v>0.0</v>
      </c>
      <c r="AI14" s="52">
        <v>0.0</v>
      </c>
      <c r="AJ14" s="52">
        <v>0.0</v>
      </c>
      <c r="AK14" s="52">
        <v>0.0</v>
      </c>
      <c r="AL14" s="62">
        <v>44174.0</v>
      </c>
      <c r="AM14" s="63">
        <v>94.0</v>
      </c>
      <c r="AN14" s="64" t="s">
        <v>162</v>
      </c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</row>
    <row r="15" ht="14.25" customHeight="1">
      <c r="A15" s="52" t="s">
        <v>163</v>
      </c>
      <c r="B15" s="52">
        <v>2025.0</v>
      </c>
      <c r="C15" s="52" t="s">
        <v>149</v>
      </c>
      <c r="D15" s="53" t="s">
        <v>34</v>
      </c>
      <c r="E15" s="54" t="s">
        <v>164</v>
      </c>
      <c r="F15" s="55">
        <v>44301.0</v>
      </c>
      <c r="G15" s="53" t="s">
        <v>43</v>
      </c>
      <c r="H15" s="53" t="s">
        <v>19</v>
      </c>
      <c r="I15" s="56" t="s">
        <v>165</v>
      </c>
      <c r="J15" s="57" t="s">
        <v>114</v>
      </c>
      <c r="K15" s="56"/>
      <c r="L15" s="56"/>
      <c r="M15" s="56"/>
      <c r="N15" s="56"/>
      <c r="O15" s="58"/>
      <c r="P15" s="52">
        <v>95.0</v>
      </c>
      <c r="Q15" s="59">
        <v>0.87</v>
      </c>
      <c r="R15" s="59">
        <v>0.66</v>
      </c>
      <c r="S15" s="59">
        <v>0.0</v>
      </c>
      <c r="T15" s="60">
        <v>0.0</v>
      </c>
      <c r="U15" s="61">
        <v>0.0</v>
      </c>
      <c r="V15" s="52">
        <v>83.0</v>
      </c>
      <c r="W15" s="52">
        <v>63.0</v>
      </c>
      <c r="X15" s="52">
        <v>0.0</v>
      </c>
      <c r="Y15" s="52">
        <v>0.0</v>
      </c>
      <c r="Z15" s="52">
        <v>0.0</v>
      </c>
      <c r="AA15" s="52">
        <v>0.0</v>
      </c>
      <c r="AB15" s="52">
        <v>0.0</v>
      </c>
      <c r="AC15" s="52">
        <v>95.0</v>
      </c>
      <c r="AD15" s="61">
        <v>0.0</v>
      </c>
      <c r="AE15" s="61">
        <v>0.0</v>
      </c>
      <c r="AF15" s="61">
        <v>0.0</v>
      </c>
      <c r="AG15" s="61">
        <v>1.0</v>
      </c>
      <c r="AH15" s="52">
        <v>12.0</v>
      </c>
      <c r="AI15" s="52">
        <v>20.0</v>
      </c>
      <c r="AJ15" s="52">
        <v>63.0</v>
      </c>
      <c r="AK15" s="52">
        <v>0.0</v>
      </c>
      <c r="AL15" s="62">
        <v>44174.0</v>
      </c>
      <c r="AM15" s="63"/>
      <c r="AN15" s="64" t="s">
        <v>166</v>
      </c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</row>
  </sheetData>
  <autoFilter ref="$B$1:$AN$15">
    <filterColumn colId="5">
      <filters>
        <filter val="In-Process"/>
      </filters>
    </filterColumn>
  </autoFilter>
  <customSheetViews>
    <customSheetView guid="{5BC6B728-449F-4DA0-8547-F6314E922EBE}" filter="1" showAutoFilter="1">
      <autoFilter ref="$B$1:$AN$15">
        <filterColumn colId="5">
          <filters>
            <filter val="In-Process"/>
            <filter val="Archived"/>
          </filters>
        </filterColumn>
        <filterColumn colId="6">
          <filters>
            <filter val="Kelli Rodenbo"/>
          </filters>
        </filterColumn>
      </autoFilter>
    </customSheetView>
    <customSheetView guid="{5C48A574-0829-4FD0-ACC9-E2AF934546CA}" filter="1" showAutoFilter="1">
      <autoFilter ref="$B$1:$AN$15">
        <filterColumn colId="6">
          <filters>
            <filter val="Mark Ballo"/>
          </filters>
        </filterColumn>
        <filterColumn colId="5">
          <filters>
            <filter val="Archived"/>
          </filters>
        </filterColumn>
      </autoFilter>
    </customSheetView>
    <customSheetView guid="{B1D88542-349A-4409-879E-C58E8524D3DC}" filter="1" showAutoFilter="1">
      <autoFilter ref="$B$1:$AN$15">
        <filterColumn colId="6">
          <filters>
            <filter val="Mark Ballo"/>
          </filters>
        </filterColumn>
        <filterColumn colId="5">
          <filters>
            <filter val="In-Process"/>
            <filter val="Archived"/>
          </filters>
        </filterColumn>
      </autoFilter>
    </customSheetView>
    <customSheetView guid="{AB4AF99C-AA42-49A9-ABF8-B6B33E50DD73}" filter="1" showAutoFilter="1">
      <autoFilter ref="$B$1:$AN$15">
        <filterColumn colId="5">
          <filters>
            <filter val="In-Process"/>
            <filter val="Archived"/>
          </filters>
        </filterColumn>
      </autoFilter>
    </customSheetView>
    <customSheetView guid="{0A3BF4C7-A8D8-4ED3-9A39-2A6D15079920}" filter="1" showAutoFilter="1">
      <autoFilter ref="$B$1:$AN$15">
        <filterColumn colId="5">
          <filters>
            <filter val="Archived"/>
          </filters>
        </filterColumn>
      </autoFilter>
    </customSheetView>
    <customSheetView guid="{0AE65FDC-D3B6-420F-9AAA-DB481DC60CB6}" filter="1" showAutoFilter="1">
      <autoFilter ref="$B$1:$AN$15">
        <filterColumn colId="6">
          <filters>
            <filter val="Mark Ballo"/>
          </filters>
        </filterColumn>
        <filterColumn colId="5">
          <filters>
            <filter val="Archived"/>
          </filters>
        </filterColumn>
      </autoFilter>
    </customSheetView>
  </customSheetViews>
  <dataValidations>
    <dataValidation type="list" allowBlank="1" sqref="G2:G15">
      <formula1>Summary!$A$48:$A$51</formula1>
    </dataValidation>
    <dataValidation type="list" allowBlank="1" sqref="H2:H15">
      <formula1>Summary!$A$3:$A$7</formula1>
    </dataValidation>
    <dataValidation type="list" allowBlank="1" sqref="D2:D15">
      <formula1>Summary!$A$32:$A$41</formula1>
    </dataValidation>
  </dataValidations>
  <hyperlinks>
    <hyperlink r:id="rId1" ref="AN2"/>
    <hyperlink r:id="rId2" ref="AN3"/>
    <hyperlink r:id="rId3" ref="AN4"/>
    <hyperlink r:id="rId4" ref="AN5"/>
    <hyperlink r:id="rId5" ref="AN6"/>
    <hyperlink r:id="rId6" ref="AN7"/>
    <hyperlink r:id="rId7" ref="AN8"/>
    <hyperlink r:id="rId8" ref="AN9"/>
    <hyperlink r:id="rId9" ref="AN10"/>
    <hyperlink r:id="rId10" ref="AN11"/>
    <hyperlink r:id="rId11" ref="AN12"/>
    <hyperlink r:id="rId12" ref="AN13"/>
    <hyperlink r:id="rId13" ref="AN14"/>
    <hyperlink r:id="rId14" ref="AN15"/>
  </hyperlinks>
  <printOptions/>
  <pageMargins bottom="0.75" footer="0.0" header="0.0" left="0.25" right="0.25" top="0.75"/>
  <pageSetup paperSize="5" orientation="landscape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/>
  <cols>
    <col customWidth="1" min="1" max="1" width="7.38"/>
    <col customWidth="1" min="2" max="2" width="28.38"/>
    <col customWidth="1" min="3" max="3" width="17.63"/>
    <col customWidth="1" min="4" max="4" width="45.0" outlineLevel="1"/>
    <col customWidth="1" min="5" max="6" width="11.5" outlineLevel="1"/>
    <col customWidth="1" min="7" max="7" width="17.13"/>
    <col customWidth="1" min="8" max="8" width="11.5"/>
    <col customWidth="1" min="9" max="10" width="9.0"/>
    <col customWidth="1" min="11" max="12" width="8.5" outlineLevel="1"/>
    <col customWidth="1" min="13" max="13" width="10.13" outlineLevel="1"/>
    <col customWidth="1" min="14" max="14" width="10.25" outlineLevel="1"/>
    <col customWidth="1" min="15" max="16" width="8.5" outlineLevel="1"/>
    <col customWidth="1" min="17" max="17" width="9.0" outlineLevel="1"/>
    <col customWidth="1" min="18" max="27" width="8.5" outlineLevel="1"/>
    <col min="28" max="31" width="12.63" outlineLevel="1"/>
    <col customWidth="1" min="32" max="32" width="32.13"/>
  </cols>
  <sheetData>
    <row r="1">
      <c r="A1" s="83" t="s">
        <v>47</v>
      </c>
      <c r="B1" s="83" t="s">
        <v>51</v>
      </c>
      <c r="C1" s="83" t="s">
        <v>167</v>
      </c>
      <c r="D1" s="83" t="s">
        <v>168</v>
      </c>
      <c r="E1" s="83" t="s">
        <v>42</v>
      </c>
      <c r="F1" s="83" t="s">
        <v>53</v>
      </c>
      <c r="G1" s="83" t="s">
        <v>169</v>
      </c>
      <c r="H1" s="83" t="s">
        <v>170</v>
      </c>
      <c r="I1" s="83" t="s">
        <v>171</v>
      </c>
      <c r="J1" s="83" t="s">
        <v>61</v>
      </c>
      <c r="K1" s="84" t="s">
        <v>62</v>
      </c>
      <c r="L1" s="84" t="s">
        <v>6</v>
      </c>
      <c r="M1" s="84" t="s">
        <v>63</v>
      </c>
      <c r="N1" s="85" t="s">
        <v>13</v>
      </c>
      <c r="O1" s="84" t="s">
        <v>64</v>
      </c>
      <c r="P1" s="83" t="s">
        <v>10</v>
      </c>
      <c r="Q1" s="83" t="s">
        <v>11</v>
      </c>
      <c r="R1" s="83" t="s">
        <v>12</v>
      </c>
      <c r="S1" s="83" t="s">
        <v>65</v>
      </c>
      <c r="T1" s="83" t="s">
        <v>66</v>
      </c>
      <c r="U1" s="83" t="s">
        <v>67</v>
      </c>
      <c r="V1" s="83" t="s">
        <v>68</v>
      </c>
      <c r="W1" s="83" t="s">
        <v>69</v>
      </c>
      <c r="X1" s="84" t="s">
        <v>14</v>
      </c>
      <c r="Y1" s="84" t="s">
        <v>70</v>
      </c>
      <c r="Z1" s="84" t="s">
        <v>71</v>
      </c>
      <c r="AA1" s="84" t="s">
        <v>72</v>
      </c>
      <c r="AB1" s="83" t="s">
        <v>73</v>
      </c>
      <c r="AC1" s="83" t="s">
        <v>74</v>
      </c>
      <c r="AD1" s="83" t="s">
        <v>75</v>
      </c>
      <c r="AE1" s="83" t="s">
        <v>76</v>
      </c>
      <c r="AF1" s="86" t="s">
        <v>79</v>
      </c>
    </row>
    <row r="2">
      <c r="A2" s="87" t="s">
        <v>163</v>
      </c>
      <c r="B2" s="87" t="s">
        <v>164</v>
      </c>
      <c r="C2" s="87" t="s">
        <v>172</v>
      </c>
      <c r="D2" s="88" t="str">
        <f t="shared" ref="D2:D19" si="2">CONCATENATE(B2, " - ", C2)</f>
        <v>2025 XY Sample Event - Chassis</v>
      </c>
      <c r="E2" s="87" t="s">
        <v>173</v>
      </c>
      <c r="F2" s="87" t="s">
        <v>19</v>
      </c>
      <c r="G2" s="87" t="s">
        <v>30</v>
      </c>
      <c r="H2" s="89">
        <v>44301.0</v>
      </c>
      <c r="I2" s="88">
        <f t="shared" ref="I2:I19" si="3">IFERROR(H2-TODAY(),365)</f>
        <v>122</v>
      </c>
      <c r="J2" s="90">
        <v>95.0</v>
      </c>
      <c r="K2" s="91">
        <v>0.832</v>
      </c>
      <c r="L2" s="91">
        <v>0.621</v>
      </c>
      <c r="M2" s="91">
        <v>0.0</v>
      </c>
      <c r="N2" s="92">
        <v>0.0</v>
      </c>
      <c r="O2" s="91">
        <v>0.0</v>
      </c>
      <c r="P2" s="87">
        <v>79.0</v>
      </c>
      <c r="Q2" s="87">
        <v>59.0</v>
      </c>
      <c r="R2" s="87">
        <v>0.0</v>
      </c>
      <c r="S2" s="87">
        <v>0.0</v>
      </c>
      <c r="T2" s="87">
        <v>0.0</v>
      </c>
      <c r="U2" s="87">
        <v>0.0</v>
      </c>
      <c r="V2" s="87">
        <v>0.0</v>
      </c>
      <c r="W2" s="87">
        <v>95.0</v>
      </c>
      <c r="X2" s="91">
        <v>0.0</v>
      </c>
      <c r="Y2" s="91">
        <v>0.0</v>
      </c>
      <c r="Z2" s="91">
        <v>0.0</v>
      </c>
      <c r="AA2" s="91">
        <v>1.0</v>
      </c>
      <c r="AB2" s="88">
        <f t="shared" ref="AB2:AB19" si="4">J2-P2</f>
        <v>16</v>
      </c>
      <c r="AC2" s="88">
        <f t="shared" ref="AC2:AD2" si="1">P2-Q2</f>
        <v>20</v>
      </c>
      <c r="AD2" s="88">
        <f t="shared" si="1"/>
        <v>59</v>
      </c>
      <c r="AE2" s="88">
        <f t="shared" ref="AE2:AE19" si="6">R2</f>
        <v>0</v>
      </c>
      <c r="AF2" s="93" t="s">
        <v>166</v>
      </c>
    </row>
    <row r="3">
      <c r="A3" s="87" t="s">
        <v>148</v>
      </c>
      <c r="B3" s="87" t="s">
        <v>150</v>
      </c>
      <c r="C3" s="87" t="s">
        <v>174</v>
      </c>
      <c r="D3" s="88" t="str">
        <f t="shared" si="2"/>
        <v>2025 XX Sample Event - Sample Sheet</v>
      </c>
      <c r="E3" s="87" t="s">
        <v>173</v>
      </c>
      <c r="F3" s="87" t="s">
        <v>19</v>
      </c>
      <c r="G3" s="87" t="s">
        <v>30</v>
      </c>
      <c r="H3" s="89">
        <v>44217.0</v>
      </c>
      <c r="I3" s="88">
        <f t="shared" si="3"/>
        <v>38</v>
      </c>
      <c r="J3" s="90">
        <v>95.0</v>
      </c>
      <c r="K3" s="91">
        <v>0.0</v>
      </c>
      <c r="L3" s="91">
        <v>0.0</v>
      </c>
      <c r="M3" s="91">
        <v>0.0</v>
      </c>
      <c r="N3" s="92">
        <v>0.0</v>
      </c>
      <c r="O3" s="91">
        <v>0.0</v>
      </c>
      <c r="P3" s="87">
        <v>0.0</v>
      </c>
      <c r="Q3" s="87">
        <v>0.0</v>
      </c>
      <c r="R3" s="87">
        <v>0.0</v>
      </c>
      <c r="S3" s="87">
        <v>0.0</v>
      </c>
      <c r="T3" s="87">
        <v>55.0</v>
      </c>
      <c r="U3" s="87">
        <v>23.0</v>
      </c>
      <c r="V3" s="87">
        <v>17.0</v>
      </c>
      <c r="W3" s="87">
        <v>0.0</v>
      </c>
      <c r="X3" s="91">
        <v>0.579</v>
      </c>
      <c r="Y3" s="91">
        <v>0.242</v>
      </c>
      <c r="Z3" s="91">
        <v>0.179</v>
      </c>
      <c r="AA3" s="91">
        <v>0.0</v>
      </c>
      <c r="AB3" s="88">
        <f t="shared" si="4"/>
        <v>95</v>
      </c>
      <c r="AC3" s="88">
        <f t="shared" ref="AC3:AD3" si="5">P3-Q3</f>
        <v>0</v>
      </c>
      <c r="AD3" s="88">
        <f t="shared" si="5"/>
        <v>0</v>
      </c>
      <c r="AE3" s="88">
        <f t="shared" si="6"/>
        <v>0</v>
      </c>
      <c r="AF3" s="93" t="s">
        <v>155</v>
      </c>
    </row>
    <row r="4">
      <c r="A4" s="87" t="s">
        <v>80</v>
      </c>
      <c r="B4" s="87" t="s">
        <v>160</v>
      </c>
      <c r="C4" s="87" t="s">
        <v>175</v>
      </c>
      <c r="D4" s="88" t="str">
        <f t="shared" si="2"/>
        <v>2024 DT GMET6 HO Beta DYNO - Beta TRACKER</v>
      </c>
      <c r="E4" s="87" t="s">
        <v>176</v>
      </c>
      <c r="F4" s="87" t="s">
        <v>19</v>
      </c>
      <c r="G4" s="87" t="s">
        <v>31</v>
      </c>
      <c r="H4" s="89">
        <v>44291.0</v>
      </c>
      <c r="I4" s="88">
        <f t="shared" si="3"/>
        <v>112</v>
      </c>
      <c r="J4" s="90">
        <v>0.0</v>
      </c>
      <c r="K4" s="91">
        <v>0.0</v>
      </c>
      <c r="L4" s="91">
        <v>0.0</v>
      </c>
      <c r="M4" s="91">
        <v>0.0</v>
      </c>
      <c r="N4" s="92">
        <v>0.0</v>
      </c>
      <c r="O4" s="91">
        <v>0.0</v>
      </c>
      <c r="P4" s="87">
        <v>0.0</v>
      </c>
      <c r="Q4" s="87">
        <v>0.0</v>
      </c>
      <c r="R4" s="87">
        <v>0.0</v>
      </c>
      <c r="S4" s="87">
        <v>0.0</v>
      </c>
      <c r="T4" s="87">
        <v>0.0</v>
      </c>
      <c r="U4" s="87">
        <v>0.0</v>
      </c>
      <c r="V4" s="87">
        <v>0.0</v>
      </c>
      <c r="W4" s="87">
        <v>0.0</v>
      </c>
      <c r="X4" s="91">
        <v>0.0</v>
      </c>
      <c r="Y4" s="91">
        <v>0.0</v>
      </c>
      <c r="Z4" s="91">
        <v>0.0</v>
      </c>
      <c r="AA4" s="91">
        <v>0.0</v>
      </c>
      <c r="AB4" s="88">
        <f t="shared" si="4"/>
        <v>0</v>
      </c>
      <c r="AC4" s="88">
        <f t="shared" ref="AC4:AD4" si="7">P4-Q4</f>
        <v>0</v>
      </c>
      <c r="AD4" s="88">
        <f t="shared" si="7"/>
        <v>0</v>
      </c>
      <c r="AE4" s="88">
        <f t="shared" si="6"/>
        <v>0</v>
      </c>
      <c r="AF4" s="93" t="s">
        <v>162</v>
      </c>
    </row>
    <row r="5">
      <c r="A5" s="87" t="s">
        <v>80</v>
      </c>
      <c r="B5" s="87" t="s">
        <v>157</v>
      </c>
      <c r="C5" s="87" t="s">
        <v>177</v>
      </c>
      <c r="D5" s="88" t="str">
        <f t="shared" si="2"/>
        <v>2024 DT GMET6 SO Beta DYNO - Beta Tracker</v>
      </c>
      <c r="E5" s="87" t="s">
        <v>176</v>
      </c>
      <c r="F5" s="87" t="s">
        <v>19</v>
      </c>
      <c r="G5" s="87" t="s">
        <v>29</v>
      </c>
      <c r="H5" s="89">
        <v>44239.0</v>
      </c>
      <c r="I5" s="88">
        <f t="shared" si="3"/>
        <v>60</v>
      </c>
      <c r="J5" s="90">
        <v>0.0</v>
      </c>
      <c r="K5" s="91">
        <v>0.0</v>
      </c>
      <c r="L5" s="91">
        <v>0.0</v>
      </c>
      <c r="M5" s="91">
        <v>0.0</v>
      </c>
      <c r="N5" s="92">
        <v>0.0</v>
      </c>
      <c r="O5" s="91">
        <v>0.0</v>
      </c>
      <c r="P5" s="87">
        <v>0.0</v>
      </c>
      <c r="Q5" s="87">
        <v>0.0</v>
      </c>
      <c r="R5" s="87">
        <v>0.0</v>
      </c>
      <c r="S5" s="87">
        <v>0.0</v>
      </c>
      <c r="T5" s="87">
        <v>0.0</v>
      </c>
      <c r="U5" s="87">
        <v>0.0</v>
      </c>
      <c r="V5" s="87">
        <v>0.0</v>
      </c>
      <c r="W5" s="87">
        <v>0.0</v>
      </c>
      <c r="X5" s="91">
        <v>0.0</v>
      </c>
      <c r="Y5" s="91">
        <v>0.0</v>
      </c>
      <c r="Z5" s="91">
        <v>0.0</v>
      </c>
      <c r="AA5" s="91">
        <v>0.0</v>
      </c>
      <c r="AB5" s="88">
        <f t="shared" si="4"/>
        <v>0</v>
      </c>
      <c r="AC5" s="88">
        <f t="shared" ref="AC5:AD5" si="8">P5-Q5</f>
        <v>0</v>
      </c>
      <c r="AD5" s="88">
        <f t="shared" si="8"/>
        <v>0</v>
      </c>
      <c r="AE5" s="88">
        <f t="shared" si="6"/>
        <v>0</v>
      </c>
      <c r="AF5" s="93" t="s">
        <v>158</v>
      </c>
    </row>
    <row r="6">
      <c r="A6" s="87" t="s">
        <v>139</v>
      </c>
      <c r="B6" s="87" t="s">
        <v>141</v>
      </c>
      <c r="C6" s="87" t="s">
        <v>178</v>
      </c>
      <c r="D6" s="88" t="str">
        <f t="shared" si="2"/>
        <v>2022  RU  IP DV Test - RU IP DV TEST PARTS</v>
      </c>
      <c r="E6" s="87" t="s">
        <v>176</v>
      </c>
      <c r="F6" s="87" t="s">
        <v>20</v>
      </c>
      <c r="G6" s="87" t="s">
        <v>179</v>
      </c>
      <c r="H6" s="94">
        <v>44211.0</v>
      </c>
      <c r="I6" s="88">
        <f t="shared" si="3"/>
        <v>32</v>
      </c>
      <c r="J6" s="95">
        <v>59.0</v>
      </c>
      <c r="K6" s="91">
        <v>0.0</v>
      </c>
      <c r="L6" s="91">
        <v>0.0</v>
      </c>
      <c r="M6" s="91">
        <v>0.0</v>
      </c>
      <c r="N6" s="92">
        <v>0.0</v>
      </c>
      <c r="O6" s="91">
        <v>0.0</v>
      </c>
      <c r="P6" s="87">
        <v>0.0</v>
      </c>
      <c r="Q6" s="87">
        <v>0.0</v>
      </c>
      <c r="R6" s="87">
        <v>0.0</v>
      </c>
      <c r="S6" s="87">
        <v>0.0</v>
      </c>
      <c r="T6" s="87">
        <v>0.0</v>
      </c>
      <c r="U6" s="87">
        <v>0.0</v>
      </c>
      <c r="V6" s="87">
        <v>0.0</v>
      </c>
      <c r="W6" s="87">
        <v>56.0</v>
      </c>
      <c r="X6" s="91">
        <v>0.0</v>
      </c>
      <c r="Y6" s="91">
        <v>0.0</v>
      </c>
      <c r="Z6" s="91">
        <v>0.0</v>
      </c>
      <c r="AA6" s="91">
        <v>1.0</v>
      </c>
      <c r="AB6" s="88">
        <f t="shared" si="4"/>
        <v>59</v>
      </c>
      <c r="AC6" s="88">
        <f t="shared" ref="AC6:AD6" si="9">P6-Q6</f>
        <v>0</v>
      </c>
      <c r="AD6" s="88">
        <f t="shared" si="9"/>
        <v>0</v>
      </c>
      <c r="AE6" s="88">
        <f t="shared" si="6"/>
        <v>0</v>
      </c>
      <c r="AF6" s="93" t="s">
        <v>147</v>
      </c>
    </row>
    <row r="7">
      <c r="A7" s="87" t="s">
        <v>80</v>
      </c>
      <c r="B7" s="87" t="s">
        <v>136</v>
      </c>
      <c r="C7" s="87" t="s">
        <v>180</v>
      </c>
      <c r="D7" s="88" t="str">
        <f t="shared" si="2"/>
        <v>2024 DT 3.6L DYNO - PPPM Tracker</v>
      </c>
      <c r="E7" s="87" t="s">
        <v>176</v>
      </c>
      <c r="F7" s="87" t="s">
        <v>19</v>
      </c>
      <c r="G7" s="87" t="s">
        <v>28</v>
      </c>
      <c r="H7" s="89">
        <v>44207.0</v>
      </c>
      <c r="I7" s="88">
        <f t="shared" si="3"/>
        <v>28</v>
      </c>
      <c r="J7" s="90">
        <v>60.0</v>
      </c>
      <c r="K7" s="91">
        <v>0.0</v>
      </c>
      <c r="L7" s="91">
        <v>0.0</v>
      </c>
      <c r="M7" s="91">
        <v>0.0</v>
      </c>
      <c r="N7" s="92">
        <v>0.0</v>
      </c>
      <c r="O7" s="91">
        <v>0.0</v>
      </c>
      <c r="P7" s="87">
        <v>0.0</v>
      </c>
      <c r="Q7" s="87">
        <v>0.0</v>
      </c>
      <c r="R7" s="87">
        <v>0.0</v>
      </c>
      <c r="S7" s="87">
        <v>0.0</v>
      </c>
      <c r="T7" s="87">
        <v>0.0</v>
      </c>
      <c r="U7" s="87">
        <v>0.0</v>
      </c>
      <c r="V7" s="87">
        <v>0.0</v>
      </c>
      <c r="W7" s="87">
        <v>60.0</v>
      </c>
      <c r="X7" s="91">
        <v>0.0</v>
      </c>
      <c r="Y7" s="91">
        <v>0.0</v>
      </c>
      <c r="Z7" s="91">
        <v>0.0</v>
      </c>
      <c r="AA7" s="91">
        <v>1.0</v>
      </c>
      <c r="AB7" s="88">
        <f t="shared" si="4"/>
        <v>60</v>
      </c>
      <c r="AC7" s="88">
        <f t="shared" ref="AC7:AD7" si="10">P7-Q7</f>
        <v>0</v>
      </c>
      <c r="AD7" s="88">
        <f t="shared" si="10"/>
        <v>0</v>
      </c>
      <c r="AE7" s="88">
        <f t="shared" si="6"/>
        <v>0</v>
      </c>
      <c r="AF7" s="93" t="s">
        <v>138</v>
      </c>
    </row>
    <row r="8">
      <c r="A8" s="87" t="s">
        <v>80</v>
      </c>
      <c r="B8" s="87" t="s">
        <v>129</v>
      </c>
      <c r="C8" s="87" t="s">
        <v>180</v>
      </c>
      <c r="D8" s="88" t="str">
        <f t="shared" si="2"/>
        <v>2024 DT 5.7L DYNO - PPPM Tracker</v>
      </c>
      <c r="E8" s="87" t="s">
        <v>173</v>
      </c>
      <c r="F8" s="87" t="s">
        <v>19</v>
      </c>
      <c r="G8" s="87" t="s">
        <v>30</v>
      </c>
      <c r="H8" s="89">
        <v>44207.0</v>
      </c>
      <c r="I8" s="88">
        <f t="shared" si="3"/>
        <v>28</v>
      </c>
      <c r="J8" s="90">
        <v>29.0</v>
      </c>
      <c r="K8" s="91">
        <v>0.414</v>
      </c>
      <c r="L8" s="91">
        <v>0.241</v>
      </c>
      <c r="M8" s="91">
        <v>0.0</v>
      </c>
      <c r="N8" s="92">
        <v>701.92</v>
      </c>
      <c r="O8" s="91">
        <v>0.0</v>
      </c>
      <c r="P8" s="87">
        <v>12.0</v>
      </c>
      <c r="Q8" s="87">
        <v>7.0</v>
      </c>
      <c r="R8" s="87">
        <v>0.0</v>
      </c>
      <c r="S8" s="87">
        <v>0.0</v>
      </c>
      <c r="T8" s="87">
        <v>12.0</v>
      </c>
      <c r="U8" s="87">
        <v>0.0</v>
      </c>
      <c r="V8" s="87">
        <v>0.0</v>
      </c>
      <c r="W8" s="87">
        <v>17.0</v>
      </c>
      <c r="X8" s="91">
        <v>0.414</v>
      </c>
      <c r="Y8" s="91">
        <v>0.0</v>
      </c>
      <c r="Z8" s="91">
        <v>0.0</v>
      </c>
      <c r="AA8" s="91">
        <v>0.586</v>
      </c>
      <c r="AB8" s="88">
        <f t="shared" si="4"/>
        <v>17</v>
      </c>
      <c r="AC8" s="88">
        <f t="shared" ref="AC8:AD8" si="11">P8-Q8</f>
        <v>5</v>
      </c>
      <c r="AD8" s="88">
        <f t="shared" si="11"/>
        <v>7</v>
      </c>
      <c r="AE8" s="88">
        <f t="shared" si="6"/>
        <v>0</v>
      </c>
      <c r="AF8" s="93" t="s">
        <v>134</v>
      </c>
    </row>
    <row r="9">
      <c r="A9" s="87" t="s">
        <v>119</v>
      </c>
      <c r="B9" s="87" t="s">
        <v>121</v>
      </c>
      <c r="C9" s="87" t="s">
        <v>181</v>
      </c>
      <c r="D9" s="88" t="str">
        <f t="shared" si="2"/>
        <v>2021 WL75 Sled Series - Series 6</v>
      </c>
      <c r="E9" s="87" t="s">
        <v>173</v>
      </c>
      <c r="F9" s="87" t="s">
        <v>20</v>
      </c>
      <c r="G9" s="87" t="s">
        <v>30</v>
      </c>
      <c r="H9" s="89">
        <v>44180.0</v>
      </c>
      <c r="I9" s="88">
        <f t="shared" si="3"/>
        <v>1</v>
      </c>
      <c r="J9" s="90">
        <v>66.0</v>
      </c>
      <c r="K9" s="91">
        <v>1.0</v>
      </c>
      <c r="L9" s="91">
        <v>1.0</v>
      </c>
      <c r="M9" s="91">
        <v>0.364</v>
      </c>
      <c r="N9" s="92">
        <v>48370.16</v>
      </c>
      <c r="O9" s="91">
        <v>0.0</v>
      </c>
      <c r="P9" s="87">
        <v>66.0</v>
      </c>
      <c r="Q9" s="87">
        <v>66.0</v>
      </c>
      <c r="R9" s="87">
        <v>24.0</v>
      </c>
      <c r="S9" s="87">
        <v>0.0</v>
      </c>
      <c r="T9" s="87">
        <v>26.0</v>
      </c>
      <c r="U9" s="87">
        <v>0.0</v>
      </c>
      <c r="V9" s="87">
        <v>0.0</v>
      </c>
      <c r="W9" s="87">
        <v>40.0</v>
      </c>
      <c r="X9" s="91">
        <v>0.394</v>
      </c>
      <c r="Y9" s="91">
        <v>0.0</v>
      </c>
      <c r="Z9" s="91">
        <v>0.0</v>
      </c>
      <c r="AA9" s="91">
        <v>0.606</v>
      </c>
      <c r="AB9" s="88">
        <f t="shared" si="4"/>
        <v>0</v>
      </c>
      <c r="AC9" s="88">
        <f t="shared" ref="AC9:AD9" si="12">P9-Q9</f>
        <v>0</v>
      </c>
      <c r="AD9" s="88">
        <f t="shared" si="12"/>
        <v>42</v>
      </c>
      <c r="AE9" s="88">
        <f t="shared" si="6"/>
        <v>24</v>
      </c>
      <c r="AF9" s="93" t="s">
        <v>127</v>
      </c>
    </row>
    <row r="10">
      <c r="A10" s="87" t="s">
        <v>119</v>
      </c>
      <c r="B10" s="87" t="s">
        <v>121</v>
      </c>
      <c r="C10" s="87" t="s">
        <v>182</v>
      </c>
      <c r="D10" s="88" t="str">
        <f t="shared" si="2"/>
        <v>2021 WL75 Sled Series - Series 7</v>
      </c>
      <c r="E10" s="87" t="s">
        <v>176</v>
      </c>
      <c r="F10" s="87" t="s">
        <v>20</v>
      </c>
      <c r="G10" s="87" t="s">
        <v>30</v>
      </c>
      <c r="H10" s="89">
        <v>44211.0</v>
      </c>
      <c r="I10" s="88">
        <f t="shared" si="3"/>
        <v>32</v>
      </c>
      <c r="J10" s="90">
        <v>63.0</v>
      </c>
      <c r="K10" s="91">
        <v>1.0</v>
      </c>
      <c r="L10" s="91">
        <v>1.0</v>
      </c>
      <c r="M10" s="91">
        <v>0.206</v>
      </c>
      <c r="N10" s="92">
        <v>5944.24</v>
      </c>
      <c r="O10" s="91">
        <v>0.0</v>
      </c>
      <c r="P10" s="87">
        <v>63.0</v>
      </c>
      <c r="Q10" s="87">
        <v>63.0</v>
      </c>
      <c r="R10" s="87">
        <v>13.0</v>
      </c>
      <c r="S10" s="87">
        <v>0.0</v>
      </c>
      <c r="T10" s="87">
        <v>13.0</v>
      </c>
      <c r="U10" s="87">
        <v>0.0</v>
      </c>
      <c r="V10" s="87">
        <v>0.0</v>
      </c>
      <c r="W10" s="87">
        <v>50.0</v>
      </c>
      <c r="X10" s="91">
        <v>0.206</v>
      </c>
      <c r="Y10" s="91">
        <v>0.0</v>
      </c>
      <c r="Z10" s="91">
        <v>0.0</v>
      </c>
      <c r="AA10" s="91">
        <v>0.794</v>
      </c>
      <c r="AB10" s="88">
        <f t="shared" si="4"/>
        <v>0</v>
      </c>
      <c r="AC10" s="88">
        <f t="shared" ref="AC10:AD10" si="13">P10-Q10</f>
        <v>0</v>
      </c>
      <c r="AD10" s="88">
        <f t="shared" si="13"/>
        <v>50</v>
      </c>
      <c r="AE10" s="88">
        <f t="shared" si="6"/>
        <v>13</v>
      </c>
      <c r="AF10" s="93" t="s">
        <v>127</v>
      </c>
    </row>
    <row r="11">
      <c r="A11" s="87" t="s">
        <v>119</v>
      </c>
      <c r="B11" s="87" t="s">
        <v>121</v>
      </c>
      <c r="C11" s="87" t="s">
        <v>183</v>
      </c>
      <c r="D11" s="88" t="str">
        <f t="shared" si="2"/>
        <v>2021 WL75 Sled Series - Series 8</v>
      </c>
      <c r="E11" s="87" t="s">
        <v>176</v>
      </c>
      <c r="F11" s="87" t="s">
        <v>20</v>
      </c>
      <c r="G11" s="87" t="s">
        <v>30</v>
      </c>
      <c r="H11" s="89">
        <v>44242.0</v>
      </c>
      <c r="I11" s="88">
        <f t="shared" si="3"/>
        <v>63</v>
      </c>
      <c r="J11" s="90">
        <v>62.0</v>
      </c>
      <c r="K11" s="91">
        <v>1.0</v>
      </c>
      <c r="L11" s="91">
        <v>1.0</v>
      </c>
      <c r="M11" s="91">
        <v>0.194</v>
      </c>
      <c r="N11" s="92">
        <v>658.8</v>
      </c>
      <c r="O11" s="91">
        <v>0.0</v>
      </c>
      <c r="P11" s="87">
        <v>62.0</v>
      </c>
      <c r="Q11" s="87">
        <v>62.0</v>
      </c>
      <c r="R11" s="87">
        <v>12.0</v>
      </c>
      <c r="S11" s="87">
        <v>0.0</v>
      </c>
      <c r="T11" s="87">
        <v>12.0</v>
      </c>
      <c r="U11" s="87">
        <v>0.0</v>
      </c>
      <c r="V11" s="87">
        <v>0.0</v>
      </c>
      <c r="W11" s="87">
        <v>50.0</v>
      </c>
      <c r="X11" s="91">
        <v>0.194</v>
      </c>
      <c r="Y11" s="91">
        <v>0.0</v>
      </c>
      <c r="Z11" s="91">
        <v>0.0</v>
      </c>
      <c r="AA11" s="91">
        <v>0.806</v>
      </c>
      <c r="AB11" s="88">
        <f t="shared" si="4"/>
        <v>0</v>
      </c>
      <c r="AC11" s="88">
        <f t="shared" ref="AC11:AD11" si="14">P11-Q11</f>
        <v>0</v>
      </c>
      <c r="AD11" s="88">
        <f t="shared" si="14"/>
        <v>50</v>
      </c>
      <c r="AE11" s="88">
        <f t="shared" si="6"/>
        <v>12</v>
      </c>
      <c r="AF11" s="93" t="s">
        <v>127</v>
      </c>
    </row>
    <row r="12">
      <c r="A12" s="87" t="s">
        <v>111</v>
      </c>
      <c r="B12" s="87" t="s">
        <v>184</v>
      </c>
      <c r="C12" s="87" t="s">
        <v>185</v>
      </c>
      <c r="D12" s="88" t="str">
        <f t="shared" si="2"/>
        <v>2022 WL74 PHEV VPA QAF - PPPM</v>
      </c>
      <c r="E12" s="87" t="s">
        <v>44</v>
      </c>
      <c r="F12" s="87" t="s">
        <v>20</v>
      </c>
      <c r="G12" s="87" t="s">
        <v>30</v>
      </c>
      <c r="H12" s="89">
        <v>44144.0</v>
      </c>
      <c r="I12" s="88">
        <f t="shared" si="3"/>
        <v>-35</v>
      </c>
      <c r="J12" s="90">
        <v>5.0</v>
      </c>
      <c r="K12" s="91">
        <v>1.0</v>
      </c>
      <c r="L12" s="91">
        <v>1.0</v>
      </c>
      <c r="M12" s="91">
        <v>1.0</v>
      </c>
      <c r="N12" s="92">
        <v>1436.37</v>
      </c>
      <c r="O12" s="91">
        <v>0.286</v>
      </c>
      <c r="P12" s="87">
        <v>5.0</v>
      </c>
      <c r="Q12" s="87">
        <v>5.0</v>
      </c>
      <c r="R12" s="87">
        <v>5.0</v>
      </c>
      <c r="S12" s="87">
        <v>2.0</v>
      </c>
      <c r="T12" s="87">
        <v>5.0</v>
      </c>
      <c r="U12" s="87">
        <v>0.0</v>
      </c>
      <c r="V12" s="87">
        <v>0.0</v>
      </c>
      <c r="W12" s="87">
        <v>0.0</v>
      </c>
      <c r="X12" s="91">
        <v>1.0</v>
      </c>
      <c r="Y12" s="91">
        <v>0.0</v>
      </c>
      <c r="Z12" s="91">
        <v>0.0</v>
      </c>
      <c r="AA12" s="91">
        <v>0.0</v>
      </c>
      <c r="AB12" s="88">
        <f t="shared" si="4"/>
        <v>0</v>
      </c>
      <c r="AC12" s="88">
        <f t="shared" ref="AC12:AD12" si="15">P12-Q12</f>
        <v>0</v>
      </c>
      <c r="AD12" s="88">
        <f t="shared" si="15"/>
        <v>0</v>
      </c>
      <c r="AE12" s="88">
        <f t="shared" si="6"/>
        <v>5</v>
      </c>
      <c r="AF12" s="93" t="s">
        <v>118</v>
      </c>
    </row>
    <row r="13">
      <c r="A13" s="87" t="s">
        <v>99</v>
      </c>
      <c r="B13" s="87" t="s">
        <v>107</v>
      </c>
      <c r="C13" s="87" t="s">
        <v>186</v>
      </c>
      <c r="D13" s="88" t="str">
        <f t="shared" si="2"/>
        <v>2021 WD Media Spare Parts - SpareParts</v>
      </c>
      <c r="E13" s="87" t="s">
        <v>44</v>
      </c>
      <c r="F13" s="87" t="s">
        <v>19</v>
      </c>
      <c r="G13" s="87" t="s">
        <v>27</v>
      </c>
      <c r="H13" s="89">
        <v>44130.0</v>
      </c>
      <c r="I13" s="88">
        <f t="shared" si="3"/>
        <v>-49</v>
      </c>
      <c r="J13" s="90">
        <v>30.0</v>
      </c>
      <c r="K13" s="91">
        <v>1.0</v>
      </c>
      <c r="L13" s="91">
        <v>1.0</v>
      </c>
      <c r="M13" s="91">
        <v>1.0</v>
      </c>
      <c r="N13" s="92">
        <v>0.0</v>
      </c>
      <c r="O13" s="91">
        <v>0.0</v>
      </c>
      <c r="P13" s="87">
        <v>30.0</v>
      </c>
      <c r="Q13" s="87">
        <v>30.0</v>
      </c>
      <c r="R13" s="87">
        <v>30.0</v>
      </c>
      <c r="S13" s="87">
        <v>0.0</v>
      </c>
      <c r="T13" s="87">
        <v>30.0</v>
      </c>
      <c r="U13" s="87">
        <v>0.0</v>
      </c>
      <c r="V13" s="87">
        <v>0.0</v>
      </c>
      <c r="W13" s="87">
        <v>0.0</v>
      </c>
      <c r="X13" s="91">
        <v>1.0</v>
      </c>
      <c r="Y13" s="91">
        <v>0.0</v>
      </c>
      <c r="Z13" s="91">
        <v>0.0</v>
      </c>
      <c r="AA13" s="91">
        <v>0.0</v>
      </c>
      <c r="AB13" s="88">
        <f t="shared" si="4"/>
        <v>0</v>
      </c>
      <c r="AC13" s="88">
        <f t="shared" ref="AC13:AD13" si="16">P13-Q13</f>
        <v>0</v>
      </c>
      <c r="AD13" s="88">
        <f t="shared" si="16"/>
        <v>0</v>
      </c>
      <c r="AE13" s="88">
        <f t="shared" si="6"/>
        <v>30</v>
      </c>
      <c r="AF13" s="93" t="s">
        <v>110</v>
      </c>
    </row>
    <row r="14">
      <c r="A14" s="87" t="s">
        <v>99</v>
      </c>
      <c r="B14" s="87" t="s">
        <v>101</v>
      </c>
      <c r="C14" s="87" t="s">
        <v>187</v>
      </c>
      <c r="D14" s="88" t="str">
        <f t="shared" si="2"/>
        <v>2021 WD Pursuit PS QAF - INTERIOR</v>
      </c>
      <c r="E14" s="87" t="s">
        <v>44</v>
      </c>
      <c r="F14" s="87" t="s">
        <v>19</v>
      </c>
      <c r="G14" s="87" t="s">
        <v>29</v>
      </c>
      <c r="H14" s="89">
        <v>44123.0</v>
      </c>
      <c r="I14" s="88">
        <f t="shared" si="3"/>
        <v>-56</v>
      </c>
      <c r="J14" s="90">
        <v>117.0</v>
      </c>
      <c r="K14" s="91">
        <v>1.0</v>
      </c>
      <c r="L14" s="91">
        <v>1.0</v>
      </c>
      <c r="M14" s="91">
        <v>1.0</v>
      </c>
      <c r="N14" s="92">
        <v>0.0</v>
      </c>
      <c r="O14" s="91">
        <v>0.0</v>
      </c>
      <c r="P14" s="87">
        <v>117.0</v>
      </c>
      <c r="Q14" s="87">
        <v>117.0</v>
      </c>
      <c r="R14" s="87">
        <v>117.0</v>
      </c>
      <c r="S14" s="87">
        <v>0.0</v>
      </c>
      <c r="T14" s="87">
        <v>114.0</v>
      </c>
      <c r="U14" s="87">
        <v>3.0</v>
      </c>
      <c r="V14" s="87">
        <v>0.0</v>
      </c>
      <c r="W14" s="87">
        <v>0.0</v>
      </c>
      <c r="X14" s="91">
        <v>0.974</v>
      </c>
      <c r="Y14" s="91">
        <v>0.026</v>
      </c>
      <c r="Z14" s="91">
        <v>0.0</v>
      </c>
      <c r="AA14" s="91">
        <v>0.0</v>
      </c>
      <c r="AB14" s="88">
        <f t="shared" si="4"/>
        <v>0</v>
      </c>
      <c r="AC14" s="88">
        <f t="shared" ref="AC14:AD14" si="17">P14-Q14</f>
        <v>0</v>
      </c>
      <c r="AD14" s="88">
        <f t="shared" si="17"/>
        <v>0</v>
      </c>
      <c r="AE14" s="88">
        <f t="shared" si="6"/>
        <v>117</v>
      </c>
      <c r="AF14" s="93" t="s">
        <v>105</v>
      </c>
    </row>
    <row r="15">
      <c r="A15" s="87" t="s">
        <v>84</v>
      </c>
      <c r="B15" s="87" t="s">
        <v>94</v>
      </c>
      <c r="C15" s="87" t="s">
        <v>188</v>
      </c>
      <c r="D15" s="88" t="str">
        <f t="shared" si="2"/>
        <v>2022 WS PS INT QAF - IP/ Hard Trim</v>
      </c>
      <c r="E15" s="87" t="s">
        <v>173</v>
      </c>
      <c r="F15" s="87" t="s">
        <v>19</v>
      </c>
      <c r="G15" s="87" t="s">
        <v>25</v>
      </c>
      <c r="H15" s="89">
        <v>44225.0</v>
      </c>
      <c r="I15" s="88">
        <f t="shared" si="3"/>
        <v>46</v>
      </c>
      <c r="J15" s="90">
        <v>104.0</v>
      </c>
      <c r="K15" s="91">
        <v>0.327</v>
      </c>
      <c r="L15" s="91">
        <v>0.317</v>
      </c>
      <c r="M15" s="91">
        <v>0.0</v>
      </c>
      <c r="N15" s="92">
        <v>0.0</v>
      </c>
      <c r="O15" s="91">
        <v>0.0</v>
      </c>
      <c r="P15" s="87">
        <v>34.0</v>
      </c>
      <c r="Q15" s="87">
        <v>33.0</v>
      </c>
      <c r="R15" s="87">
        <v>0.0</v>
      </c>
      <c r="S15" s="87">
        <v>0.0</v>
      </c>
      <c r="T15" s="87">
        <v>0.0</v>
      </c>
      <c r="U15" s="87">
        <v>0.0</v>
      </c>
      <c r="V15" s="87">
        <v>0.0</v>
      </c>
      <c r="W15" s="87">
        <v>104.0</v>
      </c>
      <c r="X15" s="91">
        <v>0.0</v>
      </c>
      <c r="Y15" s="91">
        <v>0.0</v>
      </c>
      <c r="Z15" s="91">
        <v>0.0</v>
      </c>
      <c r="AA15" s="91">
        <v>1.0</v>
      </c>
      <c r="AB15" s="88">
        <f t="shared" si="4"/>
        <v>70</v>
      </c>
      <c r="AC15" s="88">
        <f t="shared" ref="AC15:AD15" si="18">P15-Q15</f>
        <v>1</v>
      </c>
      <c r="AD15" s="88">
        <f t="shared" si="18"/>
        <v>33</v>
      </c>
      <c r="AE15" s="88">
        <f t="shared" si="6"/>
        <v>0</v>
      </c>
      <c r="AF15" s="93" t="s">
        <v>98</v>
      </c>
    </row>
    <row r="16">
      <c r="A16" s="87" t="s">
        <v>84</v>
      </c>
      <c r="B16" s="87" t="s">
        <v>94</v>
      </c>
      <c r="C16" s="87" t="s">
        <v>189</v>
      </c>
      <c r="D16" s="88" t="str">
        <f t="shared" si="2"/>
        <v>2022 WS PS INT QAF - Console/ Door Mods &amp; Trim/ Wiring</v>
      </c>
      <c r="E16" s="87" t="s">
        <v>173</v>
      </c>
      <c r="F16" s="87" t="s">
        <v>19</v>
      </c>
      <c r="G16" s="87" t="s">
        <v>26</v>
      </c>
      <c r="H16" s="89">
        <v>44225.0</v>
      </c>
      <c r="I16" s="88">
        <f t="shared" si="3"/>
        <v>46</v>
      </c>
      <c r="J16" s="90">
        <v>112.0</v>
      </c>
      <c r="K16" s="91">
        <v>0.464</v>
      </c>
      <c r="L16" s="91">
        <v>0.0</v>
      </c>
      <c r="M16" s="91">
        <v>0.0</v>
      </c>
      <c r="N16" s="92">
        <v>620.8</v>
      </c>
      <c r="O16" s="91">
        <v>0.0</v>
      </c>
      <c r="P16" s="87">
        <v>52.0</v>
      </c>
      <c r="Q16" s="87">
        <v>0.0</v>
      </c>
      <c r="R16" s="87">
        <v>0.0</v>
      </c>
      <c r="S16" s="87">
        <v>0.0</v>
      </c>
      <c r="T16" s="87">
        <v>0.0</v>
      </c>
      <c r="U16" s="87">
        <v>0.0</v>
      </c>
      <c r="V16" s="87">
        <v>0.0</v>
      </c>
      <c r="W16" s="87">
        <v>112.0</v>
      </c>
      <c r="X16" s="91">
        <v>0.0</v>
      </c>
      <c r="Y16" s="91">
        <v>0.0</v>
      </c>
      <c r="Z16" s="91">
        <v>0.0</v>
      </c>
      <c r="AA16" s="91">
        <v>1.0</v>
      </c>
      <c r="AB16" s="88">
        <f t="shared" si="4"/>
        <v>60</v>
      </c>
      <c r="AC16" s="88">
        <f t="shared" ref="AC16:AD16" si="19">P16-Q16</f>
        <v>52</v>
      </c>
      <c r="AD16" s="88">
        <f t="shared" si="19"/>
        <v>0</v>
      </c>
      <c r="AE16" s="88">
        <f t="shared" si="6"/>
        <v>0</v>
      </c>
      <c r="AF16" s="93" t="s">
        <v>98</v>
      </c>
    </row>
    <row r="17">
      <c r="A17" s="87" t="s">
        <v>84</v>
      </c>
      <c r="B17" s="87" t="s">
        <v>94</v>
      </c>
      <c r="C17" s="87" t="s">
        <v>190</v>
      </c>
      <c r="D17" s="88" t="str">
        <f t="shared" si="2"/>
        <v>2022 WS PS INT QAF - Seats/ Headliner/ Misc</v>
      </c>
      <c r="E17" s="87" t="s">
        <v>173</v>
      </c>
      <c r="F17" s="87" t="s">
        <v>19</v>
      </c>
      <c r="G17" s="87" t="s">
        <v>32</v>
      </c>
      <c r="H17" s="89">
        <v>44225.0</v>
      </c>
      <c r="I17" s="88">
        <f t="shared" si="3"/>
        <v>46</v>
      </c>
      <c r="J17" s="90">
        <v>132.0</v>
      </c>
      <c r="K17" s="91">
        <v>0.038</v>
      </c>
      <c r="L17" s="91">
        <v>0.0</v>
      </c>
      <c r="M17" s="91">
        <v>0.0</v>
      </c>
      <c r="N17" s="92">
        <v>0.0</v>
      </c>
      <c r="O17" s="91">
        <v>0.0</v>
      </c>
      <c r="P17" s="87">
        <v>5.0</v>
      </c>
      <c r="Q17" s="87">
        <v>0.0</v>
      </c>
      <c r="R17" s="87">
        <v>0.0</v>
      </c>
      <c r="S17" s="87">
        <v>0.0</v>
      </c>
      <c r="T17" s="87">
        <v>0.0</v>
      </c>
      <c r="U17" s="87">
        <v>0.0</v>
      </c>
      <c r="V17" s="87">
        <v>0.0</v>
      </c>
      <c r="W17" s="87">
        <v>132.0</v>
      </c>
      <c r="X17" s="91">
        <v>0.0</v>
      </c>
      <c r="Y17" s="91">
        <v>0.0</v>
      </c>
      <c r="Z17" s="91">
        <v>0.0</v>
      </c>
      <c r="AA17" s="91">
        <v>1.0</v>
      </c>
      <c r="AB17" s="88">
        <f t="shared" si="4"/>
        <v>127</v>
      </c>
      <c r="AC17" s="88">
        <f t="shared" ref="AC17:AD17" si="20">P17-Q17</f>
        <v>5</v>
      </c>
      <c r="AD17" s="88">
        <f t="shared" si="20"/>
        <v>0</v>
      </c>
      <c r="AE17" s="88">
        <f t="shared" si="6"/>
        <v>0</v>
      </c>
      <c r="AF17" s="93" t="s">
        <v>98</v>
      </c>
    </row>
    <row r="18">
      <c r="A18" s="87" t="s">
        <v>84</v>
      </c>
      <c r="B18" s="87" t="s">
        <v>86</v>
      </c>
      <c r="C18" s="87" t="s">
        <v>191</v>
      </c>
      <c r="D18" s="88" t="str">
        <f t="shared" si="2"/>
        <v>2022 WS PS EXT QAF - Tracker</v>
      </c>
      <c r="E18" s="87" t="s">
        <v>173</v>
      </c>
      <c r="F18" s="87" t="s">
        <v>19</v>
      </c>
      <c r="G18" s="87" t="s">
        <v>28</v>
      </c>
      <c r="H18" s="89">
        <v>44225.0</v>
      </c>
      <c r="I18" s="88">
        <f t="shared" si="3"/>
        <v>46</v>
      </c>
      <c r="J18" s="90">
        <v>89.0</v>
      </c>
      <c r="K18" s="91">
        <v>1.0</v>
      </c>
      <c r="L18" s="91">
        <v>0.011</v>
      </c>
      <c r="M18" s="91">
        <v>0.0</v>
      </c>
      <c r="N18" s="92">
        <v>0.0</v>
      </c>
      <c r="O18" s="91">
        <v>0.0</v>
      </c>
      <c r="P18" s="87">
        <v>89.0</v>
      </c>
      <c r="Q18" s="87">
        <v>1.0</v>
      </c>
      <c r="R18" s="87">
        <v>0.0</v>
      </c>
      <c r="S18" s="87">
        <v>0.0</v>
      </c>
      <c r="T18" s="87">
        <v>0.0</v>
      </c>
      <c r="U18" s="87">
        <v>0.0</v>
      </c>
      <c r="V18" s="87">
        <v>0.0</v>
      </c>
      <c r="W18" s="87">
        <v>89.0</v>
      </c>
      <c r="X18" s="91">
        <v>0.0</v>
      </c>
      <c r="Y18" s="91">
        <v>0.0</v>
      </c>
      <c r="Z18" s="91">
        <v>0.0</v>
      </c>
      <c r="AA18" s="91">
        <v>1.0</v>
      </c>
      <c r="AB18" s="88">
        <f t="shared" si="4"/>
        <v>0</v>
      </c>
      <c r="AC18" s="88">
        <f t="shared" ref="AC18:AD18" si="21">P18-Q18</f>
        <v>88</v>
      </c>
      <c r="AD18" s="88">
        <f t="shared" si="21"/>
        <v>1</v>
      </c>
      <c r="AE18" s="88">
        <f t="shared" si="6"/>
        <v>0</v>
      </c>
      <c r="AF18" s="93" t="s">
        <v>92</v>
      </c>
    </row>
    <row r="19">
      <c r="A19" s="87" t="s">
        <v>80</v>
      </c>
      <c r="B19" s="87" t="s">
        <v>81</v>
      </c>
      <c r="C19" s="87" t="s">
        <v>192</v>
      </c>
      <c r="D19" s="88" t="str">
        <f t="shared" si="2"/>
        <v>2022 DT PWB - ELECTRICAL</v>
      </c>
      <c r="E19" s="87" t="s">
        <v>173</v>
      </c>
      <c r="F19" s="87" t="s">
        <v>19</v>
      </c>
      <c r="G19" s="87" t="s">
        <v>26</v>
      </c>
      <c r="H19" s="89">
        <v>44081.0</v>
      </c>
      <c r="I19" s="88">
        <f t="shared" si="3"/>
        <v>-98</v>
      </c>
      <c r="J19" s="90">
        <v>65.0</v>
      </c>
      <c r="K19" s="91">
        <v>1.0</v>
      </c>
      <c r="L19" s="91">
        <v>1.0</v>
      </c>
      <c r="M19" s="91">
        <v>0.846</v>
      </c>
      <c r="N19" s="92">
        <v>15105.97</v>
      </c>
      <c r="O19" s="91">
        <v>0.0</v>
      </c>
      <c r="P19" s="87">
        <v>65.0</v>
      </c>
      <c r="Q19" s="87">
        <v>65.0</v>
      </c>
      <c r="R19" s="87">
        <v>55.0</v>
      </c>
      <c r="S19" s="87">
        <v>0.0</v>
      </c>
      <c r="T19" s="87">
        <v>0.0</v>
      </c>
      <c r="U19" s="87">
        <v>0.0</v>
      </c>
      <c r="V19" s="87">
        <v>0.0</v>
      </c>
      <c r="W19" s="87">
        <v>65.0</v>
      </c>
      <c r="X19" s="91">
        <v>0.0</v>
      </c>
      <c r="Y19" s="91">
        <v>0.0</v>
      </c>
      <c r="Z19" s="91">
        <v>0.0</v>
      </c>
      <c r="AA19" s="91">
        <v>1.0</v>
      </c>
      <c r="AB19" s="88">
        <f t="shared" si="4"/>
        <v>0</v>
      </c>
      <c r="AC19" s="88">
        <f t="shared" ref="AC19:AD19" si="22">P19-Q19</f>
        <v>0</v>
      </c>
      <c r="AD19" s="88">
        <f t="shared" si="22"/>
        <v>10</v>
      </c>
      <c r="AE19" s="88">
        <f t="shared" si="6"/>
        <v>55</v>
      </c>
      <c r="AF19" s="93" t="s">
        <v>83</v>
      </c>
    </row>
    <row r="20">
      <c r="H20" s="96"/>
      <c r="K20" s="91"/>
      <c r="L20" s="91"/>
      <c r="M20" s="91"/>
      <c r="N20" s="92"/>
      <c r="O20" s="91"/>
      <c r="X20" s="91"/>
      <c r="Y20" s="91"/>
      <c r="Z20" s="91"/>
      <c r="AA20" s="91"/>
      <c r="AF20" s="97"/>
    </row>
  </sheetData>
  <customSheetViews>
    <customSheetView guid="{806CE1B5-FE12-4E73-9DB5-51B1C4942515}" filter="1" showAutoFilter="1">
      <autoFilter ref="$A$1:$N$20"/>
    </customSheetView>
    <customSheetView guid="{545D4AE9-A492-4B35-B55F-730D28E6A13C}" filter="1" showAutoFilter="1">
      <autoFilter ref="$A$1:$AE$20"/>
    </customSheetView>
  </customSheetViews>
  <hyperlinks>
    <hyperlink r:id="rId1" ref="AF2"/>
    <hyperlink r:id="rId2" ref="AF3"/>
    <hyperlink r:id="rId3" ref="AF4"/>
    <hyperlink r:id="rId4" ref="AF5"/>
    <hyperlink r:id="rId5" ref="AF6"/>
    <hyperlink r:id="rId6" ref="AF7"/>
    <hyperlink r:id="rId7" ref="AF8"/>
    <hyperlink r:id="rId8" ref="AF9"/>
    <hyperlink r:id="rId9" ref="AF10"/>
    <hyperlink r:id="rId10" ref="AF11"/>
    <hyperlink r:id="rId11" ref="AF12"/>
    <hyperlink r:id="rId12" ref="AF13"/>
    <hyperlink r:id="rId13" ref="AF14"/>
    <hyperlink r:id="rId14" ref="AF15"/>
    <hyperlink r:id="rId15" ref="AF16"/>
    <hyperlink r:id="rId16" ref="AF17"/>
    <hyperlink r:id="rId17" ref="AF18"/>
    <hyperlink r:id="rId18" ref="AF19"/>
  </hyperlinks>
  <drawing r:id="rId19"/>
</worksheet>
</file>