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5540" tabRatio="500"/>
  </bookViews>
  <sheets>
    <sheet name="Pixels per points" sheetId="1" r:id="rId1"/>
    <sheet name="Fractions as percentag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10" i="1"/>
  <c r="C13" i="1"/>
  <c r="C11" i="1"/>
  <c r="C14" i="1"/>
  <c r="C16" i="1"/>
  <c r="C17" i="1"/>
  <c r="C18" i="1"/>
  <c r="C2" i="1"/>
  <c r="B2" i="1"/>
  <c r="C74" i="2"/>
  <c r="C73" i="2"/>
  <c r="C75" i="2"/>
  <c r="D74" i="2"/>
  <c r="E74" i="2"/>
  <c r="D75" i="2"/>
  <c r="E75" i="2"/>
  <c r="D73" i="2"/>
  <c r="E73" i="2"/>
  <c r="C72" i="2"/>
  <c r="D72" i="2"/>
  <c r="E72" i="2"/>
  <c r="D70" i="2"/>
  <c r="E70" i="2"/>
  <c r="D71" i="2"/>
  <c r="E71" i="2"/>
  <c r="C71" i="2"/>
  <c r="C7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C40" i="2"/>
  <c r="C39" i="2"/>
  <c r="C38" i="2"/>
  <c r="C37" i="2"/>
  <c r="C36" i="2"/>
  <c r="C35" i="2"/>
  <c r="C34" i="2"/>
  <c r="C33" i="2"/>
  <c r="C32" i="2"/>
  <c r="C31" i="2"/>
  <c r="C29" i="2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5" i="2"/>
  <c r="E4" i="2"/>
  <c r="D4" i="2"/>
  <c r="D5" i="2"/>
  <c r="C11" i="2"/>
  <c r="C10" i="2"/>
  <c r="C9" i="2"/>
  <c r="C8" i="2"/>
  <c r="C7" i="2"/>
  <c r="C6" i="2"/>
  <c r="C5" i="2"/>
  <c r="C4" i="2"/>
  <c r="B9" i="1"/>
  <c r="B12" i="1"/>
  <c r="B1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</calcChain>
</file>

<file path=xl/sharedStrings.xml><?xml version="1.0" encoding="utf-8"?>
<sst xmlns="http://schemas.openxmlformats.org/spreadsheetml/2006/main" count="44" uniqueCount="44">
  <si>
    <t>css-pixels-per-point</t>
  </si>
  <si>
    <t>Reference: http://www.thomasphinney.com/2011/03/point-size/</t>
  </si>
  <si>
    <t>pt</t>
  </si>
  <si>
    <t>px</t>
  </si>
  <si>
    <t>Ratio as fraction</t>
  </si>
  <si>
    <t>Calculated as decimal fraction</t>
  </si>
  <si>
    <t>Calculated as percentage</t>
  </si>
  <si>
    <t>3/2</t>
  </si>
  <si>
    <t>4/3</t>
  </si>
  <si>
    <t>5/2</t>
  </si>
  <si>
    <t>5/3</t>
  </si>
  <si>
    <t>5/4</t>
  </si>
  <si>
    <t>6/5</t>
  </si>
  <si>
    <t>7/2</t>
  </si>
  <si>
    <t>7/3</t>
  </si>
  <si>
    <t>7/4</t>
  </si>
  <si>
    <t>7/5</t>
  </si>
  <si>
    <t>7/6</t>
  </si>
  <si>
    <t>8/3</t>
  </si>
  <si>
    <t>8/5</t>
  </si>
  <si>
    <t>8/7</t>
  </si>
  <si>
    <t>9/2</t>
  </si>
  <si>
    <t>9/4</t>
  </si>
  <si>
    <t>9/5</t>
  </si>
  <si>
    <t>9/7</t>
  </si>
  <si>
    <t>9/8</t>
  </si>
  <si>
    <t>12/5</t>
  </si>
  <si>
    <t>12/7</t>
  </si>
  <si>
    <t>12/11</t>
  </si>
  <si>
    <t>16/3</t>
  </si>
  <si>
    <t>16/5</t>
  </si>
  <si>
    <t>16/7</t>
  </si>
  <si>
    <t>16/9</t>
  </si>
  <si>
    <t>16/11</t>
  </si>
  <si>
    <t>16/13</t>
  </si>
  <si>
    <t>16/15</t>
  </si>
  <si>
    <t>golden</t>
  </si>
  <si>
    <t>silver</t>
  </si>
  <si>
    <t>lichtenburg</t>
  </si>
  <si>
    <t>golden-inverse</t>
  </si>
  <si>
    <t>lichtenburg-inverse</t>
  </si>
  <si>
    <t>silver-inverse</t>
  </si>
  <si>
    <t>Decimal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</si>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</sst>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?/???"/>
    <numFmt numFmtId="165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3" fontId="0" fillId="3" borderId="4" xfId="0" applyNumberFormat="1" applyFill="1" applyBorder="1" applyAlignment="1">
      <alignment horizontal="center"/>
    </xf>
    <xf numFmtId="13" fontId="0" fillId="3" borderId="6" xfId="0" applyNumberFormat="1" applyFill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4" fontId="0" fillId="0" borderId="3" xfId="0" applyNumberFormat="1" applyBorder="1"/>
    <xf numFmtId="164" fontId="0" fillId="0" borderId="5" xfId="0" applyNumberFormat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65" fontId="0" fillId="0" borderId="0" xfId="0" applyNumberFormat="1"/>
    <xf numFmtId="13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3" fontId="0" fillId="3" borderId="2" xfId="0" applyNumberFormat="1" applyFill="1" applyBorder="1" applyAlignment="1">
      <alignment horizontal="center"/>
    </xf>
  </cellXfs>
  <cellStyles count="1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omasphinney.com/2011/03/point-siz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A4" sqref="A4"/>
    </sheetView>
  </sheetViews>
  <sheetFormatPr baseColWidth="10" defaultRowHeight="16" x14ac:dyDescent="0"/>
  <cols>
    <col min="1" max="1" width="16.25" customWidth="1"/>
    <col min="2" max="2" width="16.75" customWidth="1"/>
    <col min="3" max="3" width="13.625" customWidth="1"/>
  </cols>
  <sheetData>
    <row r="1" spans="1:4" ht="17" thickBot="1">
      <c r="B1" s="25" t="s">
        <v>42</v>
      </c>
      <c r="C1" s="25" t="s">
        <v>43</v>
      </c>
    </row>
    <row r="2" spans="1:4" ht="17" thickBot="1">
      <c r="A2" s="2" t="s">
        <v>0</v>
      </c>
      <c r="B2" s="26">
        <f>C2</f>
        <v>1.3333333333333333</v>
      </c>
      <c r="C2" s="24">
        <f>4/3</f>
        <v>1.3333333333333333</v>
      </c>
      <c r="D2" s="23"/>
    </row>
    <row r="3" spans="1:4">
      <c r="A3" s="1" t="s">
        <v>1</v>
      </c>
    </row>
    <row r="4" spans="1:4" ht="17" thickBot="1"/>
    <row r="5" spans="1:4" ht="17" thickBot="1">
      <c r="B5" s="30" t="s">
        <v>2</v>
      </c>
      <c r="C5" s="31" t="s">
        <v>3</v>
      </c>
    </row>
    <row r="6" spans="1:4">
      <c r="B6" s="33">
        <v>0.125</v>
      </c>
      <c r="C6" s="34">
        <f>B6*$C$2</f>
        <v>0.16666666666666666</v>
      </c>
    </row>
    <row r="7" spans="1:4">
      <c r="B7" s="4">
        <v>0.25</v>
      </c>
      <c r="C7" s="8">
        <f>B7*$C$2</f>
        <v>0.33333333333333331</v>
      </c>
    </row>
    <row r="8" spans="1:4">
      <c r="B8" s="4">
        <v>0.5</v>
      </c>
      <c r="C8" s="8">
        <f>B8*$C$2</f>
        <v>0.66666666666666663</v>
      </c>
    </row>
    <row r="9" spans="1:4">
      <c r="B9" s="7">
        <f>C9/$C$2</f>
        <v>0.75</v>
      </c>
      <c r="C9" s="6">
        <v>1</v>
      </c>
    </row>
    <row r="10" spans="1:4">
      <c r="B10" s="32">
        <v>1</v>
      </c>
      <c r="C10" s="8">
        <f>B10*$C$2</f>
        <v>1.3333333333333333</v>
      </c>
    </row>
    <row r="11" spans="1:4">
      <c r="B11" s="32">
        <v>1.25</v>
      </c>
      <c r="C11" s="8">
        <f>B11*$C$2</f>
        <v>1.6666666666666665</v>
      </c>
    </row>
    <row r="12" spans="1:4">
      <c r="B12" s="7">
        <f>C12/$C$2</f>
        <v>1.5</v>
      </c>
      <c r="C12" s="6">
        <v>2</v>
      </c>
    </row>
    <row r="13" spans="1:4">
      <c r="B13" s="32">
        <v>1.75</v>
      </c>
      <c r="C13" s="8">
        <f>B13*$C$2</f>
        <v>2.333333333333333</v>
      </c>
    </row>
    <row r="14" spans="1:4">
      <c r="B14" s="32">
        <v>2</v>
      </c>
      <c r="C14" s="8">
        <f>B14*$C$2</f>
        <v>2.6666666666666665</v>
      </c>
    </row>
    <row r="15" spans="1:4">
      <c r="B15" s="7">
        <f>C15/$C$2</f>
        <v>2.25</v>
      </c>
      <c r="C15" s="6">
        <v>3</v>
      </c>
    </row>
    <row r="16" spans="1:4">
      <c r="B16" s="32">
        <v>2.5</v>
      </c>
      <c r="C16" s="8">
        <f t="shared" ref="C16" si="0">B16*$C$2</f>
        <v>3.333333333333333</v>
      </c>
    </row>
    <row r="17" spans="2:3">
      <c r="B17" s="32">
        <v>2.75</v>
      </c>
      <c r="C17" s="8">
        <f t="shared" ref="C17:C18" si="1">B17*$C$2</f>
        <v>3.6666666666666665</v>
      </c>
    </row>
    <row r="18" spans="2:3">
      <c r="B18" s="3">
        <v>3</v>
      </c>
      <c r="C18" s="8">
        <f t="shared" si="1"/>
        <v>4</v>
      </c>
    </row>
    <row r="19" spans="2:3">
      <c r="B19" s="3">
        <v>3.5</v>
      </c>
      <c r="C19" s="8">
        <f>B19*$C$2</f>
        <v>4.6666666666666661</v>
      </c>
    </row>
    <row r="20" spans="2:3">
      <c r="B20" s="3">
        <v>4</v>
      </c>
      <c r="C20" s="8">
        <f t="shared" ref="C20:C83" si="2">B20*$C$2</f>
        <v>5.333333333333333</v>
      </c>
    </row>
    <row r="21" spans="2:3">
      <c r="B21" s="3">
        <v>4.5</v>
      </c>
      <c r="C21" s="8">
        <f t="shared" si="2"/>
        <v>6</v>
      </c>
    </row>
    <row r="22" spans="2:3">
      <c r="B22" s="3">
        <v>5</v>
      </c>
      <c r="C22" s="8">
        <f t="shared" si="2"/>
        <v>6.6666666666666661</v>
      </c>
    </row>
    <row r="23" spans="2:3">
      <c r="B23" s="3">
        <v>5.5</v>
      </c>
      <c r="C23" s="8">
        <f t="shared" si="2"/>
        <v>7.333333333333333</v>
      </c>
    </row>
    <row r="24" spans="2:3">
      <c r="B24" s="3">
        <v>6</v>
      </c>
      <c r="C24" s="8">
        <f t="shared" si="2"/>
        <v>8</v>
      </c>
    </row>
    <row r="25" spans="2:3">
      <c r="B25" s="3">
        <v>6.5</v>
      </c>
      <c r="C25" s="8">
        <f t="shared" si="2"/>
        <v>8.6666666666666661</v>
      </c>
    </row>
    <row r="26" spans="2:3">
      <c r="B26" s="3">
        <v>7</v>
      </c>
      <c r="C26" s="8">
        <f t="shared" si="2"/>
        <v>9.3333333333333321</v>
      </c>
    </row>
    <row r="27" spans="2:3">
      <c r="B27" s="3">
        <v>7.5</v>
      </c>
      <c r="C27" s="8">
        <f t="shared" si="2"/>
        <v>10</v>
      </c>
    </row>
    <row r="28" spans="2:3">
      <c r="B28" s="3">
        <v>8</v>
      </c>
      <c r="C28" s="8">
        <f t="shared" si="2"/>
        <v>10.666666666666666</v>
      </c>
    </row>
    <row r="29" spans="2:3">
      <c r="B29" s="3">
        <v>8.5</v>
      </c>
      <c r="C29" s="8">
        <f t="shared" si="2"/>
        <v>11.333333333333332</v>
      </c>
    </row>
    <row r="30" spans="2:3">
      <c r="B30" s="3">
        <v>9</v>
      </c>
      <c r="C30" s="8">
        <f t="shared" si="2"/>
        <v>12</v>
      </c>
    </row>
    <row r="31" spans="2:3">
      <c r="B31" s="3">
        <v>9.5</v>
      </c>
      <c r="C31" s="8">
        <f t="shared" si="2"/>
        <v>12.666666666666666</v>
      </c>
    </row>
    <row r="32" spans="2:3">
      <c r="B32" s="4">
        <v>10</v>
      </c>
      <c r="C32" s="8">
        <f t="shared" si="2"/>
        <v>13.333333333333332</v>
      </c>
    </row>
    <row r="33" spans="2:3">
      <c r="B33" s="4">
        <v>10.5</v>
      </c>
      <c r="C33" s="8">
        <f t="shared" si="2"/>
        <v>14</v>
      </c>
    </row>
    <row r="34" spans="2:3">
      <c r="B34" s="3">
        <v>11</v>
      </c>
      <c r="C34" s="8">
        <f t="shared" si="2"/>
        <v>14.666666666666666</v>
      </c>
    </row>
    <row r="35" spans="2:3">
      <c r="B35" s="3">
        <v>11.5</v>
      </c>
      <c r="C35" s="8">
        <f t="shared" si="2"/>
        <v>15.333333333333332</v>
      </c>
    </row>
    <row r="36" spans="2:3">
      <c r="B36" s="3">
        <v>12</v>
      </c>
      <c r="C36" s="8">
        <f t="shared" si="2"/>
        <v>16</v>
      </c>
    </row>
    <row r="37" spans="2:3">
      <c r="B37" s="3">
        <v>12.5</v>
      </c>
      <c r="C37" s="8">
        <f t="shared" si="2"/>
        <v>16.666666666666664</v>
      </c>
    </row>
    <row r="38" spans="2:3">
      <c r="B38" s="3">
        <v>13</v>
      </c>
      <c r="C38" s="8">
        <f t="shared" si="2"/>
        <v>17.333333333333332</v>
      </c>
    </row>
    <row r="39" spans="2:3">
      <c r="B39" s="3">
        <v>13.5</v>
      </c>
      <c r="C39" s="8">
        <f t="shared" si="2"/>
        <v>18</v>
      </c>
    </row>
    <row r="40" spans="2:3">
      <c r="B40" s="3">
        <v>14</v>
      </c>
      <c r="C40" s="8">
        <f t="shared" si="2"/>
        <v>18.666666666666664</v>
      </c>
    </row>
    <row r="41" spans="2:3">
      <c r="B41" s="3">
        <v>14.5</v>
      </c>
      <c r="C41" s="8">
        <f t="shared" si="2"/>
        <v>19.333333333333332</v>
      </c>
    </row>
    <row r="42" spans="2:3">
      <c r="B42" s="4">
        <v>15</v>
      </c>
      <c r="C42" s="8">
        <f t="shared" si="2"/>
        <v>20</v>
      </c>
    </row>
    <row r="43" spans="2:3">
      <c r="B43" s="4">
        <v>15.5</v>
      </c>
      <c r="C43" s="8">
        <f t="shared" si="2"/>
        <v>20.666666666666664</v>
      </c>
    </row>
    <row r="44" spans="2:3">
      <c r="B44" s="3">
        <v>16</v>
      </c>
      <c r="C44" s="8">
        <f t="shared" si="2"/>
        <v>21.333333333333332</v>
      </c>
    </row>
    <row r="45" spans="2:3">
      <c r="B45" s="4">
        <v>17</v>
      </c>
      <c r="C45" s="8">
        <f t="shared" si="2"/>
        <v>22.666666666666664</v>
      </c>
    </row>
    <row r="46" spans="2:3">
      <c r="B46" s="4">
        <v>18</v>
      </c>
      <c r="C46" s="8">
        <f t="shared" si="2"/>
        <v>24</v>
      </c>
    </row>
    <row r="47" spans="2:3">
      <c r="B47" s="3">
        <v>19</v>
      </c>
      <c r="C47" s="8">
        <f t="shared" si="2"/>
        <v>25.333333333333332</v>
      </c>
    </row>
    <row r="48" spans="2:3">
      <c r="B48" s="4">
        <v>20</v>
      </c>
      <c r="C48" s="8">
        <f t="shared" si="2"/>
        <v>26.666666666666664</v>
      </c>
    </row>
    <row r="49" spans="2:3">
      <c r="B49" s="4">
        <v>22</v>
      </c>
      <c r="C49" s="8">
        <f t="shared" si="2"/>
        <v>29.333333333333332</v>
      </c>
    </row>
    <row r="50" spans="2:3">
      <c r="B50" s="4">
        <v>24</v>
      </c>
      <c r="C50" s="8">
        <f t="shared" si="2"/>
        <v>32</v>
      </c>
    </row>
    <row r="51" spans="2:3">
      <c r="B51" s="4">
        <v>26</v>
      </c>
      <c r="C51" s="8">
        <f t="shared" si="2"/>
        <v>34.666666666666664</v>
      </c>
    </row>
    <row r="52" spans="2:3">
      <c r="B52" s="4">
        <v>28</v>
      </c>
      <c r="C52" s="8">
        <f t="shared" si="2"/>
        <v>37.333333333333329</v>
      </c>
    </row>
    <row r="53" spans="2:3">
      <c r="B53" s="4">
        <v>30</v>
      </c>
      <c r="C53" s="8">
        <f t="shared" si="2"/>
        <v>40</v>
      </c>
    </row>
    <row r="54" spans="2:3">
      <c r="B54" s="4">
        <v>32</v>
      </c>
      <c r="C54" s="8">
        <f t="shared" si="2"/>
        <v>42.666666666666664</v>
      </c>
    </row>
    <row r="55" spans="2:3">
      <c r="B55" s="4">
        <v>34</v>
      </c>
      <c r="C55" s="8">
        <f t="shared" si="2"/>
        <v>45.333333333333329</v>
      </c>
    </row>
    <row r="56" spans="2:3">
      <c r="B56" s="4">
        <v>36</v>
      </c>
      <c r="C56" s="8">
        <f t="shared" si="2"/>
        <v>48</v>
      </c>
    </row>
    <row r="57" spans="2:3">
      <c r="B57" s="4">
        <v>38</v>
      </c>
      <c r="C57" s="8">
        <f t="shared" si="2"/>
        <v>50.666666666666664</v>
      </c>
    </row>
    <row r="58" spans="2:3">
      <c r="B58" s="4">
        <v>40</v>
      </c>
      <c r="C58" s="8">
        <f t="shared" si="2"/>
        <v>53.333333333333329</v>
      </c>
    </row>
    <row r="59" spans="2:3">
      <c r="B59" s="4">
        <v>42</v>
      </c>
      <c r="C59" s="8">
        <f t="shared" si="2"/>
        <v>56</v>
      </c>
    </row>
    <row r="60" spans="2:3">
      <c r="B60" s="4">
        <v>44</v>
      </c>
      <c r="C60" s="8">
        <f t="shared" si="2"/>
        <v>58.666666666666664</v>
      </c>
    </row>
    <row r="61" spans="2:3">
      <c r="B61" s="4">
        <v>46</v>
      </c>
      <c r="C61" s="8">
        <f t="shared" si="2"/>
        <v>61.333333333333329</v>
      </c>
    </row>
    <row r="62" spans="2:3">
      <c r="B62" s="4">
        <v>48</v>
      </c>
      <c r="C62" s="8">
        <f t="shared" si="2"/>
        <v>64</v>
      </c>
    </row>
    <row r="63" spans="2:3">
      <c r="B63" s="4">
        <v>50</v>
      </c>
      <c r="C63" s="8">
        <f t="shared" si="2"/>
        <v>66.666666666666657</v>
      </c>
    </row>
    <row r="64" spans="2:3">
      <c r="B64" s="4">
        <v>52</v>
      </c>
      <c r="C64" s="8">
        <f t="shared" si="2"/>
        <v>69.333333333333329</v>
      </c>
    </row>
    <row r="65" spans="2:3">
      <c r="B65" s="4">
        <v>54</v>
      </c>
      <c r="C65" s="8">
        <f t="shared" si="2"/>
        <v>72</v>
      </c>
    </row>
    <row r="66" spans="2:3">
      <c r="B66" s="4">
        <v>56</v>
      </c>
      <c r="C66" s="8">
        <f t="shared" si="2"/>
        <v>74.666666666666657</v>
      </c>
    </row>
    <row r="67" spans="2:3">
      <c r="B67" s="4">
        <v>58</v>
      </c>
      <c r="C67" s="8">
        <f t="shared" si="2"/>
        <v>77.333333333333329</v>
      </c>
    </row>
    <row r="68" spans="2:3">
      <c r="B68" s="4">
        <v>60</v>
      </c>
      <c r="C68" s="8">
        <f t="shared" si="2"/>
        <v>80</v>
      </c>
    </row>
    <row r="69" spans="2:3">
      <c r="B69" s="4">
        <v>62</v>
      </c>
      <c r="C69" s="8">
        <f t="shared" si="2"/>
        <v>82.666666666666657</v>
      </c>
    </row>
    <row r="70" spans="2:3">
      <c r="B70" s="4">
        <v>64</v>
      </c>
      <c r="C70" s="8">
        <f t="shared" si="2"/>
        <v>85.333333333333329</v>
      </c>
    </row>
    <row r="71" spans="2:3">
      <c r="B71" s="4">
        <v>66</v>
      </c>
      <c r="C71" s="8">
        <f t="shared" si="2"/>
        <v>88</v>
      </c>
    </row>
    <row r="72" spans="2:3">
      <c r="B72" s="4">
        <v>68</v>
      </c>
      <c r="C72" s="8">
        <f t="shared" si="2"/>
        <v>90.666666666666657</v>
      </c>
    </row>
    <row r="73" spans="2:3">
      <c r="B73" s="4">
        <v>70</v>
      </c>
      <c r="C73" s="8">
        <f t="shared" si="2"/>
        <v>93.333333333333329</v>
      </c>
    </row>
    <row r="74" spans="2:3">
      <c r="B74" s="4">
        <v>72</v>
      </c>
      <c r="C74" s="8">
        <f t="shared" si="2"/>
        <v>96</v>
      </c>
    </row>
    <row r="75" spans="2:3">
      <c r="B75" s="4">
        <v>84</v>
      </c>
      <c r="C75" s="8">
        <f t="shared" si="2"/>
        <v>112</v>
      </c>
    </row>
    <row r="76" spans="2:3">
      <c r="B76" s="4">
        <v>96</v>
      </c>
      <c r="C76" s="8">
        <f t="shared" si="2"/>
        <v>128</v>
      </c>
    </row>
    <row r="77" spans="2:3">
      <c r="B77" s="4">
        <v>108</v>
      </c>
      <c r="C77" s="8">
        <f t="shared" si="2"/>
        <v>144</v>
      </c>
    </row>
    <row r="78" spans="2:3">
      <c r="B78" s="4">
        <v>120</v>
      </c>
      <c r="C78" s="8">
        <f t="shared" si="2"/>
        <v>160</v>
      </c>
    </row>
    <row r="79" spans="2:3">
      <c r="B79" s="4">
        <v>132</v>
      </c>
      <c r="C79" s="8">
        <f t="shared" si="2"/>
        <v>176</v>
      </c>
    </row>
    <row r="80" spans="2:3">
      <c r="B80" s="4">
        <v>144</v>
      </c>
      <c r="C80" s="8">
        <f t="shared" si="2"/>
        <v>192</v>
      </c>
    </row>
    <row r="81" spans="2:3">
      <c r="B81" s="4">
        <v>168</v>
      </c>
      <c r="C81" s="8">
        <f t="shared" si="2"/>
        <v>224</v>
      </c>
    </row>
    <row r="82" spans="2:3">
      <c r="B82" s="4">
        <v>192</v>
      </c>
      <c r="C82" s="8">
        <f t="shared" si="2"/>
        <v>256</v>
      </c>
    </row>
    <row r="83" spans="2:3">
      <c r="B83" s="4">
        <v>216</v>
      </c>
      <c r="C83" s="8">
        <f t="shared" si="2"/>
        <v>288</v>
      </c>
    </row>
    <row r="84" spans="2:3">
      <c r="B84" s="4">
        <v>240</v>
      </c>
      <c r="C84" s="8">
        <f t="shared" ref="C84:C86" si="3">B84*$C$2</f>
        <v>320</v>
      </c>
    </row>
    <row r="85" spans="2:3">
      <c r="B85" s="4">
        <v>264</v>
      </c>
      <c r="C85" s="8">
        <f t="shared" si="3"/>
        <v>352</v>
      </c>
    </row>
    <row r="86" spans="2:3" ht="17" thickBot="1">
      <c r="B86" s="5">
        <v>288</v>
      </c>
      <c r="C86" s="9">
        <f t="shared" si="3"/>
        <v>384</v>
      </c>
    </row>
  </sheetData>
  <hyperlinks>
    <hyperlink ref="A3" r:id="rId1" tooltip="Point Sizing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4"/>
  <sheetViews>
    <sheetView workbookViewId="0">
      <selection activeCell="B1" sqref="B1"/>
    </sheetView>
  </sheetViews>
  <sheetFormatPr baseColWidth="10" defaultRowHeight="16" x14ac:dyDescent="0"/>
  <cols>
    <col min="2" max="2" width="16.5" customWidth="1"/>
    <col min="3" max="3" width="14.125" customWidth="1"/>
    <col min="4" max="4" width="22.25" customWidth="1"/>
    <col min="5" max="5" width="24" customWidth="1"/>
  </cols>
  <sheetData>
    <row r="2" spans="3:5" ht="17" thickBot="1"/>
    <row r="3" spans="3:5" ht="17" thickBot="1">
      <c r="C3" s="27" t="s">
        <v>4</v>
      </c>
      <c r="D3" s="29" t="s">
        <v>6</v>
      </c>
      <c r="E3" s="28" t="s">
        <v>5</v>
      </c>
    </row>
    <row r="4" spans="3:5">
      <c r="C4" s="16">
        <f>1/2</f>
        <v>0.5</v>
      </c>
      <c r="D4" s="17">
        <f>$C4</f>
        <v>0.5</v>
      </c>
      <c r="E4" s="18">
        <f>$C4</f>
        <v>0.5</v>
      </c>
    </row>
    <row r="5" spans="3:5">
      <c r="C5" s="11">
        <f>1/3</f>
        <v>0.33333333333333331</v>
      </c>
      <c r="D5" s="12">
        <f>$C5</f>
        <v>0.33333333333333331</v>
      </c>
      <c r="E5" s="14">
        <f>$C5</f>
        <v>0.33333333333333331</v>
      </c>
    </row>
    <row r="6" spans="3:5">
      <c r="C6" s="11">
        <f>2/3</f>
        <v>0.66666666666666663</v>
      </c>
      <c r="D6" s="12">
        <f t="shared" ref="D6:E41" si="0">$C6</f>
        <v>0.66666666666666663</v>
      </c>
      <c r="E6" s="14">
        <f t="shared" si="0"/>
        <v>0.66666666666666663</v>
      </c>
    </row>
    <row r="7" spans="3:5">
      <c r="C7" s="11">
        <f>1/4</f>
        <v>0.25</v>
      </c>
      <c r="D7" s="12">
        <f t="shared" si="0"/>
        <v>0.25</v>
      </c>
      <c r="E7" s="14">
        <f t="shared" si="0"/>
        <v>0.25</v>
      </c>
    </row>
    <row r="8" spans="3:5">
      <c r="C8" s="11">
        <f>3/4</f>
        <v>0.75</v>
      </c>
      <c r="D8" s="12">
        <f t="shared" si="0"/>
        <v>0.75</v>
      </c>
      <c r="E8" s="14">
        <f t="shared" si="0"/>
        <v>0.75</v>
      </c>
    </row>
    <row r="9" spans="3:5">
      <c r="C9" s="11">
        <f>2/5</f>
        <v>0.4</v>
      </c>
      <c r="D9" s="12">
        <f t="shared" si="0"/>
        <v>0.4</v>
      </c>
      <c r="E9" s="14">
        <f t="shared" si="0"/>
        <v>0.4</v>
      </c>
    </row>
    <row r="10" spans="3:5">
      <c r="C10" s="11">
        <f>3/5</f>
        <v>0.6</v>
      </c>
      <c r="D10" s="12">
        <f t="shared" si="0"/>
        <v>0.6</v>
      </c>
      <c r="E10" s="14">
        <f t="shared" si="0"/>
        <v>0.6</v>
      </c>
    </row>
    <row r="11" spans="3:5">
      <c r="C11" s="11">
        <f>1/6</f>
        <v>0.16666666666666666</v>
      </c>
      <c r="D11" s="12">
        <f t="shared" si="0"/>
        <v>0.16666666666666666</v>
      </c>
      <c r="E11" s="14">
        <f t="shared" si="0"/>
        <v>0.16666666666666666</v>
      </c>
    </row>
    <row r="12" spans="3:5">
      <c r="C12" s="11">
        <f>5/6</f>
        <v>0.83333333333333337</v>
      </c>
      <c r="D12" s="12">
        <f t="shared" si="0"/>
        <v>0.83333333333333337</v>
      </c>
      <c r="E12" s="14">
        <f t="shared" si="0"/>
        <v>0.83333333333333337</v>
      </c>
    </row>
    <row r="13" spans="3:5">
      <c r="C13" s="11">
        <f>1/7</f>
        <v>0.14285714285714285</v>
      </c>
      <c r="D13" s="12">
        <f t="shared" si="0"/>
        <v>0.14285714285714285</v>
      </c>
      <c r="E13" s="14">
        <f t="shared" si="0"/>
        <v>0.14285714285714285</v>
      </c>
    </row>
    <row r="14" spans="3:5">
      <c r="C14" s="11">
        <f>2/7</f>
        <v>0.2857142857142857</v>
      </c>
      <c r="D14" s="12">
        <f t="shared" si="0"/>
        <v>0.2857142857142857</v>
      </c>
      <c r="E14" s="14">
        <f t="shared" si="0"/>
        <v>0.2857142857142857</v>
      </c>
    </row>
    <row r="15" spans="3:5">
      <c r="C15" s="11">
        <f>3/7</f>
        <v>0.42857142857142855</v>
      </c>
      <c r="D15" s="12">
        <f t="shared" si="0"/>
        <v>0.42857142857142855</v>
      </c>
      <c r="E15" s="14">
        <f t="shared" si="0"/>
        <v>0.42857142857142855</v>
      </c>
    </row>
    <row r="16" spans="3:5">
      <c r="C16" s="11">
        <f>4/7</f>
        <v>0.5714285714285714</v>
      </c>
      <c r="D16" s="12">
        <f t="shared" si="0"/>
        <v>0.5714285714285714</v>
      </c>
      <c r="E16" s="14">
        <f t="shared" si="0"/>
        <v>0.5714285714285714</v>
      </c>
    </row>
    <row r="17" spans="3:5">
      <c r="C17" s="11">
        <f>5/7</f>
        <v>0.7142857142857143</v>
      </c>
      <c r="D17" s="12">
        <f t="shared" si="0"/>
        <v>0.7142857142857143</v>
      </c>
      <c r="E17" s="14">
        <f t="shared" si="0"/>
        <v>0.7142857142857143</v>
      </c>
    </row>
    <row r="18" spans="3:5">
      <c r="C18" s="11">
        <f>6/7</f>
        <v>0.8571428571428571</v>
      </c>
      <c r="D18" s="12">
        <f t="shared" si="0"/>
        <v>0.8571428571428571</v>
      </c>
      <c r="E18" s="14">
        <f t="shared" si="0"/>
        <v>0.8571428571428571</v>
      </c>
    </row>
    <row r="19" spans="3:5">
      <c r="C19" s="11">
        <f>1/8</f>
        <v>0.125</v>
      </c>
      <c r="D19" s="12">
        <f t="shared" si="0"/>
        <v>0.125</v>
      </c>
      <c r="E19" s="14">
        <f t="shared" si="0"/>
        <v>0.125</v>
      </c>
    </row>
    <row r="20" spans="3:5">
      <c r="C20" s="11">
        <f>3/8</f>
        <v>0.375</v>
      </c>
      <c r="D20" s="12">
        <f t="shared" si="0"/>
        <v>0.375</v>
      </c>
      <c r="E20" s="14">
        <f t="shared" si="0"/>
        <v>0.375</v>
      </c>
    </row>
    <row r="21" spans="3:5">
      <c r="C21" s="11">
        <f>5/8</f>
        <v>0.625</v>
      </c>
      <c r="D21" s="12">
        <f t="shared" si="0"/>
        <v>0.625</v>
      </c>
      <c r="E21" s="14">
        <f t="shared" si="0"/>
        <v>0.625</v>
      </c>
    </row>
    <row r="22" spans="3:5">
      <c r="C22" s="11">
        <f>7/8</f>
        <v>0.875</v>
      </c>
      <c r="D22" s="12">
        <f t="shared" si="0"/>
        <v>0.875</v>
      </c>
      <c r="E22" s="14">
        <f t="shared" si="0"/>
        <v>0.875</v>
      </c>
    </row>
    <row r="23" spans="3:5">
      <c r="C23" s="11">
        <f>1/9</f>
        <v>0.1111111111111111</v>
      </c>
      <c r="D23" s="12">
        <f t="shared" si="0"/>
        <v>0.1111111111111111</v>
      </c>
      <c r="E23" s="14">
        <f t="shared" si="0"/>
        <v>0.1111111111111111</v>
      </c>
    </row>
    <row r="24" spans="3:5">
      <c r="C24" s="11">
        <f>2/9</f>
        <v>0.22222222222222221</v>
      </c>
      <c r="D24" s="12">
        <f t="shared" si="0"/>
        <v>0.22222222222222221</v>
      </c>
      <c r="E24" s="14">
        <f t="shared" si="0"/>
        <v>0.22222222222222221</v>
      </c>
    </row>
    <row r="25" spans="3:5">
      <c r="C25" s="11">
        <f>4/9</f>
        <v>0.44444444444444442</v>
      </c>
      <c r="D25" s="12">
        <f t="shared" si="0"/>
        <v>0.44444444444444442</v>
      </c>
      <c r="E25" s="14">
        <f t="shared" si="0"/>
        <v>0.44444444444444442</v>
      </c>
    </row>
    <row r="26" spans="3:5">
      <c r="C26" s="11">
        <f>5/9</f>
        <v>0.55555555555555558</v>
      </c>
      <c r="D26" s="12">
        <f t="shared" si="0"/>
        <v>0.55555555555555558</v>
      </c>
      <c r="E26" s="14">
        <f t="shared" si="0"/>
        <v>0.55555555555555558</v>
      </c>
    </row>
    <row r="27" spans="3:5">
      <c r="C27" s="11">
        <f>7/9</f>
        <v>0.77777777777777779</v>
      </c>
      <c r="D27" s="12">
        <f t="shared" si="0"/>
        <v>0.77777777777777779</v>
      </c>
      <c r="E27" s="14">
        <f t="shared" si="0"/>
        <v>0.77777777777777779</v>
      </c>
    </row>
    <row r="28" spans="3:5">
      <c r="C28" s="11">
        <f>8/9</f>
        <v>0.88888888888888884</v>
      </c>
      <c r="D28" s="12">
        <f t="shared" si="0"/>
        <v>0.88888888888888884</v>
      </c>
      <c r="E28" s="14">
        <f t="shared" si="0"/>
        <v>0.88888888888888884</v>
      </c>
    </row>
    <row r="29" spans="3:5">
      <c r="C29" s="11">
        <f>1/12</f>
        <v>8.3333333333333329E-2</v>
      </c>
      <c r="D29" s="12">
        <f t="shared" si="0"/>
        <v>8.3333333333333329E-2</v>
      </c>
      <c r="E29" s="14">
        <f t="shared" si="0"/>
        <v>8.3333333333333329E-2</v>
      </c>
    </row>
    <row r="30" spans="3:5">
      <c r="C30" s="11">
        <f>5/12</f>
        <v>0.41666666666666669</v>
      </c>
      <c r="D30" s="12">
        <f t="shared" si="0"/>
        <v>0.41666666666666669</v>
      </c>
      <c r="E30" s="14">
        <f t="shared" si="0"/>
        <v>0.41666666666666669</v>
      </c>
    </row>
    <row r="31" spans="3:5">
      <c r="C31" s="11">
        <f>7/12</f>
        <v>0.58333333333333337</v>
      </c>
      <c r="D31" s="12">
        <f t="shared" si="0"/>
        <v>0.58333333333333337</v>
      </c>
      <c r="E31" s="14">
        <f t="shared" si="0"/>
        <v>0.58333333333333337</v>
      </c>
    </row>
    <row r="32" spans="3:5">
      <c r="C32" s="11">
        <f>11/12</f>
        <v>0.91666666666666663</v>
      </c>
      <c r="D32" s="12">
        <f t="shared" si="0"/>
        <v>0.91666666666666663</v>
      </c>
      <c r="E32" s="14">
        <f t="shared" si="0"/>
        <v>0.91666666666666663</v>
      </c>
    </row>
    <row r="33" spans="2:5">
      <c r="C33" s="11">
        <f>1/16</f>
        <v>6.25E-2</v>
      </c>
      <c r="D33" s="12">
        <f t="shared" si="0"/>
        <v>6.25E-2</v>
      </c>
      <c r="E33" s="14">
        <f t="shared" si="0"/>
        <v>6.25E-2</v>
      </c>
    </row>
    <row r="34" spans="2:5">
      <c r="C34" s="11">
        <f>3/16</f>
        <v>0.1875</v>
      </c>
      <c r="D34" s="12">
        <f t="shared" si="0"/>
        <v>0.1875</v>
      </c>
      <c r="E34" s="14">
        <f t="shared" si="0"/>
        <v>0.1875</v>
      </c>
    </row>
    <row r="35" spans="2:5">
      <c r="C35" s="11">
        <f>5/16</f>
        <v>0.3125</v>
      </c>
      <c r="D35" s="12">
        <f t="shared" si="0"/>
        <v>0.3125</v>
      </c>
      <c r="E35" s="14">
        <f t="shared" si="0"/>
        <v>0.3125</v>
      </c>
    </row>
    <row r="36" spans="2:5">
      <c r="C36" s="11">
        <f>7/16</f>
        <v>0.4375</v>
      </c>
      <c r="D36" s="12">
        <f t="shared" si="0"/>
        <v>0.4375</v>
      </c>
      <c r="E36" s="14">
        <f t="shared" si="0"/>
        <v>0.4375</v>
      </c>
    </row>
    <row r="37" spans="2:5">
      <c r="C37" s="11">
        <f>9/16</f>
        <v>0.5625</v>
      </c>
      <c r="D37" s="12">
        <f t="shared" si="0"/>
        <v>0.5625</v>
      </c>
      <c r="E37" s="14">
        <f t="shared" si="0"/>
        <v>0.5625</v>
      </c>
    </row>
    <row r="38" spans="2:5">
      <c r="C38" s="11">
        <f>11/16</f>
        <v>0.6875</v>
      </c>
      <c r="D38" s="12">
        <f t="shared" si="0"/>
        <v>0.6875</v>
      </c>
      <c r="E38" s="14">
        <f t="shared" si="0"/>
        <v>0.6875</v>
      </c>
    </row>
    <row r="39" spans="2:5">
      <c r="C39" s="11">
        <f>13/16</f>
        <v>0.8125</v>
      </c>
      <c r="D39" s="12">
        <f t="shared" si="0"/>
        <v>0.8125</v>
      </c>
      <c r="E39" s="14">
        <f t="shared" si="0"/>
        <v>0.8125</v>
      </c>
    </row>
    <row r="40" spans="2:5">
      <c r="C40" s="11">
        <f>15/16</f>
        <v>0.9375</v>
      </c>
      <c r="D40" s="12">
        <f t="shared" si="0"/>
        <v>0.9375</v>
      </c>
      <c r="E40" s="14">
        <f t="shared" si="0"/>
        <v>0.9375</v>
      </c>
    </row>
    <row r="41" spans="2:5">
      <c r="B41" s="21" t="s">
        <v>7</v>
      </c>
      <c r="C41" s="11">
        <f>3/2</f>
        <v>1.5</v>
      </c>
      <c r="D41" s="12">
        <f t="shared" si="0"/>
        <v>1.5</v>
      </c>
      <c r="E41" s="14">
        <f t="shared" si="0"/>
        <v>1.5</v>
      </c>
    </row>
    <row r="42" spans="2:5">
      <c r="B42" s="21" t="s">
        <v>8</v>
      </c>
      <c r="C42" s="11">
        <f>4/3</f>
        <v>1.3333333333333333</v>
      </c>
      <c r="D42" s="12">
        <f t="shared" ref="D42:E74" si="1">$C42</f>
        <v>1.3333333333333333</v>
      </c>
      <c r="E42" s="14">
        <f t="shared" si="1"/>
        <v>1.3333333333333333</v>
      </c>
    </row>
    <row r="43" spans="2:5">
      <c r="B43" s="21" t="s">
        <v>9</v>
      </c>
      <c r="C43" s="11">
        <f>5/2</f>
        <v>2.5</v>
      </c>
      <c r="D43" s="12">
        <f t="shared" si="1"/>
        <v>2.5</v>
      </c>
      <c r="E43" s="14">
        <f t="shared" si="1"/>
        <v>2.5</v>
      </c>
    </row>
    <row r="44" spans="2:5">
      <c r="B44" s="21" t="s">
        <v>10</v>
      </c>
      <c r="C44" s="11">
        <f>5/3</f>
        <v>1.6666666666666667</v>
      </c>
      <c r="D44" s="12">
        <f t="shared" si="1"/>
        <v>1.6666666666666667</v>
      </c>
      <c r="E44" s="14">
        <f t="shared" si="1"/>
        <v>1.6666666666666667</v>
      </c>
    </row>
    <row r="45" spans="2:5">
      <c r="B45" s="21" t="s">
        <v>11</v>
      </c>
      <c r="C45" s="11">
        <f>5/4</f>
        <v>1.25</v>
      </c>
      <c r="D45" s="12">
        <f t="shared" si="1"/>
        <v>1.25</v>
      </c>
      <c r="E45" s="14">
        <f t="shared" si="1"/>
        <v>1.25</v>
      </c>
    </row>
    <row r="46" spans="2:5">
      <c r="B46" s="21" t="s">
        <v>12</v>
      </c>
      <c r="C46" s="11">
        <f>6/5</f>
        <v>1.2</v>
      </c>
      <c r="D46" s="12">
        <f t="shared" si="1"/>
        <v>1.2</v>
      </c>
      <c r="E46" s="14">
        <f t="shared" si="1"/>
        <v>1.2</v>
      </c>
    </row>
    <row r="47" spans="2:5">
      <c r="B47" s="21" t="s">
        <v>13</v>
      </c>
      <c r="C47" s="11">
        <f>7/2</f>
        <v>3.5</v>
      </c>
      <c r="D47" s="12">
        <f t="shared" si="1"/>
        <v>3.5</v>
      </c>
      <c r="E47" s="14">
        <f t="shared" si="1"/>
        <v>3.5</v>
      </c>
    </row>
    <row r="48" spans="2:5">
      <c r="B48" s="21" t="s">
        <v>14</v>
      </c>
      <c r="C48" s="11">
        <f>7/3</f>
        <v>2.3333333333333335</v>
      </c>
      <c r="D48" s="12">
        <f t="shared" si="1"/>
        <v>2.3333333333333335</v>
      </c>
      <c r="E48" s="14">
        <f t="shared" si="1"/>
        <v>2.3333333333333335</v>
      </c>
    </row>
    <row r="49" spans="2:5">
      <c r="B49" s="21" t="s">
        <v>15</v>
      </c>
      <c r="C49" s="11">
        <f>7/4</f>
        <v>1.75</v>
      </c>
      <c r="D49" s="12">
        <f t="shared" si="1"/>
        <v>1.75</v>
      </c>
      <c r="E49" s="14">
        <f t="shared" si="1"/>
        <v>1.75</v>
      </c>
    </row>
    <row r="50" spans="2:5">
      <c r="B50" s="21" t="s">
        <v>16</v>
      </c>
      <c r="C50" s="11">
        <f>7/5</f>
        <v>1.4</v>
      </c>
      <c r="D50" s="12">
        <f t="shared" si="1"/>
        <v>1.4</v>
      </c>
      <c r="E50" s="14">
        <f t="shared" si="1"/>
        <v>1.4</v>
      </c>
    </row>
    <row r="51" spans="2:5">
      <c r="B51" s="21" t="s">
        <v>17</v>
      </c>
      <c r="C51" s="11">
        <f>7/6</f>
        <v>1.1666666666666667</v>
      </c>
      <c r="D51" s="12">
        <f t="shared" si="1"/>
        <v>1.1666666666666667</v>
      </c>
      <c r="E51" s="14">
        <f t="shared" si="1"/>
        <v>1.1666666666666667</v>
      </c>
    </row>
    <row r="52" spans="2:5">
      <c r="B52" s="21" t="s">
        <v>18</v>
      </c>
      <c r="C52" s="11">
        <f>8/3</f>
        <v>2.6666666666666665</v>
      </c>
      <c r="D52" s="12">
        <f t="shared" si="1"/>
        <v>2.6666666666666665</v>
      </c>
      <c r="E52" s="14">
        <f t="shared" si="1"/>
        <v>2.6666666666666665</v>
      </c>
    </row>
    <row r="53" spans="2:5">
      <c r="B53" s="21" t="s">
        <v>19</v>
      </c>
      <c r="C53" s="11">
        <f>8/5</f>
        <v>1.6</v>
      </c>
      <c r="D53" s="12">
        <f t="shared" si="1"/>
        <v>1.6</v>
      </c>
      <c r="E53" s="14">
        <f t="shared" si="1"/>
        <v>1.6</v>
      </c>
    </row>
    <row r="54" spans="2:5">
      <c r="B54" s="21" t="s">
        <v>20</v>
      </c>
      <c r="C54" s="11">
        <f>8/7</f>
        <v>1.1428571428571428</v>
      </c>
      <c r="D54" s="12">
        <f t="shared" si="1"/>
        <v>1.1428571428571428</v>
      </c>
      <c r="E54" s="14">
        <f t="shared" si="1"/>
        <v>1.1428571428571428</v>
      </c>
    </row>
    <row r="55" spans="2:5">
      <c r="B55" s="21" t="s">
        <v>21</v>
      </c>
      <c r="C55" s="11">
        <f>9/2</f>
        <v>4.5</v>
      </c>
      <c r="D55" s="12">
        <f t="shared" si="1"/>
        <v>4.5</v>
      </c>
      <c r="E55" s="14">
        <f t="shared" si="1"/>
        <v>4.5</v>
      </c>
    </row>
    <row r="56" spans="2:5">
      <c r="B56" s="21" t="s">
        <v>22</v>
      </c>
      <c r="C56" s="11">
        <f>9/4</f>
        <v>2.25</v>
      </c>
      <c r="D56" s="12">
        <f t="shared" si="1"/>
        <v>2.25</v>
      </c>
      <c r="E56" s="14">
        <f t="shared" si="1"/>
        <v>2.25</v>
      </c>
    </row>
    <row r="57" spans="2:5">
      <c r="B57" s="21" t="s">
        <v>23</v>
      </c>
      <c r="C57" s="11">
        <f>9/5</f>
        <v>1.8</v>
      </c>
      <c r="D57" s="12">
        <f t="shared" si="1"/>
        <v>1.8</v>
      </c>
      <c r="E57" s="14">
        <f t="shared" si="1"/>
        <v>1.8</v>
      </c>
    </row>
    <row r="58" spans="2:5">
      <c r="B58" s="21" t="s">
        <v>24</v>
      </c>
      <c r="C58" s="11">
        <f>9/7</f>
        <v>1.2857142857142858</v>
      </c>
      <c r="D58" s="12">
        <f t="shared" si="1"/>
        <v>1.2857142857142858</v>
      </c>
      <c r="E58" s="14">
        <f t="shared" si="1"/>
        <v>1.2857142857142858</v>
      </c>
    </row>
    <row r="59" spans="2:5">
      <c r="B59" s="21" t="s">
        <v>25</v>
      </c>
      <c r="C59" s="11">
        <f>9/8</f>
        <v>1.125</v>
      </c>
      <c r="D59" s="12">
        <f t="shared" si="1"/>
        <v>1.125</v>
      </c>
      <c r="E59" s="14">
        <f t="shared" si="1"/>
        <v>1.125</v>
      </c>
    </row>
    <row r="60" spans="2:5">
      <c r="B60" s="21" t="s">
        <v>26</v>
      </c>
      <c r="C60" s="11">
        <f>12/5</f>
        <v>2.4</v>
      </c>
      <c r="D60" s="12">
        <f t="shared" si="1"/>
        <v>2.4</v>
      </c>
      <c r="E60" s="14">
        <f t="shared" si="1"/>
        <v>2.4</v>
      </c>
    </row>
    <row r="61" spans="2:5">
      <c r="B61" s="21" t="s">
        <v>27</v>
      </c>
      <c r="C61" s="11">
        <f>12/7</f>
        <v>1.7142857142857142</v>
      </c>
      <c r="D61" s="12">
        <f t="shared" si="1"/>
        <v>1.7142857142857142</v>
      </c>
      <c r="E61" s="14">
        <f t="shared" si="1"/>
        <v>1.7142857142857142</v>
      </c>
    </row>
    <row r="62" spans="2:5">
      <c r="B62" s="21" t="s">
        <v>28</v>
      </c>
      <c r="C62" s="11">
        <f>12/11</f>
        <v>1.0909090909090908</v>
      </c>
      <c r="D62" s="12">
        <f t="shared" si="1"/>
        <v>1.0909090909090908</v>
      </c>
      <c r="E62" s="14">
        <f t="shared" si="1"/>
        <v>1.0909090909090908</v>
      </c>
    </row>
    <row r="63" spans="2:5">
      <c r="B63" s="21" t="s">
        <v>29</v>
      </c>
      <c r="C63" s="11">
        <f>16/3</f>
        <v>5.333333333333333</v>
      </c>
      <c r="D63" s="12">
        <f t="shared" si="1"/>
        <v>5.333333333333333</v>
      </c>
      <c r="E63" s="14">
        <f t="shared" si="1"/>
        <v>5.333333333333333</v>
      </c>
    </row>
    <row r="64" spans="2:5">
      <c r="B64" s="21" t="s">
        <v>30</v>
      </c>
      <c r="C64" s="11">
        <f>16/5</f>
        <v>3.2</v>
      </c>
      <c r="D64" s="12">
        <f t="shared" si="1"/>
        <v>3.2</v>
      </c>
      <c r="E64" s="14">
        <f t="shared" si="1"/>
        <v>3.2</v>
      </c>
    </row>
    <row r="65" spans="2:5">
      <c r="B65" s="21" t="s">
        <v>31</v>
      </c>
      <c r="C65" s="11">
        <f>16/7</f>
        <v>2.2857142857142856</v>
      </c>
      <c r="D65" s="12">
        <f t="shared" si="1"/>
        <v>2.2857142857142856</v>
      </c>
      <c r="E65" s="14">
        <f t="shared" si="1"/>
        <v>2.2857142857142856</v>
      </c>
    </row>
    <row r="66" spans="2:5">
      <c r="B66" s="21" t="s">
        <v>32</v>
      </c>
      <c r="C66" s="11">
        <f>16/9</f>
        <v>1.7777777777777777</v>
      </c>
      <c r="D66" s="12">
        <f t="shared" si="1"/>
        <v>1.7777777777777777</v>
      </c>
      <c r="E66" s="14">
        <f t="shared" si="1"/>
        <v>1.7777777777777777</v>
      </c>
    </row>
    <row r="67" spans="2:5">
      <c r="B67" s="21" t="s">
        <v>33</v>
      </c>
      <c r="C67" s="11">
        <f>16/11</f>
        <v>1.4545454545454546</v>
      </c>
      <c r="D67" s="12">
        <f t="shared" si="1"/>
        <v>1.4545454545454546</v>
      </c>
      <c r="E67" s="14">
        <f t="shared" si="1"/>
        <v>1.4545454545454546</v>
      </c>
    </row>
    <row r="68" spans="2:5">
      <c r="B68" s="21" t="s">
        <v>34</v>
      </c>
      <c r="C68" s="11">
        <f>16/13</f>
        <v>1.2307692307692308</v>
      </c>
      <c r="D68" s="12">
        <f t="shared" si="1"/>
        <v>1.2307692307692308</v>
      </c>
      <c r="E68" s="14">
        <f t="shared" si="1"/>
        <v>1.2307692307692308</v>
      </c>
    </row>
    <row r="69" spans="2:5">
      <c r="B69" s="21" t="s">
        <v>35</v>
      </c>
      <c r="C69" s="11">
        <f>16/15</f>
        <v>1.0666666666666667</v>
      </c>
      <c r="D69" s="12">
        <f t="shared" si="1"/>
        <v>1.0666666666666667</v>
      </c>
      <c r="E69" s="14">
        <f t="shared" si="1"/>
        <v>1.0666666666666667</v>
      </c>
    </row>
    <row r="70" spans="2:5">
      <c r="B70" s="21" t="s">
        <v>38</v>
      </c>
      <c r="C70" s="19">
        <f>SQRT(2)</f>
        <v>1.4142135623730951</v>
      </c>
      <c r="D70" s="12">
        <f t="shared" si="1"/>
        <v>1.4142135623730951</v>
      </c>
      <c r="E70" s="14">
        <f t="shared" si="1"/>
        <v>1.4142135623730951</v>
      </c>
    </row>
    <row r="71" spans="2:5">
      <c r="B71" s="22" t="s">
        <v>40</v>
      </c>
      <c r="C71" s="19">
        <f>1/SQRT(2)</f>
        <v>0.70710678118654746</v>
      </c>
      <c r="D71" s="12">
        <f t="shared" ref="D71:E75" si="2">$C71</f>
        <v>0.70710678118654746</v>
      </c>
      <c r="E71" s="14">
        <f t="shared" si="2"/>
        <v>0.70710678118654746</v>
      </c>
    </row>
    <row r="72" spans="2:5">
      <c r="B72" s="22" t="s">
        <v>36</v>
      </c>
      <c r="C72" s="11">
        <f>(1+SQRT(5))/2</f>
        <v>1.6180339887498949</v>
      </c>
      <c r="D72" s="12">
        <f t="shared" si="1"/>
        <v>1.6180339887498949</v>
      </c>
      <c r="E72" s="14">
        <f t="shared" si="1"/>
        <v>1.6180339887498949</v>
      </c>
    </row>
    <row r="73" spans="2:5">
      <c r="B73" s="22" t="s">
        <v>39</v>
      </c>
      <c r="C73" s="19">
        <f>1/((1+SQRT(5))/2)</f>
        <v>0.61803398874989479</v>
      </c>
      <c r="D73" s="12">
        <f t="shared" si="2"/>
        <v>0.61803398874989479</v>
      </c>
      <c r="E73" s="14">
        <f t="shared" si="2"/>
        <v>0.61803398874989479</v>
      </c>
    </row>
    <row r="74" spans="2:5">
      <c r="B74" s="22" t="s">
        <v>37</v>
      </c>
      <c r="C74" s="11">
        <f>1+SQRT(2)</f>
        <v>2.4142135623730949</v>
      </c>
      <c r="D74" s="12">
        <f t="shared" si="1"/>
        <v>2.4142135623730949</v>
      </c>
      <c r="E74" s="14">
        <f t="shared" si="1"/>
        <v>2.4142135623730949</v>
      </c>
    </row>
    <row r="75" spans="2:5" ht="17" thickBot="1">
      <c r="B75" s="22" t="s">
        <v>41</v>
      </c>
      <c r="C75" s="20">
        <f>1/(1+SQRT(2))</f>
        <v>0.41421356237309509</v>
      </c>
      <c r="D75" s="13">
        <f t="shared" si="2"/>
        <v>0.41421356237309509</v>
      </c>
      <c r="E75" s="15">
        <f t="shared" si="2"/>
        <v>0.41421356237309509</v>
      </c>
    </row>
    <row r="76" spans="2:5">
      <c r="C76" s="10"/>
    </row>
    <row r="77" spans="2:5">
      <c r="C77" s="10"/>
    </row>
    <row r="78" spans="2:5">
      <c r="C78" s="10"/>
    </row>
    <row r="79" spans="2:5">
      <c r="C79" s="10"/>
    </row>
    <row r="80" spans="2:5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Pixels per points</vt:lpstr>
      <vt:lpstr>Fractions as percentage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Taylor</dc:creator>
  <cp:lastModifiedBy>Gareth Taylor</cp:lastModifiedBy>
  <dcterms:created xsi:type="dcterms:W3CDTF">2015-05-30T09:37:46Z</dcterms:created>
  <dcterms:modified xsi:type="dcterms:W3CDTF">2015-05-30T20:23:16Z</dcterms:modified>
</cp:coreProperties>
</file>