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theme/themeOverride1.xml" ContentType="application/vnd.openxmlformats-officedocument.themeOverride+xml"/>
  <Override PartName="/xl/charts/chart11.xml" ContentType="application/vnd.openxmlformats-officedocument.drawingml.chart+xml"/>
  <Override PartName="/xl/theme/themeOverride2.xml" ContentType="application/vnd.openxmlformats-officedocument.themeOverride+xml"/>
  <Override PartName="/xl/charts/chart12.xml" ContentType="application/vnd.openxmlformats-officedocument.drawingml.chart+xml"/>
  <Override PartName="/xl/charts/style4.xml" ContentType="application/vnd.ms-office.chartstyle+xml"/>
  <Override PartName="/xl/charts/colors4.xml" ContentType="application/vnd.ms-office.chartcolorstyle+xml"/>
  <Override PartName="/xl/charts/chart13.xml" ContentType="application/vnd.openxmlformats-officedocument.drawingml.chart+xml"/>
  <Override PartName="/xl/charts/style5.xml" ContentType="application/vnd.ms-office.chartstyle+xml"/>
  <Override PartName="/xl/charts/colors5.xml" ContentType="application/vnd.ms-office.chartcolorstyle+xml"/>
  <Override PartName="/xl/charts/chart14.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15.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Projects\Excel\"/>
    </mc:Choice>
  </mc:AlternateContent>
  <xr:revisionPtr revIDLastSave="0" documentId="13_ncr:1_{20EA88E2-9713-447E-942E-BA5C84109CD2}" xr6:coauthVersionLast="47" xr6:coauthVersionMax="47" xr10:uidLastSave="{00000000-0000-0000-0000-000000000000}"/>
  <bookViews>
    <workbookView xWindow="-108" yWindow="0" windowWidth="23256" windowHeight="12456" activeTab="2" xr2:uid="{00000000-000D-0000-FFFF-FFFF00000000}"/>
  </bookViews>
  <sheets>
    <sheet name="Data" sheetId="3" r:id="rId1"/>
    <sheet name="Tabels" sheetId="5" r:id="rId2"/>
    <sheet name="Dashboard" sheetId="8" r:id="rId3"/>
  </sheets>
  <definedNames>
    <definedName name="_xlcn.WorksheetConnection_deliveries.csvA1N180791">Data!$A$1:$O$18079</definedName>
    <definedName name="Slicer_Month">#N/A</definedName>
    <definedName name="Slicer_Quarter">#N/A</definedName>
    <definedName name="Slicer_Region">#N/A</definedName>
  </definedNames>
  <calcPr calcId="191029"/>
  <pivotCaches>
    <pivotCache cacheId="3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TwRL2oo2S3UluB71+nEPjTqGOkv4dvR+VOyDLyEn5X8="/>
    </ext>
  </extLst>
</workbook>
</file>

<file path=xl/calcChain.xml><?xml version="1.0" encoding="utf-8"?>
<calcChain xmlns="http://schemas.openxmlformats.org/spreadsheetml/2006/main">
  <c r="P6" i="8" l="1"/>
  <c r="J6" i="8"/>
  <c r="D6" i="8"/>
  <c r="D16" i="5"/>
  <c r="D12" i="5"/>
  <c r="D14" i="5"/>
  <c r="D15" i="5" l="1"/>
  <c r="D13" i="5"/>
  <c r="D17" i="5"/>
</calcChain>
</file>

<file path=xl/sharedStrings.xml><?xml version="1.0" encoding="utf-8"?>
<sst xmlns="http://schemas.openxmlformats.org/spreadsheetml/2006/main" count="172" uniqueCount="40">
  <si>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</si>
  <si>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</si>
  <si>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</si>
  <si>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</si>
  <si>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</si>
  <si>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</si>
  <si>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</si>
  <si>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</si>
  <si>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</si>
  <si>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</si>
  <si>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</si>
  <si>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</si>
  <si>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</si>
  <si>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</si>
  <si>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</si>
  <si>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</si>
  <si>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</si>
  <si>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</si>
  <si>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</si>
  <si>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</si>
  <si>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</si>
  <si>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Sum of Customers</t>
  </si>
  <si>
    <t>Sum of Profit</t>
  </si>
  <si>
    <t>Sum of Sales</t>
  </si>
  <si>
    <t>Average of Sales Completion Rate</t>
  </si>
  <si>
    <t>Sales Completion</t>
  </si>
  <si>
    <t>Sales Incompletion</t>
  </si>
  <si>
    <t>Grand Total</t>
  </si>
  <si>
    <t>Average of Profit Completion Rate</t>
  </si>
  <si>
    <t>Profit Completion</t>
  </si>
  <si>
    <t>Profit Incompletion</t>
  </si>
  <si>
    <t>Average of Customer Completion Rate</t>
  </si>
  <si>
    <t>Customers Completion</t>
  </si>
  <si>
    <t>Incustomers Incompletion</t>
  </si>
  <si>
    <t>Sum of Target Sales</t>
  </si>
  <si>
    <t>Average of Sales</t>
  </si>
  <si>
    <t>Average of Profit</t>
  </si>
  <si>
    <t>Sales Dashboard</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</si>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</sst>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_-;\-* #,##0_-;_-* &quot;-&quot;??_-;_-@"/>
    <numFmt numFmtId="165" formatCode="0.0%"/>
    <numFmt numFmtId="166" formatCode="#,###,\ &quot;K&quot;"/>
    <numFmt numFmtId="176" formatCode="&quot;$&quot;#,##0.00"/>
    <numFmt numFmtId="178" formatCode="&quot;$&quot;#,##0.0"/>
  </numFmts>
  <fonts count="8" x14ac:knownFonts="1">
    <font>
      <sz val="12"/>
      <color theme="1"/>
      <name val="Calibri"/>
      <scheme val="minor"/>
    </font>
    <font>
      <sz val="12"/>
      <color theme="1"/>
      <name val="Calibri"/>
      <scheme val="minor"/>
    </font>
    <font>
      <sz val="12"/>
      <color theme="1"/>
      <name val="Calibri"/>
    </font>
    <font>
      <sz val="12"/>
      <color theme="1"/>
      <name val="Calibri"/>
      <family val="2"/>
      <scheme val="minor"/>
    </font>
    <font>
      <b/>
      <sz val="48"/>
      <color theme="1"/>
      <name val="Castellar"/>
      <family val="1"/>
    </font>
    <font>
      <sz val="12"/>
      <color rgb="FFFF0000"/>
      <name val="Calibri"/>
      <family val="2"/>
      <scheme val="minor"/>
    </font>
    <font>
      <sz val="16"/>
      <color theme="1"/>
      <name val="Algerian"/>
      <family val="5"/>
    </font>
    <font>
      <sz val="26"/>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theme="6"/>
        <bgColor indexed="64"/>
      </patternFill>
    </fill>
  </fills>
  <borders count="12">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style="thin">
        <color rgb="FF999999"/>
      </right>
      <top style="thin">
        <color indexed="65"/>
      </top>
      <bottom/>
      <diagonal/>
    </border>
    <border>
      <left style="thin">
        <color rgb="FF999999"/>
      </left>
      <right style="thin">
        <color rgb="FF999999"/>
      </right>
      <top style="thin">
        <color indexed="65"/>
      </top>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0" fillId="0" borderId="1" xfId="0" applyBorder="1"/>
    <xf numFmtId="0" fontId="0" fillId="0" borderId="3" xfId="0" applyBorder="1"/>
    <xf numFmtId="0" fontId="0" fillId="0" borderId="5"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0" fillId="0" borderId="1" xfId="0" applyBorder="1" applyAlignment="1">
      <alignment shrinkToFit="1"/>
    </xf>
    <xf numFmtId="0" fontId="0" fillId="0" borderId="8" xfId="0" applyBorder="1" applyAlignment="1">
      <alignment shrinkToFit="1"/>
    </xf>
    <xf numFmtId="0" fontId="0" fillId="0" borderId="5" xfId="0" applyBorder="1" applyAlignment="1">
      <alignment shrinkToFit="1"/>
    </xf>
    <xf numFmtId="0" fontId="0" fillId="0" borderId="0" xfId="0" applyAlignment="1">
      <alignment shrinkToFit="1"/>
    </xf>
    <xf numFmtId="3" fontId="0" fillId="0" borderId="6" xfId="0" applyNumberFormat="1" applyBorder="1" applyAlignment="1">
      <alignment shrinkToFit="1"/>
    </xf>
    <xf numFmtId="3" fontId="0" fillId="0" borderId="9" xfId="0" applyNumberFormat="1" applyBorder="1" applyAlignment="1">
      <alignment shrinkToFit="1"/>
    </xf>
    <xf numFmtId="0" fontId="3" fillId="0" borderId="0" xfId="0" applyFont="1" applyAlignment="1">
      <alignment shrinkToFit="1"/>
    </xf>
    <xf numFmtId="165" fontId="0" fillId="0" borderId="0" xfId="1" applyNumberFormat="1" applyFont="1" applyAlignment="1">
      <alignment shrinkToFit="1"/>
    </xf>
    <xf numFmtId="165" fontId="0" fillId="0" borderId="9" xfId="0" applyNumberFormat="1" applyBorder="1" applyAlignment="1">
      <alignment shrinkToFit="1"/>
    </xf>
    <xf numFmtId="165" fontId="0" fillId="0" borderId="7" xfId="0" applyNumberFormat="1" applyBorder="1" applyAlignment="1">
      <alignment shrinkToFit="1"/>
    </xf>
    <xf numFmtId="165" fontId="0" fillId="0" borderId="0" xfId="0" applyNumberFormat="1" applyAlignment="1">
      <alignment shrinkToFit="1"/>
    </xf>
    <xf numFmtId="17" fontId="0" fillId="0" borderId="1" xfId="0" applyNumberFormat="1" applyBorder="1" applyAlignment="1">
      <alignment horizontal="left"/>
    </xf>
    <xf numFmtId="17" fontId="0" fillId="0" borderId="2" xfId="0" applyNumberFormat="1" applyBorder="1" applyAlignment="1">
      <alignment horizontal="left"/>
    </xf>
    <xf numFmtId="17" fontId="0" fillId="0" borderId="6" xfId="0" applyNumberFormat="1" applyBorder="1" applyAlignment="1">
      <alignment horizontal="left"/>
    </xf>
    <xf numFmtId="3" fontId="0" fillId="0" borderId="0" xfId="0" applyNumberFormat="1" applyAlignment="1">
      <alignment shrinkToFit="1"/>
    </xf>
    <xf numFmtId="0" fontId="0" fillId="2" borderId="0" xfId="0" applyFill="1"/>
    <xf numFmtId="0" fontId="0" fillId="4" borderId="0" xfId="0" applyFill="1"/>
    <xf numFmtId="0" fontId="0" fillId="5" borderId="0" xfId="0" applyFill="1"/>
    <xf numFmtId="165" fontId="3" fillId="0" borderId="0" xfId="0" applyNumberFormat="1" applyFont="1" applyAlignment="1">
      <alignment shrinkToFit="1"/>
    </xf>
    <xf numFmtId="166" fontId="0" fillId="0" borderId="1" xfId="0" applyNumberFormat="1" applyBorder="1"/>
    <xf numFmtId="166" fontId="0" fillId="0" borderId="2" xfId="0" applyNumberFormat="1" applyBorder="1"/>
    <xf numFmtId="166" fontId="0" fillId="0" borderId="6" xfId="0" applyNumberFormat="1" applyBorder="1"/>
    <xf numFmtId="166" fontId="0" fillId="0" borderId="5" xfId="0" applyNumberFormat="1" applyBorder="1"/>
    <xf numFmtId="166" fontId="0" fillId="0" borderId="10" xfId="0" applyNumberFormat="1" applyBorder="1"/>
    <xf numFmtId="166" fontId="0" fillId="0" borderId="7" xfId="0" applyNumberFormat="1" applyBorder="1"/>
    <xf numFmtId="0" fontId="5" fillId="4" borderId="0" xfId="0" applyFont="1" applyFill="1"/>
    <xf numFmtId="0" fontId="5" fillId="4" borderId="0" xfId="0" applyFont="1" applyFill="1" applyAlignment="1">
      <alignment shrinkToFit="1"/>
    </xf>
    <xf numFmtId="0" fontId="3" fillId="0" borderId="0" xfId="0" applyFont="1"/>
    <xf numFmtId="165" fontId="0" fillId="0" borderId="0" xfId="1" applyNumberFormat="1" applyFont="1"/>
    <xf numFmtId="0" fontId="6" fillId="4" borderId="0" xfId="0" applyFont="1" applyFill="1" applyProtection="1">
      <protection locked="0"/>
    </xf>
    <xf numFmtId="0" fontId="4" fillId="3" borderId="0" xfId="0" applyFont="1" applyFill="1" applyAlignment="1">
      <alignment horizontal="center"/>
    </xf>
    <xf numFmtId="0" fontId="0" fillId="3" borderId="0" xfId="0" applyFill="1" applyAlignment="1">
      <alignment horizontal="center"/>
    </xf>
    <xf numFmtId="0" fontId="0" fillId="0" borderId="3" xfId="0" applyNumberFormat="1" applyBorder="1"/>
    <xf numFmtId="0" fontId="0" fillId="0" borderId="11" xfId="0" applyNumberFormat="1" applyBorder="1"/>
    <xf numFmtId="0" fontId="0" fillId="0" borderId="4" xfId="0" applyNumberFormat="1" applyBorder="1"/>
    <xf numFmtId="176" fontId="7" fillId="4" borderId="0" xfId="0" applyNumberFormat="1" applyFont="1" applyFill="1" applyAlignment="1">
      <alignment horizontal="center"/>
    </xf>
    <xf numFmtId="1" fontId="7" fillId="3" borderId="0" xfId="0" applyNumberFormat="1" applyFont="1" applyFill="1" applyAlignment="1">
      <alignment horizontal="center"/>
    </xf>
    <xf numFmtId="178" fontId="7" fillId="3" borderId="0" xfId="0" applyNumberFormat="1" applyFont="1" applyFill="1" applyAlignment="1">
      <alignment horizontal="center"/>
    </xf>
  </cellXfs>
  <cellStyles count="2">
    <cellStyle name="Normal" xfId="0" builtinId="0"/>
    <cellStyle name="Percent" xfId="1" builtinId="5"/>
  </cellStyles>
  <dxfs count="17">
    <dxf>
      <numFmt numFmtId="167" formatCode="0.0"/>
    </dxf>
    <dxf>
      <numFmt numFmtId="167" formatCode="0.0"/>
    </dxf>
    <dxf>
      <numFmt numFmtId="166" formatCode="#,###,\ &quot;K&quot;"/>
    </dxf>
    <dxf>
      <alignment shrinkToFit="1"/>
    </dxf>
    <dxf>
      <alignment shrinkToFit="1"/>
    </dxf>
    <dxf>
      <alignment shrinkToFit="1"/>
    </dxf>
    <dxf>
      <numFmt numFmtId="14" formatCode="0.00%"/>
    </dxf>
    <dxf>
      <numFmt numFmtId="14" formatCode="0.00%"/>
    </dxf>
    <dxf>
      <numFmt numFmtId="14" formatCode="0.00%"/>
    </dxf>
    <dxf>
      <numFmt numFmtId="165" formatCode="0.0%"/>
    </dxf>
    <dxf>
      <numFmt numFmtId="165" formatCode="0.0%"/>
    </dxf>
    <dxf>
      <numFmt numFmtId="165" formatCode="0.0%"/>
    </dxf>
    <dxf>
      <numFmt numFmtId="3" formatCode="#,##0"/>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1"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5" Type="http://schemas.openxmlformats.org/officeDocument/2006/relationships/sharedStrings" Target="sharedStrings.xml"/><Relationship Id="rId4" Type="http://schemas.openxmlformats.org/officeDocument/2006/relationships/pivotCacheDefinition" Target="pivotCache/pivotCacheDefinition1.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AU"/>
              <a:t>sales</a:t>
            </a:r>
          </a:p>
        </c:rich>
      </c:tx>
      <c:overlay val="0"/>
      <c:spPr>
        <a:noFill/>
        <a:ln>
          <a:noFill/>
        </a:ln>
        <a:effectLst/>
      </c:spPr>
    </c:title>
    <c:autoTitleDeleted val="0"/>
    <c:plotArea>
      <c:layout/>
      <c:doughnutChart>
        <c:varyColors val="1"/>
        <c:ser>
          <c:idx val="1"/>
          <c:order val="0"/>
          <c:dPt>
            <c:idx val="0"/>
            <c:bubble3D val="0"/>
            <c:spPr>
              <a:solidFill>
                <a:sysClr val="window" lastClr="FFFFFF"/>
              </a:solidFill>
            </c:spPr>
            <c:extLst>
              <c:ext xmlns:c16="http://schemas.microsoft.com/office/drawing/2014/chart" uri="{C3380CC4-5D6E-409C-BE32-E72D297353CC}">
                <c16:uniqueId val="{00000008-1814-41AA-A312-EEC928D534DD}"/>
              </c:ext>
            </c:extLst>
          </c:dPt>
          <c:dPt>
            <c:idx val="1"/>
            <c:bubble3D val="0"/>
            <c:spPr>
              <a:solidFill>
                <a:srgbClr val="FFC000"/>
              </a:solidFill>
            </c:spPr>
            <c:extLst>
              <c:ext xmlns:c16="http://schemas.microsoft.com/office/drawing/2014/chart" uri="{C3380CC4-5D6E-409C-BE32-E72D297353CC}">
                <c16:uniqueId val="{00000009-1814-41AA-A312-EEC928D534DD}"/>
              </c:ext>
            </c:extLst>
          </c:dPt>
          <c:val>
            <c:numRef>
              <c:f>Tabels!$D$12:$D$13</c:f>
              <c:numCache>
                <c:formatCode>0.0%</c:formatCode>
                <c:ptCount val="2"/>
                <c:pt idx="0">
                  <c:v>0.85555555555555574</c:v>
                </c:pt>
                <c:pt idx="1">
                  <c:v>0.14444444444444426</c:v>
                </c:pt>
              </c:numCache>
            </c:numRef>
          </c:val>
          <c:extLst>
            <c:ext xmlns:c16="http://schemas.microsoft.com/office/drawing/2014/chart" uri="{C3380CC4-5D6E-409C-BE32-E72D297353CC}">
              <c16:uniqueId val="{00000007-1814-41AA-A312-EEC928D534DD}"/>
            </c:ext>
          </c:extLst>
        </c:ser>
        <c:ser>
          <c:idx val="0"/>
          <c:order val="1"/>
          <c:dPt>
            <c:idx val="0"/>
            <c:bubble3D val="0"/>
            <c:explosion val="1"/>
            <c:spPr>
              <a:solidFill>
                <a:srgbClr val="00B050"/>
              </a:solidFill>
              <a:ln w="19050">
                <a:solidFill>
                  <a:schemeClr val="lt1"/>
                </a:solidFill>
              </a:ln>
              <a:effectLst/>
            </c:spPr>
            <c:extLst>
              <c:ext xmlns:c16="http://schemas.microsoft.com/office/drawing/2014/chart" uri="{C3380CC4-5D6E-409C-BE32-E72D297353CC}">
                <c16:uniqueId val="{00000003-1814-41AA-A312-EEC928D534DD}"/>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5-1814-41AA-A312-EEC928D534DD}"/>
              </c:ext>
            </c:extLst>
          </c:dPt>
          <c:val>
            <c:numRef>
              <c:f>Tabels!$D$12:$D$13</c:f>
              <c:numCache>
                <c:formatCode>0.0%</c:formatCode>
                <c:ptCount val="2"/>
                <c:pt idx="0">
                  <c:v>0.85555555555555574</c:v>
                </c:pt>
                <c:pt idx="1">
                  <c:v>0.14444444444444426</c:v>
                </c:pt>
              </c:numCache>
            </c:numRef>
          </c:val>
          <c:extLst>
            <c:ext xmlns:c16="http://schemas.microsoft.com/office/drawing/2014/chart" uri="{C3380CC4-5D6E-409C-BE32-E72D297353CC}">
              <c16:uniqueId val="{00000006-1814-41AA-A312-EEC928D534DD}"/>
            </c:ext>
          </c:extLst>
        </c:ser>
        <c:dLbls>
          <c:showLegendKey val="0"/>
          <c:showVal val="0"/>
          <c:showCatName val="0"/>
          <c:showSerName val="0"/>
          <c:showPercent val="0"/>
          <c:showBubbleSize val="0"/>
          <c:showLeaderLines val="1"/>
        </c:dLbls>
        <c:firstSliceAng val="0"/>
        <c:holeSize val="33"/>
      </c:doughnutChart>
    </c:plotArea>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doughnutChart>
        <c:varyColors val="1"/>
        <c:ser>
          <c:idx val="1"/>
          <c:order val="0"/>
          <c:dPt>
            <c:idx val="0"/>
            <c:bubble3D val="0"/>
            <c:spPr>
              <a:solidFill>
                <a:srgbClr val="FFFFFF"/>
              </a:solidFill>
            </c:spPr>
            <c:extLst>
              <c:ext xmlns:c16="http://schemas.microsoft.com/office/drawing/2014/chart" uri="{C3380CC4-5D6E-409C-BE32-E72D297353CC}">
                <c16:uniqueId val="{0000000E-E59F-426C-92AA-A52CC21DCED7}"/>
              </c:ext>
            </c:extLst>
          </c:dPt>
          <c:dPt>
            <c:idx val="1"/>
            <c:bubble3D val="0"/>
            <c:spPr>
              <a:solidFill>
                <a:srgbClr val="FFC000"/>
              </a:solidFill>
            </c:spPr>
            <c:extLst>
              <c:ext xmlns:c16="http://schemas.microsoft.com/office/drawing/2014/chart" uri="{C3380CC4-5D6E-409C-BE32-E72D297353CC}">
                <c16:uniqueId val="{00000010-E59F-426C-92AA-A52CC21DCED7}"/>
              </c:ext>
            </c:extLst>
          </c:dPt>
          <c:cat>
            <c:strRef>
              <c:f>Tabels!$C$14:$C$15</c:f>
              <c:strCache>
                <c:ptCount val="2"/>
                <c:pt idx="0">
                  <c:v>Profit Completion</c:v>
                </c:pt>
                <c:pt idx="1">
                  <c:v>Profit Incompletion</c:v>
                </c:pt>
              </c:strCache>
            </c:strRef>
          </c:cat>
          <c:val>
            <c:numRef>
              <c:f>Tabels!$D$14:$D$15</c:f>
              <c:numCache>
                <c:formatCode>0.0%</c:formatCode>
                <c:ptCount val="2"/>
                <c:pt idx="0">
                  <c:v>0.85492063492063519</c:v>
                </c:pt>
                <c:pt idx="1">
                  <c:v>0.14507936507936481</c:v>
                </c:pt>
              </c:numCache>
            </c:numRef>
          </c:val>
          <c:extLst>
            <c:ext xmlns:c16="http://schemas.microsoft.com/office/drawing/2014/chart" uri="{C3380CC4-5D6E-409C-BE32-E72D297353CC}">
              <c16:uniqueId val="{0000000D-E59F-426C-92AA-A52CC21DCED7}"/>
            </c:ext>
          </c:extLst>
        </c:ser>
        <c:ser>
          <c:idx val="0"/>
          <c:order val="1"/>
          <c:dPt>
            <c:idx val="0"/>
            <c:bubble3D val="0"/>
            <c:spPr>
              <a:solidFill>
                <a:srgbClr val="00B050"/>
              </a:solidFill>
            </c:spPr>
            <c:extLst>
              <c:ext xmlns:c16="http://schemas.microsoft.com/office/drawing/2014/chart" uri="{C3380CC4-5D6E-409C-BE32-E72D297353CC}">
                <c16:uniqueId val="{00000011-E59F-426C-92AA-A52CC21DCED7}"/>
              </c:ext>
            </c:extLst>
          </c:dPt>
          <c:dPt>
            <c:idx val="1"/>
            <c:bubble3D val="0"/>
            <c:spPr>
              <a:solidFill>
                <a:srgbClr val="FFFFFF"/>
              </a:solidFill>
            </c:spPr>
            <c:extLst>
              <c:ext xmlns:c16="http://schemas.microsoft.com/office/drawing/2014/chart" uri="{C3380CC4-5D6E-409C-BE32-E72D297353CC}">
                <c16:uniqueId val="{0000000F-E59F-426C-92AA-A52CC21DCED7}"/>
              </c:ext>
            </c:extLst>
          </c:dPt>
          <c:cat>
            <c:strRef>
              <c:f>Tabels!$C$14:$C$15</c:f>
              <c:strCache>
                <c:ptCount val="2"/>
                <c:pt idx="0">
                  <c:v>Profit Completion</c:v>
                </c:pt>
                <c:pt idx="1">
                  <c:v>Profit Incompletion</c:v>
                </c:pt>
              </c:strCache>
            </c:strRef>
          </c:cat>
          <c:val>
            <c:numRef>
              <c:f>Tabels!$D$14:$D$15</c:f>
              <c:numCache>
                <c:formatCode>0.0%</c:formatCode>
                <c:ptCount val="2"/>
                <c:pt idx="0">
                  <c:v>0.85492063492063519</c:v>
                </c:pt>
                <c:pt idx="1">
                  <c:v>0.14507936507936481</c:v>
                </c:pt>
              </c:numCache>
            </c:numRef>
          </c:val>
          <c:extLst>
            <c:ext xmlns:c16="http://schemas.microsoft.com/office/drawing/2014/chart" uri="{C3380CC4-5D6E-409C-BE32-E72D297353CC}">
              <c16:uniqueId val="{0000000C-E59F-426C-92AA-A52CC21DCED7}"/>
            </c:ext>
          </c:extLst>
        </c:ser>
        <c:dLbls>
          <c:showLegendKey val="0"/>
          <c:showVal val="0"/>
          <c:showCatName val="0"/>
          <c:showSerName val="0"/>
          <c:showPercent val="0"/>
          <c:showBubbleSize val="0"/>
          <c:showLeaderLines val="1"/>
        </c:dLbls>
        <c:firstSliceAng val="0"/>
        <c:holeSize val="34"/>
      </c:doughnutChart>
    </c:plotArea>
    <c:plotVisOnly val="1"/>
    <c:dispBlanksAs val="gap"/>
    <c:showDLblsOverMax val="0"/>
    <c:extLst/>
  </c:chart>
  <c:txPr>
    <a:bodyPr/>
    <a:lstStyle/>
    <a:p>
      <a:pPr>
        <a:defRPr lang="en-US" sz="1000" b="0" i="0" u="none" strike="noStrike" kern="1200" baseline="0">
          <a:solidFill>
            <a:srgbClr val="00B050"/>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doughnutChart>
        <c:varyColors val="1"/>
        <c:ser>
          <c:idx val="1"/>
          <c:order val="0"/>
          <c:dPt>
            <c:idx val="0"/>
            <c:bubble3D val="0"/>
            <c:spPr>
              <a:solidFill>
                <a:srgbClr val="FFFFFF"/>
              </a:solidFill>
            </c:spPr>
            <c:extLst>
              <c:ext xmlns:c16="http://schemas.microsoft.com/office/drawing/2014/chart" uri="{C3380CC4-5D6E-409C-BE32-E72D297353CC}">
                <c16:uniqueId val="{00000010-C344-4E64-941D-AB9229C81914}"/>
              </c:ext>
            </c:extLst>
          </c:dPt>
          <c:dPt>
            <c:idx val="1"/>
            <c:bubble3D val="0"/>
            <c:spPr>
              <a:solidFill>
                <a:srgbClr val="FFC000"/>
              </a:solidFill>
            </c:spPr>
            <c:extLst>
              <c:ext xmlns:c16="http://schemas.microsoft.com/office/drawing/2014/chart" uri="{C3380CC4-5D6E-409C-BE32-E72D297353CC}">
                <c16:uniqueId val="{0000000E-C344-4E64-941D-AB9229C81914}"/>
              </c:ext>
            </c:extLst>
          </c:dPt>
          <c:cat>
            <c:strRef>
              <c:f>Tabels!$C$16:$C$17</c:f>
              <c:strCache>
                <c:ptCount val="2"/>
                <c:pt idx="0">
                  <c:v>Customers Completion</c:v>
                </c:pt>
                <c:pt idx="1">
                  <c:v>Incustomers Incompletion</c:v>
                </c:pt>
              </c:strCache>
            </c:strRef>
          </c:cat>
          <c:val>
            <c:numRef>
              <c:f>Tabels!$D$16:$D$17</c:f>
              <c:numCache>
                <c:formatCode>0.0%</c:formatCode>
                <c:ptCount val="2"/>
                <c:pt idx="0">
                  <c:v>0.8447619047619046</c:v>
                </c:pt>
                <c:pt idx="1">
                  <c:v>0.1552380952380954</c:v>
                </c:pt>
              </c:numCache>
            </c:numRef>
          </c:val>
          <c:extLst>
            <c:ext xmlns:c16="http://schemas.microsoft.com/office/drawing/2014/chart" uri="{C3380CC4-5D6E-409C-BE32-E72D297353CC}">
              <c16:uniqueId val="{0000000D-C344-4E64-941D-AB9229C81914}"/>
            </c:ext>
          </c:extLst>
        </c:ser>
        <c:ser>
          <c:idx val="0"/>
          <c:order val="1"/>
          <c:dPt>
            <c:idx val="0"/>
            <c:bubble3D val="0"/>
            <c:spPr>
              <a:solidFill>
                <a:srgbClr val="00B050"/>
              </a:solidFill>
            </c:spPr>
            <c:extLst>
              <c:ext xmlns:c16="http://schemas.microsoft.com/office/drawing/2014/chart" uri="{C3380CC4-5D6E-409C-BE32-E72D297353CC}">
                <c16:uniqueId val="{0000000F-C344-4E64-941D-AB9229C81914}"/>
              </c:ext>
            </c:extLst>
          </c:dPt>
          <c:dPt>
            <c:idx val="1"/>
            <c:bubble3D val="0"/>
            <c:spPr>
              <a:solidFill>
                <a:srgbClr val="FFFFFF"/>
              </a:solidFill>
            </c:spPr>
            <c:extLst>
              <c:ext xmlns:c16="http://schemas.microsoft.com/office/drawing/2014/chart" uri="{C3380CC4-5D6E-409C-BE32-E72D297353CC}">
                <c16:uniqueId val="{00000011-C344-4E64-941D-AB9229C81914}"/>
              </c:ext>
            </c:extLst>
          </c:dPt>
          <c:cat>
            <c:strRef>
              <c:f>Tabels!$C$16:$C$17</c:f>
              <c:strCache>
                <c:ptCount val="2"/>
                <c:pt idx="0">
                  <c:v>Customers Completion</c:v>
                </c:pt>
                <c:pt idx="1">
                  <c:v>Incustomers Incompletion</c:v>
                </c:pt>
              </c:strCache>
            </c:strRef>
          </c:cat>
          <c:val>
            <c:numRef>
              <c:f>Tabels!$D$16:$D$17</c:f>
              <c:numCache>
                <c:formatCode>0.0%</c:formatCode>
                <c:ptCount val="2"/>
                <c:pt idx="0">
                  <c:v>0.8447619047619046</c:v>
                </c:pt>
                <c:pt idx="1">
                  <c:v>0.1552380952380954</c:v>
                </c:pt>
              </c:numCache>
            </c:numRef>
          </c:val>
          <c:extLst>
            <c:ext xmlns:c16="http://schemas.microsoft.com/office/drawing/2014/chart" uri="{C3380CC4-5D6E-409C-BE32-E72D297353CC}">
              <c16:uniqueId val="{0000000C-C344-4E64-941D-AB9229C81914}"/>
            </c:ext>
          </c:extLst>
        </c:ser>
        <c:dLbls>
          <c:showLegendKey val="0"/>
          <c:showVal val="0"/>
          <c:showCatName val="0"/>
          <c:showSerName val="0"/>
          <c:showPercent val="0"/>
          <c:showBubbleSize val="0"/>
          <c:showLeaderLines val="1"/>
        </c:dLbls>
        <c:firstSliceAng val="0"/>
        <c:holeSize val="34"/>
      </c:doughnutChart>
    </c:plotArea>
    <c:plotVisOnly val="1"/>
    <c:dispBlanksAs val="gap"/>
    <c:showDLblsOverMax val="0"/>
    <c:extLst/>
  </c:chart>
  <c:txPr>
    <a:bodyPr/>
    <a:lstStyle/>
    <a:p>
      <a:pPr>
        <a:defRPr lang="en-US" sz="1000" b="0" i="0" u="none" strike="noStrike" kern="1200" baseline="0">
          <a:solidFill>
            <a:srgbClr val="00B050"/>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[SalesDashboard.xlsx]Tabels!PivotTable2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Over</a:t>
            </a:r>
            <a:r>
              <a:rPr lang="en-US" baseline="0"/>
              <a:t> the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Tabels!$D$30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Tabels!$C$31:$C$40</c:f>
              <c:strCache>
                <c:ptCount val="9"/>
                <c:pt idx="0">
                  <c:v>Jan-23</c:v>
                </c:pt>
                <c:pt idx="1">
                  <c:v>Feb-23</c:v>
                </c:pt>
                <c:pt idx="2">
                  <c:v>Mar-23</c:v>
                </c:pt>
                <c:pt idx="3">
                  <c:v>Apr-23</c:v>
                </c:pt>
                <c:pt idx="4">
                  <c:v>May-23</c:v>
                </c:pt>
                <c:pt idx="5">
                  <c:v>Jun-23</c:v>
                </c:pt>
                <c:pt idx="6">
                  <c:v>Jul-23</c:v>
                </c:pt>
                <c:pt idx="7">
                  <c:v>Aug-23</c:v>
                </c:pt>
                <c:pt idx="8">
                  <c:v>Sep-23</c:v>
                </c:pt>
              </c:strCache>
            </c:strRef>
          </c:cat>
          <c:val>
            <c:numRef>
              <c:f>Tabels!$D$31:$D$40</c:f>
              <c:numCache>
                <c:formatCode>General</c:formatCode>
                <c:ptCount val="9"/>
                <c:pt idx="0">
                  <c:v>300</c:v>
                </c:pt>
                <c:pt idx="1">
                  <c:v>310</c:v>
                </c:pt>
                <c:pt idx="2">
                  <c:v>300</c:v>
                </c:pt>
                <c:pt idx="3">
                  <c:v>700</c:v>
                </c:pt>
                <c:pt idx="4">
                  <c:v>650</c:v>
                </c:pt>
                <c:pt idx="5">
                  <c:v>1600</c:v>
                </c:pt>
                <c:pt idx="6">
                  <c:v>1800</c:v>
                </c:pt>
                <c:pt idx="7">
                  <c:v>1700</c:v>
                </c:pt>
                <c:pt idx="8">
                  <c:v>2000</c:v>
                </c:pt>
              </c:numCache>
            </c:numRef>
          </c:val>
          <c:extLst>
            <c:ext xmlns:c16="http://schemas.microsoft.com/office/drawing/2014/chart" uri="{C3380CC4-5D6E-409C-BE32-E72D297353CC}">
              <c16:uniqueId val="{00000000-E78C-4003-865E-2D3BD41C7688}"/>
            </c:ext>
          </c:extLst>
        </c:ser>
        <c:dLbls>
          <c:showLegendKey val="0"/>
          <c:showVal val="1"/>
          <c:showCatName val="0"/>
          <c:showSerName val="0"/>
          <c:showPercent val="0"/>
          <c:showBubbleSize val="0"/>
        </c:dLbls>
        <c:gapWidth val="150"/>
        <c:shape val="box"/>
        <c:axId val="916113952"/>
        <c:axId val="916114312"/>
        <c:axId val="0"/>
      </c:bar3DChart>
      <c:catAx>
        <c:axId val="916113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14312"/>
        <c:crosses val="autoZero"/>
        <c:auto val="1"/>
        <c:lblAlgn val="ctr"/>
        <c:lblOffset val="100"/>
        <c:noMultiLvlLbl val="0"/>
      </c:catAx>
      <c:valAx>
        <c:axId val="916114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13952"/>
        <c:crosses val="autoZero"/>
        <c:crossBetween val="between"/>
        <c:maj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[SalesDashboard.xlsx]Tabels!PivotTable3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573803347266296E-2"/>
          <c:y val="0.274668969554762"/>
          <c:w val="0.93050039643510374"/>
          <c:h val="0.55353690024420565"/>
        </c:manualLayout>
      </c:layout>
      <c:barChart>
        <c:barDir val="col"/>
        <c:grouping val="clustered"/>
        <c:varyColors val="0"/>
        <c:ser>
          <c:idx val="0"/>
          <c:order val="0"/>
          <c:tx>
            <c:strRef>
              <c:f>Tabels!$D$46</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Tabels!$C$47:$C$56</c:f>
              <c:strCache>
                <c:ptCount val="9"/>
                <c:pt idx="0">
                  <c:v>Jan-23</c:v>
                </c:pt>
                <c:pt idx="1">
                  <c:v>Feb-23</c:v>
                </c:pt>
                <c:pt idx="2">
                  <c:v>Mar-23</c:v>
                </c:pt>
                <c:pt idx="3">
                  <c:v>Apr-23</c:v>
                </c:pt>
                <c:pt idx="4">
                  <c:v>May-23</c:v>
                </c:pt>
                <c:pt idx="5">
                  <c:v>Jun-23</c:v>
                </c:pt>
                <c:pt idx="6">
                  <c:v>Jul-23</c:v>
                </c:pt>
                <c:pt idx="7">
                  <c:v>Aug-23</c:v>
                </c:pt>
                <c:pt idx="8">
                  <c:v>Sep-23</c:v>
                </c:pt>
              </c:strCache>
            </c:strRef>
          </c:cat>
          <c:val>
            <c:numRef>
              <c:f>Tabels!$D$47:$D$56</c:f>
              <c:numCache>
                <c:formatCode>#,###,\ "K"</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142B-4DB6-89F4-A8EB983234E8}"/>
            </c:ext>
          </c:extLst>
        </c:ser>
        <c:dLbls>
          <c:showLegendKey val="0"/>
          <c:showVal val="0"/>
          <c:showCatName val="0"/>
          <c:showSerName val="0"/>
          <c:showPercent val="0"/>
          <c:showBubbleSize val="0"/>
        </c:dLbls>
        <c:gapWidth val="219"/>
        <c:axId val="910858336"/>
        <c:axId val="910856536"/>
      </c:barChart>
      <c:lineChart>
        <c:grouping val="stacked"/>
        <c:varyColors val="0"/>
        <c:ser>
          <c:idx val="1"/>
          <c:order val="1"/>
          <c:tx>
            <c:strRef>
              <c:f>Tabels!$E$46</c:f>
              <c:strCache>
                <c:ptCount val="1"/>
                <c:pt idx="0">
                  <c:v>Sum of Target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Tabels!$C$47:$C$56</c:f>
              <c:strCache>
                <c:ptCount val="9"/>
                <c:pt idx="0">
                  <c:v>Jan-23</c:v>
                </c:pt>
                <c:pt idx="1">
                  <c:v>Feb-23</c:v>
                </c:pt>
                <c:pt idx="2">
                  <c:v>Mar-23</c:v>
                </c:pt>
                <c:pt idx="3">
                  <c:v>Apr-23</c:v>
                </c:pt>
                <c:pt idx="4">
                  <c:v>May-23</c:v>
                </c:pt>
                <c:pt idx="5">
                  <c:v>Jun-23</c:v>
                </c:pt>
                <c:pt idx="6">
                  <c:v>Jul-23</c:v>
                </c:pt>
                <c:pt idx="7">
                  <c:v>Aug-23</c:v>
                </c:pt>
                <c:pt idx="8">
                  <c:v>Sep-23</c:v>
                </c:pt>
              </c:strCache>
            </c:strRef>
          </c:cat>
          <c:val>
            <c:numRef>
              <c:f>Tabels!$E$47:$E$56</c:f>
              <c:numCache>
                <c:formatCode>#,###,\ "K"</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smooth val="0"/>
          <c:extLst>
            <c:ext xmlns:c16="http://schemas.microsoft.com/office/drawing/2014/chart" uri="{C3380CC4-5D6E-409C-BE32-E72D297353CC}">
              <c16:uniqueId val="{00000001-142B-4DB6-89F4-A8EB983234E8}"/>
            </c:ext>
          </c:extLst>
        </c:ser>
        <c:dLbls>
          <c:dLblPos val="t"/>
          <c:showLegendKey val="0"/>
          <c:showVal val="1"/>
          <c:showCatName val="0"/>
          <c:showSerName val="0"/>
          <c:showPercent val="0"/>
          <c:showBubbleSize val="0"/>
        </c:dLbls>
        <c:marker val="1"/>
        <c:smooth val="0"/>
        <c:axId val="910858336"/>
        <c:axId val="910856536"/>
      </c:lineChart>
      <c:catAx>
        <c:axId val="91085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856536"/>
        <c:crosses val="autoZero"/>
        <c:auto val="1"/>
        <c:lblAlgn val="ctr"/>
        <c:lblOffset val="100"/>
        <c:noMultiLvlLbl val="0"/>
      </c:catAx>
      <c:valAx>
        <c:axId val="910856536"/>
        <c:scaling>
          <c:orientation val="minMax"/>
        </c:scaling>
        <c:delete val="1"/>
        <c:axPos val="l"/>
        <c:majorGridlines>
          <c:spPr>
            <a:ln w="9525" cap="flat" cmpd="sng" algn="ctr">
              <a:solidFill>
                <a:schemeClr val="tx1">
                  <a:lumMod val="15000"/>
                  <a:lumOff val="85000"/>
                </a:schemeClr>
              </a:solidFill>
              <a:round/>
            </a:ln>
            <a:effectLst/>
          </c:spPr>
        </c:majorGridlines>
        <c:numFmt formatCode="#,###,\ &quot;K&quot;" sourceLinked="1"/>
        <c:majorTickMark val="none"/>
        <c:minorTickMark val="none"/>
        <c:tickLblPos val="nextTo"/>
        <c:crossAx val="910858336"/>
        <c:crosses val="autoZero"/>
        <c:crossBetween val="between"/>
      </c:valAx>
      <c:spPr>
        <a:noFill/>
        <a:ln>
          <a:noFill/>
        </a:ln>
        <a:effectLst/>
      </c:spPr>
    </c:plotArea>
    <c:legend>
      <c:legendPos val="r"/>
      <c:layout>
        <c:manualLayout>
          <c:xMode val="edge"/>
          <c:yMode val="edge"/>
          <c:x val="5.1121081366800115E-4"/>
          <c:y val="5.0911164653388904E-3"/>
          <c:w val="0.31014370550467457"/>
          <c:h val="0.26474738592657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[SalesDashboard.xlsx]Tabels!PivotTable4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Sales Vs Avg.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98982942730765"/>
          <c:y val="0.14927322301855508"/>
          <c:w val="0.80671569162659718"/>
          <c:h val="0.75736252272168381"/>
        </c:manualLayout>
      </c:layout>
      <c:barChart>
        <c:barDir val="bar"/>
        <c:grouping val="clustered"/>
        <c:varyColors val="0"/>
        <c:ser>
          <c:idx val="1"/>
          <c:order val="1"/>
          <c:tx>
            <c:strRef>
              <c:f>Tabels!$E$63</c:f>
              <c:strCache>
                <c:ptCount val="1"/>
                <c:pt idx="0">
                  <c:v>Average of Profit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Tabels!$C$64:$C$71</c:f>
              <c:strCache>
                <c:ptCount val="7"/>
                <c:pt idx="0">
                  <c:v>Argentina</c:v>
                </c:pt>
                <c:pt idx="1">
                  <c:v>Brazil</c:v>
                </c:pt>
                <c:pt idx="2">
                  <c:v>Chicaco</c:v>
                </c:pt>
                <c:pt idx="3">
                  <c:v>Chile</c:v>
                </c:pt>
                <c:pt idx="4">
                  <c:v>Columbia</c:v>
                </c:pt>
                <c:pt idx="5">
                  <c:v>Los Angeles</c:v>
                </c:pt>
                <c:pt idx="6">
                  <c:v>Peru</c:v>
                </c:pt>
              </c:strCache>
            </c:strRef>
          </c:cat>
          <c:val>
            <c:numRef>
              <c:f>Tabels!$E$64:$E$71</c:f>
              <c:numCache>
                <c:formatCode>#,###,\ "K"</c:formatCode>
                <c:ptCount val="7"/>
                <c:pt idx="0">
                  <c:v>14009</c:v>
                </c:pt>
                <c:pt idx="1">
                  <c:v>14430.555555555555</c:v>
                </c:pt>
                <c:pt idx="2">
                  <c:v>14088.111111111111</c:v>
                </c:pt>
                <c:pt idx="3">
                  <c:v>14314.777777777777</c:v>
                </c:pt>
                <c:pt idx="4">
                  <c:v>13997.777777777777</c:v>
                </c:pt>
                <c:pt idx="5">
                  <c:v>14023.222222222223</c:v>
                </c:pt>
                <c:pt idx="6">
                  <c:v>14148.888888888889</c:v>
                </c:pt>
              </c:numCache>
            </c:numRef>
          </c:val>
          <c:extLst>
            <c:ext xmlns:c16="http://schemas.microsoft.com/office/drawing/2014/chart" uri="{C3380CC4-5D6E-409C-BE32-E72D297353CC}">
              <c16:uniqueId val="{00000000-5A11-47C7-8B95-355075EE0B33}"/>
            </c:ext>
          </c:extLst>
        </c:ser>
        <c:ser>
          <c:idx val="0"/>
          <c:order val="0"/>
          <c:tx>
            <c:strRef>
              <c:f>Tabels!$D$63</c:f>
              <c:strCache>
                <c:ptCount val="1"/>
                <c:pt idx="0">
                  <c:v>Average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Tabels!$C$64:$C$71</c:f>
              <c:strCache>
                <c:ptCount val="7"/>
                <c:pt idx="0">
                  <c:v>Argentina</c:v>
                </c:pt>
                <c:pt idx="1">
                  <c:v>Brazil</c:v>
                </c:pt>
                <c:pt idx="2">
                  <c:v>Chicaco</c:v>
                </c:pt>
                <c:pt idx="3">
                  <c:v>Chile</c:v>
                </c:pt>
                <c:pt idx="4">
                  <c:v>Columbia</c:v>
                </c:pt>
                <c:pt idx="5">
                  <c:v>Los Angeles</c:v>
                </c:pt>
                <c:pt idx="6">
                  <c:v>Peru</c:v>
                </c:pt>
              </c:strCache>
            </c:strRef>
          </c:cat>
          <c:val>
            <c:numRef>
              <c:f>Tabels!$D$64:$D$71</c:f>
              <c:numCache>
                <c:formatCode>#,###,\ "K"</c:formatCode>
                <c:ptCount val="7"/>
                <c:pt idx="0">
                  <c:v>11903.820634920638</c:v>
                </c:pt>
                <c:pt idx="1">
                  <c:v>12848.265079365081</c:v>
                </c:pt>
                <c:pt idx="2">
                  <c:v>11126.042857142857</c:v>
                </c:pt>
                <c:pt idx="3">
                  <c:v>11348.265079365081</c:v>
                </c:pt>
                <c:pt idx="4">
                  <c:v>12126.042857142858</c:v>
                </c:pt>
                <c:pt idx="5">
                  <c:v>11514.931746031747</c:v>
                </c:pt>
                <c:pt idx="6">
                  <c:v>13014.931746031747</c:v>
                </c:pt>
              </c:numCache>
            </c:numRef>
          </c:val>
          <c:extLst>
            <c:ext xmlns:c16="http://schemas.microsoft.com/office/drawing/2014/chart" uri="{C3380CC4-5D6E-409C-BE32-E72D297353CC}">
              <c16:uniqueId val="{00000001-5A11-47C7-8B95-355075EE0B33}"/>
            </c:ext>
          </c:extLst>
        </c:ser>
        <c:dLbls>
          <c:dLblPos val="outEnd"/>
          <c:showLegendKey val="0"/>
          <c:showVal val="1"/>
          <c:showCatName val="0"/>
          <c:showSerName val="0"/>
          <c:showPercent val="0"/>
          <c:showBubbleSize val="0"/>
        </c:dLbls>
        <c:gapWidth val="182"/>
        <c:axId val="868317456"/>
        <c:axId val="868317096"/>
      </c:barChart>
      <c:catAx>
        <c:axId val="86831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17096"/>
        <c:crosses val="autoZero"/>
        <c:auto val="1"/>
        <c:lblAlgn val="ctr"/>
        <c:lblOffset val="100"/>
        <c:noMultiLvlLbl val="0"/>
      </c:catAx>
      <c:valAx>
        <c:axId val="868317096"/>
        <c:scaling>
          <c:orientation val="minMax"/>
        </c:scaling>
        <c:delete val="0"/>
        <c:axPos val="b"/>
        <c:majorGridlines>
          <c:spPr>
            <a:ln w="9525" cap="flat" cmpd="sng" algn="ctr">
              <a:solidFill>
                <a:schemeClr val="tx1">
                  <a:lumMod val="15000"/>
                  <a:lumOff val="85000"/>
                </a:schemeClr>
              </a:solidFill>
              <a:round/>
            </a:ln>
            <a:effectLst/>
          </c:spPr>
        </c:majorGridlines>
        <c:numFmt formatCode="#,###,\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17456"/>
        <c:crosses val="autoZero"/>
        <c:crossBetween val="between"/>
        <c:majorUnit val="10000"/>
      </c:valAx>
      <c:spPr>
        <a:noFill/>
        <a:ln>
          <a:noFill/>
        </a:ln>
        <a:effectLst/>
      </c:spPr>
    </c:plotArea>
    <c:legend>
      <c:legendPos val="r"/>
      <c:layout>
        <c:manualLayout>
          <c:xMode val="edge"/>
          <c:yMode val="edge"/>
          <c:x val="2.2532786013813529E-2"/>
          <c:y val="1.6304471830182526E-3"/>
          <c:w val="0.22302171094638357"/>
          <c:h val="0.151930424112745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doughnutChart>
        <c:varyColors val="1"/>
        <c:ser>
          <c:idx val="1"/>
          <c:order val="0"/>
          <c:dPt>
            <c:idx val="0"/>
            <c:bubble3D val="0"/>
            <c:spPr>
              <a:solidFill>
                <a:srgbClr val="FFFFFF"/>
              </a:solidFill>
            </c:spPr>
            <c:extLst>
              <c:ext xmlns:c16="http://schemas.microsoft.com/office/drawing/2014/chart" uri="{C3380CC4-5D6E-409C-BE32-E72D297353CC}">
                <c16:uniqueId val="{0000000D-CB78-45C3-88E4-A8CC59071F12}"/>
              </c:ext>
            </c:extLst>
          </c:dPt>
          <c:dPt>
            <c:idx val="1"/>
            <c:bubble3D val="0"/>
            <c:spPr>
              <a:solidFill>
                <a:srgbClr val="FFC000"/>
              </a:solidFill>
            </c:spPr>
            <c:extLst>
              <c:ext xmlns:c16="http://schemas.microsoft.com/office/drawing/2014/chart" uri="{C3380CC4-5D6E-409C-BE32-E72D297353CC}">
                <c16:uniqueId val="{00000011-CB78-45C3-88E4-A8CC59071F12}"/>
              </c:ext>
            </c:extLst>
          </c:dPt>
          <c:cat>
            <c:strRef>
              <c:f>Tabels!$C$12:$C$13</c:f>
              <c:strCache>
                <c:ptCount val="2"/>
                <c:pt idx="0">
                  <c:v>Sales Completion</c:v>
                </c:pt>
                <c:pt idx="1">
                  <c:v>Sales Incompletion</c:v>
                </c:pt>
              </c:strCache>
            </c:strRef>
          </c:cat>
          <c:val>
            <c:numRef>
              <c:f>Tabels!$D$12:$D$13</c:f>
              <c:numCache>
                <c:formatCode>0.0%</c:formatCode>
                <c:ptCount val="2"/>
                <c:pt idx="0">
                  <c:v>0.85555555555555574</c:v>
                </c:pt>
                <c:pt idx="1">
                  <c:v>0.14444444444444426</c:v>
                </c:pt>
              </c:numCache>
            </c:numRef>
          </c:val>
          <c:extLst>
            <c:ext xmlns:c16="http://schemas.microsoft.com/office/drawing/2014/chart" uri="{C3380CC4-5D6E-409C-BE32-E72D297353CC}">
              <c16:uniqueId val="{0000000C-CB78-45C3-88E4-A8CC59071F12}"/>
            </c:ext>
          </c:extLst>
        </c:ser>
        <c:ser>
          <c:idx val="0"/>
          <c:order val="1"/>
          <c:dPt>
            <c:idx val="0"/>
            <c:bubble3D val="0"/>
            <c:spPr>
              <a:solidFill>
                <a:srgbClr val="00B050"/>
              </a:solidFill>
            </c:spPr>
            <c:extLst>
              <c:ext xmlns:c16="http://schemas.microsoft.com/office/drawing/2014/chart" uri="{C3380CC4-5D6E-409C-BE32-E72D297353CC}">
                <c16:uniqueId val="{0000000F-CB78-45C3-88E4-A8CC59071F12}"/>
              </c:ext>
            </c:extLst>
          </c:dPt>
          <c:dPt>
            <c:idx val="1"/>
            <c:bubble3D val="0"/>
            <c:spPr>
              <a:solidFill>
                <a:srgbClr val="FFFFFF"/>
              </a:solidFill>
            </c:spPr>
            <c:extLst>
              <c:ext xmlns:c16="http://schemas.microsoft.com/office/drawing/2014/chart" uri="{C3380CC4-5D6E-409C-BE32-E72D297353CC}">
                <c16:uniqueId val="{0000000E-CB78-45C3-88E4-A8CC59071F12}"/>
              </c:ext>
            </c:extLst>
          </c:dPt>
          <c:cat>
            <c:strRef>
              <c:f>Tabels!$C$12:$C$13</c:f>
              <c:strCache>
                <c:ptCount val="2"/>
                <c:pt idx="0">
                  <c:v>Sales Completion</c:v>
                </c:pt>
                <c:pt idx="1">
                  <c:v>Sales Incompletion</c:v>
                </c:pt>
              </c:strCache>
            </c:strRef>
          </c:cat>
          <c:val>
            <c:numRef>
              <c:f>Tabels!$D$12:$D$13</c:f>
              <c:numCache>
                <c:formatCode>0.0%</c:formatCode>
                <c:ptCount val="2"/>
                <c:pt idx="0">
                  <c:v>0.85555555555555574</c:v>
                </c:pt>
                <c:pt idx="1">
                  <c:v>0.14444444444444426</c:v>
                </c:pt>
              </c:numCache>
            </c:numRef>
          </c:val>
          <c:extLst>
            <c:ext xmlns:c16="http://schemas.microsoft.com/office/drawing/2014/chart" uri="{C3380CC4-5D6E-409C-BE32-E72D297353CC}">
              <c16:uniqueId val="{0000000B-CB78-45C3-88E4-A8CC59071F12}"/>
            </c:ext>
          </c:extLst>
        </c:ser>
        <c:dLbls>
          <c:showLegendKey val="0"/>
          <c:showVal val="0"/>
          <c:showCatName val="0"/>
          <c:showSerName val="0"/>
          <c:showPercent val="0"/>
          <c:showBubbleSize val="0"/>
          <c:showLeaderLines val="1"/>
        </c:dLbls>
        <c:firstSliceAng val="0"/>
        <c:holeSize val="34"/>
      </c:doughnutChart>
    </c:plotArea>
    <c:plotVisOnly val="1"/>
    <c:dispBlanksAs val="gap"/>
    <c:showDLblsOverMax val="0"/>
    <c:extLst/>
  </c:chart>
  <c:txPr>
    <a:bodyPr/>
    <a:lstStyle/>
    <a:p>
      <a:pPr>
        <a:defRPr lang="en-US" sz="1000" b="0" i="0" u="none" strike="noStrike" kern="1200" baseline="0">
          <a:solidFill>
            <a:srgbClr val="00B050"/>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AU"/>
              <a:t>Profit</a:t>
            </a:r>
          </a:p>
        </c:rich>
      </c:tx>
      <c:overlay val="0"/>
      <c:spPr>
        <a:noFill/>
        <a:ln>
          <a:noFill/>
        </a:ln>
        <a:effectLst/>
      </c:spPr>
    </c:title>
    <c:autoTitleDeleted val="0"/>
    <c:plotArea>
      <c:layout/>
      <c:doughnutChart>
        <c:varyColors val="1"/>
        <c:ser>
          <c:idx val="1"/>
          <c:order val="0"/>
          <c:dPt>
            <c:idx val="0"/>
            <c:bubble3D val="0"/>
            <c:spPr>
              <a:solidFill>
                <a:schemeClr val="bg1"/>
              </a:solidFill>
            </c:spPr>
            <c:extLst>
              <c:ext xmlns:c16="http://schemas.microsoft.com/office/drawing/2014/chart" uri="{C3380CC4-5D6E-409C-BE32-E72D297353CC}">
                <c16:uniqueId val="{00000009-1542-4890-A4C2-CB34A1B17E45}"/>
              </c:ext>
            </c:extLst>
          </c:dPt>
          <c:dPt>
            <c:idx val="1"/>
            <c:bubble3D val="0"/>
            <c:spPr>
              <a:solidFill>
                <a:srgbClr val="FFC000"/>
              </a:solidFill>
            </c:spPr>
            <c:extLst>
              <c:ext xmlns:c16="http://schemas.microsoft.com/office/drawing/2014/chart" uri="{C3380CC4-5D6E-409C-BE32-E72D297353CC}">
                <c16:uniqueId val="{00000008-1542-4890-A4C2-CB34A1B17E45}"/>
              </c:ext>
            </c:extLst>
          </c:dPt>
          <c:val>
            <c:numRef>
              <c:f>Tabels!$D$14:$D$15</c:f>
              <c:numCache>
                <c:formatCode>0.0%</c:formatCode>
                <c:ptCount val="2"/>
                <c:pt idx="0">
                  <c:v>0.85492063492063519</c:v>
                </c:pt>
                <c:pt idx="1">
                  <c:v>0.14507936507936481</c:v>
                </c:pt>
              </c:numCache>
            </c:numRef>
          </c:val>
          <c:extLst>
            <c:ext xmlns:c16="http://schemas.microsoft.com/office/drawing/2014/chart" uri="{C3380CC4-5D6E-409C-BE32-E72D297353CC}">
              <c16:uniqueId val="{00000007-1542-4890-A4C2-CB34A1B17E45}"/>
            </c:ext>
          </c:extLst>
        </c:ser>
        <c:ser>
          <c:idx val="0"/>
          <c:order val="1"/>
          <c:dPt>
            <c:idx val="0"/>
            <c:bubble3D val="0"/>
            <c:spPr>
              <a:solidFill>
                <a:srgbClr val="00B050"/>
              </a:solidFill>
              <a:ln w="19050">
                <a:solidFill>
                  <a:schemeClr val="lt1"/>
                </a:solidFill>
              </a:ln>
              <a:effectLst/>
            </c:spPr>
            <c:extLst>
              <c:ext xmlns:c16="http://schemas.microsoft.com/office/drawing/2014/chart" uri="{C3380CC4-5D6E-409C-BE32-E72D297353CC}">
                <c16:uniqueId val="{00000003-1542-4890-A4C2-CB34A1B17E45}"/>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5-1542-4890-A4C2-CB34A1B17E45}"/>
              </c:ext>
            </c:extLst>
          </c:dPt>
          <c:val>
            <c:numRef>
              <c:f>Tabels!$D$14:$D$15</c:f>
              <c:numCache>
                <c:formatCode>0.0%</c:formatCode>
                <c:ptCount val="2"/>
                <c:pt idx="0">
                  <c:v>0.85492063492063519</c:v>
                </c:pt>
                <c:pt idx="1">
                  <c:v>0.14507936507936481</c:v>
                </c:pt>
              </c:numCache>
            </c:numRef>
          </c:val>
          <c:extLst>
            <c:ext xmlns:c16="http://schemas.microsoft.com/office/drawing/2014/chart" uri="{C3380CC4-5D6E-409C-BE32-E72D297353CC}">
              <c16:uniqueId val="{00000006-1542-4890-A4C2-CB34A1B17E45}"/>
            </c:ext>
          </c:extLst>
        </c:ser>
        <c:dLbls>
          <c:showLegendKey val="0"/>
          <c:showVal val="0"/>
          <c:showCatName val="0"/>
          <c:showSerName val="0"/>
          <c:showPercent val="0"/>
          <c:showBubbleSize val="0"/>
          <c:showLeaderLines val="1"/>
        </c:dLbls>
        <c:firstSliceAng val="0"/>
        <c:holeSize val="33"/>
      </c:doughnutChart>
      <c:spPr>
        <a:ln cmpd="sng">
          <a:noFill/>
        </a:ln>
      </c:spPr>
    </c:plotArea>
    <c:plotVisOnly val="1"/>
    <c:dispBlanksAs val="gap"/>
    <c:showDLblsOverMax val="0"/>
    <c:extLst/>
  </c:chart>
  <c:spPr>
    <a:ln>
      <a:noFill/>
    </a:ln>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AU"/>
              <a:t>customers</a:t>
            </a:r>
          </a:p>
        </c:rich>
      </c:tx>
      <c:overlay val="0"/>
      <c:spPr>
        <a:noFill/>
        <a:ln>
          <a:noFill/>
        </a:ln>
        <a:effectLst/>
      </c:spPr>
    </c:title>
    <c:autoTitleDeleted val="0"/>
    <c:plotArea>
      <c:layout/>
      <c:doughnutChart>
        <c:varyColors val="1"/>
        <c:ser>
          <c:idx val="1"/>
          <c:order val="0"/>
          <c:dPt>
            <c:idx val="0"/>
            <c:bubble3D val="0"/>
            <c:spPr>
              <a:solidFill>
                <a:schemeClr val="bg1"/>
              </a:solidFill>
            </c:spPr>
            <c:extLst>
              <c:ext xmlns:c16="http://schemas.microsoft.com/office/drawing/2014/chart" uri="{C3380CC4-5D6E-409C-BE32-E72D297353CC}">
                <c16:uniqueId val="{00000009-F5DF-4B55-8882-2B5D0F727BF7}"/>
              </c:ext>
            </c:extLst>
          </c:dPt>
          <c:dPt>
            <c:idx val="1"/>
            <c:bubble3D val="0"/>
            <c:spPr>
              <a:solidFill>
                <a:srgbClr val="FFC000"/>
              </a:solidFill>
            </c:spPr>
            <c:extLst>
              <c:ext xmlns:c16="http://schemas.microsoft.com/office/drawing/2014/chart" uri="{C3380CC4-5D6E-409C-BE32-E72D297353CC}">
                <c16:uniqueId val="{00000008-F5DF-4B55-8882-2B5D0F727BF7}"/>
              </c:ext>
            </c:extLst>
          </c:dPt>
          <c:val>
            <c:numRef>
              <c:f>Tabels!$D$16:$D$17</c:f>
              <c:numCache>
                <c:formatCode>0.0%</c:formatCode>
                <c:ptCount val="2"/>
                <c:pt idx="0">
                  <c:v>0.8447619047619046</c:v>
                </c:pt>
                <c:pt idx="1">
                  <c:v>0.1552380952380954</c:v>
                </c:pt>
              </c:numCache>
            </c:numRef>
          </c:val>
          <c:extLst>
            <c:ext xmlns:c16="http://schemas.microsoft.com/office/drawing/2014/chart" uri="{C3380CC4-5D6E-409C-BE32-E72D297353CC}">
              <c16:uniqueId val="{00000007-F5DF-4B55-8882-2B5D0F727BF7}"/>
            </c:ext>
          </c:extLst>
        </c:ser>
        <c:ser>
          <c:idx val="0"/>
          <c:order val="1"/>
          <c:dPt>
            <c:idx val="0"/>
            <c:bubble3D val="0"/>
            <c:spPr>
              <a:solidFill>
                <a:srgbClr val="00B050"/>
              </a:solidFill>
              <a:ln w="19050">
                <a:solidFill>
                  <a:schemeClr val="lt1"/>
                </a:solidFill>
              </a:ln>
              <a:effectLst/>
            </c:spPr>
            <c:extLst>
              <c:ext xmlns:c16="http://schemas.microsoft.com/office/drawing/2014/chart" uri="{C3380CC4-5D6E-409C-BE32-E72D297353CC}">
                <c16:uniqueId val="{00000003-F5DF-4B55-8882-2B5D0F727BF7}"/>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5-F5DF-4B55-8882-2B5D0F727BF7}"/>
              </c:ext>
            </c:extLst>
          </c:dPt>
          <c:val>
            <c:numRef>
              <c:f>Tabels!$D$16:$D$17</c:f>
              <c:numCache>
                <c:formatCode>0.0%</c:formatCode>
                <c:ptCount val="2"/>
                <c:pt idx="0">
                  <c:v>0.8447619047619046</c:v>
                </c:pt>
                <c:pt idx="1">
                  <c:v>0.1552380952380954</c:v>
                </c:pt>
              </c:numCache>
            </c:numRef>
          </c:val>
          <c:extLst>
            <c:ext xmlns:c16="http://schemas.microsoft.com/office/drawing/2014/chart" uri="{C3380CC4-5D6E-409C-BE32-E72D297353CC}">
              <c16:uniqueId val="{00000006-F5DF-4B55-8882-2B5D0F727BF7}"/>
            </c:ext>
          </c:extLst>
        </c:ser>
        <c:dLbls>
          <c:showLegendKey val="0"/>
          <c:showVal val="0"/>
          <c:showCatName val="0"/>
          <c:showSerName val="0"/>
          <c:showPercent val="0"/>
          <c:showBubbleSize val="0"/>
          <c:showLeaderLines val="1"/>
        </c:dLbls>
        <c:firstSliceAng val="0"/>
        <c:holeSize val="33"/>
      </c:doughnutChart>
    </c:plotArea>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[SalesDashboard.xlsx]Tabels!PivotTable2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Over</a:t>
            </a:r>
            <a:r>
              <a:rPr lang="en-US" baseline="0"/>
              <a:t> the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Tabels!$D$30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Tabels!$C$31:$C$40</c:f>
              <c:strCache>
                <c:ptCount val="9"/>
                <c:pt idx="0">
                  <c:v>Jan-23</c:v>
                </c:pt>
                <c:pt idx="1">
                  <c:v>Feb-23</c:v>
                </c:pt>
                <c:pt idx="2">
                  <c:v>Mar-23</c:v>
                </c:pt>
                <c:pt idx="3">
                  <c:v>Apr-23</c:v>
                </c:pt>
                <c:pt idx="4">
                  <c:v>May-23</c:v>
                </c:pt>
                <c:pt idx="5">
                  <c:v>Jun-23</c:v>
                </c:pt>
                <c:pt idx="6">
                  <c:v>Jul-23</c:v>
                </c:pt>
                <c:pt idx="7">
                  <c:v>Aug-23</c:v>
                </c:pt>
                <c:pt idx="8">
                  <c:v>Sep-23</c:v>
                </c:pt>
              </c:strCache>
            </c:strRef>
          </c:cat>
          <c:val>
            <c:numRef>
              <c:f>Tabels!$D$31:$D$40</c:f>
              <c:numCache>
                <c:formatCode>General</c:formatCode>
                <c:ptCount val="9"/>
                <c:pt idx="0">
                  <c:v>300</c:v>
                </c:pt>
                <c:pt idx="1">
                  <c:v>310</c:v>
                </c:pt>
                <c:pt idx="2">
                  <c:v>300</c:v>
                </c:pt>
                <c:pt idx="3">
                  <c:v>700</c:v>
                </c:pt>
                <c:pt idx="4">
                  <c:v>650</c:v>
                </c:pt>
                <c:pt idx="5">
                  <c:v>1600</c:v>
                </c:pt>
                <c:pt idx="6">
                  <c:v>1800</c:v>
                </c:pt>
                <c:pt idx="7">
                  <c:v>1700</c:v>
                </c:pt>
                <c:pt idx="8">
                  <c:v>2000</c:v>
                </c:pt>
              </c:numCache>
            </c:numRef>
          </c:val>
          <c:extLst>
            <c:ext xmlns:c16="http://schemas.microsoft.com/office/drawing/2014/chart" uri="{C3380CC4-5D6E-409C-BE32-E72D297353CC}">
              <c16:uniqueId val="{00000000-22C3-4B9E-9A02-C835CF5356A9}"/>
            </c:ext>
          </c:extLst>
        </c:ser>
        <c:dLbls>
          <c:showLegendKey val="0"/>
          <c:showVal val="1"/>
          <c:showCatName val="0"/>
          <c:showSerName val="0"/>
          <c:showPercent val="0"/>
          <c:showBubbleSize val="0"/>
        </c:dLbls>
        <c:gapWidth val="150"/>
        <c:shape val="box"/>
        <c:axId val="916113952"/>
        <c:axId val="916114312"/>
        <c:axId val="0"/>
      </c:bar3DChart>
      <c:catAx>
        <c:axId val="916113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14312"/>
        <c:crosses val="autoZero"/>
        <c:auto val="1"/>
        <c:lblAlgn val="ctr"/>
        <c:lblOffset val="100"/>
        <c:noMultiLvlLbl val="0"/>
      </c:catAx>
      <c:valAx>
        <c:axId val="916114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13952"/>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[SalesDashboard.xlsx]Tabels!PivotTable3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Tabels!$D$46</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Tabels!$C$47:$C$56</c:f>
              <c:strCache>
                <c:ptCount val="9"/>
                <c:pt idx="0">
                  <c:v>Jan-23</c:v>
                </c:pt>
                <c:pt idx="1">
                  <c:v>Feb-23</c:v>
                </c:pt>
                <c:pt idx="2">
                  <c:v>Mar-23</c:v>
                </c:pt>
                <c:pt idx="3">
                  <c:v>Apr-23</c:v>
                </c:pt>
                <c:pt idx="4">
                  <c:v>May-23</c:v>
                </c:pt>
                <c:pt idx="5">
                  <c:v>Jun-23</c:v>
                </c:pt>
                <c:pt idx="6">
                  <c:v>Jul-23</c:v>
                </c:pt>
                <c:pt idx="7">
                  <c:v>Aug-23</c:v>
                </c:pt>
                <c:pt idx="8">
                  <c:v>Sep-23</c:v>
                </c:pt>
              </c:strCache>
            </c:strRef>
          </c:cat>
          <c:val>
            <c:numRef>
              <c:f>Tabels!$D$47:$D$56</c:f>
              <c:numCache>
                <c:formatCode>#,###,\ "K"</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A13A-4CB0-AC8D-44C47A6007E2}"/>
            </c:ext>
          </c:extLst>
        </c:ser>
        <c:dLbls>
          <c:showLegendKey val="0"/>
          <c:showVal val="0"/>
          <c:showCatName val="0"/>
          <c:showSerName val="0"/>
          <c:showPercent val="0"/>
          <c:showBubbleSize val="0"/>
        </c:dLbls>
        <c:gapWidth val="219"/>
        <c:axId val="910858336"/>
        <c:axId val="910856536"/>
      </c:barChart>
      <c:lineChart>
        <c:grouping val="stacked"/>
        <c:varyColors val="0"/>
        <c:ser>
          <c:idx val="1"/>
          <c:order val="1"/>
          <c:tx>
            <c:strRef>
              <c:f>Tabels!$E$46</c:f>
              <c:strCache>
                <c:ptCount val="1"/>
                <c:pt idx="0">
                  <c:v>Sum of Target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Tabels!$C$47:$C$56</c:f>
              <c:strCache>
                <c:ptCount val="9"/>
                <c:pt idx="0">
                  <c:v>Jan-23</c:v>
                </c:pt>
                <c:pt idx="1">
                  <c:v>Feb-23</c:v>
                </c:pt>
                <c:pt idx="2">
                  <c:v>Mar-23</c:v>
                </c:pt>
                <c:pt idx="3">
                  <c:v>Apr-23</c:v>
                </c:pt>
                <c:pt idx="4">
                  <c:v>May-23</c:v>
                </c:pt>
                <c:pt idx="5">
                  <c:v>Jun-23</c:v>
                </c:pt>
                <c:pt idx="6">
                  <c:v>Jul-23</c:v>
                </c:pt>
                <c:pt idx="7">
                  <c:v>Aug-23</c:v>
                </c:pt>
                <c:pt idx="8">
                  <c:v>Sep-23</c:v>
                </c:pt>
              </c:strCache>
            </c:strRef>
          </c:cat>
          <c:val>
            <c:numRef>
              <c:f>Tabels!$E$47:$E$56</c:f>
              <c:numCache>
                <c:formatCode>#,###,\ "K"</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smooth val="0"/>
          <c:extLst>
            <c:ext xmlns:c16="http://schemas.microsoft.com/office/drawing/2014/chart" uri="{C3380CC4-5D6E-409C-BE32-E72D297353CC}">
              <c16:uniqueId val="{00000001-A13A-4CB0-AC8D-44C47A6007E2}"/>
            </c:ext>
          </c:extLst>
        </c:ser>
        <c:dLbls>
          <c:dLblPos val="t"/>
          <c:showLegendKey val="0"/>
          <c:showVal val="1"/>
          <c:showCatName val="0"/>
          <c:showSerName val="0"/>
          <c:showPercent val="0"/>
          <c:showBubbleSize val="0"/>
        </c:dLbls>
        <c:marker val="1"/>
        <c:smooth val="0"/>
        <c:axId val="910858336"/>
        <c:axId val="910856536"/>
      </c:lineChart>
      <c:catAx>
        <c:axId val="91085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856536"/>
        <c:crosses val="autoZero"/>
        <c:auto val="1"/>
        <c:lblAlgn val="ctr"/>
        <c:lblOffset val="100"/>
        <c:noMultiLvlLbl val="0"/>
      </c:catAx>
      <c:valAx>
        <c:axId val="910856536"/>
        <c:scaling>
          <c:orientation val="minMax"/>
        </c:scaling>
        <c:delete val="1"/>
        <c:axPos val="l"/>
        <c:majorGridlines>
          <c:spPr>
            <a:ln w="9525" cap="flat" cmpd="sng" algn="ctr">
              <a:solidFill>
                <a:schemeClr val="tx1">
                  <a:lumMod val="15000"/>
                  <a:lumOff val="85000"/>
                </a:schemeClr>
              </a:solidFill>
              <a:round/>
            </a:ln>
            <a:effectLst/>
          </c:spPr>
        </c:majorGridlines>
        <c:numFmt formatCode="#,###,\ &quot;K&quot;" sourceLinked="1"/>
        <c:majorTickMark val="none"/>
        <c:minorTickMark val="none"/>
        <c:tickLblPos val="nextTo"/>
        <c:crossAx val="9108583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[SalesDashboard.xlsx]Tabels!PivotTable4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Sales Vs Avg.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1"/>
          <c:order val="1"/>
          <c:tx>
            <c:strRef>
              <c:f>Tabels!$E$63</c:f>
              <c:strCache>
                <c:ptCount val="1"/>
                <c:pt idx="0">
                  <c:v>Average of Profit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Tabels!$C$64:$C$71</c:f>
              <c:strCache>
                <c:ptCount val="7"/>
                <c:pt idx="0">
                  <c:v>Argentina</c:v>
                </c:pt>
                <c:pt idx="1">
                  <c:v>Brazil</c:v>
                </c:pt>
                <c:pt idx="2">
                  <c:v>Chicaco</c:v>
                </c:pt>
                <c:pt idx="3">
                  <c:v>Chile</c:v>
                </c:pt>
                <c:pt idx="4">
                  <c:v>Columbia</c:v>
                </c:pt>
                <c:pt idx="5">
                  <c:v>Los Angeles</c:v>
                </c:pt>
                <c:pt idx="6">
                  <c:v>Peru</c:v>
                </c:pt>
              </c:strCache>
            </c:strRef>
          </c:cat>
          <c:val>
            <c:numRef>
              <c:f>Tabels!$E$64:$E$71</c:f>
              <c:numCache>
                <c:formatCode>#,###,\ "K"</c:formatCode>
                <c:ptCount val="7"/>
                <c:pt idx="0">
                  <c:v>14009</c:v>
                </c:pt>
                <c:pt idx="1">
                  <c:v>14430.555555555555</c:v>
                </c:pt>
                <c:pt idx="2">
                  <c:v>14088.111111111111</c:v>
                </c:pt>
                <c:pt idx="3">
                  <c:v>14314.777777777777</c:v>
                </c:pt>
                <c:pt idx="4">
                  <c:v>13997.777777777777</c:v>
                </c:pt>
                <c:pt idx="5">
                  <c:v>14023.222222222223</c:v>
                </c:pt>
                <c:pt idx="6">
                  <c:v>14148.888888888889</c:v>
                </c:pt>
              </c:numCache>
            </c:numRef>
          </c:val>
          <c:extLst>
            <c:ext xmlns:c16="http://schemas.microsoft.com/office/drawing/2014/chart" uri="{C3380CC4-5D6E-409C-BE32-E72D297353CC}">
              <c16:uniqueId val="{00000001-BEB2-4822-A5AE-B87B1465D453}"/>
            </c:ext>
          </c:extLst>
        </c:ser>
        <c:ser>
          <c:idx val="0"/>
          <c:order val="0"/>
          <c:tx>
            <c:strRef>
              <c:f>Tabels!$D$63</c:f>
              <c:strCache>
                <c:ptCount val="1"/>
                <c:pt idx="0">
                  <c:v>Average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Tabels!$C$64:$C$71</c:f>
              <c:strCache>
                <c:ptCount val="7"/>
                <c:pt idx="0">
                  <c:v>Argentina</c:v>
                </c:pt>
                <c:pt idx="1">
                  <c:v>Brazil</c:v>
                </c:pt>
                <c:pt idx="2">
                  <c:v>Chicaco</c:v>
                </c:pt>
                <c:pt idx="3">
                  <c:v>Chile</c:v>
                </c:pt>
                <c:pt idx="4">
                  <c:v>Columbia</c:v>
                </c:pt>
                <c:pt idx="5">
                  <c:v>Los Angeles</c:v>
                </c:pt>
                <c:pt idx="6">
                  <c:v>Peru</c:v>
                </c:pt>
              </c:strCache>
            </c:strRef>
          </c:cat>
          <c:val>
            <c:numRef>
              <c:f>Tabels!$D$64:$D$71</c:f>
              <c:numCache>
                <c:formatCode>#,###,\ "K"</c:formatCode>
                <c:ptCount val="7"/>
                <c:pt idx="0">
                  <c:v>11903.820634920638</c:v>
                </c:pt>
                <c:pt idx="1">
                  <c:v>12848.265079365081</c:v>
                </c:pt>
                <c:pt idx="2">
                  <c:v>11126.042857142857</c:v>
                </c:pt>
                <c:pt idx="3">
                  <c:v>11348.265079365081</c:v>
                </c:pt>
                <c:pt idx="4">
                  <c:v>12126.042857142858</c:v>
                </c:pt>
                <c:pt idx="5">
                  <c:v>11514.931746031747</c:v>
                </c:pt>
                <c:pt idx="6">
                  <c:v>13014.931746031747</c:v>
                </c:pt>
              </c:numCache>
            </c:numRef>
          </c:val>
          <c:extLst>
            <c:ext xmlns:c16="http://schemas.microsoft.com/office/drawing/2014/chart" uri="{C3380CC4-5D6E-409C-BE32-E72D297353CC}">
              <c16:uniqueId val="{00000000-BEB2-4822-A5AE-B87B1465D453}"/>
            </c:ext>
          </c:extLst>
        </c:ser>
        <c:dLbls>
          <c:dLblPos val="outEnd"/>
          <c:showLegendKey val="0"/>
          <c:showVal val="1"/>
          <c:showCatName val="0"/>
          <c:showSerName val="0"/>
          <c:showPercent val="0"/>
          <c:showBubbleSize val="0"/>
        </c:dLbls>
        <c:gapWidth val="182"/>
        <c:axId val="868317456"/>
        <c:axId val="868317096"/>
      </c:barChart>
      <c:catAx>
        <c:axId val="86831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17096"/>
        <c:crosses val="autoZero"/>
        <c:auto val="1"/>
        <c:lblAlgn val="ctr"/>
        <c:lblOffset val="100"/>
        <c:noMultiLvlLbl val="0"/>
      </c:catAx>
      <c:valAx>
        <c:axId val="868317096"/>
        <c:scaling>
          <c:orientation val="minMax"/>
        </c:scaling>
        <c:delete val="0"/>
        <c:axPos val="b"/>
        <c:majorGridlines>
          <c:spPr>
            <a:ln w="9525" cap="flat" cmpd="sng" algn="ctr">
              <a:solidFill>
                <a:schemeClr val="tx1">
                  <a:lumMod val="15000"/>
                  <a:lumOff val="85000"/>
                </a:schemeClr>
              </a:solidFill>
              <a:round/>
            </a:ln>
            <a:effectLst/>
          </c:spPr>
        </c:majorGridlines>
        <c:numFmt formatCode="#,###,\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17456"/>
        <c:crosses val="autoZero"/>
        <c:crossBetween val="between"/>
        <c:majorUnit val="1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AU"/>
              <a:t>sales</a:t>
            </a:r>
          </a:p>
        </c:rich>
      </c:tx>
      <c:overlay val="0"/>
      <c:spPr>
        <a:noFill/>
        <a:ln>
          <a:noFill/>
        </a:ln>
        <a:effectLst/>
      </c:spPr>
    </c:title>
    <c:autoTitleDeleted val="0"/>
    <c:plotArea>
      <c:layout/>
      <c:doughnutChart>
        <c:varyColors val="1"/>
        <c:ser>
          <c:idx val="1"/>
          <c:order val="0"/>
          <c:dPt>
            <c:idx val="0"/>
            <c:bubble3D val="0"/>
            <c:spPr>
              <a:solidFill>
                <a:sysClr val="window" lastClr="FFFFFF"/>
              </a:solidFill>
            </c:spPr>
            <c:extLst>
              <c:ext xmlns:c16="http://schemas.microsoft.com/office/drawing/2014/chart" uri="{C3380CC4-5D6E-409C-BE32-E72D297353CC}">
                <c16:uniqueId val="{00000001-9D44-4BBC-A6F5-C80A44056A9D}"/>
              </c:ext>
            </c:extLst>
          </c:dPt>
          <c:dPt>
            <c:idx val="1"/>
            <c:bubble3D val="0"/>
            <c:spPr>
              <a:solidFill>
                <a:srgbClr val="FFC000"/>
              </a:solidFill>
            </c:spPr>
            <c:extLst>
              <c:ext xmlns:c16="http://schemas.microsoft.com/office/drawing/2014/chart" uri="{C3380CC4-5D6E-409C-BE32-E72D297353CC}">
                <c16:uniqueId val="{00000003-9D44-4BBC-A6F5-C80A44056A9D}"/>
              </c:ext>
            </c:extLst>
          </c:dPt>
          <c:val>
            <c:numRef>
              <c:f>Tabels!$D$12:$D$13</c:f>
              <c:numCache>
                <c:formatCode>0.0%</c:formatCode>
                <c:ptCount val="2"/>
                <c:pt idx="0">
                  <c:v>0.85555555555555574</c:v>
                </c:pt>
                <c:pt idx="1">
                  <c:v>0.14444444444444426</c:v>
                </c:pt>
              </c:numCache>
            </c:numRef>
          </c:val>
          <c:extLst>
            <c:ext xmlns:c16="http://schemas.microsoft.com/office/drawing/2014/chart" uri="{C3380CC4-5D6E-409C-BE32-E72D297353CC}">
              <c16:uniqueId val="{00000004-9D44-4BBC-A6F5-C80A44056A9D}"/>
            </c:ext>
          </c:extLst>
        </c:ser>
        <c:ser>
          <c:idx val="0"/>
          <c:order val="1"/>
          <c:dPt>
            <c:idx val="0"/>
            <c:bubble3D val="0"/>
            <c:explosion val="1"/>
            <c:spPr>
              <a:solidFill>
                <a:srgbClr val="00B050"/>
              </a:solidFill>
              <a:ln w="19050">
                <a:solidFill>
                  <a:schemeClr val="lt1"/>
                </a:solidFill>
              </a:ln>
              <a:effectLst/>
            </c:spPr>
            <c:extLst>
              <c:ext xmlns:c16="http://schemas.microsoft.com/office/drawing/2014/chart" uri="{C3380CC4-5D6E-409C-BE32-E72D297353CC}">
                <c16:uniqueId val="{00000006-9D44-4BBC-A6F5-C80A44056A9D}"/>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8-9D44-4BBC-A6F5-C80A44056A9D}"/>
              </c:ext>
            </c:extLst>
          </c:dPt>
          <c:val>
            <c:numRef>
              <c:f>Tabels!$D$12:$D$13</c:f>
              <c:numCache>
                <c:formatCode>0.0%</c:formatCode>
                <c:ptCount val="2"/>
                <c:pt idx="0">
                  <c:v>0.85555555555555574</c:v>
                </c:pt>
                <c:pt idx="1">
                  <c:v>0.14444444444444426</c:v>
                </c:pt>
              </c:numCache>
            </c:numRef>
          </c:val>
          <c:extLst>
            <c:ext xmlns:c16="http://schemas.microsoft.com/office/drawing/2014/chart" uri="{C3380CC4-5D6E-409C-BE32-E72D297353CC}">
              <c16:uniqueId val="{00000009-9D44-4BBC-A6F5-C80A44056A9D}"/>
            </c:ext>
          </c:extLst>
        </c:ser>
        <c:dLbls>
          <c:showLegendKey val="0"/>
          <c:showVal val="0"/>
          <c:showCatName val="0"/>
          <c:showSerName val="0"/>
          <c:showPercent val="0"/>
          <c:showBubbleSize val="0"/>
          <c:showLeaderLines val="1"/>
        </c:dLbls>
        <c:firstSliceAng val="0"/>
        <c:holeSize val="33"/>
      </c:doughnutChart>
    </c:plotArea>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AU"/>
              <a:t>Profit</a:t>
            </a:r>
          </a:p>
        </c:rich>
      </c:tx>
      <c:overlay val="0"/>
      <c:spPr>
        <a:noFill/>
        <a:ln>
          <a:noFill/>
        </a:ln>
        <a:effectLst/>
      </c:spPr>
    </c:title>
    <c:autoTitleDeleted val="0"/>
    <c:plotArea>
      <c:layout/>
      <c:doughnutChart>
        <c:varyColors val="1"/>
        <c:ser>
          <c:idx val="1"/>
          <c:order val="0"/>
          <c:dPt>
            <c:idx val="0"/>
            <c:bubble3D val="0"/>
            <c:spPr>
              <a:solidFill>
                <a:schemeClr val="bg1"/>
              </a:solidFill>
            </c:spPr>
            <c:extLst>
              <c:ext xmlns:c16="http://schemas.microsoft.com/office/drawing/2014/chart" uri="{C3380CC4-5D6E-409C-BE32-E72D297353CC}">
                <c16:uniqueId val="{00000001-1EBA-4628-BF91-E236D0C4807B}"/>
              </c:ext>
            </c:extLst>
          </c:dPt>
          <c:dPt>
            <c:idx val="1"/>
            <c:bubble3D val="0"/>
            <c:spPr>
              <a:solidFill>
                <a:srgbClr val="FFC000"/>
              </a:solidFill>
            </c:spPr>
            <c:extLst>
              <c:ext xmlns:c16="http://schemas.microsoft.com/office/drawing/2014/chart" uri="{C3380CC4-5D6E-409C-BE32-E72D297353CC}">
                <c16:uniqueId val="{00000003-1EBA-4628-BF91-E236D0C4807B}"/>
              </c:ext>
            </c:extLst>
          </c:dPt>
          <c:val>
            <c:numRef>
              <c:f>Tabels!$D$14:$D$15</c:f>
              <c:numCache>
                <c:formatCode>0.0%</c:formatCode>
                <c:ptCount val="2"/>
                <c:pt idx="0">
                  <c:v>0.85492063492063519</c:v>
                </c:pt>
                <c:pt idx="1">
                  <c:v>0.14507936507936481</c:v>
                </c:pt>
              </c:numCache>
            </c:numRef>
          </c:val>
          <c:extLst>
            <c:ext xmlns:c16="http://schemas.microsoft.com/office/drawing/2014/chart" uri="{C3380CC4-5D6E-409C-BE32-E72D297353CC}">
              <c16:uniqueId val="{00000004-1EBA-4628-BF91-E236D0C4807B}"/>
            </c:ext>
          </c:extLst>
        </c:ser>
        <c:ser>
          <c:idx val="0"/>
          <c:order val="1"/>
          <c:dPt>
            <c:idx val="0"/>
            <c:bubble3D val="0"/>
            <c:spPr>
              <a:solidFill>
                <a:srgbClr val="00B050"/>
              </a:solidFill>
              <a:ln w="19050">
                <a:solidFill>
                  <a:schemeClr val="lt1"/>
                </a:solidFill>
              </a:ln>
              <a:effectLst/>
            </c:spPr>
            <c:extLst>
              <c:ext xmlns:c16="http://schemas.microsoft.com/office/drawing/2014/chart" uri="{C3380CC4-5D6E-409C-BE32-E72D297353CC}">
                <c16:uniqueId val="{00000006-1EBA-4628-BF91-E236D0C4807B}"/>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8-1EBA-4628-BF91-E236D0C4807B}"/>
              </c:ext>
            </c:extLst>
          </c:dPt>
          <c:val>
            <c:numRef>
              <c:f>Tabels!$D$14:$D$15</c:f>
              <c:numCache>
                <c:formatCode>0.0%</c:formatCode>
                <c:ptCount val="2"/>
                <c:pt idx="0">
                  <c:v>0.85492063492063519</c:v>
                </c:pt>
                <c:pt idx="1">
                  <c:v>0.14507936507936481</c:v>
                </c:pt>
              </c:numCache>
            </c:numRef>
          </c:val>
          <c:extLst>
            <c:ext xmlns:c16="http://schemas.microsoft.com/office/drawing/2014/chart" uri="{C3380CC4-5D6E-409C-BE32-E72D297353CC}">
              <c16:uniqueId val="{00000009-1EBA-4628-BF91-E236D0C4807B}"/>
            </c:ext>
          </c:extLst>
        </c:ser>
        <c:dLbls>
          <c:showLegendKey val="0"/>
          <c:showVal val="0"/>
          <c:showCatName val="0"/>
          <c:showSerName val="0"/>
          <c:showPercent val="0"/>
          <c:showBubbleSize val="0"/>
          <c:showLeaderLines val="1"/>
        </c:dLbls>
        <c:firstSliceAng val="0"/>
        <c:holeSize val="33"/>
      </c:doughnutChart>
      <c:spPr>
        <a:ln cmpd="sng">
          <a:noFill/>
        </a:ln>
      </c:spPr>
    </c:plotArea>
    <c:plotVisOnly val="1"/>
    <c:dispBlanksAs val="gap"/>
    <c:showDLblsOverMax val="0"/>
    <c:extLst/>
  </c:chart>
  <c:spPr>
    <a:ln>
      <a:noFill/>
    </a:ln>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AU"/>
              <a:t>customers</a:t>
            </a:r>
          </a:p>
        </c:rich>
      </c:tx>
      <c:overlay val="0"/>
      <c:spPr>
        <a:noFill/>
        <a:ln>
          <a:noFill/>
        </a:ln>
        <a:effectLst/>
      </c:spPr>
    </c:title>
    <c:autoTitleDeleted val="0"/>
    <c:plotArea>
      <c:layout/>
      <c:doughnutChart>
        <c:varyColors val="1"/>
        <c:ser>
          <c:idx val="1"/>
          <c:order val="0"/>
          <c:dPt>
            <c:idx val="0"/>
            <c:bubble3D val="0"/>
            <c:spPr>
              <a:solidFill>
                <a:schemeClr val="bg1"/>
              </a:solidFill>
            </c:spPr>
            <c:extLst>
              <c:ext xmlns:c16="http://schemas.microsoft.com/office/drawing/2014/chart" uri="{C3380CC4-5D6E-409C-BE32-E72D297353CC}">
                <c16:uniqueId val="{00000001-A579-4DA1-BDEF-5E135D560C35}"/>
              </c:ext>
            </c:extLst>
          </c:dPt>
          <c:dPt>
            <c:idx val="1"/>
            <c:bubble3D val="0"/>
            <c:spPr>
              <a:solidFill>
                <a:srgbClr val="FFC000"/>
              </a:solidFill>
            </c:spPr>
            <c:extLst>
              <c:ext xmlns:c16="http://schemas.microsoft.com/office/drawing/2014/chart" uri="{C3380CC4-5D6E-409C-BE32-E72D297353CC}">
                <c16:uniqueId val="{00000003-A579-4DA1-BDEF-5E135D560C35}"/>
              </c:ext>
            </c:extLst>
          </c:dPt>
          <c:val>
            <c:numRef>
              <c:f>Tabels!$D$16:$D$17</c:f>
              <c:numCache>
                <c:formatCode>0.0%</c:formatCode>
                <c:ptCount val="2"/>
                <c:pt idx="0">
                  <c:v>0.8447619047619046</c:v>
                </c:pt>
                <c:pt idx="1">
                  <c:v>0.1552380952380954</c:v>
                </c:pt>
              </c:numCache>
            </c:numRef>
          </c:val>
          <c:extLst>
            <c:ext xmlns:c16="http://schemas.microsoft.com/office/drawing/2014/chart" uri="{C3380CC4-5D6E-409C-BE32-E72D297353CC}">
              <c16:uniqueId val="{00000004-A579-4DA1-BDEF-5E135D560C35}"/>
            </c:ext>
          </c:extLst>
        </c:ser>
        <c:ser>
          <c:idx val="0"/>
          <c:order val="1"/>
          <c:dPt>
            <c:idx val="0"/>
            <c:bubble3D val="0"/>
            <c:spPr>
              <a:solidFill>
                <a:srgbClr val="00B050"/>
              </a:solidFill>
              <a:ln w="19050">
                <a:solidFill>
                  <a:schemeClr val="lt1"/>
                </a:solidFill>
              </a:ln>
              <a:effectLst/>
            </c:spPr>
            <c:extLst>
              <c:ext xmlns:c16="http://schemas.microsoft.com/office/drawing/2014/chart" uri="{C3380CC4-5D6E-409C-BE32-E72D297353CC}">
                <c16:uniqueId val="{00000006-A579-4DA1-BDEF-5E135D560C35}"/>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8-A579-4DA1-BDEF-5E135D560C35}"/>
              </c:ext>
            </c:extLst>
          </c:dPt>
          <c:val>
            <c:numRef>
              <c:f>Tabels!$D$16:$D$17</c:f>
              <c:numCache>
                <c:formatCode>0.0%</c:formatCode>
                <c:ptCount val="2"/>
                <c:pt idx="0">
                  <c:v>0.8447619047619046</c:v>
                </c:pt>
                <c:pt idx="1">
                  <c:v>0.1552380952380954</c:v>
                </c:pt>
              </c:numCache>
            </c:numRef>
          </c:val>
          <c:extLst>
            <c:ext xmlns:c16="http://schemas.microsoft.com/office/drawing/2014/chart" uri="{C3380CC4-5D6E-409C-BE32-E72D297353CC}">
              <c16:uniqueId val="{00000009-A579-4DA1-BDEF-5E135D560C35}"/>
            </c:ext>
          </c:extLst>
        </c:ser>
        <c:dLbls>
          <c:showLegendKey val="0"/>
          <c:showVal val="0"/>
          <c:showCatName val="0"/>
          <c:showSerName val="0"/>
          <c:showPercent val="0"/>
          <c:showBubbleSize val="0"/>
          <c:showLeaderLines val="1"/>
        </c:dLbls>
        <c:firstSliceAng val="0"/>
        <c:holeSize val="33"/>
      </c:doughnutChart>
    </c:plotArea>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476474</xdr:colOff>
      <xdr:row>8</xdr:row>
      <xdr:rowOff>47960</xdr:rowOff>
    </xdr:from>
    <xdr:to>
      <xdr:col>5</xdr:col>
      <xdr:colOff>1307054</xdr:colOff>
      <xdr:row>15</xdr:row>
      <xdr:rowOff>147020</xdr:rowOff>
    </xdr:to>
    <xdr:graphicFrame macro="">
      <xdr:nvGraphicFramePr>
        <xdr:cNvPr id="2" name="Chart 1">
          <a:extLst>
            <a:ext uri="{FF2B5EF4-FFF2-40B4-BE49-F238E27FC236}">
              <a16:creationId xmlns:a16="http://schemas.microsoft.com/office/drawing/2014/main" id="{AE286AC1-0040-D170-6B23-8E83C6E3B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986117</xdr:colOff>
      <xdr:row>8</xdr:row>
      <xdr:rowOff>73733</xdr:rowOff>
    </xdr:from>
    <xdr:to>
      <xdr:col>7</xdr:col>
      <xdr:colOff>833717</xdr:colOff>
      <xdr:row>15</xdr:row>
      <xdr:rowOff>98609</xdr:rowOff>
    </xdr:to>
    <xdr:graphicFrame macro="">
      <xdr:nvGraphicFramePr>
        <xdr:cNvPr id="3" name="Chart 2">
          <a:extLst>
            <a:ext uri="{FF2B5EF4-FFF2-40B4-BE49-F238E27FC236}">
              <a16:creationId xmlns:a16="http://schemas.microsoft.com/office/drawing/2014/main" id="{CA30F8DA-3916-55F5-F569-D53A7A4C9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1335741</xdr:colOff>
      <xdr:row>8</xdr:row>
      <xdr:rowOff>65889</xdr:rowOff>
    </xdr:from>
    <xdr:to>
      <xdr:col>6</xdr:col>
      <xdr:colOff>950258</xdr:colOff>
      <xdr:row>15</xdr:row>
      <xdr:rowOff>116540</xdr:rowOff>
    </xdr:to>
    <xdr:graphicFrame macro="">
      <xdr:nvGraphicFramePr>
        <xdr:cNvPr id="4" name="Chart 3">
          <a:extLst>
            <a:ext uri="{FF2B5EF4-FFF2-40B4-BE49-F238E27FC236}">
              <a16:creationId xmlns:a16="http://schemas.microsoft.com/office/drawing/2014/main" id="{6F578343-3CC3-AB76-4ED9-EEBB16437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133350</xdr:colOff>
      <xdr:row>26</xdr:row>
      <xdr:rowOff>194310</xdr:rowOff>
    </xdr:from>
    <xdr:to>
      <xdr:col>7</xdr:col>
      <xdr:colOff>1489710</xdr:colOff>
      <xdr:row>40</xdr:row>
      <xdr:rowOff>163830</xdr:rowOff>
    </xdr:to>
    <xdr:graphicFrame macro="">
      <xdr:nvGraphicFramePr>
        <xdr:cNvPr id="5" name="Chart 4">
          <a:extLst>
            <a:ext uri="{FF2B5EF4-FFF2-40B4-BE49-F238E27FC236}">
              <a16:creationId xmlns:a16="http://schemas.microsoft.com/office/drawing/2014/main" id="{E295D58C-5684-2AD9-45E3-5F7C9F666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514350</xdr:colOff>
      <xdr:row>42</xdr:row>
      <xdr:rowOff>26670</xdr:rowOff>
    </xdr:from>
    <xdr:to>
      <xdr:col>8</xdr:col>
      <xdr:colOff>11430</xdr:colOff>
      <xdr:row>55</xdr:row>
      <xdr:rowOff>194310</xdr:rowOff>
    </xdr:to>
    <xdr:graphicFrame macro="">
      <xdr:nvGraphicFramePr>
        <xdr:cNvPr id="6" name="Chart 5">
          <a:extLst>
            <a:ext uri="{FF2B5EF4-FFF2-40B4-BE49-F238E27FC236}">
              <a16:creationId xmlns:a16="http://schemas.microsoft.com/office/drawing/2014/main" id="{0F53FE73-13CA-0DCC-5C6D-A76A6F62A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872490</xdr:colOff>
      <xdr:row>57</xdr:row>
      <xdr:rowOff>156210</xdr:rowOff>
    </xdr:from>
    <xdr:to>
      <xdr:col>8</xdr:col>
      <xdr:colOff>369570</xdr:colOff>
      <xdr:row>71</xdr:row>
      <xdr:rowOff>125730</xdr:rowOff>
    </xdr:to>
    <xdr:graphicFrame macro="">
      <xdr:nvGraphicFramePr>
        <xdr:cNvPr id="10" name="Chart 9">
          <a:extLst>
            <a:ext uri="{FF2B5EF4-FFF2-40B4-BE49-F238E27FC236}">
              <a16:creationId xmlns:a16="http://schemas.microsoft.com/office/drawing/2014/main" id="{3977CF21-729F-3B41-DD48-E3EF2B9C1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476474</xdr:colOff>
      <xdr:row>8</xdr:row>
      <xdr:rowOff>47960</xdr:rowOff>
    </xdr:from>
    <xdr:to>
      <xdr:col>5</xdr:col>
      <xdr:colOff>1584961</xdr:colOff>
      <xdr:row>15</xdr:row>
      <xdr:rowOff>147020</xdr:rowOff>
    </xdr:to>
    <xdr:graphicFrame macro="">
      <xdr:nvGraphicFramePr>
        <xdr:cNvPr id="15" name="Chart 14">
          <a:extLst>
            <a:ext uri="{FF2B5EF4-FFF2-40B4-BE49-F238E27FC236}">
              <a16:creationId xmlns:a16="http://schemas.microsoft.com/office/drawing/2014/main" id="{9F0DBC36-6242-410F-96FF-DB5E59EAC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1264023</xdr:colOff>
      <xdr:row>8</xdr:row>
      <xdr:rowOff>73733</xdr:rowOff>
    </xdr:from>
    <xdr:to>
      <xdr:col>7</xdr:col>
      <xdr:colOff>1111623</xdr:colOff>
      <xdr:row>15</xdr:row>
      <xdr:rowOff>98609</xdr:rowOff>
    </xdr:to>
    <xdr:graphicFrame macro="">
      <xdr:nvGraphicFramePr>
        <xdr:cNvPr id="16" name="Chart 15">
          <a:extLst>
            <a:ext uri="{FF2B5EF4-FFF2-40B4-BE49-F238E27FC236}">
              <a16:creationId xmlns:a16="http://schemas.microsoft.com/office/drawing/2014/main" id="{A34F686F-1DE5-4793-9EFA-AD9E2BB0C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1613648</xdr:colOff>
      <xdr:row>8</xdr:row>
      <xdr:rowOff>65889</xdr:rowOff>
    </xdr:from>
    <xdr:to>
      <xdr:col>6</xdr:col>
      <xdr:colOff>1228164</xdr:colOff>
      <xdr:row>15</xdr:row>
      <xdr:rowOff>116540</xdr:rowOff>
    </xdr:to>
    <xdr:graphicFrame macro="">
      <xdr:nvGraphicFramePr>
        <xdr:cNvPr id="17" name="Chart 16">
          <a:extLst>
            <a:ext uri="{FF2B5EF4-FFF2-40B4-BE49-F238E27FC236}">
              <a16:creationId xmlns:a16="http://schemas.microsoft.com/office/drawing/2014/main" id="{F23D5318-F1EF-4F98-89B6-D8F6A63F5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3262</xdr:colOff>
      <xdr:row>4</xdr:row>
      <xdr:rowOff>21771</xdr:rowOff>
    </xdr:from>
    <xdr:to>
      <xdr:col>20</xdr:col>
      <xdr:colOff>415967</xdr:colOff>
      <xdr:row>9</xdr:row>
      <xdr:rowOff>24085</xdr:rowOff>
    </xdr:to>
    <xdr:graphicFrame macro="">
      <xdr:nvGraphicFramePr>
        <xdr:cNvPr id="7" name="Chart 6">
          <a:extLst>
            <a:ext uri="{FF2B5EF4-FFF2-40B4-BE49-F238E27FC236}">
              <a16:creationId xmlns:a16="http://schemas.microsoft.com/office/drawing/2014/main" id="{A1176DF0-B720-4304-A793-FF1A034D0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7042</xdr:colOff>
      <xdr:row>3</xdr:row>
      <xdr:rowOff>190500</xdr:rowOff>
    </xdr:from>
    <xdr:to>
      <xdr:col>14</xdr:col>
      <xdr:colOff>412128</xdr:colOff>
      <xdr:row>8</xdr:row>
      <xdr:rowOff>192815</xdr:rowOff>
    </xdr:to>
    <xdr:graphicFrame macro="">
      <xdr:nvGraphicFramePr>
        <xdr:cNvPr id="5" name="Chart 4">
          <a:extLst>
            <a:ext uri="{FF2B5EF4-FFF2-40B4-BE49-F238E27FC236}">
              <a16:creationId xmlns:a16="http://schemas.microsoft.com/office/drawing/2014/main" id="{DBBBD030-51F3-4EDA-9971-062D797D2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671903</xdr:colOff>
      <xdr:row>20</xdr:row>
      <xdr:rowOff>53787</xdr:rowOff>
    </xdr:from>
    <xdr:to>
      <xdr:col>12</xdr:col>
      <xdr:colOff>35858</xdr:colOff>
      <xdr:row>29</xdr:row>
      <xdr:rowOff>187329</xdr:rowOff>
    </xdr:to>
    <xdr:graphicFrame macro="">
      <xdr:nvGraphicFramePr>
        <xdr:cNvPr id="8" name="Chart 7">
          <a:extLst>
            <a:ext uri="{FF2B5EF4-FFF2-40B4-BE49-F238E27FC236}">
              <a16:creationId xmlns:a16="http://schemas.microsoft.com/office/drawing/2014/main" id="{94B810CB-B428-489C-BAEF-5388984FD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671904</xdr:colOff>
      <xdr:row>9</xdr:row>
      <xdr:rowOff>3275</xdr:rowOff>
    </xdr:from>
    <xdr:to>
      <xdr:col>12</xdr:col>
      <xdr:colOff>35859</xdr:colOff>
      <xdr:row>20</xdr:row>
      <xdr:rowOff>89647</xdr:rowOff>
    </xdr:to>
    <xdr:graphicFrame macro="">
      <xdr:nvGraphicFramePr>
        <xdr:cNvPr id="9" name="Chart 8">
          <a:extLst>
            <a:ext uri="{FF2B5EF4-FFF2-40B4-BE49-F238E27FC236}">
              <a16:creationId xmlns:a16="http://schemas.microsoft.com/office/drawing/2014/main" id="{3629F2BE-3DCA-4CF5-8C54-2E2D15B25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35859</xdr:colOff>
      <xdr:row>9</xdr:row>
      <xdr:rowOff>0</xdr:rowOff>
    </xdr:from>
    <xdr:to>
      <xdr:col>21</xdr:col>
      <xdr:colOff>0</xdr:colOff>
      <xdr:row>29</xdr:row>
      <xdr:rowOff>188260</xdr:rowOff>
    </xdr:to>
    <xdr:graphicFrame macro="">
      <xdr:nvGraphicFramePr>
        <xdr:cNvPr id="10" name="Chart 9">
          <a:extLst>
            <a:ext uri="{FF2B5EF4-FFF2-40B4-BE49-F238E27FC236}">
              <a16:creationId xmlns:a16="http://schemas.microsoft.com/office/drawing/2014/main" id="{F9C4E569-A07D-406A-8384-0376A64E8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71718</xdr:colOff>
      <xdr:row>22</xdr:row>
      <xdr:rowOff>134470</xdr:rowOff>
    </xdr:from>
    <xdr:to>
      <xdr:col>2</xdr:col>
      <xdr:colOff>555812</xdr:colOff>
      <xdr:row>28</xdr:row>
      <xdr:rowOff>188259</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FE08488C-6ACF-9858-DB93-2A1EF15E7AD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1718" y="4563035"/>
              <a:ext cx="1828800" cy="123713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83372</xdr:colOff>
      <xdr:row>16</xdr:row>
      <xdr:rowOff>37652</xdr:rowOff>
    </xdr:from>
    <xdr:to>
      <xdr:col>2</xdr:col>
      <xdr:colOff>567466</xdr:colOff>
      <xdr:row>22</xdr:row>
      <xdr:rowOff>89646</xdr:rowOff>
    </xdr:to>
    <mc:AlternateContent xmlns:mc="http://schemas.openxmlformats.org/markup-compatibility/2006" xmlns:a14="http://schemas.microsoft.com/office/drawing/2010/main">
      <mc:Choice Requires="a14">
        <xdr:graphicFrame macro="">
          <xdr:nvGraphicFramePr>
            <xdr:cNvPr id="13" name="Quarter">
              <a:extLst>
                <a:ext uri="{FF2B5EF4-FFF2-40B4-BE49-F238E27FC236}">
                  <a16:creationId xmlns:a16="http://schemas.microsoft.com/office/drawing/2014/main" id="{91A03502-D9BA-6247-B0BB-679FF11D60C1}"/>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3372" y="3282876"/>
              <a:ext cx="1828800" cy="123533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667232</xdr:colOff>
      <xdr:row>3</xdr:row>
      <xdr:rowOff>185059</xdr:rowOff>
    </xdr:from>
    <xdr:to>
      <xdr:col>8</xdr:col>
      <xdr:colOff>397404</xdr:colOff>
      <xdr:row>8</xdr:row>
      <xdr:rowOff>187374</xdr:rowOff>
    </xdr:to>
    <xdr:graphicFrame macro="">
      <xdr:nvGraphicFramePr>
        <xdr:cNvPr id="35" name="Chart 34">
          <a:extLst>
            <a:ext uri="{FF2B5EF4-FFF2-40B4-BE49-F238E27FC236}">
              <a16:creationId xmlns:a16="http://schemas.microsoft.com/office/drawing/2014/main" id="{CEBFBD32-19F3-459B-B1E8-4FBC62699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239485</xdr:colOff>
      <xdr:row>5</xdr:row>
      <xdr:rowOff>142800</xdr:rowOff>
    </xdr:from>
    <xdr:to>
      <xdr:col>8</xdr:col>
      <xdr:colOff>174172</xdr:colOff>
      <xdr:row>7</xdr:row>
      <xdr:rowOff>2</xdr:rowOff>
    </xdr:to>
    <xdr:sp macro="" textlink="Tabels!D12">
      <xdr:nvSpPr>
        <xdr:cNvPr id="14" name="TextBox 13">
          <a:extLst>
            <a:ext uri="{FF2B5EF4-FFF2-40B4-BE49-F238E27FC236}">
              <a16:creationId xmlns:a16="http://schemas.microsoft.com/office/drawing/2014/main" id="{D10F7DA4-6F3F-FE93-FB4F-0D65B8D0BD74}"/>
            </a:ext>
          </a:extLst>
        </xdr:cNvPr>
        <xdr:cNvSpPr txBox="1"/>
      </xdr:nvSpPr>
      <xdr:spPr>
        <a:xfrm>
          <a:off x="4963885" y="1220486"/>
          <a:ext cx="609601" cy="249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F2EAAC-02A4-4764-BF0C-EC0F10E1BA5F}" type="TxLink">
            <a:rPr lang="en-US" sz="1200" b="0" i="0" u="none" strike="noStrike">
              <a:solidFill>
                <a:srgbClr val="000000"/>
              </a:solidFill>
              <a:latin typeface="Calibri"/>
              <a:ea typeface="Calibri"/>
              <a:cs typeface="Calibri"/>
            </a:rPr>
            <a:pPr/>
            <a:t>85.6%</a:t>
          </a:fld>
          <a:endParaRPr lang="en-AU" sz="1100"/>
        </a:p>
      </xdr:txBody>
    </xdr:sp>
    <xdr:clientData/>
  </xdr:twoCellAnchor>
  <xdr:twoCellAnchor editAs="oneCell">
    <xdr:from>
      <xdr:col>0</xdr:col>
      <xdr:colOff>89646</xdr:colOff>
      <xdr:row>4</xdr:row>
      <xdr:rowOff>114301</xdr:rowOff>
    </xdr:from>
    <xdr:to>
      <xdr:col>2</xdr:col>
      <xdr:colOff>573740</xdr:colOff>
      <xdr:row>16</xdr:row>
      <xdr:rowOff>17929</xdr:rowOff>
    </xdr:to>
    <mc:AlternateContent xmlns:mc="http://schemas.openxmlformats.org/markup-compatibility/2006" xmlns:a14="http://schemas.microsoft.com/office/drawing/2010/main">
      <mc:Choice Requires="a14">
        <xdr:graphicFrame macro="">
          <xdr:nvGraphicFramePr>
            <xdr:cNvPr id="51" name="Region">
              <a:extLst>
                <a:ext uri="{FF2B5EF4-FFF2-40B4-BE49-F238E27FC236}">
                  <a16:creationId xmlns:a16="http://schemas.microsoft.com/office/drawing/2014/main" id="{26112E40-F497-7069-9478-FDF8998089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46" y="903195"/>
              <a:ext cx="1828800" cy="235995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286230</xdr:colOff>
      <xdr:row>5</xdr:row>
      <xdr:rowOff>142796</xdr:rowOff>
    </xdr:from>
    <xdr:to>
      <xdr:col>20</xdr:col>
      <xdr:colOff>196583</xdr:colOff>
      <xdr:row>7</xdr:row>
      <xdr:rowOff>9605</xdr:rowOff>
    </xdr:to>
    <xdr:sp macro="" textlink="Tabels!D14">
      <xdr:nvSpPr>
        <xdr:cNvPr id="54" name="TextBox 53">
          <a:extLst>
            <a:ext uri="{FF2B5EF4-FFF2-40B4-BE49-F238E27FC236}">
              <a16:creationId xmlns:a16="http://schemas.microsoft.com/office/drawing/2014/main" id="{6BCB97CB-5C75-635E-860D-101ACA05CC91}"/>
            </a:ext>
          </a:extLst>
        </xdr:cNvPr>
        <xdr:cNvSpPr txBox="1"/>
      </xdr:nvSpPr>
      <xdr:spPr>
        <a:xfrm>
          <a:off x="13109601" y="1220482"/>
          <a:ext cx="585268" cy="258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4FDCB7-87CB-4A16-B676-990329F2FFE5}" type="TxLink">
            <a:rPr lang="en-US" sz="1200" b="0" i="0" u="none" strike="noStrike">
              <a:solidFill>
                <a:srgbClr val="000000"/>
              </a:solidFill>
              <a:latin typeface="Calibri"/>
              <a:ea typeface="Calibri"/>
              <a:cs typeface="Calibri"/>
            </a:rPr>
            <a:t>85.5%</a:t>
          </a:fld>
          <a:endParaRPr lang="en-AU" sz="1100"/>
        </a:p>
      </xdr:txBody>
    </xdr:sp>
    <xdr:clientData/>
  </xdr:twoCellAnchor>
  <xdr:twoCellAnchor>
    <xdr:from>
      <xdr:col>13</xdr:col>
      <xdr:colOff>247811</xdr:colOff>
      <xdr:row>5</xdr:row>
      <xdr:rowOff>144716</xdr:rowOff>
    </xdr:from>
    <xdr:to>
      <xdr:col>14</xdr:col>
      <xdr:colOff>238846</xdr:colOff>
      <xdr:row>6</xdr:row>
      <xdr:rowOff>153679</xdr:rowOff>
    </xdr:to>
    <xdr:sp macro="" textlink="Tabels!D16">
      <xdr:nvSpPr>
        <xdr:cNvPr id="6" name="TextBox 5">
          <a:extLst>
            <a:ext uri="{FF2B5EF4-FFF2-40B4-BE49-F238E27FC236}">
              <a16:creationId xmlns:a16="http://schemas.microsoft.com/office/drawing/2014/main" id="{065C3069-CEED-3736-75E8-14F9E06D20CC}"/>
            </a:ext>
          </a:extLst>
        </xdr:cNvPr>
        <xdr:cNvSpPr txBox="1"/>
      </xdr:nvSpPr>
      <xdr:spPr>
        <a:xfrm>
          <a:off x="9021697" y="1222402"/>
          <a:ext cx="665949" cy="204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DA9080-F017-4634-9692-61A14F2D32AD}" type="TxLink">
            <a:rPr lang="en-US" sz="1200" b="0" i="0" u="none" strike="noStrike">
              <a:solidFill>
                <a:srgbClr val="000000"/>
              </a:solidFill>
              <a:latin typeface="Calibri"/>
              <a:ea typeface="Calibri"/>
              <a:cs typeface="Calibri"/>
            </a:rPr>
            <a:t>84.5%</a:t>
          </a:fld>
          <a:endParaRPr lang="en-AU"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mona Munir" refreshedDate="45303.376597106479" createdVersion="8" refreshedVersion="8" minRefreshableVersion="3" recordCount="63" xr:uid="{B33700A7-98B4-443D-A37D-6D75EFEDBD95}">
  <cacheSource type="worksheet">
    <worksheetSource name="tb"/>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1/0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09/2023"/>
        </groupItems>
      </fieldGroup>
    </cacheField>
    <cacheField name="Months (Month)" numFmtId="0" databaseField="0">
      <fieldGroup base="0">
        <rangePr groupBy="months" startDate="2023-01-01T00:00:00" endDate="2023-09-02T00:00:00"/>
        <groupItems count="14">
          <s v="&lt;1/01/2023"/>
          <s v="Jan"/>
          <s v="Feb"/>
          <s v="Mar"/>
          <s v="Apr"/>
          <s v="May"/>
          <s v="Jun"/>
          <s v="Jul"/>
          <s v="Aug"/>
          <s v="Sep"/>
          <s v="Oct"/>
          <s v="Nov"/>
          <s v="Dec"/>
          <s v="&gt;2/09/2023"/>
        </groupItems>
      </fieldGroup>
    </cacheField>
  </cacheFields>
  <extLst>
    <ext xmlns:x14="http://schemas.microsoft.com/office/spreadsheetml/2009/9/main" uri="{725AE2AE-9491-48be-B2B4-4EB974FC3084}">
      <x14:pivotCacheDefinition pivotCacheId="926872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1428571428573"/>
    <n v="80"/>
    <x v="0"/>
    <n v="0.89"/>
    <n v="0.85"/>
    <n v="0.72"/>
  </r>
  <r>
    <x v="0"/>
    <x v="1"/>
    <n v="3500"/>
    <n v="3944"/>
    <n v="2857.1428571428573"/>
    <n v="30"/>
    <x v="0"/>
    <n v="0.94"/>
    <n v="0.95"/>
    <n v="0.86"/>
  </r>
  <r>
    <x v="0"/>
    <x v="2"/>
    <n v="1500"/>
    <n v="3293"/>
    <n v="2857.1428571428573"/>
    <n v="15"/>
    <x v="0"/>
    <n v="0.82"/>
    <n v="0.8"/>
    <n v="0.76"/>
  </r>
  <r>
    <x v="0"/>
    <x v="3"/>
    <n v="1500"/>
    <n v="2019"/>
    <n v="2857.1428571428573"/>
    <n v="40"/>
    <x v="0"/>
    <n v="0.79"/>
    <n v="0.79"/>
    <n v="0.79"/>
  </r>
  <r>
    <x v="0"/>
    <x v="4"/>
    <n v="6000"/>
    <n v="2980"/>
    <n v="2857.1428571428573"/>
    <n v="100"/>
    <x v="0"/>
    <n v="0.96"/>
    <n v="0.79"/>
    <n v="0.7"/>
  </r>
  <r>
    <x v="0"/>
    <x v="5"/>
    <n v="2500"/>
    <n v="2209"/>
    <n v="2857.1428571428573"/>
    <n v="15"/>
    <x v="0"/>
    <n v="0.79"/>
    <n v="0.79"/>
    <n v="0.77"/>
  </r>
  <r>
    <x v="0"/>
    <x v="6"/>
    <n v="10000"/>
    <n v="2440"/>
    <n v="2857.1428571428573"/>
    <n v="20"/>
    <x v="0"/>
    <n v="0.75"/>
    <n v="0.72"/>
    <n v="0.93"/>
  </r>
  <r>
    <x v="1"/>
    <x v="0"/>
    <n v="5000"/>
    <n v="2000"/>
    <n v="1428.5714285714287"/>
    <n v="90"/>
    <x v="0"/>
    <n v="0.92"/>
    <n v="0.99"/>
    <n v="0.74"/>
  </r>
  <r>
    <x v="1"/>
    <x v="1"/>
    <n v="15000"/>
    <n v="14431"/>
    <n v="1428.5714285714287"/>
    <n v="30"/>
    <x v="0"/>
    <n v="0.7"/>
    <n v="0.99"/>
    <n v="0.95"/>
  </r>
  <r>
    <x v="1"/>
    <x v="2"/>
    <n v="1500"/>
    <n v="3000"/>
    <n v="1428.5714285714287"/>
    <n v="15"/>
    <x v="0"/>
    <n v="0.91"/>
    <n v="0.98"/>
    <n v="0.89"/>
  </r>
  <r>
    <x v="1"/>
    <x v="3"/>
    <n v="3500"/>
    <n v="4000"/>
    <n v="1428.5714285714287"/>
    <n v="40"/>
    <x v="0"/>
    <n v="0.74"/>
    <n v="0.85"/>
    <n v="0.7"/>
  </r>
  <r>
    <x v="1"/>
    <x v="4"/>
    <n v="6000"/>
    <n v="2000"/>
    <n v="1428.5714285714287"/>
    <n v="100"/>
    <x v="0"/>
    <n v="0.9"/>
    <n v="0.9"/>
    <n v="0.72"/>
  </r>
  <r>
    <x v="1"/>
    <x v="5"/>
    <n v="4000"/>
    <n v="2000"/>
    <n v="1428.5714285714287"/>
    <n v="15"/>
    <x v="0"/>
    <n v="0.95"/>
    <n v="0.97"/>
    <n v="0.81"/>
  </r>
  <r>
    <x v="1"/>
    <x v="6"/>
    <n v="10000"/>
    <n v="2000"/>
    <n v="1428.5714285714287"/>
    <n v="20"/>
    <x v="0"/>
    <n v="0.99"/>
    <n v="0.79"/>
    <n v="0.75"/>
  </r>
  <r>
    <x v="2"/>
    <x v="0"/>
    <n v="8571.4285714285706"/>
    <n v="4000"/>
    <n v="1428.5714285714287"/>
    <n v="45"/>
    <x v="0"/>
    <n v="0.86"/>
    <n v="0.97"/>
    <n v="0.89"/>
  </r>
  <r>
    <x v="2"/>
    <x v="1"/>
    <n v="8571.4285714285706"/>
    <n v="6000"/>
    <n v="1428.5714285714287"/>
    <n v="43"/>
    <x v="0"/>
    <n v="0.83"/>
    <n v="0.72"/>
    <n v="0.74"/>
  </r>
  <r>
    <x v="2"/>
    <x v="2"/>
    <n v="8571.4285714285706"/>
    <n v="6500"/>
    <n v="1428.5714285714287"/>
    <n v="43"/>
    <x v="0"/>
    <n v="0.74"/>
    <n v="0.78"/>
    <n v="0.94"/>
  </r>
  <r>
    <x v="2"/>
    <x v="3"/>
    <n v="8571.4285714285706"/>
    <n v="12000"/>
    <n v="1428.5714285714287"/>
    <n v="43"/>
    <x v="0"/>
    <n v="0.8"/>
    <n v="0.84"/>
    <n v="0.81"/>
  </r>
  <r>
    <x v="2"/>
    <x v="4"/>
    <n v="8571.4285714285706"/>
    <n v="3000"/>
    <n v="1428.5714285714287"/>
    <n v="43"/>
    <x v="0"/>
    <n v="0.89"/>
    <n v="0.99"/>
    <n v="0.97"/>
  </r>
  <r>
    <x v="2"/>
    <x v="5"/>
    <n v="8571.4285714285706"/>
    <n v="2000"/>
    <n v="1428.5714285714287"/>
    <n v="40"/>
    <x v="0"/>
    <n v="0.71"/>
    <n v="0.87"/>
    <n v="0.94"/>
  </r>
  <r>
    <x v="2"/>
    <x v="6"/>
    <n v="8571.4285714285706"/>
    <n v="2000"/>
    <n v="1428.5714285714287"/>
    <n v="43"/>
    <x v="0"/>
    <n v="0.9"/>
    <n v="0.72"/>
    <n v="0.94"/>
  </r>
  <r>
    <x v="3"/>
    <x v="0"/>
    <n v="7857.1428571428569"/>
    <n v="3000"/>
    <n v="5714.2857142857147"/>
    <n v="100"/>
    <x v="1"/>
    <n v="0.89"/>
    <n v="0.85"/>
    <n v="0.87"/>
  </r>
  <r>
    <x v="3"/>
    <x v="1"/>
    <n v="7857.1428571428569"/>
    <n v="4500"/>
    <n v="5714.2857142857147"/>
    <n v="100"/>
    <x v="1"/>
    <n v="0.89"/>
    <n v="0.8"/>
    <n v="0.88"/>
  </r>
  <r>
    <x v="3"/>
    <x v="2"/>
    <n v="7857.1428571428569"/>
    <n v="5500"/>
    <n v="5714.2857142857147"/>
    <n v="100"/>
    <x v="1"/>
    <n v="0.98"/>
    <n v="0.99"/>
    <n v="0.81"/>
  </r>
  <r>
    <x v="3"/>
    <x v="3"/>
    <n v="7857.1428571428569"/>
    <n v="10000"/>
    <n v="5714.2857142857147"/>
    <n v="100"/>
    <x v="1"/>
    <n v="0.81"/>
    <n v="0.91"/>
    <n v="0.95"/>
  </r>
  <r>
    <x v="3"/>
    <x v="4"/>
    <n v="7857.1428571428569"/>
    <n v="2000"/>
    <n v="5714.2857142857147"/>
    <n v="100"/>
    <x v="1"/>
    <n v="0.97"/>
    <n v="0.85"/>
    <n v="0.85"/>
  </r>
  <r>
    <x v="3"/>
    <x v="5"/>
    <n v="7857.1428571428569"/>
    <n v="2000"/>
    <n v="5714.2857142857147"/>
    <n v="100"/>
    <x v="1"/>
    <n v="0.89"/>
    <n v="0.94"/>
    <n v="0.8"/>
  </r>
  <r>
    <x v="3"/>
    <x v="6"/>
    <n v="7857.1428571428569"/>
    <n v="2000"/>
    <n v="5714.2857142857147"/>
    <n v="100"/>
    <x v="1"/>
    <n v="0.88"/>
    <n v="0.94"/>
    <n v="0.7"/>
  </r>
  <r>
    <x v="4"/>
    <x v="0"/>
    <n v="11428.571428571429"/>
    <n v="20000"/>
    <n v="2857.1428571428573"/>
    <n v="90"/>
    <x v="1"/>
    <n v="0.75"/>
    <n v="0.77"/>
    <n v="0.84"/>
  </r>
  <r>
    <x v="4"/>
    <x v="1"/>
    <n v="11428.571428571429"/>
    <n v="17000"/>
    <n v="2857.1428571428573"/>
    <n v="80"/>
    <x v="1"/>
    <n v="0.73"/>
    <n v="0.96"/>
    <n v="0.93"/>
  </r>
  <r>
    <x v="4"/>
    <x v="2"/>
    <n v="11428.571428571429"/>
    <n v="16000"/>
    <n v="2857.1428571428573"/>
    <n v="90"/>
    <x v="1"/>
    <n v="0.93"/>
    <n v="0.74"/>
    <n v="0.93"/>
  </r>
  <r>
    <x v="4"/>
    <x v="3"/>
    <n v="11428.571428571429"/>
    <n v="12000"/>
    <n v="2857.1428571428573"/>
    <n v="110"/>
    <x v="1"/>
    <n v="0.85"/>
    <n v="0.7"/>
    <n v="0.99"/>
  </r>
  <r>
    <x v="4"/>
    <x v="4"/>
    <n v="11428.571428571429"/>
    <n v="20500"/>
    <n v="2857.1428571428573"/>
    <n v="90"/>
    <x v="1"/>
    <n v="0.92"/>
    <n v="0.99"/>
    <n v="0.88"/>
  </r>
  <r>
    <x v="4"/>
    <x v="5"/>
    <n v="11428.571428571429"/>
    <n v="21000"/>
    <n v="2857.1428571428573"/>
    <n v="100"/>
    <x v="1"/>
    <n v="0.75"/>
    <n v="0.97"/>
    <n v="0.83"/>
  </r>
  <r>
    <x v="4"/>
    <x v="6"/>
    <n v="11428.571428571429"/>
    <n v="21500"/>
    <n v="2857.1428571428573"/>
    <n v="90"/>
    <x v="1"/>
    <n v="0.77"/>
    <n v="0.97"/>
    <n v="0.78"/>
  </r>
  <r>
    <x v="5"/>
    <x v="0"/>
    <n v="14285.714285714286"/>
    <n v="22000"/>
    <n v="857.14285714285711"/>
    <n v="228"/>
    <x v="1"/>
    <n v="0.79"/>
    <n v="0.75"/>
    <n v="0.93"/>
  </r>
  <r>
    <x v="5"/>
    <x v="1"/>
    <n v="14285.714285714286"/>
    <n v="18000"/>
    <n v="857.14285714285711"/>
    <n v="220"/>
    <x v="1"/>
    <n v="0.81"/>
    <n v="0.98"/>
    <n v="0.86"/>
  </r>
  <r>
    <x v="5"/>
    <x v="2"/>
    <n v="14285.714285714286"/>
    <n v="18500"/>
    <n v="857.14285714285711"/>
    <n v="228"/>
    <x v="1"/>
    <n v="0.86"/>
    <n v="0.82"/>
    <n v="0.86"/>
  </r>
  <r>
    <x v="5"/>
    <x v="3"/>
    <n v="14285.714285714286"/>
    <n v="14314"/>
    <n v="857.14285714285711"/>
    <n v="238"/>
    <x v="1"/>
    <n v="0.72"/>
    <n v="0.95"/>
    <n v="0.9"/>
  </r>
  <r>
    <x v="5"/>
    <x v="4"/>
    <n v="14285.714285714286"/>
    <n v="21000"/>
    <n v="857.14285714285711"/>
    <n v="228"/>
    <x v="1"/>
    <n v="0.71"/>
    <n v="0.8"/>
    <n v="0.76"/>
  </r>
  <r>
    <x v="5"/>
    <x v="5"/>
    <n v="14285.714285714286"/>
    <n v="22500"/>
    <n v="857.14285714285711"/>
    <n v="230"/>
    <x v="1"/>
    <n v="0.97"/>
    <n v="0.95"/>
    <n v="0.85"/>
  </r>
  <r>
    <x v="5"/>
    <x v="6"/>
    <n v="14285.714285714286"/>
    <n v="22900"/>
    <n v="857.14285714285711"/>
    <n v="228"/>
    <x v="1"/>
    <n v="0.95"/>
    <n v="0.85"/>
    <n v="0.91"/>
  </r>
  <r>
    <x v="6"/>
    <x v="0"/>
    <n v="18562.957142857143"/>
    <n v="25000"/>
    <n v="714.28571428571433"/>
    <n v="250"/>
    <x v="2"/>
    <n v="0.97"/>
    <n v="0.7"/>
    <n v="0.93"/>
  </r>
  <r>
    <x v="6"/>
    <x v="1"/>
    <n v="18562.957142857143"/>
    <n v="22000"/>
    <n v="714.28571428571433"/>
    <n v="240"/>
    <x v="2"/>
    <n v="0.9"/>
    <n v="0.98"/>
    <n v="0.96"/>
  </r>
  <r>
    <x v="6"/>
    <x v="2"/>
    <n v="18562.957142857143"/>
    <n v="25000"/>
    <n v="714.28571428571433"/>
    <n v="270"/>
    <x v="2"/>
    <n v="0.9"/>
    <n v="0.95"/>
    <n v="0.98"/>
  </r>
  <r>
    <x v="6"/>
    <x v="3"/>
    <n v="18562.957142857143"/>
    <n v="25000"/>
    <n v="714.28571428571433"/>
    <n v="259"/>
    <x v="2"/>
    <n v="0.96"/>
    <n v="0.81"/>
    <n v="0.85"/>
  </r>
  <r>
    <x v="6"/>
    <x v="4"/>
    <n v="18562.957142857143"/>
    <n v="25000"/>
    <n v="714.28571428571433"/>
    <n v="260"/>
    <x v="2"/>
    <n v="0.98"/>
    <n v="0.84"/>
    <n v="0.89"/>
  </r>
  <r>
    <x v="6"/>
    <x v="5"/>
    <n v="18562.957142857143"/>
    <n v="25000"/>
    <n v="714.28571428571433"/>
    <n v="260"/>
    <x v="2"/>
    <n v="0.76"/>
    <n v="0.7"/>
    <n v="0.86"/>
  </r>
  <r>
    <x v="6"/>
    <x v="6"/>
    <n v="18562.957142857143"/>
    <n v="25000"/>
    <n v="714.28571428571433"/>
    <n v="261"/>
    <x v="2"/>
    <n v="0.91"/>
    <n v="0.77"/>
    <n v="0.75"/>
  </r>
  <r>
    <x v="7"/>
    <x v="0"/>
    <n v="18571.428571428572"/>
    <n v="25000"/>
    <n v="714.28571428571433"/>
    <n v="242"/>
    <x v="2"/>
    <n v="0.79"/>
    <n v="0.81"/>
    <n v="0.74"/>
  </r>
  <r>
    <x v="7"/>
    <x v="1"/>
    <n v="18571.428571428572"/>
    <n v="22500"/>
    <n v="714.28571428571433"/>
    <n v="250"/>
    <x v="2"/>
    <n v="0.85"/>
    <n v="0.82"/>
    <n v="0.73"/>
  </r>
  <r>
    <x v="7"/>
    <x v="2"/>
    <n v="18571.428571428572"/>
    <n v="25000"/>
    <n v="714.28571428571433"/>
    <n v="242"/>
    <x v="2"/>
    <n v="0.88"/>
    <n v="0.84"/>
    <n v="0.75"/>
  </r>
  <r>
    <x v="7"/>
    <x v="3"/>
    <n v="18571.428571428572"/>
    <n v="25000"/>
    <n v="714.28571428571433"/>
    <n v="242"/>
    <x v="2"/>
    <n v="0.81"/>
    <n v="0.92"/>
    <n v="0.91"/>
  </r>
  <r>
    <x v="7"/>
    <x v="4"/>
    <n v="18571.428571428572"/>
    <n v="25000"/>
    <n v="714.28571428571433"/>
    <n v="242"/>
    <x v="2"/>
    <n v="0.84"/>
    <n v="0.73"/>
    <n v="0.99"/>
  </r>
  <r>
    <x v="7"/>
    <x v="5"/>
    <n v="18571.428571428572"/>
    <n v="25000"/>
    <n v="714.28571428571433"/>
    <n v="240"/>
    <x v="2"/>
    <n v="0.93"/>
    <n v="0.79"/>
    <n v="0.72"/>
  </r>
  <r>
    <x v="7"/>
    <x v="6"/>
    <n v="18571.428571428572"/>
    <n v="25000"/>
    <n v="714.28571428571433"/>
    <n v="242"/>
    <x v="2"/>
    <n v="0.84"/>
    <n v="0.79"/>
    <n v="0.8"/>
  </r>
  <r>
    <x v="8"/>
    <x v="0"/>
    <n v="17857.142857142859"/>
    <n v="22500"/>
    <n v="285.71428571428572"/>
    <n v="285"/>
    <x v="2"/>
    <n v="0.85"/>
    <n v="0.91"/>
    <n v="0.84"/>
  </r>
  <r>
    <x v="8"/>
    <x v="1"/>
    <n v="17857.142857142859"/>
    <n v="21500"/>
    <n v="285.71428571428572"/>
    <n v="275"/>
    <x v="2"/>
    <n v="0.86"/>
    <n v="0.75"/>
    <n v="0.96"/>
  </r>
  <r>
    <x v="8"/>
    <x v="2"/>
    <n v="17857.142857142859"/>
    <n v="24000"/>
    <n v="285.71428571428572"/>
    <n v="285"/>
    <x v="2"/>
    <n v="0.96"/>
    <n v="0.77"/>
    <n v="0.92"/>
  </r>
  <r>
    <x v="8"/>
    <x v="3"/>
    <n v="17857.142857142859"/>
    <n v="24500"/>
    <n v="285.71428571428572"/>
    <n v="290"/>
    <x v="2"/>
    <n v="0.99"/>
    <n v="0.97"/>
    <n v="0.73"/>
  </r>
  <r>
    <x v="8"/>
    <x v="4"/>
    <n v="17857.142857142859"/>
    <n v="24500"/>
    <n v="285.71428571428572"/>
    <n v="310"/>
    <x v="2"/>
    <n v="0.77"/>
    <n v="0.72"/>
    <n v="0.85"/>
  </r>
  <r>
    <x v="8"/>
    <x v="5"/>
    <n v="17857.142857142859"/>
    <n v="24500"/>
    <n v="285.71428571428572"/>
    <n v="270"/>
    <x v="2"/>
    <n v="0.77"/>
    <n v="0.96"/>
    <n v="0.78"/>
  </r>
  <r>
    <x v="8"/>
    <x v="6"/>
    <n v="17857.142857142859"/>
    <n v="24500"/>
    <n v="285.71428571428572"/>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A59EEE-74EB-4E36-8554-3F57C346950B}"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C63:E71" firstHeaderRow="0"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dataField="1"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2"/>
  </colFields>
  <colItems count="2">
    <i>
      <x/>
    </i>
    <i i="1">
      <x v="1"/>
    </i>
  </colItems>
  <dataFields count="2">
    <dataField name="Average of Sales" fld="2" subtotal="average" baseField="1" baseItem="0"/>
    <dataField name="Average of Profit" fld="3" subtotal="average" baseField="1" baseItem="0"/>
  </dataFields>
  <formats count="3">
    <format dxfId="0">
      <pivotArea collapsedLevelsAreSubtotals="1" fieldPosition="0">
        <references count="1">
          <reference field="1" count="0"/>
        </references>
      </pivotArea>
    </format>
    <format dxfId="1">
      <pivotArea grandRow="1" outline="0" collapsedLevelsAreSubtotals="1" fieldPosition="0"/>
    </format>
    <format dxfId="2">
      <pivotArea outline="0" collapsedLevelsAreSubtotals="1" fieldPosition="0"/>
    </format>
  </format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B3A32A-7F20-4075-A5E2-1C3E582019E9}"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C46:E56" firstHeaderRow="0"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Sales" fld="2" baseField="0" baseItem="0" numFmtId="166"/>
    <dataField name="Sum of Target Sales" fld="4" baseField="0" baseItem="0" numFmtId="166"/>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AF6D73-8FC9-4A05-B283-D899D0EA172A}"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0:D40"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0">
    <i>
      <x/>
    </i>
    <i>
      <x v="1"/>
    </i>
    <i>
      <x v="2"/>
    </i>
    <i>
      <x v="3"/>
    </i>
    <i>
      <x v="4"/>
    </i>
    <i>
      <x v="5"/>
    </i>
    <i>
      <x v="6"/>
    </i>
    <i>
      <x v="7"/>
    </i>
    <i>
      <x v="8"/>
    </i>
    <i t="grand">
      <x/>
    </i>
  </rowItems>
  <colItems count="1">
    <i/>
  </colItems>
  <dataFields count="1">
    <dataField name="Sum of Customers" fld="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AB9361-37AF-4C81-BE74-69410AE79A4B}"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H6" firstHeaderRow="0" firstDataRow="1" firstDataCol="0"/>
  <pivotFields count="12">
    <pivotField showAll="0">
      <items count="10">
        <item x="0"/>
        <item x="1"/>
        <item x="2"/>
        <item x="3"/>
        <item x="4"/>
        <item x="5"/>
        <item x="6"/>
        <item x="7"/>
        <item x="8"/>
        <item t="default"/>
      </items>
    </pivotField>
    <pivotField showAll="0">
      <items count="8">
        <item x="0"/>
        <item x="1"/>
        <item x="2"/>
        <item x="3"/>
        <item x="4"/>
        <item x="5"/>
        <item x="6"/>
        <item t="default"/>
      </items>
    </pivotField>
    <pivotField dataField="1" showAll="0"/>
    <pivotField dataField="1" showAll="0"/>
    <pivotField showAll="0"/>
    <pivotField dataField="1" showAll="0"/>
    <pivotField showAll="0">
      <items count="4">
        <item x="0"/>
        <item x="1"/>
        <item x="2"/>
        <item t="default"/>
      </items>
    </pivotField>
    <pivotField dataField="1" showAll="0"/>
    <pivotField dataField="1" showAll="0"/>
    <pivotField dataField="1"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6">
    <i>
      <x/>
    </i>
    <i i="1">
      <x v="1"/>
    </i>
    <i i="2">
      <x v="2"/>
    </i>
    <i i="3">
      <x v="3"/>
    </i>
    <i i="4">
      <x v="4"/>
    </i>
    <i i="5">
      <x v="5"/>
    </i>
  </colItems>
  <dataFields count="6">
    <dataField name="Sum of Customers" fld="5" baseField="0" baseItem="0" numFmtId="3"/>
    <dataField name="Sum of Profit" fld="3" baseField="0" baseItem="0" numFmtId="3"/>
    <dataField name="Sum of Sales" fld="2" baseField="0" baseItem="0" numFmtId="3"/>
    <dataField name="Average of Sales Completion Rate" fld="7" subtotal="average" baseField="0" baseItem="3" numFmtId="165"/>
    <dataField name="Average of Profit Completion Rate" fld="8" subtotal="average" baseField="0" baseItem="4" numFmtId="165"/>
    <dataField name="Average of Customer Completion Rate" fld="9" subtotal="average" baseField="0" baseItem="4" numFmtId="165"/>
  </dataFields>
  <formats count="10">
    <format dxfId="3">
      <pivotArea type="all" dataOnly="0" outline="0" fieldPosition="0"/>
    </format>
    <format dxfId="4">
      <pivotArea outline="0" collapsedLevelsAreSubtotals="1" fieldPosition="0"/>
    </format>
    <format dxfId="5">
      <pivotArea dataOnly="0" labelOnly="1" outline="0" fieldPosition="0">
        <references count="1">
          <reference field="4294967294" count="6">
            <x v="0"/>
            <x v="1"/>
            <x v="2"/>
            <x v="3"/>
            <x v="4"/>
            <x v="5"/>
          </reference>
        </references>
      </pivotArea>
    </format>
    <format dxfId="6">
      <pivotArea outline="0" fieldPosition="0">
        <references count="1">
          <reference field="4294967294" count="1">
            <x v="3"/>
          </reference>
        </references>
      </pivotArea>
    </format>
    <format dxfId="7">
      <pivotArea outline="0" fieldPosition="0">
        <references count="1">
          <reference field="4294967294" count="1">
            <x v="4"/>
          </reference>
        </references>
      </pivotArea>
    </format>
    <format dxfId="8">
      <pivotArea outline="0" fieldPosition="0">
        <references count="1">
          <reference field="4294967294" count="1">
            <x v="5"/>
          </reference>
        </references>
      </pivotArea>
    </format>
    <format dxfId="9">
      <pivotArea outline="0" collapsedLevelsAreSubtotals="1" fieldPosition="0">
        <references count="1">
          <reference field="4294967294" count="1" selected="0">
            <x v="3"/>
          </reference>
        </references>
      </pivotArea>
    </format>
    <format dxfId="10">
      <pivotArea outline="0" collapsedLevelsAreSubtotals="1" fieldPosition="0">
        <references count="1">
          <reference field="4294967294" count="1" selected="0">
            <x v="4"/>
          </reference>
        </references>
      </pivotArea>
    </format>
    <format dxfId="11">
      <pivotArea outline="0" collapsedLevelsAreSubtotals="1" fieldPosition="0">
        <references count="1">
          <reference field="4294967294" count="1" selected="0">
            <x v="5"/>
          </reference>
        </references>
      </pivotArea>
    </format>
    <format dxfId="12">
      <pivotArea outline="0" collapsedLevelsAreSubtotals="1" fieldPosition="0">
        <references count="1">
          <reference field="4294967294" count="1" selected="0">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1B731F2-5513-484D-BA26-5B237FF3E959}" sourceName="Month">
  <pivotTables>
    <pivotTable tabId="5" name="PivotTable3"/>
    <pivotTable tabId="5" name="PivotTable2"/>
    <pivotTable tabId="5" name="PivotTable4"/>
    <pivotTable tabId="5" name="PivotTable1"/>
  </pivotTables>
  <data>
    <tabular pivotCacheId="926872273">
      <items count="9">
        <i x="0" s="1"/>
        <i x="1" s="1"/>
        <i x="2" s="1"/>
        <i x="3" s="1"/>
        <i x="4" s="1"/>
        <i x="5" s="1"/>
        <i x="6" s="1"/>
        <i x="7" s="1"/>
        <i x="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A90844A-A1CE-438F-99AC-90B33652E620}" sourceName="Quarter">
  <pivotTables>
    <pivotTable tabId="5" name="PivotTable3"/>
    <pivotTable tabId="5" name="PivotTable2"/>
    <pivotTable tabId="5" name="PivotTable4"/>
    <pivotTable tabId="5" name="PivotTable1"/>
  </pivotTables>
  <data>
    <tabular pivotCacheId="926872273">
      <items count="3">
        <i x="0"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BC05B7-4A8A-497A-AD6D-54747FE51AC2}" sourceName="Region">
  <pivotTables>
    <pivotTable tabId="5" name="PivotTable4"/>
    <pivotTable tabId="5" name="PivotTable1"/>
    <pivotTable tabId="5" name="PivotTable2"/>
    <pivotTable tabId="5" name="PivotTable3"/>
  </pivotTables>
  <data>
    <tabular pivotCacheId="926872273">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AA8B625-D60E-4C45-AB6D-899235FDDE1C}" cache="Slicer_Month" caption="Month" startItem="6" rowHeight="260350"/>
  <slicer name="Quarter" xr10:uid="{52953483-F178-4E66-A185-B62EA57F5925}" cache="Slicer_Quarter" caption="Quarter" rowHeight="260350"/>
  <slicer name="Region" xr10:uid="{7B117AE2-3B59-4CEC-9783-B66C7337E344}" cache="Slicer_Region" caption="Reg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 displayName="tb" ref="A1:J64">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11C650-1591-4F64-81EB-9F2B51E74622}" name="Table3" displayName="Table3" ref="C11:D17" totalsRowShown="0">
  <autoFilter ref="C11:D17" xr:uid="{C811C650-1591-4F64-81EB-9F2B51E74622}"/>
  <tableColumns count="2">
    <tableColumn id="1" xr3:uid="{F59DB87D-7F2C-42D3-B7A9-4C8F25D5BA75}" name="Column1" dataDxfId="13"/>
    <tableColumn id="2" xr3:uid="{13336843-D6BC-48B9-8A21-4A1CD7A2B54D}" name="Column2"/>
  </tableColumns>
  <tableStyleInfo name="Data-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L64"/>
  <sheetViews>
    <sheetView workbookViewId="0">
      <selection activeCell="E24" sqref="E24"/>
    </sheetView>
  </sheetViews>
  <sheetFormatPr defaultColWidth="11.19921875" defaultRowHeight="15" customHeight="1" x14ac:dyDescent="0.3"/>
  <cols>
    <col min="1" max="1" width="8.3984375" customWidth="1"/>
    <col min="2" max="2" width="10.19921875" customWidth="1"/>
    <col min="3" max="3" width="8.3984375" customWidth="1"/>
    <col min="4" max="4" width="9.8984375" customWidth="1"/>
    <col min="5" max="5" width="12.796875" customWidth="1"/>
    <col min="6" max="6" width="11.796875" customWidth="1"/>
    <col min="7" max="7" width="9.796875" customWidth="1"/>
    <col min="8" max="8" width="19.59765625" customWidth="1"/>
    <col min="9" max="9" width="20.09765625" customWidth="1"/>
    <col min="10" max="10" width="23.59765625" customWidth="1"/>
    <col min="11" max="26" width="8.59765625"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s="2">
        <v>44927</v>
      </c>
      <c r="B2" s="1" t="s">
        <v>10</v>
      </c>
      <c r="C2" s="3">
        <v>5000</v>
      </c>
      <c r="D2" s="3">
        <v>2581</v>
      </c>
      <c r="E2" s="3">
        <v>2857.1428571428573</v>
      </c>
      <c r="F2" s="1">
        <v>80</v>
      </c>
      <c r="G2" s="3" t="s">
        <v>11</v>
      </c>
      <c r="H2" s="4">
        <v>0.89</v>
      </c>
      <c r="I2" s="4">
        <v>0.85</v>
      </c>
      <c r="J2" s="4">
        <v>0.72</v>
      </c>
    </row>
    <row r="3" spans="1:10" x14ac:dyDescent="0.3">
      <c r="A3" s="2">
        <v>44927</v>
      </c>
      <c r="B3" s="1" t="s">
        <v>12</v>
      </c>
      <c r="C3" s="3">
        <v>3500</v>
      </c>
      <c r="D3" s="3">
        <v>3944</v>
      </c>
      <c r="E3" s="3">
        <v>2857.1428571428573</v>
      </c>
      <c r="F3" s="1">
        <v>30</v>
      </c>
      <c r="G3" s="3" t="s">
        <v>11</v>
      </c>
      <c r="H3" s="4">
        <v>0.94</v>
      </c>
      <c r="I3" s="4">
        <v>0.95</v>
      </c>
      <c r="J3" s="4">
        <v>0.86</v>
      </c>
    </row>
    <row r="4" spans="1:10" x14ac:dyDescent="0.3">
      <c r="A4" s="2">
        <v>44927</v>
      </c>
      <c r="B4" s="1" t="s">
        <v>13</v>
      </c>
      <c r="C4" s="3">
        <v>1500</v>
      </c>
      <c r="D4" s="1">
        <v>3293</v>
      </c>
      <c r="E4" s="3">
        <v>2857.1428571428573</v>
      </c>
      <c r="F4" s="1">
        <v>15</v>
      </c>
      <c r="G4" s="3" t="s">
        <v>11</v>
      </c>
      <c r="H4" s="4">
        <v>0.82</v>
      </c>
      <c r="I4" s="4">
        <v>0.8</v>
      </c>
      <c r="J4" s="4">
        <v>0.76</v>
      </c>
    </row>
    <row r="5" spans="1:10" x14ac:dyDescent="0.3">
      <c r="A5" s="2">
        <v>44927</v>
      </c>
      <c r="B5" s="1" t="s">
        <v>14</v>
      </c>
      <c r="C5" s="3">
        <v>1500</v>
      </c>
      <c r="D5" s="1">
        <v>2019</v>
      </c>
      <c r="E5" s="3">
        <v>2857.1428571428573</v>
      </c>
      <c r="F5" s="1">
        <v>40</v>
      </c>
      <c r="G5" s="3" t="s">
        <v>11</v>
      </c>
      <c r="H5" s="4">
        <v>0.79</v>
      </c>
      <c r="I5" s="4">
        <v>0.79</v>
      </c>
      <c r="J5" s="4">
        <v>0.79</v>
      </c>
    </row>
    <row r="6" spans="1:10" x14ac:dyDescent="0.3">
      <c r="A6" s="2">
        <v>44927</v>
      </c>
      <c r="B6" s="1" t="s">
        <v>15</v>
      </c>
      <c r="C6" s="3">
        <v>6000</v>
      </c>
      <c r="D6" s="1">
        <v>2980</v>
      </c>
      <c r="E6" s="3">
        <v>2857.1428571428573</v>
      </c>
      <c r="F6" s="1">
        <v>100</v>
      </c>
      <c r="G6" s="3" t="s">
        <v>11</v>
      </c>
      <c r="H6" s="4">
        <v>0.96</v>
      </c>
      <c r="I6" s="4">
        <v>0.79</v>
      </c>
      <c r="J6" s="4">
        <v>0.7</v>
      </c>
    </row>
    <row r="7" spans="1:10" x14ac:dyDescent="0.3">
      <c r="A7" s="2">
        <v>44927</v>
      </c>
      <c r="B7" s="1" t="s">
        <v>16</v>
      </c>
      <c r="C7" s="3">
        <v>2500</v>
      </c>
      <c r="D7" s="1">
        <v>2209</v>
      </c>
      <c r="E7" s="3">
        <v>2857.1428571428573</v>
      </c>
      <c r="F7" s="1">
        <v>15</v>
      </c>
      <c r="G7" s="3" t="s">
        <v>11</v>
      </c>
      <c r="H7" s="4">
        <v>0.79</v>
      </c>
      <c r="I7" s="4">
        <v>0.79</v>
      </c>
      <c r="J7" s="4">
        <v>0.77</v>
      </c>
    </row>
    <row r="8" spans="1:10" x14ac:dyDescent="0.3">
      <c r="A8" s="2">
        <v>44927</v>
      </c>
      <c r="B8" s="1" t="s">
        <v>17</v>
      </c>
      <c r="C8" s="3">
        <v>10000</v>
      </c>
      <c r="D8" s="1">
        <v>2440</v>
      </c>
      <c r="E8" s="3">
        <v>2857.1428571428573</v>
      </c>
      <c r="F8" s="1">
        <v>20</v>
      </c>
      <c r="G8" s="3" t="s">
        <v>11</v>
      </c>
      <c r="H8" s="4">
        <v>0.75</v>
      </c>
      <c r="I8" s="4">
        <v>0.72</v>
      </c>
      <c r="J8" s="4">
        <v>0.93</v>
      </c>
    </row>
    <row r="9" spans="1:10" x14ac:dyDescent="0.3">
      <c r="A9" s="2">
        <v>44958</v>
      </c>
      <c r="B9" s="1" t="s">
        <v>10</v>
      </c>
      <c r="C9" s="3">
        <v>5000</v>
      </c>
      <c r="D9" s="3">
        <v>2000</v>
      </c>
      <c r="E9" s="3">
        <v>1428.5714285714287</v>
      </c>
      <c r="F9" s="1">
        <v>90</v>
      </c>
      <c r="G9" s="3" t="s">
        <v>11</v>
      </c>
      <c r="H9" s="4">
        <v>0.92</v>
      </c>
      <c r="I9" s="4">
        <v>0.99</v>
      </c>
      <c r="J9" s="4">
        <v>0.74</v>
      </c>
    </row>
    <row r="10" spans="1:10" x14ac:dyDescent="0.3">
      <c r="A10" s="2">
        <v>44958</v>
      </c>
      <c r="B10" s="1" t="s">
        <v>12</v>
      </c>
      <c r="C10" s="3">
        <v>15000</v>
      </c>
      <c r="D10" s="3">
        <v>14431</v>
      </c>
      <c r="E10" s="3">
        <v>1428.5714285714287</v>
      </c>
      <c r="F10" s="1">
        <v>30</v>
      </c>
      <c r="G10" s="3" t="s">
        <v>11</v>
      </c>
      <c r="H10" s="4">
        <v>0.7</v>
      </c>
      <c r="I10" s="4">
        <v>0.99</v>
      </c>
      <c r="J10" s="4">
        <v>0.95</v>
      </c>
    </row>
    <row r="11" spans="1:10" x14ac:dyDescent="0.3">
      <c r="A11" s="2">
        <v>44958</v>
      </c>
      <c r="B11" s="1" t="s">
        <v>13</v>
      </c>
      <c r="C11" s="3">
        <v>1500</v>
      </c>
      <c r="D11" s="1">
        <v>3000</v>
      </c>
      <c r="E11" s="3">
        <v>1428.5714285714287</v>
      </c>
      <c r="F11" s="1">
        <v>15</v>
      </c>
      <c r="G11" s="3" t="s">
        <v>11</v>
      </c>
      <c r="H11" s="4">
        <v>0.91</v>
      </c>
      <c r="I11" s="4">
        <v>0.98</v>
      </c>
      <c r="J11" s="4">
        <v>0.89</v>
      </c>
    </row>
    <row r="12" spans="1:10" x14ac:dyDescent="0.3">
      <c r="A12" s="2">
        <v>44958</v>
      </c>
      <c r="B12" s="1" t="s">
        <v>14</v>
      </c>
      <c r="C12" s="3">
        <v>3500</v>
      </c>
      <c r="D12" s="1">
        <v>4000</v>
      </c>
      <c r="E12" s="3">
        <v>1428.5714285714287</v>
      </c>
      <c r="F12" s="1">
        <v>40</v>
      </c>
      <c r="G12" s="3" t="s">
        <v>11</v>
      </c>
      <c r="H12" s="4">
        <v>0.74</v>
      </c>
      <c r="I12" s="4">
        <v>0.85</v>
      </c>
      <c r="J12" s="4">
        <v>0.7</v>
      </c>
    </row>
    <row r="13" spans="1:10" x14ac:dyDescent="0.3">
      <c r="A13" s="2">
        <v>44958</v>
      </c>
      <c r="B13" s="1" t="s">
        <v>15</v>
      </c>
      <c r="C13" s="3">
        <v>6000</v>
      </c>
      <c r="D13" s="1">
        <v>2000</v>
      </c>
      <c r="E13" s="3">
        <v>1428.5714285714287</v>
      </c>
      <c r="F13" s="1">
        <v>100</v>
      </c>
      <c r="G13" s="3" t="s">
        <v>11</v>
      </c>
      <c r="H13" s="4">
        <v>0.9</v>
      </c>
      <c r="I13" s="4">
        <v>0.9</v>
      </c>
      <c r="J13" s="4">
        <v>0.72</v>
      </c>
    </row>
    <row r="14" spans="1:10" x14ac:dyDescent="0.3">
      <c r="A14" s="2">
        <v>44958</v>
      </c>
      <c r="B14" s="1" t="s">
        <v>16</v>
      </c>
      <c r="C14" s="3">
        <v>4000</v>
      </c>
      <c r="D14" s="1">
        <v>2000</v>
      </c>
      <c r="E14" s="3">
        <v>1428.5714285714287</v>
      </c>
      <c r="F14" s="1">
        <v>15</v>
      </c>
      <c r="G14" s="3" t="s">
        <v>11</v>
      </c>
      <c r="H14" s="4">
        <v>0.95</v>
      </c>
      <c r="I14" s="4">
        <v>0.97</v>
      </c>
      <c r="J14" s="4">
        <v>0.81</v>
      </c>
    </row>
    <row r="15" spans="1:10" x14ac:dyDescent="0.3">
      <c r="A15" s="2">
        <v>44958</v>
      </c>
      <c r="B15" s="1" t="s">
        <v>17</v>
      </c>
      <c r="C15" s="3">
        <v>10000</v>
      </c>
      <c r="D15" s="1">
        <v>2000</v>
      </c>
      <c r="E15" s="3">
        <v>1428.5714285714287</v>
      </c>
      <c r="F15" s="1">
        <v>20</v>
      </c>
      <c r="G15" s="3" t="s">
        <v>11</v>
      </c>
      <c r="H15" s="4">
        <v>0.99</v>
      </c>
      <c r="I15" s="4">
        <v>0.79</v>
      </c>
      <c r="J15" s="4">
        <v>0.75</v>
      </c>
    </row>
    <row r="16" spans="1:10" x14ac:dyDescent="0.3">
      <c r="A16" s="2">
        <v>44986</v>
      </c>
      <c r="B16" s="1" t="s">
        <v>10</v>
      </c>
      <c r="C16" s="3">
        <v>8571.4285714285706</v>
      </c>
      <c r="D16" s="3">
        <v>4000</v>
      </c>
      <c r="E16" s="3">
        <v>1428.5714285714287</v>
      </c>
      <c r="F16" s="1">
        <v>45</v>
      </c>
      <c r="G16" s="3" t="s">
        <v>11</v>
      </c>
      <c r="H16" s="4">
        <v>0.86</v>
      </c>
      <c r="I16" s="4">
        <v>0.97</v>
      </c>
      <c r="J16" s="4">
        <v>0.89</v>
      </c>
    </row>
    <row r="17" spans="1:10" x14ac:dyDescent="0.3">
      <c r="A17" s="2">
        <v>44986</v>
      </c>
      <c r="B17" s="1" t="s">
        <v>12</v>
      </c>
      <c r="C17" s="3">
        <v>8571.4285714285706</v>
      </c>
      <c r="D17" s="3">
        <v>6000</v>
      </c>
      <c r="E17" s="3">
        <v>1428.5714285714287</v>
      </c>
      <c r="F17" s="1">
        <v>43</v>
      </c>
      <c r="G17" s="3" t="s">
        <v>11</v>
      </c>
      <c r="H17" s="4">
        <v>0.83</v>
      </c>
      <c r="I17" s="4">
        <v>0.72</v>
      </c>
      <c r="J17" s="4">
        <v>0.74</v>
      </c>
    </row>
    <row r="18" spans="1:10" x14ac:dyDescent="0.3">
      <c r="A18" s="2">
        <v>44986</v>
      </c>
      <c r="B18" s="1" t="s">
        <v>13</v>
      </c>
      <c r="C18" s="3">
        <v>8571.4285714285706</v>
      </c>
      <c r="D18" s="1">
        <v>6500</v>
      </c>
      <c r="E18" s="3">
        <v>1428.5714285714287</v>
      </c>
      <c r="F18" s="1">
        <v>43</v>
      </c>
      <c r="G18" s="3" t="s">
        <v>11</v>
      </c>
      <c r="H18" s="4">
        <v>0.74</v>
      </c>
      <c r="I18" s="4">
        <v>0.78</v>
      </c>
      <c r="J18" s="4">
        <v>0.94</v>
      </c>
    </row>
    <row r="19" spans="1:10" x14ac:dyDescent="0.3">
      <c r="A19" s="2">
        <v>44986</v>
      </c>
      <c r="B19" s="1" t="s">
        <v>14</v>
      </c>
      <c r="C19" s="3">
        <v>8571.4285714285706</v>
      </c>
      <c r="D19" s="1">
        <v>12000</v>
      </c>
      <c r="E19" s="3">
        <v>1428.5714285714287</v>
      </c>
      <c r="F19" s="1">
        <v>43</v>
      </c>
      <c r="G19" s="3" t="s">
        <v>11</v>
      </c>
      <c r="H19" s="4">
        <v>0.8</v>
      </c>
      <c r="I19" s="4">
        <v>0.84</v>
      </c>
      <c r="J19" s="4">
        <v>0.81</v>
      </c>
    </row>
    <row r="20" spans="1:10" x14ac:dyDescent="0.3">
      <c r="A20" s="2">
        <v>44986</v>
      </c>
      <c r="B20" s="1" t="s">
        <v>15</v>
      </c>
      <c r="C20" s="3">
        <v>8571.4285714285706</v>
      </c>
      <c r="D20" s="1">
        <v>3000</v>
      </c>
      <c r="E20" s="3">
        <v>1428.5714285714287</v>
      </c>
      <c r="F20" s="1">
        <v>43</v>
      </c>
      <c r="G20" s="3" t="s">
        <v>11</v>
      </c>
      <c r="H20" s="4">
        <v>0.89</v>
      </c>
      <c r="I20" s="4">
        <v>0.99</v>
      </c>
      <c r="J20" s="4">
        <v>0.97</v>
      </c>
    </row>
    <row r="21" spans="1:10" x14ac:dyDescent="0.3">
      <c r="A21" s="2">
        <v>44986</v>
      </c>
      <c r="B21" s="1" t="s">
        <v>16</v>
      </c>
      <c r="C21" s="3">
        <v>8571.4285714285706</v>
      </c>
      <c r="D21" s="1">
        <v>2000</v>
      </c>
      <c r="E21" s="3">
        <v>1428.5714285714287</v>
      </c>
      <c r="F21" s="1">
        <v>40</v>
      </c>
      <c r="G21" s="3" t="s">
        <v>11</v>
      </c>
      <c r="H21" s="4">
        <v>0.71</v>
      </c>
      <c r="I21" s="4">
        <v>0.87</v>
      </c>
      <c r="J21" s="4">
        <v>0.94</v>
      </c>
    </row>
    <row r="22" spans="1:10" x14ac:dyDescent="0.3">
      <c r="A22" s="2">
        <v>44986</v>
      </c>
      <c r="B22" s="1" t="s">
        <v>17</v>
      </c>
      <c r="C22" s="3">
        <v>8571.4285714285706</v>
      </c>
      <c r="D22" s="1">
        <v>2000</v>
      </c>
      <c r="E22" s="3">
        <v>1428.5714285714287</v>
      </c>
      <c r="F22" s="1">
        <v>43</v>
      </c>
      <c r="G22" s="3" t="s">
        <v>11</v>
      </c>
      <c r="H22" s="4">
        <v>0.9</v>
      </c>
      <c r="I22" s="4">
        <v>0.72</v>
      </c>
      <c r="J22" s="4">
        <v>0.94</v>
      </c>
    </row>
    <row r="23" spans="1:10" x14ac:dyDescent="0.3">
      <c r="A23" s="2">
        <v>45017</v>
      </c>
      <c r="B23" s="1" t="s">
        <v>10</v>
      </c>
      <c r="C23" s="3">
        <v>7857.1428571428569</v>
      </c>
      <c r="D23" s="3">
        <v>3000</v>
      </c>
      <c r="E23" s="3">
        <v>5714.2857142857147</v>
      </c>
      <c r="F23" s="1">
        <v>100</v>
      </c>
      <c r="G23" s="1" t="s">
        <v>18</v>
      </c>
      <c r="H23" s="4">
        <v>0.89</v>
      </c>
      <c r="I23" s="4">
        <v>0.85</v>
      </c>
      <c r="J23" s="4">
        <v>0.87</v>
      </c>
    </row>
    <row r="24" spans="1:10" x14ac:dyDescent="0.3">
      <c r="A24" s="2">
        <v>45017</v>
      </c>
      <c r="B24" s="1" t="s">
        <v>12</v>
      </c>
      <c r="C24" s="3">
        <v>7857.1428571428569</v>
      </c>
      <c r="D24" s="3">
        <v>4500</v>
      </c>
      <c r="E24" s="3">
        <v>5714.2857142857147</v>
      </c>
      <c r="F24" s="1">
        <v>100</v>
      </c>
      <c r="G24" s="1" t="s">
        <v>18</v>
      </c>
      <c r="H24" s="4">
        <v>0.89</v>
      </c>
      <c r="I24" s="4">
        <v>0.8</v>
      </c>
      <c r="J24" s="4">
        <v>0.88</v>
      </c>
    </row>
    <row r="25" spans="1:10" x14ac:dyDescent="0.3">
      <c r="A25" s="2">
        <v>45017</v>
      </c>
      <c r="B25" s="1" t="s">
        <v>13</v>
      </c>
      <c r="C25" s="3">
        <v>7857.1428571428569</v>
      </c>
      <c r="D25" s="1">
        <v>5500</v>
      </c>
      <c r="E25" s="3">
        <v>5714.2857142857147</v>
      </c>
      <c r="F25" s="1">
        <v>100</v>
      </c>
      <c r="G25" s="1" t="s">
        <v>18</v>
      </c>
      <c r="H25" s="4">
        <v>0.98</v>
      </c>
      <c r="I25" s="4">
        <v>0.99</v>
      </c>
      <c r="J25" s="4">
        <v>0.81</v>
      </c>
    </row>
    <row r="26" spans="1:10" x14ac:dyDescent="0.3">
      <c r="A26" s="2">
        <v>45017</v>
      </c>
      <c r="B26" s="1" t="s">
        <v>14</v>
      </c>
      <c r="C26" s="3">
        <v>7857.1428571428569</v>
      </c>
      <c r="D26" s="1">
        <v>10000</v>
      </c>
      <c r="E26" s="3">
        <v>5714.2857142857147</v>
      </c>
      <c r="F26" s="1">
        <v>100</v>
      </c>
      <c r="G26" s="1" t="s">
        <v>18</v>
      </c>
      <c r="H26" s="4">
        <v>0.81</v>
      </c>
      <c r="I26" s="4">
        <v>0.91</v>
      </c>
      <c r="J26" s="4">
        <v>0.95</v>
      </c>
    </row>
    <row r="27" spans="1:10" x14ac:dyDescent="0.3">
      <c r="A27" s="2">
        <v>45017</v>
      </c>
      <c r="B27" s="1" t="s">
        <v>15</v>
      </c>
      <c r="C27" s="3">
        <v>7857.1428571428569</v>
      </c>
      <c r="D27" s="1">
        <v>2000</v>
      </c>
      <c r="E27" s="3">
        <v>5714.2857142857147</v>
      </c>
      <c r="F27" s="1">
        <v>100</v>
      </c>
      <c r="G27" s="1" t="s">
        <v>18</v>
      </c>
      <c r="H27" s="4">
        <v>0.97</v>
      </c>
      <c r="I27" s="4">
        <v>0.85</v>
      </c>
      <c r="J27" s="4">
        <v>0.85</v>
      </c>
    </row>
    <row r="28" spans="1:10" x14ac:dyDescent="0.3">
      <c r="A28" s="2">
        <v>45017</v>
      </c>
      <c r="B28" s="1" t="s">
        <v>16</v>
      </c>
      <c r="C28" s="3">
        <v>7857.1428571428569</v>
      </c>
      <c r="D28" s="1">
        <v>2000</v>
      </c>
      <c r="E28" s="3">
        <v>5714.2857142857147</v>
      </c>
      <c r="F28" s="1">
        <v>100</v>
      </c>
      <c r="G28" s="1" t="s">
        <v>18</v>
      </c>
      <c r="H28" s="4">
        <v>0.89</v>
      </c>
      <c r="I28" s="4">
        <v>0.94</v>
      </c>
      <c r="J28" s="4">
        <v>0.8</v>
      </c>
    </row>
    <row r="29" spans="1:10" x14ac:dyDescent="0.3">
      <c r="A29" s="2">
        <v>45017</v>
      </c>
      <c r="B29" s="1" t="s">
        <v>17</v>
      </c>
      <c r="C29" s="3">
        <v>7857.1428571428569</v>
      </c>
      <c r="D29" s="1">
        <v>2000</v>
      </c>
      <c r="E29" s="3">
        <v>5714.2857142857147</v>
      </c>
      <c r="F29" s="1">
        <v>100</v>
      </c>
      <c r="G29" s="1" t="s">
        <v>18</v>
      </c>
      <c r="H29" s="4">
        <v>0.88</v>
      </c>
      <c r="I29" s="4">
        <v>0.94</v>
      </c>
      <c r="J29" s="4">
        <v>0.7</v>
      </c>
    </row>
    <row r="30" spans="1:10" x14ac:dyDescent="0.3">
      <c r="A30" s="2">
        <v>45047</v>
      </c>
      <c r="B30" s="1" t="s">
        <v>10</v>
      </c>
      <c r="C30" s="3">
        <v>11428.571428571429</v>
      </c>
      <c r="D30" s="3">
        <v>20000</v>
      </c>
      <c r="E30" s="3">
        <v>2857.1428571428573</v>
      </c>
      <c r="F30" s="1">
        <v>90</v>
      </c>
      <c r="G30" s="1" t="s">
        <v>18</v>
      </c>
      <c r="H30" s="4">
        <v>0.75</v>
      </c>
      <c r="I30" s="4">
        <v>0.77</v>
      </c>
      <c r="J30" s="4">
        <v>0.84</v>
      </c>
    </row>
    <row r="31" spans="1:10" x14ac:dyDescent="0.3">
      <c r="A31" s="2">
        <v>45047</v>
      </c>
      <c r="B31" s="1" t="s">
        <v>12</v>
      </c>
      <c r="C31" s="3">
        <v>11428.571428571429</v>
      </c>
      <c r="D31" s="3">
        <v>17000</v>
      </c>
      <c r="E31" s="3">
        <v>2857.1428571428573</v>
      </c>
      <c r="F31" s="1">
        <v>80</v>
      </c>
      <c r="G31" s="1" t="s">
        <v>18</v>
      </c>
      <c r="H31" s="4">
        <v>0.73</v>
      </c>
      <c r="I31" s="4">
        <v>0.96</v>
      </c>
      <c r="J31" s="4">
        <v>0.93</v>
      </c>
    </row>
    <row r="32" spans="1:10" x14ac:dyDescent="0.3">
      <c r="A32" s="2">
        <v>45047</v>
      </c>
      <c r="B32" s="1" t="s">
        <v>13</v>
      </c>
      <c r="C32" s="3">
        <v>11428.571428571429</v>
      </c>
      <c r="D32" s="1">
        <v>16000</v>
      </c>
      <c r="E32" s="3">
        <v>2857.1428571428573</v>
      </c>
      <c r="F32" s="1">
        <v>90</v>
      </c>
      <c r="G32" s="1" t="s">
        <v>18</v>
      </c>
      <c r="H32" s="4">
        <v>0.93</v>
      </c>
      <c r="I32" s="4">
        <v>0.74</v>
      </c>
      <c r="J32" s="4">
        <v>0.93</v>
      </c>
    </row>
    <row r="33" spans="1:12" x14ac:dyDescent="0.3">
      <c r="A33" s="2">
        <v>45047</v>
      </c>
      <c r="B33" s="1" t="s">
        <v>14</v>
      </c>
      <c r="C33" s="3">
        <v>11428.571428571429</v>
      </c>
      <c r="D33" s="1">
        <v>12000</v>
      </c>
      <c r="E33" s="3">
        <v>2857.1428571428573</v>
      </c>
      <c r="F33" s="1">
        <v>110</v>
      </c>
      <c r="G33" s="1" t="s">
        <v>18</v>
      </c>
      <c r="H33" s="4">
        <v>0.85</v>
      </c>
      <c r="I33" s="4">
        <v>0.7</v>
      </c>
      <c r="J33" s="4">
        <v>0.99</v>
      </c>
    </row>
    <row r="34" spans="1:12" x14ac:dyDescent="0.3">
      <c r="A34" s="2">
        <v>45047</v>
      </c>
      <c r="B34" s="1" t="s">
        <v>15</v>
      </c>
      <c r="C34" s="3">
        <v>11428.571428571429</v>
      </c>
      <c r="D34" s="1">
        <v>20500</v>
      </c>
      <c r="E34" s="3">
        <v>2857.1428571428573</v>
      </c>
      <c r="F34" s="1">
        <v>90</v>
      </c>
      <c r="G34" s="1" t="s">
        <v>18</v>
      </c>
      <c r="H34" s="4">
        <v>0.92</v>
      </c>
      <c r="I34" s="4">
        <v>0.99</v>
      </c>
      <c r="J34" s="4">
        <v>0.88</v>
      </c>
    </row>
    <row r="35" spans="1:12" x14ac:dyDescent="0.3">
      <c r="A35" s="2">
        <v>45047</v>
      </c>
      <c r="B35" s="1" t="s">
        <v>16</v>
      </c>
      <c r="C35" s="3">
        <v>11428.571428571429</v>
      </c>
      <c r="D35" s="1">
        <v>21000</v>
      </c>
      <c r="E35" s="3">
        <v>2857.1428571428573</v>
      </c>
      <c r="F35" s="1">
        <v>100</v>
      </c>
      <c r="G35" s="1" t="s">
        <v>18</v>
      </c>
      <c r="H35" s="4">
        <v>0.75</v>
      </c>
      <c r="I35" s="4">
        <v>0.97</v>
      </c>
      <c r="J35" s="4">
        <v>0.83</v>
      </c>
    </row>
    <row r="36" spans="1:12" x14ac:dyDescent="0.3">
      <c r="A36" s="2">
        <v>45047</v>
      </c>
      <c r="B36" s="1" t="s">
        <v>17</v>
      </c>
      <c r="C36" s="3">
        <v>11428.571428571429</v>
      </c>
      <c r="D36" s="1">
        <v>21500</v>
      </c>
      <c r="E36" s="3">
        <v>2857.1428571428573</v>
      </c>
      <c r="F36" s="1">
        <v>90</v>
      </c>
      <c r="G36" s="1" t="s">
        <v>18</v>
      </c>
      <c r="H36" s="4">
        <v>0.77</v>
      </c>
      <c r="I36" s="4">
        <v>0.97</v>
      </c>
      <c r="J36" s="4">
        <v>0.78</v>
      </c>
    </row>
    <row r="37" spans="1:12" x14ac:dyDescent="0.3">
      <c r="A37" s="2">
        <v>45078</v>
      </c>
      <c r="B37" s="1" t="s">
        <v>10</v>
      </c>
      <c r="C37" s="3">
        <v>14285.714285714286</v>
      </c>
      <c r="D37" s="3">
        <v>22000</v>
      </c>
      <c r="E37" s="3">
        <v>857.14285714285711</v>
      </c>
      <c r="F37" s="1">
        <v>228</v>
      </c>
      <c r="G37" s="1" t="s">
        <v>18</v>
      </c>
      <c r="H37" s="4">
        <v>0.79</v>
      </c>
      <c r="I37" s="4">
        <v>0.75</v>
      </c>
      <c r="J37" s="4">
        <v>0.93</v>
      </c>
    </row>
    <row r="38" spans="1:12" x14ac:dyDescent="0.3">
      <c r="A38" s="2">
        <v>45078</v>
      </c>
      <c r="B38" s="1" t="s">
        <v>12</v>
      </c>
      <c r="C38" s="3">
        <v>14285.714285714286</v>
      </c>
      <c r="D38" s="3">
        <v>18000</v>
      </c>
      <c r="E38" s="3">
        <v>857.14285714285711</v>
      </c>
      <c r="F38" s="1">
        <v>220</v>
      </c>
      <c r="G38" s="1" t="s">
        <v>18</v>
      </c>
      <c r="H38" s="4">
        <v>0.81</v>
      </c>
      <c r="I38" s="4">
        <v>0.98</v>
      </c>
      <c r="J38" s="4">
        <v>0.86</v>
      </c>
    </row>
    <row r="39" spans="1:12" x14ac:dyDescent="0.3">
      <c r="A39" s="2">
        <v>45078</v>
      </c>
      <c r="B39" s="1" t="s">
        <v>13</v>
      </c>
      <c r="C39" s="3">
        <v>14285.714285714286</v>
      </c>
      <c r="D39" s="1">
        <v>18500</v>
      </c>
      <c r="E39" s="3">
        <v>857.14285714285711</v>
      </c>
      <c r="F39" s="1">
        <v>228</v>
      </c>
      <c r="G39" s="1" t="s">
        <v>18</v>
      </c>
      <c r="H39" s="4">
        <v>0.86</v>
      </c>
      <c r="I39" s="4">
        <v>0.82</v>
      </c>
      <c r="J39" s="4">
        <v>0.86</v>
      </c>
    </row>
    <row r="40" spans="1:12" x14ac:dyDescent="0.3">
      <c r="A40" s="2">
        <v>45078</v>
      </c>
      <c r="B40" s="1" t="s">
        <v>14</v>
      </c>
      <c r="C40" s="3">
        <v>14285.714285714286</v>
      </c>
      <c r="D40" s="1">
        <v>14314</v>
      </c>
      <c r="E40" s="3">
        <v>857.14285714285711</v>
      </c>
      <c r="F40" s="1">
        <v>238</v>
      </c>
      <c r="G40" s="1" t="s">
        <v>18</v>
      </c>
      <c r="H40" s="4">
        <v>0.72</v>
      </c>
      <c r="I40" s="4">
        <v>0.95</v>
      </c>
      <c r="J40" s="4">
        <v>0.9</v>
      </c>
    </row>
    <row r="41" spans="1:12" x14ac:dyDescent="0.3">
      <c r="A41" s="2">
        <v>45078</v>
      </c>
      <c r="B41" s="1" t="s">
        <v>15</v>
      </c>
      <c r="C41" s="3">
        <v>14285.714285714286</v>
      </c>
      <c r="D41" s="1">
        <v>21000</v>
      </c>
      <c r="E41" s="3">
        <v>857.14285714285711</v>
      </c>
      <c r="F41" s="1">
        <v>228</v>
      </c>
      <c r="G41" s="1" t="s">
        <v>18</v>
      </c>
      <c r="H41" s="4">
        <v>0.71</v>
      </c>
      <c r="I41" s="4">
        <v>0.8</v>
      </c>
      <c r="J41" s="4">
        <v>0.76</v>
      </c>
    </row>
    <row r="42" spans="1:12" x14ac:dyDescent="0.3">
      <c r="A42" s="2">
        <v>45078</v>
      </c>
      <c r="B42" s="1" t="s">
        <v>16</v>
      </c>
      <c r="C42" s="3">
        <v>14285.714285714286</v>
      </c>
      <c r="D42" s="1">
        <v>22500</v>
      </c>
      <c r="E42" s="3">
        <v>857.14285714285711</v>
      </c>
      <c r="F42" s="1">
        <v>230</v>
      </c>
      <c r="G42" s="1" t="s">
        <v>18</v>
      </c>
      <c r="H42" s="4">
        <v>0.97</v>
      </c>
      <c r="I42" s="4">
        <v>0.95</v>
      </c>
      <c r="J42" s="4">
        <v>0.85</v>
      </c>
    </row>
    <row r="43" spans="1:12" x14ac:dyDescent="0.3">
      <c r="A43" s="2">
        <v>45078</v>
      </c>
      <c r="B43" s="1" t="s">
        <v>17</v>
      </c>
      <c r="C43" s="3">
        <v>14285.714285714286</v>
      </c>
      <c r="D43" s="1">
        <v>22900</v>
      </c>
      <c r="E43" s="3">
        <v>857.14285714285711</v>
      </c>
      <c r="F43" s="1">
        <v>228</v>
      </c>
      <c r="G43" s="1" t="s">
        <v>18</v>
      </c>
      <c r="H43" s="4">
        <v>0.95</v>
      </c>
      <c r="I43" s="4">
        <v>0.85</v>
      </c>
      <c r="J43" s="4">
        <v>0.91</v>
      </c>
    </row>
    <row r="44" spans="1:12" x14ac:dyDescent="0.3">
      <c r="A44" s="2">
        <v>45108</v>
      </c>
      <c r="B44" s="1" t="s">
        <v>10</v>
      </c>
      <c r="C44" s="3">
        <v>18562.957142857143</v>
      </c>
      <c r="D44" s="3">
        <v>25000</v>
      </c>
      <c r="E44" s="3">
        <v>714.28571428571433</v>
      </c>
      <c r="F44" s="1">
        <v>250</v>
      </c>
      <c r="G44" s="1" t="s">
        <v>19</v>
      </c>
      <c r="H44" s="4">
        <v>0.97</v>
      </c>
      <c r="I44" s="4">
        <v>0.7</v>
      </c>
      <c r="J44" s="4">
        <v>0.93</v>
      </c>
      <c r="K44" s="5"/>
      <c r="L44" s="5"/>
    </row>
    <row r="45" spans="1:12" x14ac:dyDescent="0.3">
      <c r="A45" s="2">
        <v>45108</v>
      </c>
      <c r="B45" s="1" t="s">
        <v>12</v>
      </c>
      <c r="C45" s="3">
        <v>18562.957142857143</v>
      </c>
      <c r="D45" s="3">
        <v>22000</v>
      </c>
      <c r="E45" s="3">
        <v>714.28571428571433</v>
      </c>
      <c r="F45" s="1">
        <v>240</v>
      </c>
      <c r="G45" s="1" t="s">
        <v>19</v>
      </c>
      <c r="H45" s="4">
        <v>0.9</v>
      </c>
      <c r="I45" s="4">
        <v>0.98</v>
      </c>
      <c r="J45" s="4">
        <v>0.96</v>
      </c>
    </row>
    <row r="46" spans="1:12" x14ac:dyDescent="0.3">
      <c r="A46" s="2">
        <v>45108</v>
      </c>
      <c r="B46" s="1" t="s">
        <v>13</v>
      </c>
      <c r="C46" s="3">
        <v>18562.957142857143</v>
      </c>
      <c r="D46" s="1">
        <v>25000</v>
      </c>
      <c r="E46" s="3">
        <v>714.28571428571433</v>
      </c>
      <c r="F46" s="1">
        <v>270</v>
      </c>
      <c r="G46" s="1" t="s">
        <v>19</v>
      </c>
      <c r="H46" s="4">
        <v>0.9</v>
      </c>
      <c r="I46" s="4">
        <v>0.95</v>
      </c>
      <c r="J46" s="4">
        <v>0.98</v>
      </c>
    </row>
    <row r="47" spans="1:12" x14ac:dyDescent="0.3">
      <c r="A47" s="2">
        <v>45108</v>
      </c>
      <c r="B47" s="1" t="s">
        <v>14</v>
      </c>
      <c r="C47" s="3">
        <v>18562.957142857143</v>
      </c>
      <c r="D47" s="1">
        <v>25000</v>
      </c>
      <c r="E47" s="3">
        <v>714.28571428571433</v>
      </c>
      <c r="F47" s="1">
        <v>259</v>
      </c>
      <c r="G47" s="1" t="s">
        <v>19</v>
      </c>
      <c r="H47" s="4">
        <v>0.96</v>
      </c>
      <c r="I47" s="4">
        <v>0.81</v>
      </c>
      <c r="J47" s="4">
        <v>0.85</v>
      </c>
    </row>
    <row r="48" spans="1:12" x14ac:dyDescent="0.3">
      <c r="A48" s="2">
        <v>45108</v>
      </c>
      <c r="B48" s="1" t="s">
        <v>15</v>
      </c>
      <c r="C48" s="3">
        <v>18562.957142857143</v>
      </c>
      <c r="D48" s="1">
        <v>25000</v>
      </c>
      <c r="E48" s="3">
        <v>714.28571428571433</v>
      </c>
      <c r="F48" s="1">
        <v>260</v>
      </c>
      <c r="G48" s="1" t="s">
        <v>19</v>
      </c>
      <c r="H48" s="4">
        <v>0.98</v>
      </c>
      <c r="I48" s="4">
        <v>0.84</v>
      </c>
      <c r="J48" s="4">
        <v>0.89</v>
      </c>
    </row>
    <row r="49" spans="1:10" x14ac:dyDescent="0.3">
      <c r="A49" s="2">
        <v>45108</v>
      </c>
      <c r="B49" s="1" t="s">
        <v>16</v>
      </c>
      <c r="C49" s="3">
        <v>18562.957142857143</v>
      </c>
      <c r="D49" s="1">
        <v>25000</v>
      </c>
      <c r="E49" s="3">
        <v>714.28571428571433</v>
      </c>
      <c r="F49" s="1">
        <v>260</v>
      </c>
      <c r="G49" s="1" t="s">
        <v>19</v>
      </c>
      <c r="H49" s="4">
        <v>0.76</v>
      </c>
      <c r="I49" s="4">
        <v>0.7</v>
      </c>
      <c r="J49" s="4">
        <v>0.86</v>
      </c>
    </row>
    <row r="50" spans="1:10" x14ac:dyDescent="0.3">
      <c r="A50" s="2">
        <v>45108</v>
      </c>
      <c r="B50" s="1" t="s">
        <v>17</v>
      </c>
      <c r="C50" s="3">
        <v>18562.957142857143</v>
      </c>
      <c r="D50" s="1">
        <v>25000</v>
      </c>
      <c r="E50" s="3">
        <v>714.28571428571433</v>
      </c>
      <c r="F50" s="1">
        <v>261</v>
      </c>
      <c r="G50" s="1" t="s">
        <v>19</v>
      </c>
      <c r="H50" s="4">
        <v>0.91</v>
      </c>
      <c r="I50" s="4">
        <v>0.77</v>
      </c>
      <c r="J50" s="4">
        <v>0.75</v>
      </c>
    </row>
    <row r="51" spans="1:10" x14ac:dyDescent="0.3">
      <c r="A51" s="2">
        <v>45139</v>
      </c>
      <c r="B51" s="1" t="s">
        <v>10</v>
      </c>
      <c r="C51" s="3">
        <v>18571.428571428572</v>
      </c>
      <c r="D51" s="3">
        <v>25000</v>
      </c>
      <c r="E51" s="3">
        <v>714.28571428571433</v>
      </c>
      <c r="F51" s="1">
        <v>242</v>
      </c>
      <c r="G51" s="1" t="s">
        <v>19</v>
      </c>
      <c r="H51" s="4">
        <v>0.79</v>
      </c>
      <c r="I51" s="4">
        <v>0.81</v>
      </c>
      <c r="J51" s="4">
        <v>0.74</v>
      </c>
    </row>
    <row r="52" spans="1:10" x14ac:dyDescent="0.3">
      <c r="A52" s="2">
        <v>45139</v>
      </c>
      <c r="B52" s="1" t="s">
        <v>12</v>
      </c>
      <c r="C52" s="3">
        <v>18571.428571428572</v>
      </c>
      <c r="D52" s="3">
        <v>22500</v>
      </c>
      <c r="E52" s="3">
        <v>714.28571428571433</v>
      </c>
      <c r="F52" s="1">
        <v>250</v>
      </c>
      <c r="G52" s="1" t="s">
        <v>19</v>
      </c>
      <c r="H52" s="4">
        <v>0.85</v>
      </c>
      <c r="I52" s="4">
        <v>0.82</v>
      </c>
      <c r="J52" s="4">
        <v>0.73</v>
      </c>
    </row>
    <row r="53" spans="1:10" x14ac:dyDescent="0.3">
      <c r="A53" s="2">
        <v>45139</v>
      </c>
      <c r="B53" s="1" t="s">
        <v>13</v>
      </c>
      <c r="C53" s="3">
        <v>18571.428571428572</v>
      </c>
      <c r="D53" s="1">
        <v>25000</v>
      </c>
      <c r="E53" s="3">
        <v>714.28571428571433</v>
      </c>
      <c r="F53" s="1">
        <v>242</v>
      </c>
      <c r="G53" s="1" t="s">
        <v>19</v>
      </c>
      <c r="H53" s="4">
        <v>0.88</v>
      </c>
      <c r="I53" s="4">
        <v>0.84</v>
      </c>
      <c r="J53" s="4">
        <v>0.75</v>
      </c>
    </row>
    <row r="54" spans="1:10" x14ac:dyDescent="0.3">
      <c r="A54" s="2">
        <v>45139</v>
      </c>
      <c r="B54" s="1" t="s">
        <v>14</v>
      </c>
      <c r="C54" s="3">
        <v>18571.428571428572</v>
      </c>
      <c r="D54" s="1">
        <v>25000</v>
      </c>
      <c r="E54" s="3">
        <v>714.28571428571433</v>
      </c>
      <c r="F54" s="1">
        <v>242</v>
      </c>
      <c r="G54" s="1" t="s">
        <v>19</v>
      </c>
      <c r="H54" s="4">
        <v>0.81</v>
      </c>
      <c r="I54" s="4">
        <v>0.92</v>
      </c>
      <c r="J54" s="4">
        <v>0.91</v>
      </c>
    </row>
    <row r="55" spans="1:10" x14ac:dyDescent="0.3">
      <c r="A55" s="2">
        <v>45139</v>
      </c>
      <c r="B55" s="1" t="s">
        <v>15</v>
      </c>
      <c r="C55" s="3">
        <v>18571.428571428572</v>
      </c>
      <c r="D55" s="1">
        <v>25000</v>
      </c>
      <c r="E55" s="3">
        <v>714.28571428571433</v>
      </c>
      <c r="F55" s="1">
        <v>242</v>
      </c>
      <c r="G55" s="1" t="s">
        <v>19</v>
      </c>
      <c r="H55" s="4">
        <v>0.84</v>
      </c>
      <c r="I55" s="4">
        <v>0.73</v>
      </c>
      <c r="J55" s="4">
        <v>0.99</v>
      </c>
    </row>
    <row r="56" spans="1:10" x14ac:dyDescent="0.3">
      <c r="A56" s="2">
        <v>45139</v>
      </c>
      <c r="B56" s="1" t="s">
        <v>16</v>
      </c>
      <c r="C56" s="3">
        <v>18571.428571428572</v>
      </c>
      <c r="D56" s="1">
        <v>25000</v>
      </c>
      <c r="E56" s="3">
        <v>714.28571428571433</v>
      </c>
      <c r="F56" s="1">
        <v>240</v>
      </c>
      <c r="G56" s="1" t="s">
        <v>19</v>
      </c>
      <c r="H56" s="4">
        <v>0.93</v>
      </c>
      <c r="I56" s="4">
        <v>0.79</v>
      </c>
      <c r="J56" s="4">
        <v>0.72</v>
      </c>
    </row>
    <row r="57" spans="1:10" x14ac:dyDescent="0.3">
      <c r="A57" s="2">
        <v>45139</v>
      </c>
      <c r="B57" s="1" t="s">
        <v>17</v>
      </c>
      <c r="C57" s="3">
        <v>18571.428571428572</v>
      </c>
      <c r="D57" s="1">
        <v>25000</v>
      </c>
      <c r="E57" s="3">
        <v>714.28571428571433</v>
      </c>
      <c r="F57" s="1">
        <v>242</v>
      </c>
      <c r="G57" s="1" t="s">
        <v>19</v>
      </c>
      <c r="H57" s="4">
        <v>0.84</v>
      </c>
      <c r="I57" s="4">
        <v>0.79</v>
      </c>
      <c r="J57" s="4">
        <v>0.8</v>
      </c>
    </row>
    <row r="58" spans="1:10" x14ac:dyDescent="0.3">
      <c r="A58" s="2">
        <v>45170</v>
      </c>
      <c r="B58" s="1" t="s">
        <v>10</v>
      </c>
      <c r="C58" s="3">
        <v>17857.142857142859</v>
      </c>
      <c r="D58" s="3">
        <v>22500</v>
      </c>
      <c r="E58" s="3">
        <v>285.71428571428572</v>
      </c>
      <c r="F58" s="1">
        <v>285</v>
      </c>
      <c r="G58" s="1" t="s">
        <v>19</v>
      </c>
      <c r="H58" s="4">
        <v>0.85</v>
      </c>
      <c r="I58" s="4">
        <v>0.91</v>
      </c>
      <c r="J58" s="4">
        <v>0.84</v>
      </c>
    </row>
    <row r="59" spans="1:10" x14ac:dyDescent="0.3">
      <c r="A59" s="2">
        <v>45170</v>
      </c>
      <c r="B59" s="1" t="s">
        <v>12</v>
      </c>
      <c r="C59" s="3">
        <v>17857.142857142859</v>
      </c>
      <c r="D59" s="3">
        <v>21500</v>
      </c>
      <c r="E59" s="3">
        <v>285.71428571428572</v>
      </c>
      <c r="F59" s="1">
        <v>275</v>
      </c>
      <c r="G59" s="1" t="s">
        <v>19</v>
      </c>
      <c r="H59" s="4">
        <v>0.86</v>
      </c>
      <c r="I59" s="4">
        <v>0.75</v>
      </c>
      <c r="J59" s="4">
        <v>0.96</v>
      </c>
    </row>
    <row r="60" spans="1:10" x14ac:dyDescent="0.3">
      <c r="A60" s="2">
        <v>45170</v>
      </c>
      <c r="B60" s="1" t="s">
        <v>13</v>
      </c>
      <c r="C60" s="3">
        <v>17857.142857142859</v>
      </c>
      <c r="D60" s="1">
        <v>24000</v>
      </c>
      <c r="E60" s="3">
        <v>285.71428571428572</v>
      </c>
      <c r="F60" s="1">
        <v>285</v>
      </c>
      <c r="G60" s="1" t="s">
        <v>19</v>
      </c>
      <c r="H60" s="4">
        <v>0.96</v>
      </c>
      <c r="I60" s="4">
        <v>0.77</v>
      </c>
      <c r="J60" s="4">
        <v>0.92</v>
      </c>
    </row>
    <row r="61" spans="1:10" x14ac:dyDescent="0.3">
      <c r="A61" s="2">
        <v>45170</v>
      </c>
      <c r="B61" s="1" t="s">
        <v>14</v>
      </c>
      <c r="C61" s="3">
        <v>17857.142857142859</v>
      </c>
      <c r="D61" s="1">
        <v>24500</v>
      </c>
      <c r="E61" s="3">
        <v>285.71428571428572</v>
      </c>
      <c r="F61" s="1">
        <v>290</v>
      </c>
      <c r="G61" s="1" t="s">
        <v>19</v>
      </c>
      <c r="H61" s="4">
        <v>0.99</v>
      </c>
      <c r="I61" s="4">
        <v>0.97</v>
      </c>
      <c r="J61" s="4">
        <v>0.73</v>
      </c>
    </row>
    <row r="62" spans="1:10" x14ac:dyDescent="0.3">
      <c r="A62" s="2">
        <v>45170</v>
      </c>
      <c r="B62" s="1" t="s">
        <v>15</v>
      </c>
      <c r="C62" s="3">
        <v>17857.142857142859</v>
      </c>
      <c r="D62" s="1">
        <v>24500</v>
      </c>
      <c r="E62" s="3">
        <v>285.71428571428572</v>
      </c>
      <c r="F62" s="1">
        <v>310</v>
      </c>
      <c r="G62" s="1" t="s">
        <v>19</v>
      </c>
      <c r="H62" s="4">
        <v>0.77</v>
      </c>
      <c r="I62" s="4">
        <v>0.72</v>
      </c>
      <c r="J62" s="4">
        <v>0.85</v>
      </c>
    </row>
    <row r="63" spans="1:10" x14ac:dyDescent="0.3">
      <c r="A63" s="2">
        <v>45170</v>
      </c>
      <c r="B63" s="1" t="s">
        <v>16</v>
      </c>
      <c r="C63" s="3">
        <v>17857.142857142859</v>
      </c>
      <c r="D63" s="1">
        <v>24500</v>
      </c>
      <c r="E63" s="3">
        <v>285.71428571428572</v>
      </c>
      <c r="F63" s="1">
        <v>270</v>
      </c>
      <c r="G63" s="1" t="s">
        <v>19</v>
      </c>
      <c r="H63" s="4">
        <v>0.77</v>
      </c>
      <c r="I63" s="4">
        <v>0.96</v>
      </c>
      <c r="J63" s="4">
        <v>0.78</v>
      </c>
    </row>
    <row r="64" spans="1:10" x14ac:dyDescent="0.3">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EC500-321E-4419-BBF4-FB5406242C18}">
  <sheetPr codeName="Sheet2"/>
  <dimension ref="C5:N80"/>
  <sheetViews>
    <sheetView topLeftCell="B1" zoomScale="85" zoomScaleNormal="85" workbookViewId="0">
      <selection activeCell="G20" sqref="G20"/>
    </sheetView>
  </sheetViews>
  <sheetFormatPr defaultRowHeight="15.6" x14ac:dyDescent="0.3"/>
  <cols>
    <col min="1" max="2" width="8.796875" style="16"/>
    <col min="3" max="3" width="16.19921875" style="16" bestFit="1" customWidth="1"/>
    <col min="4" max="4" width="11.8984375" style="16" bestFit="1" customWidth="1"/>
    <col min="5" max="5" width="11.3984375" style="16" bestFit="1" customWidth="1"/>
    <col min="6" max="6" width="29.59765625" style="16" bestFit="1" customWidth="1"/>
    <col min="7" max="7" width="30" style="16" bestFit="1" customWidth="1"/>
    <col min="8" max="8" width="33.59765625" style="16" bestFit="1" customWidth="1"/>
    <col min="9" max="9" width="13.5" style="16" bestFit="1" customWidth="1"/>
    <col min="10" max="10" width="12.19921875" style="16" customWidth="1"/>
    <col min="11" max="11" width="16.19921875" style="16" bestFit="1" customWidth="1"/>
    <col min="12" max="12" width="29.59765625" style="16" bestFit="1" customWidth="1"/>
    <col min="13" max="13" width="30" style="16" bestFit="1" customWidth="1"/>
    <col min="14" max="14" width="33.59765625" style="16" bestFit="1" customWidth="1"/>
    <col min="15" max="34" width="16.19921875" style="16" bestFit="1" customWidth="1"/>
    <col min="35" max="35" width="21.19921875" style="16" bestFit="1" customWidth="1"/>
    <col min="36" max="36" width="16.69921875" style="16" bestFit="1" customWidth="1"/>
    <col min="37" max="37" width="9.69921875" style="16" bestFit="1" customWidth="1"/>
    <col min="38" max="38" width="11.8984375" style="16" bestFit="1" customWidth="1"/>
    <col min="39" max="39" width="9.69921875" style="16" bestFit="1" customWidth="1"/>
    <col min="40" max="40" width="11.8984375" style="16" bestFit="1" customWidth="1"/>
    <col min="41" max="41" width="10.69921875" style="16" bestFit="1" customWidth="1"/>
    <col min="42" max="43" width="11.8984375" style="16" bestFit="1" customWidth="1"/>
    <col min="44" max="44" width="10.69921875" style="16" bestFit="1" customWidth="1"/>
    <col min="45" max="45" width="11.8984375" style="16" bestFit="1" customWidth="1"/>
    <col min="46" max="46" width="10.69921875" style="16" bestFit="1" customWidth="1"/>
    <col min="47" max="47" width="7.796875" style="16" bestFit="1" customWidth="1"/>
    <col min="48" max="48" width="10.69921875" style="16" bestFit="1" customWidth="1"/>
    <col min="49" max="49" width="11.8984375" style="16" bestFit="1" customWidth="1"/>
    <col min="50" max="50" width="10.69921875" style="16" bestFit="1" customWidth="1"/>
    <col min="51" max="51" width="11.8984375" style="16" bestFit="1" customWidth="1"/>
    <col min="52" max="52" width="10.69921875" style="16" bestFit="1" customWidth="1"/>
    <col min="53" max="53" width="11.8984375" style="16" bestFit="1" customWidth="1"/>
    <col min="54" max="54" width="10.69921875" style="16" bestFit="1" customWidth="1"/>
    <col min="55" max="55" width="11.8984375" style="16" bestFit="1" customWidth="1"/>
    <col min="56" max="56" width="10.69921875" style="16" bestFit="1" customWidth="1"/>
    <col min="57" max="57" width="11.8984375" style="16" bestFit="1" customWidth="1"/>
    <col min="58" max="58" width="10.69921875" style="16" bestFit="1" customWidth="1"/>
    <col min="59" max="59" width="11.8984375" style="16" bestFit="1" customWidth="1"/>
    <col min="60" max="60" width="10.69921875" style="16" bestFit="1" customWidth="1"/>
    <col min="61" max="62" width="11.8984375" style="16" bestFit="1" customWidth="1"/>
    <col min="63" max="63" width="10.69921875" style="16" bestFit="1" customWidth="1"/>
    <col min="64" max="65" width="11.8984375" style="16" bestFit="1" customWidth="1"/>
    <col min="66" max="66" width="10.69921875" style="16" bestFit="1" customWidth="1"/>
    <col min="67" max="68" width="11.8984375" style="16" bestFit="1" customWidth="1"/>
    <col min="69" max="69" width="10.69921875" style="16" bestFit="1" customWidth="1"/>
    <col min="70" max="72" width="11.8984375" style="16" bestFit="1" customWidth="1"/>
    <col min="73" max="73" width="10.69921875" style="16" bestFit="1" customWidth="1"/>
    <col min="74" max="74" width="11.8984375" style="16" bestFit="1" customWidth="1"/>
    <col min="75" max="75" width="10.69921875" style="16" bestFit="1" customWidth="1"/>
    <col min="76" max="76" width="11.8984375" style="16" bestFit="1" customWidth="1"/>
    <col min="77" max="77" width="10.69921875" style="16" bestFit="1" customWidth="1"/>
    <col min="78" max="78" width="11.8984375" style="16" bestFit="1" customWidth="1"/>
    <col min="79" max="79" width="10.69921875" style="16" bestFit="1" customWidth="1"/>
    <col min="80" max="81" width="11.8984375" style="16" bestFit="1" customWidth="1"/>
    <col min="82" max="82" width="10.69921875" style="16" bestFit="1" customWidth="1"/>
    <col min="83" max="83" width="8.59765625" style="16" bestFit="1" customWidth="1"/>
    <col min="84" max="84" width="11.5" style="16" bestFit="1" customWidth="1"/>
    <col min="85" max="85" width="10.8984375" style="16" bestFit="1" customWidth="1"/>
    <col min="86" max="86" width="10.69921875" style="16" bestFit="1" customWidth="1"/>
    <col min="87" max="87" width="11.8984375" style="16" bestFit="1" customWidth="1"/>
    <col min="88" max="88" width="10.69921875" style="16" bestFit="1" customWidth="1"/>
    <col min="89" max="89" width="8.69921875" style="16" bestFit="1" customWidth="1"/>
    <col min="90" max="90" width="11.8984375" style="16" bestFit="1" customWidth="1"/>
    <col min="91" max="91" width="10.69921875" style="16" bestFit="1" customWidth="1"/>
    <col min="92" max="92" width="8.69921875" style="16" bestFit="1" customWidth="1"/>
    <col min="93" max="93" width="11.8984375" style="16" bestFit="1" customWidth="1"/>
    <col min="94" max="94" width="10.69921875" style="16" bestFit="1" customWidth="1"/>
    <col min="95" max="95" width="8.69921875" style="16" bestFit="1" customWidth="1"/>
    <col min="96" max="96" width="11.8984375" style="16" bestFit="1" customWidth="1"/>
    <col min="97" max="97" width="10.69921875" style="16" bestFit="1" customWidth="1"/>
    <col min="98" max="98" width="11.8984375" style="16" bestFit="1" customWidth="1"/>
    <col min="99" max="99" width="10.69921875" style="16" bestFit="1" customWidth="1"/>
    <col min="100" max="100" width="8.69921875" style="16" bestFit="1" customWidth="1"/>
    <col min="101" max="101" width="11.8984375" style="16" bestFit="1" customWidth="1"/>
    <col min="102" max="102" width="10.69921875" style="16" bestFit="1" customWidth="1"/>
    <col min="103" max="103" width="8.69921875" style="16" bestFit="1" customWidth="1"/>
    <col min="104" max="104" width="11.8984375" style="16" bestFit="1" customWidth="1"/>
    <col min="105" max="105" width="10.69921875" style="16" bestFit="1" customWidth="1"/>
    <col min="106" max="106" width="11.8984375" style="16" bestFit="1" customWidth="1"/>
    <col min="107" max="107" width="10.69921875" style="16" bestFit="1" customWidth="1"/>
    <col min="108" max="108" width="8.69921875" style="16" bestFit="1" customWidth="1"/>
    <col min="109" max="109" width="11.8984375" style="16" bestFit="1" customWidth="1"/>
    <col min="110" max="110" width="10.69921875" style="16" bestFit="1" customWidth="1"/>
    <col min="111" max="111" width="8.69921875" style="16" bestFit="1" customWidth="1"/>
    <col min="112" max="112" width="11.8984375" style="16" bestFit="1" customWidth="1"/>
    <col min="113" max="113" width="10.69921875" style="16" bestFit="1" customWidth="1"/>
    <col min="114" max="114" width="8.69921875" style="16" bestFit="1" customWidth="1"/>
    <col min="115" max="115" width="11.8984375" style="16" bestFit="1" customWidth="1"/>
    <col min="116" max="116" width="10.69921875" style="16" bestFit="1" customWidth="1"/>
    <col min="117" max="117" width="8.69921875" style="16" bestFit="1" customWidth="1"/>
    <col min="118" max="118" width="11.8984375" style="16" bestFit="1" customWidth="1"/>
    <col min="119" max="119" width="10.69921875" style="16" bestFit="1" customWidth="1"/>
    <col min="120" max="120" width="11.8984375" style="16" bestFit="1" customWidth="1"/>
    <col min="121" max="121" width="10.69921875" style="16" bestFit="1" customWidth="1"/>
    <col min="122" max="122" width="8.69921875" style="16" bestFit="1" customWidth="1"/>
    <col min="123" max="123" width="11.8984375" style="16" bestFit="1" customWidth="1"/>
    <col min="124" max="124" width="10.69921875" style="16" bestFit="1" customWidth="1"/>
    <col min="125" max="125" width="8.69921875" style="16" bestFit="1" customWidth="1"/>
    <col min="126" max="126" width="11.8984375" style="16" bestFit="1" customWidth="1"/>
    <col min="127" max="127" width="10.69921875" style="16" bestFit="1" customWidth="1"/>
    <col min="128" max="128" width="11.8984375" style="16" bestFit="1" customWidth="1"/>
    <col min="129" max="129" width="10.69921875" style="16" bestFit="1" customWidth="1"/>
    <col min="130" max="130" width="11.8984375" style="16" bestFit="1" customWidth="1"/>
    <col min="131" max="131" width="10.69921875" style="16" bestFit="1" customWidth="1"/>
    <col min="132" max="132" width="8.69921875" style="16" bestFit="1" customWidth="1"/>
    <col min="133" max="133" width="11.8984375" style="16" bestFit="1" customWidth="1"/>
    <col min="134" max="134" width="10.69921875" style="16" bestFit="1" customWidth="1"/>
    <col min="135" max="135" width="8.69921875" style="16" bestFit="1" customWidth="1"/>
    <col min="136" max="136" width="11.8984375" style="16" bestFit="1" customWidth="1"/>
    <col min="137" max="137" width="10.69921875" style="16" bestFit="1" customWidth="1"/>
    <col min="138" max="138" width="8.69921875" style="16" bestFit="1" customWidth="1"/>
    <col min="139" max="139" width="8.59765625" style="16" bestFit="1" customWidth="1"/>
    <col min="140" max="141" width="11.5" style="16" bestFit="1" customWidth="1"/>
    <col min="142" max="142" width="10.8984375" style="16" bestFit="1" customWidth="1"/>
    <col min="143" max="16384" width="8.796875" style="16"/>
  </cols>
  <sheetData>
    <row r="5" spans="3:14" x14ac:dyDescent="0.3">
      <c r="C5" s="13" t="s">
        <v>21</v>
      </c>
      <c r="D5" s="14" t="s">
        <v>22</v>
      </c>
      <c r="E5" s="14" t="s">
        <v>23</v>
      </c>
      <c r="F5" s="14" t="s">
        <v>24</v>
      </c>
      <c r="G5" s="14" t="s">
        <v>28</v>
      </c>
      <c r="H5" s="15" t="s">
        <v>31</v>
      </c>
      <c r="I5"/>
    </row>
    <row r="6" spans="3:14" x14ac:dyDescent="0.3">
      <c r="C6" s="17">
        <v>9360</v>
      </c>
      <c r="D6" s="18">
        <v>891111</v>
      </c>
      <c r="E6" s="18">
        <v>754940.69999999937</v>
      </c>
      <c r="F6" s="21">
        <v>0.85555555555555574</v>
      </c>
      <c r="G6" s="21">
        <v>0.85492063492063519</v>
      </c>
      <c r="H6" s="22">
        <v>0.8447619047619046</v>
      </c>
      <c r="I6"/>
    </row>
    <row r="7" spans="3:14" x14ac:dyDescent="0.3">
      <c r="C7" s="27"/>
      <c r="D7" s="27"/>
      <c r="E7" s="27"/>
      <c r="F7" s="23"/>
      <c r="G7" s="23"/>
      <c r="H7" s="23"/>
    </row>
    <row r="9" spans="3:14" x14ac:dyDescent="0.3">
      <c r="C9" s="27"/>
      <c r="D9" s="27"/>
      <c r="E9" s="27"/>
      <c r="F9" s="23"/>
      <c r="G9" s="23"/>
      <c r="H9" s="23"/>
    </row>
    <row r="10" spans="3:14" x14ac:dyDescent="0.3">
      <c r="I10"/>
      <c r="J10"/>
      <c r="K10"/>
      <c r="L10"/>
      <c r="M10"/>
      <c r="N10"/>
    </row>
    <row r="11" spans="3:14" x14ac:dyDescent="0.3">
      <c r="C11" s="19" t="s">
        <v>38</v>
      </c>
      <c r="D11" s="20" t="s">
        <v>39</v>
      </c>
      <c r="E11" s="27"/>
      <c r="F11" s="23"/>
      <c r="G11" s="23"/>
      <c r="H11" s="23"/>
      <c r="I11"/>
      <c r="J11"/>
      <c r="K11"/>
      <c r="L11"/>
      <c r="M11"/>
      <c r="N11"/>
    </row>
    <row r="12" spans="3:14" x14ac:dyDescent="0.3">
      <c r="C12" s="19" t="s">
        <v>25</v>
      </c>
      <c r="D12" s="20">
        <f>GETPIVOTDATA("Average of Sales Completion Rate",$C$5)</f>
        <v>0.85555555555555574</v>
      </c>
      <c r="I12"/>
      <c r="J12"/>
      <c r="K12"/>
    </row>
    <row r="13" spans="3:14" x14ac:dyDescent="0.3">
      <c r="C13" s="19" t="s">
        <v>26</v>
      </c>
      <c r="D13" s="23">
        <f>1-D12</f>
        <v>0.14444444444444426</v>
      </c>
      <c r="E13" s="27"/>
      <c r="F13" s="23"/>
      <c r="G13" s="23"/>
      <c r="H13" s="23"/>
      <c r="I13"/>
      <c r="J13"/>
      <c r="K13"/>
    </row>
    <row r="14" spans="3:14" x14ac:dyDescent="0.3">
      <c r="C14" s="19" t="s">
        <v>29</v>
      </c>
      <c r="D14" s="20">
        <f>GETPIVOTDATA("Average of Profit Completion Rate",$C$5)</f>
        <v>0.85492063492063519</v>
      </c>
      <c r="I14"/>
      <c r="J14"/>
      <c r="K14"/>
    </row>
    <row r="15" spans="3:14" x14ac:dyDescent="0.3">
      <c r="C15" s="19" t="s">
        <v>30</v>
      </c>
      <c r="D15" s="31">
        <f>1-D14</f>
        <v>0.14507936507936481</v>
      </c>
      <c r="E15" s="27"/>
      <c r="F15" s="23"/>
      <c r="G15" s="23"/>
      <c r="H15" s="23"/>
      <c r="I15" s="19"/>
      <c r="J15" s="19"/>
      <c r="K15" s="40"/>
      <c r="L15" s="19"/>
      <c r="M15" s="19"/>
      <c r="N15" s="19"/>
    </row>
    <row r="16" spans="3:14" x14ac:dyDescent="0.3">
      <c r="C16" s="19" t="s">
        <v>32</v>
      </c>
      <c r="D16" s="20">
        <f>GETPIVOTDATA("Average of Customer Completion Rate",$C$5)</f>
        <v>0.8447619047619046</v>
      </c>
      <c r="I16" s="41"/>
      <c r="J16" s="41"/>
      <c r="K16" s="41"/>
      <c r="L16" s="20"/>
      <c r="M16" s="20"/>
      <c r="N16" s="20"/>
    </row>
    <row r="17" spans="3:11" x14ac:dyDescent="0.3">
      <c r="C17" s="19" t="s">
        <v>33</v>
      </c>
      <c r="D17" s="23">
        <f>1-D16</f>
        <v>0.1552380952380954</v>
      </c>
      <c r="E17" s="27"/>
      <c r="F17" s="23"/>
      <c r="G17" s="23"/>
      <c r="H17" s="23"/>
      <c r="I17"/>
      <c r="J17"/>
      <c r="K17"/>
    </row>
    <row r="18" spans="3:11" x14ac:dyDescent="0.3">
      <c r="I18"/>
      <c r="J18"/>
      <c r="K18"/>
    </row>
    <row r="19" spans="3:11" x14ac:dyDescent="0.3">
      <c r="C19" s="27"/>
      <c r="D19" s="27"/>
      <c r="E19" s="27"/>
      <c r="F19" s="23"/>
      <c r="G19" s="23"/>
      <c r="H19" s="23"/>
      <c r="I19"/>
      <c r="J19"/>
      <c r="K19"/>
    </row>
    <row r="20" spans="3:11" x14ac:dyDescent="0.3">
      <c r="I20"/>
      <c r="J20"/>
      <c r="K20"/>
    </row>
    <row r="21" spans="3:11" x14ac:dyDescent="0.3">
      <c r="C21" s="27"/>
      <c r="D21" s="27"/>
      <c r="E21" s="27"/>
      <c r="F21" s="23"/>
      <c r="G21" s="23"/>
      <c r="H21" s="23"/>
      <c r="I21"/>
      <c r="J21"/>
      <c r="K21"/>
    </row>
    <row r="22" spans="3:11" x14ac:dyDescent="0.3">
      <c r="I22"/>
      <c r="J22"/>
      <c r="K22"/>
    </row>
    <row r="23" spans="3:11" x14ac:dyDescent="0.3">
      <c r="G23" s="19"/>
      <c r="H23" s="19"/>
      <c r="I23"/>
      <c r="J23"/>
      <c r="K23"/>
    </row>
    <row r="24" spans="3:11" x14ac:dyDescent="0.3">
      <c r="G24" s="20"/>
      <c r="H24" s="20"/>
      <c r="I24"/>
      <c r="J24"/>
      <c r="K24"/>
    </row>
    <row r="25" spans="3:11" x14ac:dyDescent="0.3">
      <c r="G25" s="19"/>
      <c r="H25" s="19"/>
      <c r="I25"/>
      <c r="J25"/>
      <c r="K25"/>
    </row>
    <row r="26" spans="3:11" x14ac:dyDescent="0.3">
      <c r="G26" s="23"/>
      <c r="H26" s="23"/>
      <c r="I26"/>
      <c r="J26"/>
      <c r="K26"/>
    </row>
    <row r="27" spans="3:11" x14ac:dyDescent="0.3">
      <c r="I27"/>
      <c r="J27"/>
      <c r="K27"/>
    </row>
    <row r="30" spans="3:11" x14ac:dyDescent="0.3">
      <c r="C30" s="9" t="s">
        <v>20</v>
      </c>
      <c r="D30" s="7" t="s">
        <v>21</v>
      </c>
      <c r="E30"/>
    </row>
    <row r="31" spans="3:11" x14ac:dyDescent="0.3">
      <c r="C31" s="24">
        <v>44927</v>
      </c>
      <c r="D31" s="45">
        <v>300</v>
      </c>
      <c r="E31"/>
    </row>
    <row r="32" spans="3:11" x14ac:dyDescent="0.3">
      <c r="C32" s="25">
        <v>44958</v>
      </c>
      <c r="D32" s="46">
        <v>310</v>
      </c>
      <c r="E32"/>
    </row>
    <row r="33" spans="3:5" x14ac:dyDescent="0.3">
      <c r="C33" s="25">
        <v>44986</v>
      </c>
      <c r="D33" s="46">
        <v>300</v>
      </c>
      <c r="E33"/>
    </row>
    <row r="34" spans="3:5" x14ac:dyDescent="0.3">
      <c r="C34" s="25">
        <v>45017</v>
      </c>
      <c r="D34" s="46">
        <v>700</v>
      </c>
      <c r="E34"/>
    </row>
    <row r="35" spans="3:5" x14ac:dyDescent="0.3">
      <c r="C35" s="25">
        <v>45047</v>
      </c>
      <c r="D35" s="46">
        <v>650</v>
      </c>
      <c r="E35"/>
    </row>
    <row r="36" spans="3:5" x14ac:dyDescent="0.3">
      <c r="C36" s="25">
        <v>45078</v>
      </c>
      <c r="D36" s="46">
        <v>1600</v>
      </c>
      <c r="E36"/>
    </row>
    <row r="37" spans="3:5" x14ac:dyDescent="0.3">
      <c r="C37" s="25">
        <v>45108</v>
      </c>
      <c r="D37" s="46">
        <v>1800</v>
      </c>
      <c r="E37"/>
    </row>
    <row r="38" spans="3:5" x14ac:dyDescent="0.3">
      <c r="C38" s="25">
        <v>45139</v>
      </c>
      <c r="D38" s="46">
        <v>1700</v>
      </c>
      <c r="E38"/>
    </row>
    <row r="39" spans="3:5" x14ac:dyDescent="0.3">
      <c r="C39" s="25">
        <v>45170</v>
      </c>
      <c r="D39" s="46">
        <v>2000</v>
      </c>
      <c r="E39"/>
    </row>
    <row r="40" spans="3:5" x14ac:dyDescent="0.3">
      <c r="C40" s="26" t="s">
        <v>27</v>
      </c>
      <c r="D40" s="47">
        <v>9360</v>
      </c>
      <c r="E40"/>
    </row>
    <row r="41" spans="3:5" x14ac:dyDescent="0.3">
      <c r="C41"/>
      <c r="D41"/>
      <c r="E41"/>
    </row>
    <row r="42" spans="3:5" x14ac:dyDescent="0.3">
      <c r="C42"/>
      <c r="D42"/>
      <c r="E42"/>
    </row>
    <row r="43" spans="3:5" x14ac:dyDescent="0.3">
      <c r="C43"/>
      <c r="D43"/>
      <c r="E43"/>
    </row>
    <row r="44" spans="3:5" x14ac:dyDescent="0.3">
      <c r="C44"/>
      <c r="D44"/>
      <c r="E44"/>
    </row>
    <row r="45" spans="3:5" x14ac:dyDescent="0.3">
      <c r="C45"/>
      <c r="D45"/>
      <c r="E45"/>
    </row>
    <row r="46" spans="3:5" x14ac:dyDescent="0.3">
      <c r="C46" s="9" t="s">
        <v>20</v>
      </c>
      <c r="D46" s="6" t="s">
        <v>23</v>
      </c>
      <c r="E46" s="8" t="s">
        <v>34</v>
      </c>
    </row>
    <row r="47" spans="3:5" x14ac:dyDescent="0.3">
      <c r="C47" s="24">
        <v>44927</v>
      </c>
      <c r="D47" s="32">
        <v>30000</v>
      </c>
      <c r="E47" s="35">
        <v>20000.000000000004</v>
      </c>
    </row>
    <row r="48" spans="3:5" x14ac:dyDescent="0.3">
      <c r="C48" s="25">
        <v>44958</v>
      </c>
      <c r="D48" s="33">
        <v>45000</v>
      </c>
      <c r="E48" s="36">
        <v>10000.000000000002</v>
      </c>
    </row>
    <row r="49" spans="3:5" x14ac:dyDescent="0.3">
      <c r="C49" s="25">
        <v>44986</v>
      </c>
      <c r="D49" s="33">
        <v>60000</v>
      </c>
      <c r="E49" s="36">
        <v>10000.000000000002</v>
      </c>
    </row>
    <row r="50" spans="3:5" x14ac:dyDescent="0.3">
      <c r="C50" s="25">
        <v>45017</v>
      </c>
      <c r="D50" s="33">
        <v>54999.999999999993</v>
      </c>
      <c r="E50" s="36">
        <v>40000.000000000007</v>
      </c>
    </row>
    <row r="51" spans="3:5" x14ac:dyDescent="0.3">
      <c r="C51" s="25">
        <v>45047</v>
      </c>
      <c r="D51" s="33">
        <v>80000.000000000015</v>
      </c>
      <c r="E51" s="36">
        <v>20000.000000000004</v>
      </c>
    </row>
    <row r="52" spans="3:5" x14ac:dyDescent="0.3">
      <c r="C52" s="25">
        <v>45078</v>
      </c>
      <c r="D52" s="33">
        <v>100000.00000000001</v>
      </c>
      <c r="E52" s="36">
        <v>5999.9999999999991</v>
      </c>
    </row>
    <row r="53" spans="3:5" x14ac:dyDescent="0.3">
      <c r="C53" s="25">
        <v>45108</v>
      </c>
      <c r="D53" s="33">
        <v>129940.69999999998</v>
      </c>
      <c r="E53" s="36">
        <v>5000.0000000000009</v>
      </c>
    </row>
    <row r="54" spans="3:5" x14ac:dyDescent="0.3">
      <c r="C54" s="25">
        <v>45139</v>
      </c>
      <c r="D54" s="33">
        <v>130000.00000000003</v>
      </c>
      <c r="E54" s="36">
        <v>5000.0000000000009</v>
      </c>
    </row>
    <row r="55" spans="3:5" x14ac:dyDescent="0.3">
      <c r="C55" s="25">
        <v>45170</v>
      </c>
      <c r="D55" s="33">
        <v>125000</v>
      </c>
      <c r="E55" s="36">
        <v>2000.0000000000002</v>
      </c>
    </row>
    <row r="56" spans="3:5" x14ac:dyDescent="0.3">
      <c r="C56" s="26" t="s">
        <v>27</v>
      </c>
      <c r="D56" s="34">
        <v>754940.7</v>
      </c>
      <c r="E56" s="37">
        <v>118000.00000000001</v>
      </c>
    </row>
    <row r="57" spans="3:5" x14ac:dyDescent="0.3">
      <c r="C57"/>
      <c r="D57"/>
      <c r="E57"/>
    </row>
    <row r="58" spans="3:5" x14ac:dyDescent="0.3">
      <c r="C58"/>
      <c r="D58"/>
      <c r="E58"/>
    </row>
    <row r="59" spans="3:5" x14ac:dyDescent="0.3">
      <c r="C59"/>
      <c r="D59"/>
      <c r="E59"/>
    </row>
    <row r="60" spans="3:5" x14ac:dyDescent="0.3">
      <c r="C60"/>
      <c r="D60"/>
      <c r="E60"/>
    </row>
    <row r="61" spans="3:5" x14ac:dyDescent="0.3">
      <c r="C61"/>
      <c r="D61"/>
      <c r="E61"/>
    </row>
    <row r="62" spans="3:5" x14ac:dyDescent="0.3">
      <c r="C62"/>
      <c r="D62"/>
      <c r="E62"/>
    </row>
    <row r="63" spans="3:5" x14ac:dyDescent="0.3">
      <c r="C63" s="9" t="s">
        <v>20</v>
      </c>
      <c r="D63" s="6" t="s">
        <v>35</v>
      </c>
      <c r="E63" s="8" t="s">
        <v>36</v>
      </c>
    </row>
    <row r="64" spans="3:5" x14ac:dyDescent="0.3">
      <c r="C64" s="10" t="s">
        <v>10</v>
      </c>
      <c r="D64" s="32">
        <v>11903.820634920638</v>
      </c>
      <c r="E64" s="35">
        <v>14009</v>
      </c>
    </row>
    <row r="65" spans="3:5" x14ac:dyDescent="0.3">
      <c r="C65" s="11" t="s">
        <v>12</v>
      </c>
      <c r="D65" s="33">
        <v>12848.265079365081</v>
      </c>
      <c r="E65" s="36">
        <v>14430.555555555555</v>
      </c>
    </row>
    <row r="66" spans="3:5" x14ac:dyDescent="0.3">
      <c r="C66" s="11" t="s">
        <v>13</v>
      </c>
      <c r="D66" s="33">
        <v>11126.042857142857</v>
      </c>
      <c r="E66" s="36">
        <v>14088.111111111111</v>
      </c>
    </row>
    <row r="67" spans="3:5" x14ac:dyDescent="0.3">
      <c r="C67" s="11" t="s">
        <v>14</v>
      </c>
      <c r="D67" s="33">
        <v>11348.265079365081</v>
      </c>
      <c r="E67" s="36">
        <v>14314.777777777777</v>
      </c>
    </row>
    <row r="68" spans="3:5" x14ac:dyDescent="0.3">
      <c r="C68" s="11" t="s">
        <v>15</v>
      </c>
      <c r="D68" s="33">
        <v>12126.042857142858</v>
      </c>
      <c r="E68" s="36">
        <v>13997.777777777777</v>
      </c>
    </row>
    <row r="69" spans="3:5" x14ac:dyDescent="0.3">
      <c r="C69" s="11" t="s">
        <v>16</v>
      </c>
      <c r="D69" s="33">
        <v>11514.931746031747</v>
      </c>
      <c r="E69" s="36">
        <v>14023.222222222223</v>
      </c>
    </row>
    <row r="70" spans="3:5" x14ac:dyDescent="0.3">
      <c r="C70" s="11" t="s">
        <v>17</v>
      </c>
      <c r="D70" s="33">
        <v>13014.931746031747</v>
      </c>
      <c r="E70" s="36">
        <v>14148.888888888889</v>
      </c>
    </row>
    <row r="71" spans="3:5" x14ac:dyDescent="0.3">
      <c r="C71" s="12" t="s">
        <v>27</v>
      </c>
      <c r="D71" s="34">
        <v>11983.185714285712</v>
      </c>
      <c r="E71" s="37">
        <v>14144.619047619048</v>
      </c>
    </row>
    <row r="72" spans="3:5" x14ac:dyDescent="0.3">
      <c r="C72"/>
      <c r="D72"/>
      <c r="E72"/>
    </row>
    <row r="73" spans="3:5" x14ac:dyDescent="0.3">
      <c r="C73"/>
      <c r="D73"/>
      <c r="E73"/>
    </row>
    <row r="74" spans="3:5" x14ac:dyDescent="0.3">
      <c r="C74"/>
      <c r="D74"/>
      <c r="E74"/>
    </row>
    <row r="75" spans="3:5" x14ac:dyDescent="0.3">
      <c r="C75"/>
      <c r="D75"/>
      <c r="E75"/>
    </row>
    <row r="76" spans="3:5" x14ac:dyDescent="0.3">
      <c r="C76"/>
      <c r="D76"/>
      <c r="E76"/>
    </row>
    <row r="77" spans="3:5" x14ac:dyDescent="0.3">
      <c r="C77"/>
      <c r="D77"/>
      <c r="E77"/>
    </row>
    <row r="78" spans="3:5" x14ac:dyDescent="0.3">
      <c r="C78"/>
      <c r="D78"/>
      <c r="E78"/>
    </row>
    <row r="79" spans="3:5" x14ac:dyDescent="0.3">
      <c r="C79"/>
      <c r="D79"/>
      <c r="E79"/>
    </row>
    <row r="80" spans="3:5" x14ac:dyDescent="0.3">
      <c r="C80"/>
      <c r="D80"/>
      <c r="E80"/>
    </row>
  </sheetData>
  <pageMargins left="0.7" right="0.7" top="0.75" bottom="0.75" header="0.3" footer="0.3"/>
  <pageSetup paperSize="9" orientation="portrait" r:id="rId5"/>
  <drawing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D78A4-39B2-45BE-B2E7-F27AF73BEBCB}">
  <sheetPr codeName="Sheet3"/>
  <dimension ref="A1:U30"/>
  <sheetViews>
    <sheetView tabSelected="1" zoomScale="70" zoomScaleNormal="70" workbookViewId="0">
      <selection activeCell="W15" sqref="W15"/>
    </sheetView>
  </sheetViews>
  <sheetFormatPr defaultRowHeight="15.6" x14ac:dyDescent="0.3"/>
  <cols>
    <col min="1" max="16384" width="8.796875" style="28"/>
  </cols>
  <sheetData>
    <row r="1" spans="1:21" x14ac:dyDescent="0.3">
      <c r="A1" s="43" t="s">
        <v>37</v>
      </c>
      <c r="B1" s="44"/>
      <c r="C1" s="44"/>
      <c r="D1" s="44"/>
      <c r="E1" s="44"/>
      <c r="F1" s="44"/>
      <c r="G1" s="44"/>
      <c r="H1" s="44"/>
      <c r="I1" s="44"/>
      <c r="J1" s="44"/>
      <c r="K1" s="44"/>
      <c r="L1" s="44"/>
      <c r="M1" s="44"/>
      <c r="N1" s="44"/>
      <c r="O1" s="44"/>
      <c r="P1" s="44"/>
      <c r="Q1" s="44"/>
      <c r="R1" s="44"/>
      <c r="S1" s="44"/>
      <c r="T1" s="44"/>
      <c r="U1" s="44"/>
    </row>
    <row r="2" spans="1:21" x14ac:dyDescent="0.3">
      <c r="A2" s="44"/>
      <c r="B2" s="44"/>
      <c r="C2" s="44"/>
      <c r="D2" s="44"/>
      <c r="E2" s="44"/>
      <c r="F2" s="44"/>
      <c r="G2" s="44"/>
      <c r="H2" s="44"/>
      <c r="I2" s="44"/>
      <c r="J2" s="44"/>
      <c r="K2" s="44"/>
      <c r="L2" s="44"/>
      <c r="M2" s="44"/>
      <c r="N2" s="44"/>
      <c r="O2" s="44"/>
      <c r="P2" s="44"/>
      <c r="Q2" s="44"/>
      <c r="R2" s="44"/>
      <c r="S2" s="44"/>
      <c r="T2" s="44"/>
      <c r="U2" s="44"/>
    </row>
    <row r="3" spans="1:21" x14ac:dyDescent="0.3">
      <c r="A3" s="44"/>
      <c r="B3" s="44"/>
      <c r="C3" s="44"/>
      <c r="D3" s="44"/>
      <c r="E3" s="44"/>
      <c r="F3" s="44"/>
      <c r="G3" s="44"/>
      <c r="H3" s="44"/>
      <c r="I3" s="44"/>
      <c r="J3" s="44"/>
      <c r="K3" s="44"/>
      <c r="L3" s="44"/>
      <c r="M3" s="44"/>
      <c r="N3" s="44"/>
      <c r="O3" s="44"/>
      <c r="P3" s="44"/>
      <c r="Q3" s="44"/>
      <c r="R3" s="44"/>
      <c r="S3" s="44"/>
      <c r="T3" s="44"/>
      <c r="U3" s="44"/>
    </row>
    <row r="4" spans="1:21" x14ac:dyDescent="0.3">
      <c r="A4" s="44"/>
      <c r="B4" s="44"/>
      <c r="C4" s="44"/>
      <c r="D4" s="44"/>
      <c r="E4" s="44"/>
      <c r="F4" s="44"/>
      <c r="G4" s="44"/>
      <c r="H4" s="44"/>
      <c r="I4" s="44"/>
      <c r="J4" s="44"/>
      <c r="K4" s="44"/>
      <c r="L4" s="44"/>
      <c r="M4" s="44"/>
      <c r="N4" s="44"/>
      <c r="O4" s="44"/>
      <c r="P4" s="44"/>
      <c r="Q4" s="44"/>
      <c r="R4" s="44"/>
      <c r="S4" s="44"/>
      <c r="T4" s="44"/>
      <c r="U4" s="44"/>
    </row>
    <row r="5" spans="1:21" ht="22.8" x14ac:dyDescent="0.45">
      <c r="A5" s="29"/>
      <c r="B5" s="29"/>
      <c r="C5" s="29"/>
      <c r="D5" s="42" t="s">
        <v>2</v>
      </c>
      <c r="E5" s="29"/>
      <c r="F5" s="29"/>
      <c r="G5" s="29"/>
      <c r="H5" s="29"/>
      <c r="I5" s="29"/>
      <c r="J5" s="42" t="s">
        <v>5</v>
      </c>
      <c r="K5" s="29"/>
      <c r="L5" s="29"/>
      <c r="M5" s="29"/>
      <c r="N5" s="29"/>
      <c r="O5" s="29"/>
      <c r="P5" s="42" t="s">
        <v>3</v>
      </c>
      <c r="Q5" s="29"/>
      <c r="R5" s="29"/>
      <c r="S5" s="29"/>
      <c r="T5" s="29"/>
      <c r="U5" s="29"/>
    </row>
    <row r="6" spans="1:21" ht="15.6" customHeight="1" x14ac:dyDescent="0.65">
      <c r="A6" s="38"/>
      <c r="B6" s="29"/>
      <c r="C6" s="29"/>
      <c r="D6" s="50">
        <f>GETPIVOTDATA("Sum of Sales",Tabels!$C$5)</f>
        <v>754940.69999999937</v>
      </c>
      <c r="E6" s="50"/>
      <c r="F6" s="50"/>
      <c r="G6" s="29"/>
      <c r="H6" s="29"/>
      <c r="I6" s="29"/>
      <c r="J6" s="49">
        <f>GETPIVOTDATA("Sum of Customers",Tabels!$C$5)</f>
        <v>9360</v>
      </c>
      <c r="K6" s="49"/>
      <c r="L6" s="49"/>
      <c r="M6" s="48"/>
      <c r="N6" s="29"/>
      <c r="O6" s="29"/>
      <c r="P6" s="50">
        <f>GETPIVOTDATA("Sum of Profit",Tabels!$C$5)</f>
        <v>891111</v>
      </c>
      <c r="Q6" s="50"/>
      <c r="R6" s="50"/>
      <c r="S6" s="29"/>
      <c r="T6" s="29"/>
      <c r="U6" s="29"/>
    </row>
    <row r="7" spans="1:21" ht="15.6" customHeight="1" x14ac:dyDescent="0.65">
      <c r="A7" s="38"/>
      <c r="B7" s="29"/>
      <c r="C7" s="29"/>
      <c r="D7" s="50"/>
      <c r="E7" s="50"/>
      <c r="F7" s="50"/>
      <c r="G7" s="29"/>
      <c r="H7" s="29"/>
      <c r="I7" s="29"/>
      <c r="J7" s="49"/>
      <c r="K7" s="49"/>
      <c r="L7" s="49"/>
      <c r="M7" s="48"/>
      <c r="N7" s="29"/>
      <c r="O7" s="29"/>
      <c r="P7" s="50"/>
      <c r="Q7" s="50"/>
      <c r="R7" s="50"/>
      <c r="S7" s="29"/>
      <c r="T7" s="29"/>
      <c r="U7" s="29"/>
    </row>
    <row r="8" spans="1:21" ht="15.6" customHeight="1" x14ac:dyDescent="0.65">
      <c r="A8" s="39"/>
      <c r="B8" s="29"/>
      <c r="C8" s="29"/>
      <c r="D8" s="50"/>
      <c r="E8" s="50"/>
      <c r="F8" s="50"/>
      <c r="G8" s="29"/>
      <c r="H8" s="29"/>
      <c r="I8" s="29"/>
      <c r="J8" s="49"/>
      <c r="K8" s="49"/>
      <c r="L8" s="49"/>
      <c r="M8" s="48"/>
      <c r="N8" s="29"/>
      <c r="O8" s="29"/>
      <c r="P8" s="50"/>
      <c r="Q8" s="50"/>
      <c r="R8" s="50"/>
      <c r="S8" s="29"/>
      <c r="T8" s="29"/>
      <c r="U8" s="29"/>
    </row>
    <row r="9" spans="1:21" x14ac:dyDescent="0.3">
      <c r="A9" s="39"/>
      <c r="B9" s="29"/>
      <c r="C9" s="29"/>
      <c r="D9" s="29"/>
      <c r="E9" s="29"/>
      <c r="F9" s="29"/>
      <c r="G9" s="29"/>
      <c r="H9" s="29"/>
      <c r="I9" s="29"/>
      <c r="J9" s="29"/>
      <c r="K9" s="29"/>
      <c r="L9" s="29"/>
      <c r="M9" s="29"/>
      <c r="N9" s="29"/>
      <c r="O9" s="29"/>
      <c r="P9" s="29"/>
      <c r="Q9" s="29"/>
      <c r="R9" s="29"/>
      <c r="S9" s="29"/>
      <c r="T9" s="29"/>
      <c r="U9" s="29"/>
    </row>
    <row r="10" spans="1:21" x14ac:dyDescent="0.3">
      <c r="A10" s="39"/>
      <c r="B10" s="29"/>
      <c r="C10" s="29"/>
      <c r="D10" s="29"/>
      <c r="E10" s="29"/>
      <c r="F10" s="29"/>
      <c r="G10" s="29"/>
      <c r="H10" s="29"/>
      <c r="I10" s="29"/>
      <c r="J10" s="29"/>
      <c r="K10" s="29"/>
      <c r="L10" s="29"/>
      <c r="M10" s="29"/>
      <c r="N10" s="29"/>
      <c r="O10" s="29"/>
      <c r="P10" s="29"/>
      <c r="Q10" s="29"/>
      <c r="R10" s="29"/>
      <c r="S10" s="29"/>
      <c r="T10" s="29"/>
      <c r="U10" s="29"/>
    </row>
    <row r="11" spans="1:21" x14ac:dyDescent="0.3">
      <c r="A11" s="39"/>
      <c r="B11" s="29"/>
      <c r="C11" s="29"/>
      <c r="D11" s="29"/>
      <c r="E11" s="29"/>
      <c r="F11" s="29"/>
      <c r="G11" s="29"/>
      <c r="H11" s="29"/>
      <c r="I11" s="29"/>
      <c r="J11" s="29"/>
      <c r="K11" s="29"/>
      <c r="L11" s="29"/>
      <c r="M11" s="29"/>
      <c r="N11" s="29"/>
      <c r="O11" s="29"/>
      <c r="P11" s="29"/>
      <c r="Q11" s="29"/>
      <c r="R11" s="29"/>
      <c r="S11" s="29"/>
      <c r="T11" s="29"/>
      <c r="U11" s="29"/>
    </row>
    <row r="12" spans="1:21" x14ac:dyDescent="0.3">
      <c r="A12" s="39"/>
      <c r="B12" s="29"/>
      <c r="C12" s="29"/>
      <c r="D12" s="29"/>
      <c r="E12" s="29"/>
      <c r="F12" s="29"/>
      <c r="G12" s="29"/>
      <c r="H12" s="29"/>
      <c r="I12" s="29"/>
      <c r="J12" s="29"/>
      <c r="K12" s="29"/>
      <c r="L12" s="29"/>
      <c r="M12" s="29"/>
      <c r="N12" s="29"/>
      <c r="O12" s="29"/>
      <c r="P12" s="29"/>
      <c r="Q12" s="29"/>
      <c r="R12" s="29"/>
      <c r="S12" s="29"/>
      <c r="T12" s="29"/>
      <c r="U12" s="29"/>
    </row>
    <row r="13" spans="1:21" x14ac:dyDescent="0.3">
      <c r="A13" s="39"/>
      <c r="B13" s="29"/>
      <c r="C13" s="29"/>
      <c r="D13" s="29"/>
      <c r="E13" s="29"/>
      <c r="F13" s="29"/>
      <c r="G13" s="29"/>
      <c r="H13" s="29"/>
      <c r="I13" s="29"/>
      <c r="J13" s="29"/>
      <c r="K13" s="29"/>
      <c r="L13" s="29"/>
      <c r="M13" s="29"/>
      <c r="N13" s="29"/>
      <c r="O13" s="29"/>
      <c r="P13" s="29"/>
      <c r="Q13" s="29"/>
      <c r="R13" s="29"/>
      <c r="S13" s="29"/>
      <c r="T13" s="29"/>
      <c r="U13" s="29"/>
    </row>
    <row r="14" spans="1:21" x14ac:dyDescent="0.3">
      <c r="A14" s="38"/>
      <c r="B14" s="29"/>
      <c r="C14" s="29"/>
      <c r="D14" s="29"/>
      <c r="E14" s="29"/>
      <c r="F14" s="29"/>
      <c r="G14" s="29"/>
      <c r="H14" s="29"/>
      <c r="I14" s="29"/>
      <c r="J14" s="29"/>
      <c r="K14" s="29"/>
      <c r="L14" s="29"/>
      <c r="M14" s="29"/>
      <c r="N14" s="29"/>
      <c r="O14" s="29"/>
      <c r="P14" s="29"/>
      <c r="Q14" s="29"/>
      <c r="R14" s="29"/>
      <c r="S14" s="29"/>
      <c r="T14" s="29"/>
      <c r="U14" s="29"/>
    </row>
    <row r="15" spans="1:21" x14ac:dyDescent="0.3">
      <c r="A15" s="29"/>
      <c r="B15" s="29"/>
      <c r="C15" s="29"/>
      <c r="D15" s="29"/>
      <c r="E15" s="29"/>
      <c r="F15" s="29"/>
      <c r="G15" s="29"/>
      <c r="H15" s="29"/>
      <c r="I15" s="29"/>
      <c r="J15" s="29"/>
      <c r="K15" s="29"/>
      <c r="L15" s="29"/>
      <c r="M15" s="29"/>
      <c r="N15" s="29"/>
      <c r="O15" s="29"/>
      <c r="P15" s="29"/>
      <c r="Q15" s="29"/>
      <c r="R15" s="29"/>
      <c r="S15" s="29"/>
      <c r="T15" s="29"/>
      <c r="U15" s="29"/>
    </row>
    <row r="16" spans="1:21" x14ac:dyDescent="0.3">
      <c r="A16" s="29"/>
      <c r="B16" s="29"/>
      <c r="C16" s="29"/>
      <c r="D16" s="29"/>
      <c r="E16" s="29"/>
      <c r="F16" s="29"/>
      <c r="G16" s="29"/>
      <c r="H16" s="29"/>
      <c r="I16" s="29"/>
      <c r="J16" s="29"/>
      <c r="K16" s="29"/>
      <c r="L16" s="29"/>
      <c r="M16" s="29"/>
      <c r="N16" s="29"/>
      <c r="O16" s="29"/>
      <c r="P16" s="29"/>
      <c r="Q16" s="29"/>
      <c r="R16" s="29"/>
      <c r="S16" s="29"/>
      <c r="T16" s="29"/>
      <c r="U16" s="29"/>
    </row>
    <row r="17" spans="1:21" x14ac:dyDescent="0.3">
      <c r="A17" s="29"/>
      <c r="B17" s="29"/>
      <c r="C17" s="29"/>
      <c r="D17" s="29"/>
      <c r="E17" s="29"/>
      <c r="F17" s="29"/>
      <c r="G17" s="29"/>
      <c r="H17" s="29"/>
      <c r="I17" s="29"/>
      <c r="J17" s="29"/>
      <c r="K17" s="29"/>
      <c r="L17" s="29"/>
      <c r="M17" s="29"/>
      <c r="N17" s="29"/>
      <c r="O17" s="29"/>
      <c r="P17" s="29"/>
      <c r="Q17" s="29"/>
      <c r="R17" s="29"/>
      <c r="S17" s="29"/>
      <c r="T17" s="29"/>
      <c r="U17" s="29"/>
    </row>
    <row r="18" spans="1:21" x14ac:dyDescent="0.3">
      <c r="A18" s="29"/>
      <c r="B18" s="29"/>
      <c r="C18" s="29"/>
      <c r="D18" s="29"/>
      <c r="E18" s="29"/>
      <c r="F18" s="29"/>
      <c r="G18" s="29"/>
      <c r="H18" s="29"/>
      <c r="I18" s="29"/>
      <c r="J18" s="29"/>
      <c r="K18" s="29"/>
      <c r="L18" s="29"/>
      <c r="M18" s="29"/>
      <c r="N18" s="29"/>
      <c r="O18" s="29"/>
      <c r="P18" s="29"/>
      <c r="Q18" s="29"/>
      <c r="R18" s="29"/>
      <c r="S18" s="29"/>
      <c r="T18" s="29"/>
      <c r="U18" s="29"/>
    </row>
    <row r="19" spans="1:21" x14ac:dyDescent="0.3">
      <c r="A19" s="29"/>
      <c r="B19" s="29"/>
      <c r="C19" s="29"/>
      <c r="D19" s="29"/>
      <c r="E19" s="29"/>
      <c r="F19" s="29"/>
      <c r="G19" s="29"/>
      <c r="H19" s="29"/>
      <c r="I19" s="29"/>
      <c r="J19" s="29"/>
      <c r="K19" s="29"/>
      <c r="L19" s="29"/>
      <c r="M19" s="29"/>
      <c r="N19" s="29"/>
      <c r="O19" s="29"/>
      <c r="P19" s="29"/>
      <c r="Q19" s="29"/>
      <c r="R19" s="29"/>
      <c r="S19" s="29"/>
      <c r="T19" s="29"/>
      <c r="U19" s="29"/>
    </row>
    <row r="20" spans="1:21" x14ac:dyDescent="0.3">
      <c r="A20" s="29"/>
      <c r="B20" s="29"/>
      <c r="C20" s="29"/>
      <c r="D20" s="29"/>
      <c r="E20" s="29"/>
      <c r="F20" s="29"/>
      <c r="G20" s="29"/>
      <c r="H20" s="29"/>
      <c r="I20" s="29"/>
      <c r="J20" s="29"/>
      <c r="K20" s="29"/>
      <c r="L20" s="29"/>
      <c r="M20" s="29"/>
      <c r="N20" s="29"/>
      <c r="O20" s="29"/>
      <c r="P20" s="29"/>
      <c r="Q20" s="29"/>
      <c r="R20" s="29"/>
      <c r="S20" s="29"/>
      <c r="T20" s="29"/>
      <c r="U20" s="29"/>
    </row>
    <row r="21" spans="1:21" x14ac:dyDescent="0.3">
      <c r="A21" s="29"/>
      <c r="B21" s="29"/>
      <c r="C21" s="29"/>
      <c r="D21" s="29"/>
      <c r="E21" s="29"/>
      <c r="F21" s="29"/>
      <c r="G21" s="29"/>
      <c r="H21" s="29"/>
      <c r="I21" s="29"/>
      <c r="J21" s="29"/>
      <c r="K21" s="29"/>
      <c r="L21" s="29"/>
      <c r="M21" s="29"/>
      <c r="N21" s="29"/>
      <c r="O21" s="29"/>
      <c r="P21" s="29"/>
      <c r="Q21" s="29"/>
      <c r="R21" s="29"/>
      <c r="S21" s="29"/>
      <c r="T21" s="29"/>
      <c r="U21" s="29"/>
    </row>
    <row r="22" spans="1:21" x14ac:dyDescent="0.3">
      <c r="A22" s="29"/>
      <c r="B22" s="29"/>
      <c r="C22" s="29"/>
      <c r="D22" s="29"/>
      <c r="E22" s="29"/>
      <c r="F22" s="29"/>
      <c r="G22" s="29"/>
      <c r="H22" s="29"/>
      <c r="I22" s="29"/>
      <c r="J22" s="29"/>
      <c r="K22" s="29"/>
      <c r="L22" s="29"/>
      <c r="M22" s="29"/>
      <c r="N22" s="29"/>
      <c r="O22" s="29"/>
      <c r="P22" s="29"/>
      <c r="Q22" s="29"/>
      <c r="R22" s="29"/>
      <c r="S22" s="29"/>
      <c r="T22" s="29"/>
      <c r="U22" s="29"/>
    </row>
    <row r="23" spans="1:21" x14ac:dyDescent="0.3">
      <c r="A23" s="29"/>
      <c r="B23" s="29"/>
      <c r="C23" s="29"/>
      <c r="D23" s="29"/>
      <c r="E23" s="29"/>
      <c r="F23" s="29"/>
      <c r="G23" s="29"/>
      <c r="H23" s="29"/>
      <c r="I23" s="29"/>
      <c r="J23" s="29"/>
      <c r="K23" s="29"/>
      <c r="L23" s="29"/>
      <c r="M23" s="29"/>
      <c r="N23" s="29"/>
      <c r="O23" s="29"/>
      <c r="P23" s="29"/>
      <c r="Q23" s="29"/>
      <c r="R23" s="29"/>
      <c r="S23" s="29"/>
      <c r="T23" s="29"/>
      <c r="U23" s="29"/>
    </row>
    <row r="24" spans="1:21" x14ac:dyDescent="0.3">
      <c r="A24" s="29"/>
      <c r="B24" s="29"/>
      <c r="C24" s="29"/>
      <c r="D24" s="29"/>
      <c r="E24" s="29"/>
      <c r="F24" s="29"/>
      <c r="G24" s="29"/>
      <c r="H24" s="29"/>
      <c r="I24" s="29"/>
      <c r="J24" s="29"/>
      <c r="K24" s="29"/>
      <c r="L24" s="29"/>
      <c r="M24" s="29"/>
      <c r="N24" s="29"/>
      <c r="O24" s="29"/>
      <c r="P24" s="29"/>
      <c r="Q24" s="29"/>
      <c r="R24" s="29"/>
      <c r="S24" s="29"/>
      <c r="T24" s="29"/>
      <c r="U24" s="29"/>
    </row>
    <row r="25" spans="1:21" x14ac:dyDescent="0.3">
      <c r="A25" s="29"/>
      <c r="B25" s="29"/>
      <c r="C25" s="29"/>
      <c r="D25" s="29"/>
      <c r="E25" s="29"/>
      <c r="F25" s="29"/>
      <c r="G25" s="29"/>
      <c r="H25" s="29"/>
      <c r="I25" s="29"/>
      <c r="J25" s="29"/>
      <c r="K25" s="29"/>
      <c r="L25" s="29"/>
      <c r="M25" s="29"/>
      <c r="N25" s="29"/>
      <c r="O25" s="29"/>
      <c r="P25" s="29"/>
      <c r="Q25" s="29"/>
      <c r="R25" s="29"/>
      <c r="S25" s="29"/>
      <c r="T25" s="29"/>
      <c r="U25" s="29"/>
    </row>
    <row r="26" spans="1:21" x14ac:dyDescent="0.3">
      <c r="A26" s="30"/>
      <c r="B26" s="30"/>
      <c r="C26" s="30"/>
      <c r="D26" s="29"/>
      <c r="E26" s="29"/>
      <c r="F26" s="29"/>
      <c r="G26" s="29"/>
      <c r="H26" s="29"/>
      <c r="I26" s="29"/>
      <c r="J26" s="29"/>
      <c r="K26" s="29"/>
      <c r="L26" s="29"/>
      <c r="M26" s="29"/>
      <c r="N26" s="29"/>
      <c r="O26" s="29"/>
      <c r="P26" s="29"/>
      <c r="Q26" s="29"/>
      <c r="R26" s="29"/>
      <c r="S26" s="29"/>
      <c r="T26" s="29"/>
      <c r="U26" s="29"/>
    </row>
    <row r="27" spans="1:21" x14ac:dyDescent="0.3">
      <c r="A27" s="30"/>
      <c r="B27" s="30"/>
      <c r="C27" s="30"/>
      <c r="D27" s="29"/>
      <c r="E27" s="29"/>
      <c r="F27" s="29"/>
      <c r="G27" s="29"/>
      <c r="H27" s="29"/>
      <c r="I27" s="29"/>
      <c r="J27" s="29"/>
      <c r="K27" s="29"/>
      <c r="L27" s="29"/>
      <c r="M27" s="29"/>
      <c r="N27" s="29"/>
      <c r="O27" s="29"/>
      <c r="P27" s="29"/>
      <c r="Q27" s="29"/>
      <c r="R27" s="29"/>
      <c r="S27" s="29"/>
      <c r="T27" s="29"/>
      <c r="U27" s="29"/>
    </row>
    <row r="28" spans="1:21" x14ac:dyDescent="0.3">
      <c r="A28" s="30"/>
      <c r="B28" s="30"/>
      <c r="C28" s="30"/>
      <c r="D28" s="29"/>
      <c r="E28" s="29"/>
      <c r="F28" s="29"/>
      <c r="G28" s="29"/>
      <c r="H28" s="29"/>
      <c r="I28" s="29"/>
      <c r="J28" s="29"/>
      <c r="K28" s="29"/>
      <c r="L28" s="29"/>
      <c r="M28" s="29"/>
      <c r="N28" s="29"/>
      <c r="O28" s="29"/>
      <c r="P28" s="29"/>
      <c r="Q28" s="29"/>
      <c r="R28" s="29"/>
      <c r="S28" s="29"/>
      <c r="T28" s="29"/>
      <c r="U28" s="29"/>
    </row>
    <row r="29" spans="1:21" x14ac:dyDescent="0.3">
      <c r="A29" s="30"/>
      <c r="B29" s="30"/>
      <c r="C29" s="30"/>
      <c r="D29" s="29"/>
      <c r="E29" s="29"/>
      <c r="F29" s="29"/>
      <c r="G29" s="29"/>
      <c r="H29" s="29"/>
      <c r="I29" s="29"/>
      <c r="J29" s="29"/>
      <c r="K29" s="29"/>
      <c r="L29" s="29"/>
      <c r="M29" s="29"/>
      <c r="N29" s="29"/>
      <c r="O29" s="29"/>
      <c r="P29" s="29"/>
      <c r="Q29" s="29"/>
      <c r="R29" s="29"/>
      <c r="S29" s="29"/>
      <c r="T29" s="29"/>
      <c r="U29" s="29"/>
    </row>
    <row r="30" spans="1:21" x14ac:dyDescent="0.3">
      <c r="A30" s="30"/>
      <c r="B30" s="30"/>
      <c r="C30" s="30"/>
      <c r="D30" s="29"/>
      <c r="E30" s="29"/>
      <c r="F30" s="29"/>
      <c r="G30" s="29"/>
      <c r="H30" s="29"/>
      <c r="I30" s="29"/>
      <c r="J30" s="29"/>
      <c r="K30" s="29"/>
      <c r="L30" s="29"/>
      <c r="M30" s="29"/>
      <c r="N30" s="29"/>
      <c r="O30" s="29"/>
      <c r="P30" s="29"/>
      <c r="Q30" s="29"/>
      <c r="R30" s="29"/>
      <c r="S30" s="29"/>
      <c r="T30" s="29"/>
      <c r="U30" s="29"/>
    </row>
  </sheetData>
  <mergeCells count="4">
    <mergeCell ref="A1:U4"/>
    <mergeCell ref="P6:R8"/>
    <mergeCell ref="J6:L8"/>
    <mergeCell ref="D6:F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Tabels</vt:lpstr>
      <vt:lpstr>Dashboard</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Maimona Munir</cp:lastModifiedBy>
  <dcterms:created xsi:type="dcterms:W3CDTF">2014-05-13T23:37:49Z</dcterms:created>
  <dcterms:modified xsi:type="dcterms:W3CDTF">2024-01-12T08:30:46Z</dcterms:modified>
</cp:coreProperties>
</file>